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155" yWindow="825" windowWidth="10740" windowHeight="6135"/>
  </bookViews>
  <sheets>
    <sheet name="Density" sheetId="1" r:id="rId1"/>
    <sheet name="Salinity" sheetId="2" r:id="rId2"/>
    <sheet name="Sheet1" sheetId="3" r:id="rId3"/>
  </sheets>
  <definedNames>
    <definedName name="Annual_mean_anomaly_areas_4_23" localSheetId="1">Salinity!$A$1:$H$74</definedName>
    <definedName name="Annual_mean_anomaly_areas_4_23">Density!$A$1:$H$74</definedName>
  </definedNames>
  <calcPr calcId="145621"/>
</workbook>
</file>

<file path=xl/calcChain.xml><?xml version="1.0" encoding="utf-8"?>
<calcChain xmlns="http://schemas.openxmlformats.org/spreadsheetml/2006/main">
  <c r="M26" i="1" l="1"/>
  <c r="C89" i="2" l="1"/>
  <c r="J87" i="2"/>
  <c r="I87" i="2"/>
  <c r="G87" i="2"/>
  <c r="F87" i="2"/>
  <c r="D85" i="2"/>
  <c r="B87" i="2"/>
  <c r="C89" i="1"/>
  <c r="I87" i="1"/>
  <c r="J87" i="1"/>
  <c r="G87" i="1"/>
  <c r="F87" i="1"/>
  <c r="D85" i="1"/>
  <c r="B87" i="1"/>
  <c r="M26" i="2" l="1"/>
  <c r="J86" i="1"/>
  <c r="I86" i="1"/>
  <c r="G86" i="1"/>
  <c r="F86" i="1"/>
  <c r="D84" i="1"/>
  <c r="J86" i="2"/>
  <c r="I86" i="2"/>
  <c r="G86" i="2"/>
  <c r="F86" i="2"/>
  <c r="D84" i="2"/>
  <c r="B86" i="2"/>
  <c r="B86" i="1"/>
  <c r="I85" i="1" l="1"/>
  <c r="J85" i="1"/>
  <c r="G85" i="1"/>
  <c r="F85" i="1"/>
  <c r="D83" i="1"/>
  <c r="B85" i="1"/>
  <c r="J85" i="2"/>
  <c r="I85" i="2"/>
  <c r="G85" i="2"/>
  <c r="F85" i="2"/>
  <c r="D83" i="2"/>
  <c r="B85" i="2"/>
  <c r="J84" i="2" l="1"/>
  <c r="I84" i="2"/>
  <c r="G84" i="2"/>
  <c r="F84" i="2"/>
  <c r="D82" i="2"/>
  <c r="B84" i="2"/>
  <c r="J84" i="1"/>
  <c r="I84" i="1"/>
  <c r="G84" i="1"/>
  <c r="F84" i="1"/>
  <c r="D82" i="1"/>
  <c r="B84" i="1"/>
  <c r="J83" i="2"/>
  <c r="I83" i="2"/>
  <c r="G83" i="2"/>
  <c r="F83" i="2"/>
  <c r="D81" i="2"/>
  <c r="B83" i="2"/>
  <c r="J83" i="1"/>
  <c r="I83" i="1"/>
  <c r="G83" i="1"/>
  <c r="F83" i="1"/>
  <c r="D81" i="1"/>
  <c r="B83" i="1"/>
  <c r="I82" i="2"/>
  <c r="J82" i="2"/>
  <c r="G82" i="2"/>
  <c r="F82" i="2"/>
  <c r="D80" i="2"/>
  <c r="B82" i="2"/>
  <c r="I82" i="1"/>
  <c r="J82" i="1"/>
  <c r="G82" i="1"/>
  <c r="F82" i="1"/>
  <c r="D80" i="1"/>
  <c r="B82" i="1"/>
  <c r="J81" i="2"/>
  <c r="I81" i="2"/>
  <c r="G81" i="2"/>
  <c r="F81" i="2"/>
  <c r="D79" i="2"/>
  <c r="J81" i="1"/>
  <c r="I81" i="1"/>
  <c r="G81" i="1"/>
  <c r="F81" i="1"/>
  <c r="D79" i="1"/>
  <c r="AJ48" i="1"/>
  <c r="AJ59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7" i="1"/>
  <c r="B3" i="2"/>
  <c r="F3" i="2"/>
  <c r="G3" i="2"/>
  <c r="I3" i="2"/>
  <c r="J3" i="2"/>
  <c r="B4" i="2"/>
  <c r="F4" i="2"/>
  <c r="G4" i="2"/>
  <c r="I4" i="2"/>
  <c r="J4" i="2"/>
  <c r="B5" i="2"/>
  <c r="F5" i="2"/>
  <c r="G5" i="2"/>
  <c r="I5" i="2"/>
  <c r="J5" i="2"/>
  <c r="B6" i="2"/>
  <c r="F6" i="2"/>
  <c r="G6" i="2"/>
  <c r="I6" i="2"/>
  <c r="J6" i="2"/>
  <c r="B7" i="2"/>
  <c r="B8" i="2"/>
  <c r="F8" i="2"/>
  <c r="G8" i="2"/>
  <c r="I8" i="2"/>
  <c r="J8" i="2"/>
  <c r="B9" i="2"/>
  <c r="F9" i="2"/>
  <c r="G9" i="2"/>
  <c r="I9" i="2"/>
  <c r="J9" i="2"/>
  <c r="B10" i="2"/>
  <c r="F10" i="2"/>
  <c r="G10" i="2"/>
  <c r="I10" i="2"/>
  <c r="J10" i="2"/>
  <c r="B11" i="2"/>
  <c r="F11" i="2"/>
  <c r="G11" i="2"/>
  <c r="I11" i="2"/>
  <c r="J11" i="2"/>
  <c r="B12" i="2"/>
  <c r="F12" i="2"/>
  <c r="G12" i="2"/>
  <c r="I12" i="2"/>
  <c r="J12" i="2"/>
  <c r="B13" i="2"/>
  <c r="F13" i="2"/>
  <c r="G13" i="2"/>
  <c r="I13" i="2"/>
  <c r="J13" i="2"/>
  <c r="B14" i="2"/>
  <c r="F14" i="2"/>
  <c r="G14" i="2"/>
  <c r="I14" i="2"/>
  <c r="J14" i="2"/>
  <c r="B15" i="2"/>
  <c r="F15" i="2"/>
  <c r="G15" i="2"/>
  <c r="I15" i="2"/>
  <c r="J15" i="2"/>
  <c r="B16" i="2"/>
  <c r="F16" i="2"/>
  <c r="G16" i="2"/>
  <c r="I16" i="2"/>
  <c r="J16" i="2"/>
  <c r="B17" i="2"/>
  <c r="F17" i="2"/>
  <c r="G17" i="2"/>
  <c r="I17" i="2"/>
  <c r="J17" i="2"/>
  <c r="B18" i="2"/>
  <c r="B19" i="2"/>
  <c r="F19" i="2"/>
  <c r="G19" i="2"/>
  <c r="I19" i="2"/>
  <c r="J19" i="2"/>
  <c r="B20" i="2"/>
  <c r="D20" i="2"/>
  <c r="F20" i="2"/>
  <c r="G20" i="2"/>
  <c r="I20" i="2"/>
  <c r="J20" i="2"/>
  <c r="B21" i="2"/>
  <c r="D21" i="2"/>
  <c r="F21" i="2"/>
  <c r="G21" i="2"/>
  <c r="I21" i="2"/>
  <c r="J21" i="2"/>
  <c r="B22" i="2"/>
  <c r="D22" i="2"/>
  <c r="F22" i="2"/>
  <c r="G22" i="2"/>
  <c r="I22" i="2"/>
  <c r="J22" i="2"/>
  <c r="B23" i="2"/>
  <c r="D23" i="2"/>
  <c r="F23" i="2"/>
  <c r="G23" i="2"/>
  <c r="I23" i="2"/>
  <c r="J23" i="2"/>
  <c r="B24" i="2"/>
  <c r="D24" i="2"/>
  <c r="F24" i="2"/>
  <c r="G24" i="2"/>
  <c r="I24" i="2"/>
  <c r="J24" i="2"/>
  <c r="B25" i="2"/>
  <c r="D25" i="2"/>
  <c r="F25" i="2"/>
  <c r="G25" i="2"/>
  <c r="I25" i="2"/>
  <c r="J25" i="2"/>
  <c r="B26" i="2"/>
  <c r="D26" i="2"/>
  <c r="F26" i="2"/>
  <c r="G26" i="2"/>
  <c r="I26" i="2"/>
  <c r="J26" i="2"/>
  <c r="B27" i="2"/>
  <c r="D27" i="2"/>
  <c r="F27" i="2"/>
  <c r="G27" i="2"/>
  <c r="I27" i="2"/>
  <c r="J27" i="2"/>
  <c r="B28" i="2"/>
  <c r="D28" i="2"/>
  <c r="F28" i="2"/>
  <c r="G28" i="2"/>
  <c r="I28" i="2"/>
  <c r="J28" i="2"/>
  <c r="B29" i="2"/>
  <c r="D29" i="2"/>
  <c r="F29" i="2"/>
  <c r="G29" i="2"/>
  <c r="I29" i="2"/>
  <c r="J29" i="2"/>
  <c r="B30" i="2"/>
  <c r="D30" i="2"/>
  <c r="F30" i="2"/>
  <c r="G30" i="2"/>
  <c r="I30" i="2"/>
  <c r="J30" i="2"/>
  <c r="B31" i="2"/>
  <c r="D31" i="2"/>
  <c r="F31" i="2"/>
  <c r="G31" i="2"/>
  <c r="I31" i="2"/>
  <c r="J31" i="2"/>
  <c r="B32" i="2"/>
  <c r="D32" i="2"/>
  <c r="F32" i="2"/>
  <c r="G32" i="2"/>
  <c r="I32" i="2"/>
  <c r="J32" i="2"/>
  <c r="B33" i="2"/>
  <c r="D33" i="2"/>
  <c r="F33" i="2"/>
  <c r="G33" i="2"/>
  <c r="I33" i="2"/>
  <c r="J33" i="2"/>
  <c r="B34" i="2"/>
  <c r="D34" i="2"/>
  <c r="F34" i="2"/>
  <c r="G34" i="2"/>
  <c r="I34" i="2"/>
  <c r="J34" i="2"/>
  <c r="B35" i="2"/>
  <c r="D35" i="2"/>
  <c r="F35" i="2"/>
  <c r="G35" i="2"/>
  <c r="I35" i="2"/>
  <c r="J35" i="2"/>
  <c r="B36" i="2"/>
  <c r="D36" i="2"/>
  <c r="F36" i="2"/>
  <c r="G36" i="2"/>
  <c r="I36" i="2"/>
  <c r="J36" i="2"/>
  <c r="B37" i="2"/>
  <c r="D37" i="2"/>
  <c r="F37" i="2"/>
  <c r="G37" i="2"/>
  <c r="I37" i="2"/>
  <c r="J37" i="2"/>
  <c r="B38" i="2"/>
  <c r="D38" i="2"/>
  <c r="F38" i="2"/>
  <c r="G38" i="2"/>
  <c r="I38" i="2"/>
  <c r="J38" i="2"/>
  <c r="B39" i="2"/>
  <c r="D39" i="2"/>
  <c r="F39" i="2"/>
  <c r="G39" i="2"/>
  <c r="I39" i="2"/>
  <c r="J39" i="2"/>
  <c r="B40" i="2"/>
  <c r="D40" i="2"/>
  <c r="F40" i="2"/>
  <c r="G40" i="2"/>
  <c r="I40" i="2"/>
  <c r="J40" i="2"/>
  <c r="B41" i="2"/>
  <c r="D41" i="2"/>
  <c r="F41" i="2"/>
  <c r="G41" i="2"/>
  <c r="I41" i="2"/>
  <c r="J41" i="2"/>
  <c r="B42" i="2"/>
  <c r="D42" i="2"/>
  <c r="F42" i="2"/>
  <c r="G42" i="2"/>
  <c r="I42" i="2"/>
  <c r="J42" i="2"/>
  <c r="B43" i="2"/>
  <c r="D43" i="2"/>
  <c r="F43" i="2"/>
  <c r="G43" i="2"/>
  <c r="I43" i="2"/>
  <c r="J43" i="2"/>
  <c r="B44" i="2"/>
  <c r="D44" i="2"/>
  <c r="F44" i="2"/>
  <c r="G44" i="2"/>
  <c r="I44" i="2"/>
  <c r="J44" i="2"/>
  <c r="B45" i="2"/>
  <c r="D45" i="2"/>
  <c r="F45" i="2"/>
  <c r="G45" i="2"/>
  <c r="I45" i="2"/>
  <c r="J45" i="2"/>
  <c r="B46" i="2"/>
  <c r="D46" i="2"/>
  <c r="F46" i="2"/>
  <c r="G46" i="2"/>
  <c r="I46" i="2"/>
  <c r="J46" i="2"/>
  <c r="B47" i="2"/>
  <c r="D47" i="2"/>
  <c r="F47" i="2"/>
  <c r="G47" i="2"/>
  <c r="I47" i="2"/>
  <c r="J47" i="2"/>
  <c r="B48" i="2"/>
  <c r="D48" i="2"/>
  <c r="F48" i="2"/>
  <c r="G48" i="2"/>
  <c r="I48" i="2"/>
  <c r="J48" i="2"/>
  <c r="B49" i="2"/>
  <c r="D49" i="2"/>
  <c r="F49" i="2"/>
  <c r="G49" i="2"/>
  <c r="I49" i="2"/>
  <c r="J49" i="2"/>
  <c r="B50" i="2"/>
  <c r="D50" i="2"/>
  <c r="F50" i="2"/>
  <c r="G50" i="2"/>
  <c r="I50" i="2"/>
  <c r="J50" i="2"/>
  <c r="B51" i="2"/>
  <c r="D51" i="2"/>
  <c r="F51" i="2"/>
  <c r="G51" i="2"/>
  <c r="I51" i="2"/>
  <c r="J51" i="2"/>
  <c r="B52" i="2"/>
  <c r="D52" i="2"/>
  <c r="F52" i="2"/>
  <c r="G52" i="2"/>
  <c r="I52" i="2"/>
  <c r="J52" i="2"/>
  <c r="B53" i="2"/>
  <c r="D53" i="2"/>
  <c r="F53" i="2"/>
  <c r="G53" i="2"/>
  <c r="I53" i="2"/>
  <c r="J53" i="2"/>
  <c r="B54" i="2"/>
  <c r="D54" i="2"/>
  <c r="F54" i="2"/>
  <c r="G54" i="2"/>
  <c r="I54" i="2"/>
  <c r="J54" i="2"/>
  <c r="B55" i="2"/>
  <c r="D55" i="2"/>
  <c r="F55" i="2"/>
  <c r="G55" i="2"/>
  <c r="I55" i="2"/>
  <c r="J55" i="2"/>
  <c r="B56" i="2"/>
  <c r="D56" i="2"/>
  <c r="F56" i="2"/>
  <c r="G56" i="2"/>
  <c r="I56" i="2"/>
  <c r="J56" i="2"/>
  <c r="B57" i="2"/>
  <c r="D57" i="2"/>
  <c r="F57" i="2"/>
  <c r="G57" i="2"/>
  <c r="I57" i="2"/>
  <c r="J57" i="2"/>
  <c r="B58" i="2"/>
  <c r="D58" i="2"/>
  <c r="F58" i="2"/>
  <c r="G58" i="2"/>
  <c r="I58" i="2"/>
  <c r="J58" i="2"/>
  <c r="B59" i="2"/>
  <c r="D59" i="2"/>
  <c r="F59" i="2"/>
  <c r="G59" i="2"/>
  <c r="I59" i="2"/>
  <c r="J59" i="2"/>
  <c r="B60" i="2"/>
  <c r="D60" i="2"/>
  <c r="F60" i="2"/>
  <c r="G60" i="2"/>
  <c r="I60" i="2"/>
  <c r="J60" i="2"/>
  <c r="B61" i="2"/>
  <c r="D61" i="2"/>
  <c r="F61" i="2"/>
  <c r="G61" i="2"/>
  <c r="I61" i="2"/>
  <c r="J61" i="2"/>
  <c r="B62" i="2"/>
  <c r="D62" i="2"/>
  <c r="F62" i="2"/>
  <c r="G62" i="2"/>
  <c r="I62" i="2"/>
  <c r="J62" i="2"/>
  <c r="B63" i="2"/>
  <c r="D63" i="2"/>
  <c r="F63" i="2"/>
  <c r="G63" i="2"/>
  <c r="I63" i="2"/>
  <c r="J63" i="2"/>
  <c r="B64" i="2"/>
  <c r="D64" i="2"/>
  <c r="F64" i="2"/>
  <c r="G64" i="2"/>
  <c r="I64" i="2"/>
  <c r="J64" i="2"/>
  <c r="B65" i="2"/>
  <c r="D65" i="2"/>
  <c r="F65" i="2"/>
  <c r="G65" i="2"/>
  <c r="I65" i="2"/>
  <c r="J65" i="2"/>
  <c r="B66" i="2"/>
  <c r="D66" i="2"/>
  <c r="F66" i="2"/>
  <c r="G66" i="2"/>
  <c r="I66" i="2"/>
  <c r="J66" i="2"/>
  <c r="B67" i="2"/>
  <c r="D67" i="2"/>
  <c r="F67" i="2"/>
  <c r="G67" i="2"/>
  <c r="I67" i="2"/>
  <c r="J67" i="2"/>
  <c r="B68" i="2"/>
  <c r="D68" i="2"/>
  <c r="F68" i="2"/>
  <c r="G68" i="2"/>
  <c r="I68" i="2"/>
  <c r="J68" i="2"/>
  <c r="B69" i="2"/>
  <c r="D69" i="2"/>
  <c r="F69" i="2"/>
  <c r="G69" i="2"/>
  <c r="I69" i="2"/>
  <c r="J69" i="2"/>
  <c r="B70" i="2"/>
  <c r="D70" i="2"/>
  <c r="F70" i="2"/>
  <c r="G70" i="2"/>
  <c r="I70" i="2"/>
  <c r="J70" i="2"/>
  <c r="B71" i="2"/>
  <c r="D71" i="2"/>
  <c r="F71" i="2"/>
  <c r="G71" i="2"/>
  <c r="I71" i="2"/>
  <c r="J71" i="2"/>
  <c r="B72" i="2"/>
  <c r="D72" i="2"/>
  <c r="F72" i="2"/>
  <c r="G72" i="2"/>
  <c r="I72" i="2"/>
  <c r="J72" i="2"/>
  <c r="B73" i="2"/>
  <c r="D73" i="2"/>
  <c r="F73" i="2"/>
  <c r="G73" i="2"/>
  <c r="I73" i="2"/>
  <c r="J73" i="2"/>
  <c r="B74" i="2"/>
  <c r="D74" i="2"/>
  <c r="F74" i="2"/>
  <c r="G74" i="2"/>
  <c r="I74" i="2"/>
  <c r="J74" i="2"/>
  <c r="B75" i="2"/>
  <c r="D75" i="2"/>
  <c r="F75" i="2"/>
  <c r="G75" i="2"/>
  <c r="I75" i="2"/>
  <c r="J75" i="2"/>
  <c r="B76" i="2"/>
  <c r="D76" i="2"/>
  <c r="F76" i="2"/>
  <c r="G76" i="2"/>
  <c r="I76" i="2"/>
  <c r="J76" i="2"/>
  <c r="B77" i="2"/>
  <c r="D77" i="2"/>
  <c r="F77" i="2"/>
  <c r="G77" i="2"/>
  <c r="I77" i="2"/>
  <c r="J77" i="2"/>
  <c r="B78" i="2"/>
  <c r="D78" i="2"/>
  <c r="F78" i="2"/>
  <c r="G78" i="2"/>
  <c r="I78" i="2"/>
  <c r="J78" i="2"/>
  <c r="F79" i="2"/>
  <c r="G79" i="2"/>
  <c r="I79" i="2"/>
  <c r="J79" i="2"/>
  <c r="F80" i="2"/>
  <c r="G80" i="2"/>
  <c r="I80" i="2"/>
  <c r="J80" i="2"/>
  <c r="J80" i="1"/>
  <c r="I80" i="1"/>
  <c r="G80" i="1"/>
  <c r="F80" i="1"/>
  <c r="D78" i="1"/>
  <c r="J79" i="1"/>
  <c r="I79" i="1"/>
  <c r="G79" i="1"/>
  <c r="F79" i="1"/>
  <c r="D77" i="1"/>
  <c r="J78" i="1"/>
  <c r="I78" i="1"/>
  <c r="G78" i="1"/>
  <c r="F78" i="1"/>
  <c r="D76" i="1"/>
  <c r="B78" i="1"/>
  <c r="J77" i="1"/>
  <c r="I77" i="1"/>
  <c r="G77" i="1"/>
  <c r="F77" i="1"/>
  <c r="D75" i="1"/>
  <c r="B77" i="1"/>
  <c r="J76" i="1"/>
  <c r="I76" i="1"/>
  <c r="G76" i="1"/>
  <c r="F76" i="1"/>
  <c r="D74" i="1"/>
  <c r="B76" i="1"/>
  <c r="J75" i="1"/>
  <c r="I75" i="1"/>
  <c r="G75" i="1"/>
  <c r="F75" i="1"/>
  <c r="B75" i="1"/>
  <c r="D73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6" i="1"/>
  <c r="I6" i="1"/>
  <c r="J5" i="1"/>
  <c r="I5" i="1"/>
  <c r="J4" i="1"/>
  <c r="I4" i="1"/>
  <c r="J3" i="1"/>
  <c r="I3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7" i="1"/>
  <c r="G16" i="1"/>
  <c r="G15" i="1"/>
  <c r="G14" i="1"/>
  <c r="G13" i="1"/>
  <c r="G12" i="1"/>
  <c r="G11" i="1"/>
  <c r="G10" i="1"/>
  <c r="G9" i="1"/>
  <c r="G8" i="1"/>
  <c r="G6" i="1"/>
  <c r="G5" i="1"/>
  <c r="G4" i="1"/>
  <c r="G3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F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comments1.xml><?xml version="1.0" encoding="utf-8"?>
<comments xmlns="http://schemas.openxmlformats.org/spreadsheetml/2006/main">
  <authors>
    <author>Pettipas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Pettipas:</t>
        </r>
        <r>
          <rPr>
            <sz val="9"/>
            <color indexed="81"/>
            <rFont val="Tahoma"/>
            <family val="2"/>
          </rPr>
          <t xml:space="preserve">
This is the biased, area weighted standard deviation.</t>
        </r>
      </text>
    </comment>
  </commentList>
</comments>
</file>

<file path=xl/comments2.xml><?xml version="1.0" encoding="utf-8"?>
<comments xmlns="http://schemas.openxmlformats.org/spreadsheetml/2006/main">
  <authors>
    <author>Pettipas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Pettipas:</t>
        </r>
        <r>
          <rPr>
            <sz val="9"/>
            <color indexed="81"/>
            <rFont val="Tahoma"/>
            <family val="2"/>
          </rPr>
          <t xml:space="preserve">
This is the biased, area weighted standard deviation.</t>
        </r>
      </text>
    </comment>
  </commentList>
</comments>
</file>

<file path=xl/sharedStrings.xml><?xml version="1.0" encoding="utf-8"?>
<sst xmlns="http://schemas.openxmlformats.org/spreadsheetml/2006/main" count="68" uniqueCount="32">
  <si>
    <t>Year</t>
  </si>
  <si>
    <t>Mean Anomaly</t>
  </si>
  <si>
    <t>Areas 4-23</t>
  </si>
  <si>
    <t>Std.Dev</t>
  </si>
  <si>
    <t># of</t>
  </si>
  <si>
    <t>Regions</t>
  </si>
  <si>
    <t>Time</t>
  </si>
  <si>
    <t>5 yr mean</t>
  </si>
  <si>
    <t>- 1 std.dev</t>
  </si>
  <si>
    <t>+ 1 std.dev</t>
  </si>
  <si>
    <t>StDevOfAnn_Mean_Grad</t>
  </si>
  <si>
    <t/>
  </si>
  <si>
    <t>- 1 std.error</t>
  </si>
  <si>
    <t>+ 1 std.error</t>
  </si>
  <si>
    <t xml:space="preserve">The horizontal bars represent -/+ one standard error of the annual mean anomaly. </t>
  </si>
  <si>
    <t>The average annual mean anomaly over areas 4-23 (dashed)</t>
  </si>
  <si>
    <t>5 Year running mean of the average annual mean anomaly (heavy solid line)</t>
  </si>
  <si>
    <t>Area Weighted Mean Anomaly</t>
  </si>
  <si>
    <t>Area-Weighted Annual Anomaly Areas 4-23</t>
  </si>
  <si>
    <t>d</t>
  </si>
  <si>
    <t>rd</t>
  </si>
  <si>
    <t xml:space="preserve"> Strat anomaly</t>
  </si>
  <si>
    <t>Centre year 11 year period</t>
  </si>
  <si>
    <t>Strat</t>
  </si>
  <si>
    <t>S_Grad</t>
  </si>
  <si>
    <t>S_Std</t>
  </si>
  <si>
    <t>D_Grad</t>
  </si>
  <si>
    <t>D_Std</t>
  </si>
  <si>
    <t>Total Area</t>
  </si>
  <si>
    <t>Areas</t>
  </si>
  <si>
    <t>Matlab Output</t>
  </si>
  <si>
    <t>2016 stdized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</si>
</sst>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8" x14ac:knownFonts="1">
    <font>
      <sz val="10"/>
      <name val="MS Sans Serif"/>
    </font>
    <font>
      <sz val="10"/>
      <name val="MS Sans Serif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sz val="10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right" wrapText="1"/>
    </xf>
    <xf numFmtId="2" fontId="0" fillId="0" borderId="0" xfId="0" applyNumberFormat="1" applyAlignment="1">
      <alignment horizontal="centerContinuous"/>
    </xf>
    <xf numFmtId="2" fontId="4" fillId="0" borderId="0" xfId="0" applyNumberFormat="1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2" xfId="2" applyNumberFormat="1" applyFont="1" applyFill="1" applyBorder="1" applyAlignment="1">
      <alignment horizontal="right" wrapText="1"/>
    </xf>
    <xf numFmtId="0" fontId="0" fillId="0" borderId="0" xfId="0" applyFill="1" applyBorder="1"/>
    <xf numFmtId="0" fontId="0" fillId="0" borderId="0" xfId="0" quotePrefix="1" applyNumberFormat="1"/>
    <xf numFmtId="0" fontId="5" fillId="0" borderId="0" xfId="0" applyFont="1"/>
    <xf numFmtId="164" fontId="0" fillId="0" borderId="0" xfId="0" quotePrefix="1" applyNumberFormat="1"/>
    <xf numFmtId="0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3">
    <cellStyle name="Normal" xfId="0" builtinId="0"/>
    <cellStyle name="Normal_Annual_mean_anomaly_areas_4_23" xfId="1"/>
    <cellStyle name="Normal_Annual_mean_anomaly_areas_4_23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42045454545456"/>
          <c:y val="6.9333513889359086E-2"/>
          <c:w val="0.83096590909090906"/>
          <c:h val="0.8106687777832755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Density!$B$19:$B$87</c:f>
              <c:numCache>
                <c:formatCode>General</c:formatCode>
                <c:ptCount val="69"/>
                <c:pt idx="0">
                  <c:v>1948.5</c:v>
                </c:pt>
                <c:pt idx="1">
                  <c:v>1949.5</c:v>
                </c:pt>
                <c:pt idx="2">
                  <c:v>1950.5</c:v>
                </c:pt>
                <c:pt idx="3">
                  <c:v>1951.5</c:v>
                </c:pt>
                <c:pt idx="4">
                  <c:v>1952.5</c:v>
                </c:pt>
                <c:pt idx="5">
                  <c:v>1953.5</c:v>
                </c:pt>
                <c:pt idx="6">
                  <c:v>1954.5</c:v>
                </c:pt>
                <c:pt idx="7">
                  <c:v>1955.5</c:v>
                </c:pt>
                <c:pt idx="8">
                  <c:v>1956.5</c:v>
                </c:pt>
                <c:pt idx="9">
                  <c:v>1957.5</c:v>
                </c:pt>
                <c:pt idx="10">
                  <c:v>1958.5</c:v>
                </c:pt>
                <c:pt idx="11">
                  <c:v>1959.5</c:v>
                </c:pt>
                <c:pt idx="12">
                  <c:v>1960.5</c:v>
                </c:pt>
                <c:pt idx="13">
                  <c:v>1961.5</c:v>
                </c:pt>
                <c:pt idx="14">
                  <c:v>1962.5</c:v>
                </c:pt>
                <c:pt idx="15">
                  <c:v>1963.5</c:v>
                </c:pt>
                <c:pt idx="16">
                  <c:v>1964.5</c:v>
                </c:pt>
                <c:pt idx="17">
                  <c:v>1965.5</c:v>
                </c:pt>
                <c:pt idx="18">
                  <c:v>1966.5</c:v>
                </c:pt>
                <c:pt idx="19">
                  <c:v>1967.5</c:v>
                </c:pt>
                <c:pt idx="20">
                  <c:v>1968.5</c:v>
                </c:pt>
                <c:pt idx="21">
                  <c:v>1969.5</c:v>
                </c:pt>
                <c:pt idx="22">
                  <c:v>1970.5</c:v>
                </c:pt>
                <c:pt idx="23">
                  <c:v>1971.5</c:v>
                </c:pt>
                <c:pt idx="24">
                  <c:v>1972.5</c:v>
                </c:pt>
                <c:pt idx="25">
                  <c:v>1973.5</c:v>
                </c:pt>
                <c:pt idx="26">
                  <c:v>1974.5</c:v>
                </c:pt>
                <c:pt idx="27">
                  <c:v>1975.5</c:v>
                </c:pt>
                <c:pt idx="28">
                  <c:v>1976.5</c:v>
                </c:pt>
                <c:pt idx="29">
                  <c:v>1977.5</c:v>
                </c:pt>
                <c:pt idx="30">
                  <c:v>1978.5</c:v>
                </c:pt>
                <c:pt idx="31">
                  <c:v>1979.5</c:v>
                </c:pt>
                <c:pt idx="32">
                  <c:v>1980.5</c:v>
                </c:pt>
                <c:pt idx="33">
                  <c:v>1981.5</c:v>
                </c:pt>
                <c:pt idx="34">
                  <c:v>1982.5</c:v>
                </c:pt>
                <c:pt idx="35">
                  <c:v>1983.5</c:v>
                </c:pt>
                <c:pt idx="36">
                  <c:v>1984.5</c:v>
                </c:pt>
                <c:pt idx="37">
                  <c:v>1985.5</c:v>
                </c:pt>
                <c:pt idx="38">
                  <c:v>1986.5</c:v>
                </c:pt>
                <c:pt idx="39">
                  <c:v>1987.5</c:v>
                </c:pt>
                <c:pt idx="40">
                  <c:v>1988.5</c:v>
                </c:pt>
                <c:pt idx="41">
                  <c:v>1989.5</c:v>
                </c:pt>
                <c:pt idx="42">
                  <c:v>1990.5</c:v>
                </c:pt>
                <c:pt idx="43">
                  <c:v>1991.5</c:v>
                </c:pt>
                <c:pt idx="44">
                  <c:v>1992.5</c:v>
                </c:pt>
                <c:pt idx="45">
                  <c:v>1993.5</c:v>
                </c:pt>
                <c:pt idx="46">
                  <c:v>1994.5</c:v>
                </c:pt>
                <c:pt idx="47">
                  <c:v>1995.5</c:v>
                </c:pt>
                <c:pt idx="48">
                  <c:v>1996.5</c:v>
                </c:pt>
                <c:pt idx="49">
                  <c:v>1997.5</c:v>
                </c:pt>
                <c:pt idx="50">
                  <c:v>1998.5</c:v>
                </c:pt>
                <c:pt idx="51">
                  <c:v>1999.5</c:v>
                </c:pt>
                <c:pt idx="52">
                  <c:v>2000.5</c:v>
                </c:pt>
                <c:pt idx="53">
                  <c:v>2001.5</c:v>
                </c:pt>
                <c:pt idx="54">
                  <c:v>2002.5</c:v>
                </c:pt>
                <c:pt idx="55">
                  <c:v>2003.5</c:v>
                </c:pt>
                <c:pt idx="56">
                  <c:v>2004.5</c:v>
                </c:pt>
                <c:pt idx="57">
                  <c:v>2005.5</c:v>
                </c:pt>
                <c:pt idx="58">
                  <c:v>2006.5</c:v>
                </c:pt>
                <c:pt idx="59">
                  <c:v>2007.5</c:v>
                </c:pt>
                <c:pt idx="60">
                  <c:v>2008.5</c:v>
                </c:pt>
                <c:pt idx="61">
                  <c:v>2009.5</c:v>
                </c:pt>
                <c:pt idx="62">
                  <c:v>2010.5</c:v>
                </c:pt>
                <c:pt idx="63">
                  <c:v>2011.5</c:v>
                </c:pt>
                <c:pt idx="64">
                  <c:v>2012.5</c:v>
                </c:pt>
                <c:pt idx="65">
                  <c:v>2013.5</c:v>
                </c:pt>
                <c:pt idx="66">
                  <c:v>2014.5</c:v>
                </c:pt>
                <c:pt idx="67">
                  <c:v>2015.5</c:v>
                </c:pt>
                <c:pt idx="68">
                  <c:v>2016.5</c:v>
                </c:pt>
              </c:numCache>
            </c:numRef>
          </c:xVal>
          <c:yVal>
            <c:numRef>
              <c:f>Density!$C$19:$C$87</c:f>
              <c:numCache>
                <c:formatCode>0.00000</c:formatCode>
                <c:ptCount val="69"/>
                <c:pt idx="0">
                  <c:v>-1.3893994920467947E-3</c:v>
                </c:pt>
                <c:pt idx="1">
                  <c:v>-9.6759797309596066E-3</c:v>
                </c:pt>
                <c:pt idx="2">
                  <c:v>-1.8833807787568269E-2</c:v>
                </c:pt>
                <c:pt idx="3">
                  <c:v>-9.2237976830796074E-4</c:v>
                </c:pt>
                <c:pt idx="4">
                  <c:v>1.5543774194910435E-3</c:v>
                </c:pt>
                <c:pt idx="5">
                  <c:v>-3.1274925457661466E-3</c:v>
                </c:pt>
                <c:pt idx="6">
                  <c:v>-8.10338445241701E-3</c:v>
                </c:pt>
                <c:pt idx="7">
                  <c:v>1.3764524242680964E-3</c:v>
                </c:pt>
                <c:pt idx="8">
                  <c:v>-1.0703735774085513E-2</c:v>
                </c:pt>
                <c:pt idx="9">
                  <c:v>1.6622578666575141E-3</c:v>
                </c:pt>
                <c:pt idx="10">
                  <c:v>-1.2614760410724929E-2</c:v>
                </c:pt>
                <c:pt idx="11">
                  <c:v>-4.5038594722039294E-3</c:v>
                </c:pt>
                <c:pt idx="12">
                  <c:v>-6.7541080889288877E-3</c:v>
                </c:pt>
                <c:pt idx="13">
                  <c:v>-5.5419079562281379E-3</c:v>
                </c:pt>
                <c:pt idx="14">
                  <c:v>-9.1401830811450764E-3</c:v>
                </c:pt>
                <c:pt idx="15">
                  <c:v>-4.6772636880284988E-3</c:v>
                </c:pt>
                <c:pt idx="16">
                  <c:v>-6.298480356966017E-3</c:v>
                </c:pt>
                <c:pt idx="17">
                  <c:v>-5.9862582950638817E-3</c:v>
                </c:pt>
                <c:pt idx="18">
                  <c:v>-4.850431640950204E-3</c:v>
                </c:pt>
                <c:pt idx="19">
                  <c:v>-3.8704224470314688E-3</c:v>
                </c:pt>
                <c:pt idx="20">
                  <c:v>-8.41085208235548E-3</c:v>
                </c:pt>
                <c:pt idx="21">
                  <c:v>-6.7442306779603072E-3</c:v>
                </c:pt>
                <c:pt idx="22">
                  <c:v>-2.8864795501907215E-3</c:v>
                </c:pt>
                <c:pt idx="23">
                  <c:v>-2.9408724402214528E-3</c:v>
                </c:pt>
                <c:pt idx="24">
                  <c:v>-5.7833979463826589E-3</c:v>
                </c:pt>
                <c:pt idx="25">
                  <c:v>-3.385060820119655E-3</c:v>
                </c:pt>
                <c:pt idx="26">
                  <c:v>-1.5289505319598336E-2</c:v>
                </c:pt>
                <c:pt idx="27">
                  <c:v>-8.5929940103668546E-3</c:v>
                </c:pt>
                <c:pt idx="28">
                  <c:v>-6.6208625512101486E-3</c:v>
                </c:pt>
                <c:pt idx="29">
                  <c:v>-2.724421512787352E-3</c:v>
                </c:pt>
                <c:pt idx="30">
                  <c:v>4.3699524225814906E-4</c:v>
                </c:pt>
                <c:pt idx="31">
                  <c:v>-5.305985371712809E-3</c:v>
                </c:pt>
                <c:pt idx="32">
                  <c:v>-7.9631622490631548E-3</c:v>
                </c:pt>
                <c:pt idx="33">
                  <c:v>-1.3991937302917958E-3</c:v>
                </c:pt>
                <c:pt idx="34">
                  <c:v>-4.8571833124958462E-3</c:v>
                </c:pt>
                <c:pt idx="35">
                  <c:v>2.6541370775866211E-3</c:v>
                </c:pt>
                <c:pt idx="36">
                  <c:v>-2.7627824095319011E-3</c:v>
                </c:pt>
                <c:pt idx="37">
                  <c:v>-1.193325112865103E-2</c:v>
                </c:pt>
                <c:pt idx="38">
                  <c:v>-8.4713994782778645E-3</c:v>
                </c:pt>
                <c:pt idx="39">
                  <c:v>-1.2067275652033315E-3</c:v>
                </c:pt>
                <c:pt idx="40">
                  <c:v>-1.7258713380885837E-4</c:v>
                </c:pt>
                <c:pt idx="41">
                  <c:v>-4.9270820904978984E-3</c:v>
                </c:pt>
                <c:pt idx="42">
                  <c:v>-4.8626938795721828E-3</c:v>
                </c:pt>
                <c:pt idx="43">
                  <c:v>1.0696447946744003E-3</c:v>
                </c:pt>
                <c:pt idx="44">
                  <c:v>-2.8546051164609933E-3</c:v>
                </c:pt>
                <c:pt idx="45">
                  <c:v>-6.7496862551942973E-4</c:v>
                </c:pt>
                <c:pt idx="46">
                  <c:v>6.5015098830342039E-3</c:v>
                </c:pt>
                <c:pt idx="47">
                  <c:v>-2.2120768727242457E-5</c:v>
                </c:pt>
                <c:pt idx="48">
                  <c:v>-1.3033124229675859E-3</c:v>
                </c:pt>
                <c:pt idx="49">
                  <c:v>-3.6610002575276343E-4</c:v>
                </c:pt>
                <c:pt idx="50">
                  <c:v>1.0145179227197612E-2</c:v>
                </c:pt>
                <c:pt idx="51">
                  <c:v>3.9387168894331574E-3</c:v>
                </c:pt>
                <c:pt idx="52">
                  <c:v>-1.3675017586352244E-4</c:v>
                </c:pt>
                <c:pt idx="53">
                  <c:v>-2.2369766097310958E-3</c:v>
                </c:pt>
                <c:pt idx="54">
                  <c:v>-4.7785671924344617E-3</c:v>
                </c:pt>
                <c:pt idx="55">
                  <c:v>9.0153476273989127E-4</c:v>
                </c:pt>
                <c:pt idx="56">
                  <c:v>-3.9599868341354139E-3</c:v>
                </c:pt>
                <c:pt idx="57">
                  <c:v>6.7646963177802233E-4</c:v>
                </c:pt>
                <c:pt idx="58">
                  <c:v>3.7388113953099075E-3</c:v>
                </c:pt>
                <c:pt idx="59">
                  <c:v>1.5256967912019765E-3</c:v>
                </c:pt>
                <c:pt idx="60">
                  <c:v>3.7912075695107632E-3</c:v>
                </c:pt>
                <c:pt idx="61">
                  <c:v>-2.4201403978426194E-3</c:v>
                </c:pt>
                <c:pt idx="62">
                  <c:v>5.9439997581373144E-3</c:v>
                </c:pt>
                <c:pt idx="63">
                  <c:v>-5.2888402091476857E-3</c:v>
                </c:pt>
                <c:pt idx="64">
                  <c:v>5.9603228890034599E-3</c:v>
                </c:pt>
                <c:pt idx="65">
                  <c:v>6.0280912783988996E-3</c:v>
                </c:pt>
                <c:pt idx="66">
                  <c:v>1.4293944952218399E-3</c:v>
                </c:pt>
                <c:pt idx="67">
                  <c:v>-1.27754097353338E-3</c:v>
                </c:pt>
                <c:pt idx="68">
                  <c:v>3.9149537394359999E-3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Density!$B$20:$B$85</c:f>
              <c:numCache>
                <c:formatCode>General</c:formatCode>
                <c:ptCount val="66"/>
                <c:pt idx="0">
                  <c:v>1949.5</c:v>
                </c:pt>
                <c:pt idx="1">
                  <c:v>1950.5</c:v>
                </c:pt>
                <c:pt idx="2">
                  <c:v>1951.5</c:v>
                </c:pt>
                <c:pt idx="3">
                  <c:v>1952.5</c:v>
                </c:pt>
                <c:pt idx="4">
                  <c:v>1953.5</c:v>
                </c:pt>
                <c:pt idx="5">
                  <c:v>1954.5</c:v>
                </c:pt>
                <c:pt idx="6">
                  <c:v>1955.5</c:v>
                </c:pt>
                <c:pt idx="7">
                  <c:v>1956.5</c:v>
                </c:pt>
                <c:pt idx="8">
                  <c:v>1957.5</c:v>
                </c:pt>
                <c:pt idx="9">
                  <c:v>1958.5</c:v>
                </c:pt>
                <c:pt idx="10">
                  <c:v>1959.5</c:v>
                </c:pt>
                <c:pt idx="11">
                  <c:v>1960.5</c:v>
                </c:pt>
                <c:pt idx="12">
                  <c:v>1961.5</c:v>
                </c:pt>
                <c:pt idx="13">
                  <c:v>1962.5</c:v>
                </c:pt>
                <c:pt idx="14">
                  <c:v>1963.5</c:v>
                </c:pt>
                <c:pt idx="15">
                  <c:v>1964.5</c:v>
                </c:pt>
                <c:pt idx="16">
                  <c:v>1965.5</c:v>
                </c:pt>
                <c:pt idx="17">
                  <c:v>1966.5</c:v>
                </c:pt>
                <c:pt idx="18">
                  <c:v>1967.5</c:v>
                </c:pt>
                <c:pt idx="19">
                  <c:v>1968.5</c:v>
                </c:pt>
                <c:pt idx="20">
                  <c:v>1969.5</c:v>
                </c:pt>
                <c:pt idx="21">
                  <c:v>1970.5</c:v>
                </c:pt>
                <c:pt idx="22">
                  <c:v>1971.5</c:v>
                </c:pt>
                <c:pt idx="23">
                  <c:v>1972.5</c:v>
                </c:pt>
                <c:pt idx="24">
                  <c:v>1973.5</c:v>
                </c:pt>
                <c:pt idx="25">
                  <c:v>1974.5</c:v>
                </c:pt>
                <c:pt idx="26">
                  <c:v>1975.5</c:v>
                </c:pt>
                <c:pt idx="27">
                  <c:v>1976.5</c:v>
                </c:pt>
                <c:pt idx="28">
                  <c:v>1977.5</c:v>
                </c:pt>
                <c:pt idx="29">
                  <c:v>1978.5</c:v>
                </c:pt>
                <c:pt idx="30">
                  <c:v>1979.5</c:v>
                </c:pt>
                <c:pt idx="31">
                  <c:v>1980.5</c:v>
                </c:pt>
                <c:pt idx="32">
                  <c:v>1981.5</c:v>
                </c:pt>
                <c:pt idx="33">
                  <c:v>1982.5</c:v>
                </c:pt>
                <c:pt idx="34">
                  <c:v>1983.5</c:v>
                </c:pt>
                <c:pt idx="35">
                  <c:v>1984.5</c:v>
                </c:pt>
                <c:pt idx="36">
                  <c:v>1985.5</c:v>
                </c:pt>
                <c:pt idx="37">
                  <c:v>1986.5</c:v>
                </c:pt>
                <c:pt idx="38">
                  <c:v>1987.5</c:v>
                </c:pt>
                <c:pt idx="39">
                  <c:v>1988.5</c:v>
                </c:pt>
                <c:pt idx="40">
                  <c:v>1989.5</c:v>
                </c:pt>
                <c:pt idx="41">
                  <c:v>1990.5</c:v>
                </c:pt>
                <c:pt idx="42">
                  <c:v>1991.5</c:v>
                </c:pt>
                <c:pt idx="43">
                  <c:v>1992.5</c:v>
                </c:pt>
                <c:pt idx="44">
                  <c:v>1993.5</c:v>
                </c:pt>
                <c:pt idx="45">
                  <c:v>1994.5</c:v>
                </c:pt>
                <c:pt idx="46">
                  <c:v>1995.5</c:v>
                </c:pt>
                <c:pt idx="47">
                  <c:v>1996.5</c:v>
                </c:pt>
                <c:pt idx="48">
                  <c:v>1997.5</c:v>
                </c:pt>
                <c:pt idx="49">
                  <c:v>1998.5</c:v>
                </c:pt>
                <c:pt idx="50">
                  <c:v>1999.5</c:v>
                </c:pt>
                <c:pt idx="51">
                  <c:v>2000.5</c:v>
                </c:pt>
                <c:pt idx="52">
                  <c:v>2001.5</c:v>
                </c:pt>
                <c:pt idx="53">
                  <c:v>2002.5</c:v>
                </c:pt>
                <c:pt idx="54">
                  <c:v>2003.5</c:v>
                </c:pt>
                <c:pt idx="55">
                  <c:v>2004.5</c:v>
                </c:pt>
                <c:pt idx="56">
                  <c:v>2005.5</c:v>
                </c:pt>
                <c:pt idx="57">
                  <c:v>2006.5</c:v>
                </c:pt>
                <c:pt idx="58">
                  <c:v>2007.5</c:v>
                </c:pt>
                <c:pt idx="59">
                  <c:v>2008.5</c:v>
                </c:pt>
                <c:pt idx="60">
                  <c:v>2009.5</c:v>
                </c:pt>
                <c:pt idx="61">
                  <c:v>2010.5</c:v>
                </c:pt>
                <c:pt idx="62">
                  <c:v>2011.5</c:v>
                </c:pt>
                <c:pt idx="63">
                  <c:v>2012.5</c:v>
                </c:pt>
                <c:pt idx="64">
                  <c:v>2013.5</c:v>
                </c:pt>
                <c:pt idx="65">
                  <c:v>2014.5</c:v>
                </c:pt>
              </c:numCache>
            </c:numRef>
          </c:xVal>
          <c:yVal>
            <c:numRef>
              <c:f>Density!$D$20:$D$85</c:f>
              <c:numCache>
                <c:formatCode>0.00000</c:formatCode>
                <c:ptCount val="66"/>
                <c:pt idx="0">
                  <c:v>-9.1117334362793533E-3</c:v>
                </c:pt>
                <c:pt idx="1">
                  <c:v>-5.8534378718783173E-3</c:v>
                </c:pt>
                <c:pt idx="2">
                  <c:v>-6.2010564826221878E-3</c:v>
                </c:pt>
                <c:pt idx="3">
                  <c:v>-5.8865374269136683E-3</c:v>
                </c:pt>
                <c:pt idx="4">
                  <c:v>-1.8444853845463953E-3</c:v>
                </c:pt>
                <c:pt idx="5">
                  <c:v>-3.800756585701906E-3</c:v>
                </c:pt>
                <c:pt idx="6">
                  <c:v>-3.7791804962686117E-3</c:v>
                </c:pt>
                <c:pt idx="7">
                  <c:v>-5.676634069260369E-3</c:v>
                </c:pt>
                <c:pt idx="8">
                  <c:v>-4.956729073217753E-3</c:v>
                </c:pt>
                <c:pt idx="9">
                  <c:v>-6.582841175857149E-3</c:v>
                </c:pt>
                <c:pt idx="10">
                  <c:v>-5.5504756122856744E-3</c:v>
                </c:pt>
                <c:pt idx="11">
                  <c:v>-7.7109638018461905E-3</c:v>
                </c:pt>
                <c:pt idx="12">
                  <c:v>-6.1234644573069062E-3</c:v>
                </c:pt>
                <c:pt idx="13">
                  <c:v>-6.4823886342593243E-3</c:v>
                </c:pt>
                <c:pt idx="14">
                  <c:v>-6.3288186754863222E-3</c:v>
                </c:pt>
                <c:pt idx="15">
                  <c:v>-6.1905234124307361E-3</c:v>
                </c:pt>
                <c:pt idx="16">
                  <c:v>-5.1365712856080142E-3</c:v>
                </c:pt>
                <c:pt idx="17">
                  <c:v>-5.8832889644734104E-3</c:v>
                </c:pt>
                <c:pt idx="18">
                  <c:v>-5.9724390286722681E-3</c:v>
                </c:pt>
                <c:pt idx="19">
                  <c:v>-5.3524832796976356E-3</c:v>
                </c:pt>
                <c:pt idx="20">
                  <c:v>-4.9705714395518862E-3</c:v>
                </c:pt>
                <c:pt idx="21">
                  <c:v>-5.3531665394221236E-3</c:v>
                </c:pt>
                <c:pt idx="22">
                  <c:v>-4.348008286974959E-3</c:v>
                </c:pt>
                <c:pt idx="23">
                  <c:v>-6.0570632153025645E-3</c:v>
                </c:pt>
                <c:pt idx="24">
                  <c:v>-7.1983661073377917E-3</c:v>
                </c:pt>
                <c:pt idx="25">
                  <c:v>-7.9343641295355309E-3</c:v>
                </c:pt>
                <c:pt idx="26">
                  <c:v>-7.3225688428164692E-3</c:v>
                </c:pt>
                <c:pt idx="27">
                  <c:v>-6.558157630340909E-3</c:v>
                </c:pt>
                <c:pt idx="28">
                  <c:v>-4.5614536407638032E-3</c:v>
                </c:pt>
                <c:pt idx="29">
                  <c:v>-4.4354872885030636E-3</c:v>
                </c:pt>
                <c:pt idx="30">
                  <c:v>-3.3911535243193922E-3</c:v>
                </c:pt>
                <c:pt idx="31">
                  <c:v>-3.8177058842610912E-3</c:v>
                </c:pt>
                <c:pt idx="32">
                  <c:v>-3.3742775171953969E-3</c:v>
                </c:pt>
                <c:pt idx="33">
                  <c:v>-2.8656369247592153E-3</c:v>
                </c:pt>
                <c:pt idx="34">
                  <c:v>-3.6596547006767901E-3</c:v>
                </c:pt>
                <c:pt idx="35">
                  <c:v>-5.0740958502740047E-3</c:v>
                </c:pt>
                <c:pt idx="36">
                  <c:v>-4.3440047008155014E-3</c:v>
                </c:pt>
                <c:pt idx="37">
                  <c:v>-4.9093495430945966E-3</c:v>
                </c:pt>
                <c:pt idx="38">
                  <c:v>-5.3422094792877958E-3</c:v>
                </c:pt>
                <c:pt idx="39">
                  <c:v>-3.9280980294720269E-3</c:v>
                </c:pt>
                <c:pt idx="40">
                  <c:v>-2.019889174881574E-3</c:v>
                </c:pt>
                <c:pt idx="41">
                  <c:v>-2.3494646851331064E-3</c:v>
                </c:pt>
                <c:pt idx="42">
                  <c:v>-2.4499409834752204E-3</c:v>
                </c:pt>
                <c:pt idx="43">
                  <c:v>-1.6422258876880037E-4</c:v>
                </c:pt>
                <c:pt idx="44">
                  <c:v>8.0389203340018784E-4</c:v>
                </c:pt>
                <c:pt idx="45">
                  <c:v>3.2930058987179045E-4</c:v>
                </c:pt>
                <c:pt idx="46">
                  <c:v>8.2700160801343675E-4</c:v>
                </c:pt>
                <c:pt idx="47">
                  <c:v>2.9910311785568454E-3</c:v>
                </c:pt>
                <c:pt idx="48">
                  <c:v>2.4784725798366355E-3</c:v>
                </c:pt>
                <c:pt idx="49">
                  <c:v>2.4555466984093792E-3</c:v>
                </c:pt>
                <c:pt idx="50">
                  <c:v>2.2688138610566775E-3</c:v>
                </c:pt>
                <c:pt idx="51">
                  <c:v>1.3863204277203378E-3</c:v>
                </c:pt>
                <c:pt idx="52">
                  <c:v>-4.6240846517120617E-4</c:v>
                </c:pt>
                <c:pt idx="53">
                  <c:v>-2.0421492098849207E-3</c:v>
                </c:pt>
                <c:pt idx="54">
                  <c:v>-1.8795052483566114E-3</c:v>
                </c:pt>
                <c:pt idx="55">
                  <c:v>-6.8434764734841096E-4</c:v>
                </c:pt>
                <c:pt idx="56">
                  <c:v>5.7650514937887672E-4</c:v>
                </c:pt>
                <c:pt idx="57">
                  <c:v>1.1544397107330511E-3</c:v>
                </c:pt>
                <c:pt idx="58">
                  <c:v>1.46240899799161E-3</c:v>
                </c:pt>
                <c:pt idx="59">
                  <c:v>2.5159150232634689E-3</c:v>
                </c:pt>
                <c:pt idx="60">
                  <c:v>7.1038470237194998E-4</c:v>
                </c:pt>
                <c:pt idx="61">
                  <c:v>1.5973099219322468E-3</c:v>
                </c:pt>
                <c:pt idx="62">
                  <c:v>2.0446866637098735E-3</c:v>
                </c:pt>
                <c:pt idx="63">
                  <c:v>2.8145936423227659E-3</c:v>
                </c:pt>
                <c:pt idx="64">
                  <c:v>1.3702854959886269E-3</c:v>
                </c:pt>
                <c:pt idx="65">
                  <c:v>3.211044285705364E-3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Density!$B$19:$B$87</c:f>
              <c:numCache>
                <c:formatCode>General</c:formatCode>
                <c:ptCount val="69"/>
                <c:pt idx="0">
                  <c:v>1948.5</c:v>
                </c:pt>
                <c:pt idx="1">
                  <c:v>1949.5</c:v>
                </c:pt>
                <c:pt idx="2">
                  <c:v>1950.5</c:v>
                </c:pt>
                <c:pt idx="3">
                  <c:v>1951.5</c:v>
                </c:pt>
                <c:pt idx="4">
                  <c:v>1952.5</c:v>
                </c:pt>
                <c:pt idx="5">
                  <c:v>1953.5</c:v>
                </c:pt>
                <c:pt idx="6">
                  <c:v>1954.5</c:v>
                </c:pt>
                <c:pt idx="7">
                  <c:v>1955.5</c:v>
                </c:pt>
                <c:pt idx="8">
                  <c:v>1956.5</c:v>
                </c:pt>
                <c:pt idx="9">
                  <c:v>1957.5</c:v>
                </c:pt>
                <c:pt idx="10">
                  <c:v>1958.5</c:v>
                </c:pt>
                <c:pt idx="11">
                  <c:v>1959.5</c:v>
                </c:pt>
                <c:pt idx="12">
                  <c:v>1960.5</c:v>
                </c:pt>
                <c:pt idx="13">
                  <c:v>1961.5</c:v>
                </c:pt>
                <c:pt idx="14">
                  <c:v>1962.5</c:v>
                </c:pt>
                <c:pt idx="15">
                  <c:v>1963.5</c:v>
                </c:pt>
                <c:pt idx="16">
                  <c:v>1964.5</c:v>
                </c:pt>
                <c:pt idx="17">
                  <c:v>1965.5</c:v>
                </c:pt>
                <c:pt idx="18">
                  <c:v>1966.5</c:v>
                </c:pt>
                <c:pt idx="19">
                  <c:v>1967.5</c:v>
                </c:pt>
                <c:pt idx="20">
                  <c:v>1968.5</c:v>
                </c:pt>
                <c:pt idx="21">
                  <c:v>1969.5</c:v>
                </c:pt>
                <c:pt idx="22">
                  <c:v>1970.5</c:v>
                </c:pt>
                <c:pt idx="23">
                  <c:v>1971.5</c:v>
                </c:pt>
                <c:pt idx="24">
                  <c:v>1972.5</c:v>
                </c:pt>
                <c:pt idx="25">
                  <c:v>1973.5</c:v>
                </c:pt>
                <c:pt idx="26">
                  <c:v>1974.5</c:v>
                </c:pt>
                <c:pt idx="27">
                  <c:v>1975.5</c:v>
                </c:pt>
                <c:pt idx="28">
                  <c:v>1976.5</c:v>
                </c:pt>
                <c:pt idx="29">
                  <c:v>1977.5</c:v>
                </c:pt>
                <c:pt idx="30">
                  <c:v>1978.5</c:v>
                </c:pt>
                <c:pt idx="31">
                  <c:v>1979.5</c:v>
                </c:pt>
                <c:pt idx="32">
                  <c:v>1980.5</c:v>
                </c:pt>
                <c:pt idx="33">
                  <c:v>1981.5</c:v>
                </c:pt>
                <c:pt idx="34">
                  <c:v>1982.5</c:v>
                </c:pt>
                <c:pt idx="35">
                  <c:v>1983.5</c:v>
                </c:pt>
                <c:pt idx="36">
                  <c:v>1984.5</c:v>
                </c:pt>
                <c:pt idx="37">
                  <c:v>1985.5</c:v>
                </c:pt>
                <c:pt idx="38">
                  <c:v>1986.5</c:v>
                </c:pt>
                <c:pt idx="39">
                  <c:v>1987.5</c:v>
                </c:pt>
                <c:pt idx="40">
                  <c:v>1988.5</c:v>
                </c:pt>
                <c:pt idx="41">
                  <c:v>1989.5</c:v>
                </c:pt>
                <c:pt idx="42">
                  <c:v>1990.5</c:v>
                </c:pt>
                <c:pt idx="43">
                  <c:v>1991.5</c:v>
                </c:pt>
                <c:pt idx="44">
                  <c:v>1992.5</c:v>
                </c:pt>
                <c:pt idx="45">
                  <c:v>1993.5</c:v>
                </c:pt>
                <c:pt idx="46">
                  <c:v>1994.5</c:v>
                </c:pt>
                <c:pt idx="47">
                  <c:v>1995.5</c:v>
                </c:pt>
                <c:pt idx="48">
                  <c:v>1996.5</c:v>
                </c:pt>
                <c:pt idx="49">
                  <c:v>1997.5</c:v>
                </c:pt>
                <c:pt idx="50">
                  <c:v>1998.5</c:v>
                </c:pt>
                <c:pt idx="51">
                  <c:v>1999.5</c:v>
                </c:pt>
                <c:pt idx="52">
                  <c:v>2000.5</c:v>
                </c:pt>
                <c:pt idx="53">
                  <c:v>2001.5</c:v>
                </c:pt>
                <c:pt idx="54">
                  <c:v>2002.5</c:v>
                </c:pt>
                <c:pt idx="55">
                  <c:v>2003.5</c:v>
                </c:pt>
                <c:pt idx="56">
                  <c:v>2004.5</c:v>
                </c:pt>
                <c:pt idx="57">
                  <c:v>2005.5</c:v>
                </c:pt>
                <c:pt idx="58">
                  <c:v>2006.5</c:v>
                </c:pt>
                <c:pt idx="59">
                  <c:v>2007.5</c:v>
                </c:pt>
                <c:pt idx="60">
                  <c:v>2008.5</c:v>
                </c:pt>
                <c:pt idx="61">
                  <c:v>2009.5</c:v>
                </c:pt>
                <c:pt idx="62">
                  <c:v>2010.5</c:v>
                </c:pt>
                <c:pt idx="63">
                  <c:v>2011.5</c:v>
                </c:pt>
                <c:pt idx="64">
                  <c:v>2012.5</c:v>
                </c:pt>
                <c:pt idx="65">
                  <c:v>2013.5</c:v>
                </c:pt>
                <c:pt idx="66">
                  <c:v>2014.5</c:v>
                </c:pt>
                <c:pt idx="67">
                  <c:v>2015.5</c:v>
                </c:pt>
                <c:pt idx="68">
                  <c:v>2016.5</c:v>
                </c:pt>
              </c:numCache>
            </c:numRef>
          </c:xVal>
          <c:yVal>
            <c:numRef>
              <c:f>Density!$I$19:$I$87</c:f>
              <c:numCache>
                <c:formatCode>0.00000</c:formatCode>
                <c:ptCount val="69"/>
                <c:pt idx="0">
                  <c:v>-2.8958471526766404E-3</c:v>
                </c:pt>
                <c:pt idx="1">
                  <c:v>-1.4362594421406583E-2</c:v>
                </c:pt>
                <c:pt idx="2">
                  <c:v>-2.1774313787094188E-2</c:v>
                </c:pt>
                <c:pt idx="3">
                  <c:v>-2.5959856150354157E-3</c:v>
                </c:pt>
                <c:pt idx="4">
                  <c:v>7.7290589362290034E-4</c:v>
                </c:pt>
                <c:pt idx="5">
                  <c:v>-5.0248398155531386E-3</c:v>
                </c:pt>
                <c:pt idx="6">
                  <c:v>-9.5876472873651052E-3</c:v>
                </c:pt>
                <c:pt idx="7">
                  <c:v>-4.8430038713174919E-4</c:v>
                </c:pt>
                <c:pt idx="8">
                  <c:v>-1.238212107153263E-2</c:v>
                </c:pt>
                <c:pt idx="9">
                  <c:v>-4.4059338720488597E-4</c:v>
                </c:pt>
                <c:pt idx="10">
                  <c:v>-1.6070350100099128E-2</c:v>
                </c:pt>
                <c:pt idx="11">
                  <c:v>-6.0904388062592678E-3</c:v>
                </c:pt>
                <c:pt idx="12">
                  <c:v>-8.4938973980300102E-3</c:v>
                </c:pt>
                <c:pt idx="13">
                  <c:v>-8.1112265615078602E-3</c:v>
                </c:pt>
                <c:pt idx="14">
                  <c:v>-1.1156324911195713E-2</c:v>
                </c:pt>
                <c:pt idx="15">
                  <c:v>-5.9665131650441829E-3</c:v>
                </c:pt>
                <c:pt idx="16">
                  <c:v>-8.1992571193327292E-3</c:v>
                </c:pt>
                <c:pt idx="17">
                  <c:v>-8.0814951763840872E-3</c:v>
                </c:pt>
                <c:pt idx="18">
                  <c:v>-5.7332421081028742E-3</c:v>
                </c:pt>
                <c:pt idx="19">
                  <c:v>-5.9468534597706558E-3</c:v>
                </c:pt>
                <c:pt idx="20">
                  <c:v>-1.0650076510499507E-2</c:v>
                </c:pt>
                <c:pt idx="21">
                  <c:v>-8.1583305881794046E-3</c:v>
                </c:pt>
                <c:pt idx="22">
                  <c:v>-3.9597785944788938E-3</c:v>
                </c:pt>
                <c:pt idx="23">
                  <c:v>-3.9826728238027739E-3</c:v>
                </c:pt>
                <c:pt idx="24">
                  <c:v>-8.3392345947714275E-3</c:v>
                </c:pt>
                <c:pt idx="25">
                  <c:v>-5.4809912327126158E-3</c:v>
                </c:pt>
                <c:pt idx="26">
                  <c:v>-1.7145595313835849E-2</c:v>
                </c:pt>
                <c:pt idx="27">
                  <c:v>-1.1096560419153035E-2</c:v>
                </c:pt>
                <c:pt idx="28">
                  <c:v>-8.0163101798182076E-3</c:v>
                </c:pt>
                <c:pt idx="29">
                  <c:v>-4.6951701840878077E-3</c:v>
                </c:pt>
                <c:pt idx="30">
                  <c:v>-9.522187921643941E-4</c:v>
                </c:pt>
                <c:pt idx="31">
                  <c:v>-6.6819485455878753E-3</c:v>
                </c:pt>
                <c:pt idx="32">
                  <c:v>-9.1277916391227319E-3</c:v>
                </c:pt>
                <c:pt idx="33">
                  <c:v>-2.5946294646278269E-3</c:v>
                </c:pt>
                <c:pt idx="34">
                  <c:v>-5.9086668081947671E-3</c:v>
                </c:pt>
                <c:pt idx="35">
                  <c:v>1.2797769952530929E-3</c:v>
                </c:pt>
                <c:pt idx="36">
                  <c:v>-4.3388656884284001E-3</c:v>
                </c:pt>
                <c:pt idx="37">
                  <c:v>-1.3890284679944898E-2</c:v>
                </c:pt>
                <c:pt idx="38">
                  <c:v>-9.4295075032705435E-3</c:v>
                </c:pt>
                <c:pt idx="39">
                  <c:v>-2.6811464794965784E-3</c:v>
                </c:pt>
                <c:pt idx="40">
                  <c:v>-1.1082503118328042E-3</c:v>
                </c:pt>
                <c:pt idx="41">
                  <c:v>-5.9402720909019682E-3</c:v>
                </c:pt>
                <c:pt idx="42">
                  <c:v>-6.2899810342583202E-3</c:v>
                </c:pt>
                <c:pt idx="43">
                  <c:v>3.872467809354534E-4</c:v>
                </c:pt>
                <c:pt idx="44">
                  <c:v>-4.5336594336286467E-3</c:v>
                </c:pt>
                <c:pt idx="45">
                  <c:v>-1.3397085308175928E-3</c:v>
                </c:pt>
                <c:pt idx="46">
                  <c:v>5.4211898775522321E-3</c:v>
                </c:pt>
                <c:pt idx="47">
                  <c:v>-7.0743086387840565E-4</c:v>
                </c:pt>
                <c:pt idx="48">
                  <c:v>-2.5336974910985565E-3</c:v>
                </c:pt>
                <c:pt idx="49">
                  <c:v>-1.2671630043358617E-3</c:v>
                </c:pt>
                <c:pt idx="50">
                  <c:v>9.1731520067878831E-3</c:v>
                </c:pt>
                <c:pt idx="51">
                  <c:v>2.9749962722337583E-3</c:v>
                </c:pt>
                <c:pt idx="52">
                  <c:v>-8.9520696082129076E-4</c:v>
                </c:pt>
                <c:pt idx="53">
                  <c:v>-3.4214506124249735E-3</c:v>
                </c:pt>
                <c:pt idx="54">
                  <c:v>-5.5628890030081316E-3</c:v>
                </c:pt>
                <c:pt idx="55">
                  <c:v>-6.7298005994284528E-5</c:v>
                </c:pt>
                <c:pt idx="56">
                  <c:v>-5.1585449112488265E-3</c:v>
                </c:pt>
                <c:pt idx="57">
                  <c:v>-3.4900152570874546E-4</c:v>
                </c:pt>
                <c:pt idx="58">
                  <c:v>2.9237750474084105E-3</c:v>
                </c:pt>
                <c:pt idx="59">
                  <c:v>5.9838052322910579E-4</c:v>
                </c:pt>
                <c:pt idx="60">
                  <c:v>2.320817245104188E-3</c:v>
                </c:pt>
                <c:pt idx="61">
                  <c:v>-3.3593586905378836E-3</c:v>
                </c:pt>
                <c:pt idx="62">
                  <c:v>4.8042071406940064E-3</c:v>
                </c:pt>
                <c:pt idx="63">
                  <c:v>-6.4760661188563943E-3</c:v>
                </c:pt>
                <c:pt idx="64">
                  <c:v>4.7624049025002226E-3</c:v>
                </c:pt>
                <c:pt idx="65">
                  <c:v>4.9414829262490719E-3</c:v>
                </c:pt>
                <c:pt idx="66">
                  <c:v>-2.2241976879023954E-6</c:v>
                </c:pt>
                <c:pt idx="67">
                  <c:v>-2.6492148117254269E-3</c:v>
                </c:pt>
                <c:pt idx="68">
                  <c:v>2.6225565451776663E-3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Density!$B$19:$B$87</c:f>
              <c:numCache>
                <c:formatCode>General</c:formatCode>
                <c:ptCount val="69"/>
                <c:pt idx="0">
                  <c:v>1948.5</c:v>
                </c:pt>
                <c:pt idx="1">
                  <c:v>1949.5</c:v>
                </c:pt>
                <c:pt idx="2">
                  <c:v>1950.5</c:v>
                </c:pt>
                <c:pt idx="3">
                  <c:v>1951.5</c:v>
                </c:pt>
                <c:pt idx="4">
                  <c:v>1952.5</c:v>
                </c:pt>
                <c:pt idx="5">
                  <c:v>1953.5</c:v>
                </c:pt>
                <c:pt idx="6">
                  <c:v>1954.5</c:v>
                </c:pt>
                <c:pt idx="7">
                  <c:v>1955.5</c:v>
                </c:pt>
                <c:pt idx="8">
                  <c:v>1956.5</c:v>
                </c:pt>
                <c:pt idx="9">
                  <c:v>1957.5</c:v>
                </c:pt>
                <c:pt idx="10">
                  <c:v>1958.5</c:v>
                </c:pt>
                <c:pt idx="11">
                  <c:v>1959.5</c:v>
                </c:pt>
                <c:pt idx="12">
                  <c:v>1960.5</c:v>
                </c:pt>
                <c:pt idx="13">
                  <c:v>1961.5</c:v>
                </c:pt>
                <c:pt idx="14">
                  <c:v>1962.5</c:v>
                </c:pt>
                <c:pt idx="15">
                  <c:v>1963.5</c:v>
                </c:pt>
                <c:pt idx="16">
                  <c:v>1964.5</c:v>
                </c:pt>
                <c:pt idx="17">
                  <c:v>1965.5</c:v>
                </c:pt>
                <c:pt idx="18">
                  <c:v>1966.5</c:v>
                </c:pt>
                <c:pt idx="19">
                  <c:v>1967.5</c:v>
                </c:pt>
                <c:pt idx="20">
                  <c:v>1968.5</c:v>
                </c:pt>
                <c:pt idx="21">
                  <c:v>1969.5</c:v>
                </c:pt>
                <c:pt idx="22">
                  <c:v>1970.5</c:v>
                </c:pt>
                <c:pt idx="23">
                  <c:v>1971.5</c:v>
                </c:pt>
                <c:pt idx="24">
                  <c:v>1972.5</c:v>
                </c:pt>
                <c:pt idx="25">
                  <c:v>1973.5</c:v>
                </c:pt>
                <c:pt idx="26">
                  <c:v>1974.5</c:v>
                </c:pt>
                <c:pt idx="27">
                  <c:v>1975.5</c:v>
                </c:pt>
                <c:pt idx="28">
                  <c:v>1976.5</c:v>
                </c:pt>
                <c:pt idx="29">
                  <c:v>1977.5</c:v>
                </c:pt>
                <c:pt idx="30">
                  <c:v>1978.5</c:v>
                </c:pt>
                <c:pt idx="31">
                  <c:v>1979.5</c:v>
                </c:pt>
                <c:pt idx="32">
                  <c:v>1980.5</c:v>
                </c:pt>
                <c:pt idx="33">
                  <c:v>1981.5</c:v>
                </c:pt>
                <c:pt idx="34">
                  <c:v>1982.5</c:v>
                </c:pt>
                <c:pt idx="35">
                  <c:v>1983.5</c:v>
                </c:pt>
                <c:pt idx="36">
                  <c:v>1984.5</c:v>
                </c:pt>
                <c:pt idx="37">
                  <c:v>1985.5</c:v>
                </c:pt>
                <c:pt idx="38">
                  <c:v>1986.5</c:v>
                </c:pt>
                <c:pt idx="39">
                  <c:v>1987.5</c:v>
                </c:pt>
                <c:pt idx="40">
                  <c:v>1988.5</c:v>
                </c:pt>
                <c:pt idx="41">
                  <c:v>1989.5</c:v>
                </c:pt>
                <c:pt idx="42">
                  <c:v>1990.5</c:v>
                </c:pt>
                <c:pt idx="43">
                  <c:v>1991.5</c:v>
                </c:pt>
                <c:pt idx="44">
                  <c:v>1992.5</c:v>
                </c:pt>
                <c:pt idx="45">
                  <c:v>1993.5</c:v>
                </c:pt>
                <c:pt idx="46">
                  <c:v>1994.5</c:v>
                </c:pt>
                <c:pt idx="47">
                  <c:v>1995.5</c:v>
                </c:pt>
                <c:pt idx="48">
                  <c:v>1996.5</c:v>
                </c:pt>
                <c:pt idx="49">
                  <c:v>1997.5</c:v>
                </c:pt>
                <c:pt idx="50">
                  <c:v>1998.5</c:v>
                </c:pt>
                <c:pt idx="51">
                  <c:v>1999.5</c:v>
                </c:pt>
                <c:pt idx="52">
                  <c:v>2000.5</c:v>
                </c:pt>
                <c:pt idx="53">
                  <c:v>2001.5</c:v>
                </c:pt>
                <c:pt idx="54">
                  <c:v>2002.5</c:v>
                </c:pt>
                <c:pt idx="55">
                  <c:v>2003.5</c:v>
                </c:pt>
                <c:pt idx="56">
                  <c:v>2004.5</c:v>
                </c:pt>
                <c:pt idx="57">
                  <c:v>2005.5</c:v>
                </c:pt>
                <c:pt idx="58">
                  <c:v>2006.5</c:v>
                </c:pt>
                <c:pt idx="59">
                  <c:v>2007.5</c:v>
                </c:pt>
                <c:pt idx="60">
                  <c:v>2008.5</c:v>
                </c:pt>
                <c:pt idx="61">
                  <c:v>2009.5</c:v>
                </c:pt>
                <c:pt idx="62">
                  <c:v>2010.5</c:v>
                </c:pt>
                <c:pt idx="63">
                  <c:v>2011.5</c:v>
                </c:pt>
                <c:pt idx="64">
                  <c:v>2012.5</c:v>
                </c:pt>
                <c:pt idx="65">
                  <c:v>2013.5</c:v>
                </c:pt>
                <c:pt idx="66">
                  <c:v>2014.5</c:v>
                </c:pt>
                <c:pt idx="67">
                  <c:v>2015.5</c:v>
                </c:pt>
                <c:pt idx="68">
                  <c:v>2016.5</c:v>
                </c:pt>
              </c:numCache>
            </c:numRef>
          </c:xVal>
          <c:yVal>
            <c:numRef>
              <c:f>Density!$J$19:$J$87</c:f>
              <c:numCache>
                <c:formatCode>0.00000</c:formatCode>
                <c:ptCount val="69"/>
                <c:pt idx="0">
                  <c:v>1.1704816858305119E-4</c:v>
                </c:pt>
                <c:pt idx="1">
                  <c:v>-4.9893650405126297E-3</c:v>
                </c:pt>
                <c:pt idx="2">
                  <c:v>-1.5893301788042349E-2</c:v>
                </c:pt>
                <c:pt idx="3">
                  <c:v>7.5122607841949423E-4</c:v>
                </c:pt>
                <c:pt idx="4">
                  <c:v>2.3358489453591865E-3</c:v>
                </c:pt>
                <c:pt idx="5">
                  <c:v>-1.2301452759791542E-3</c:v>
                </c:pt>
                <c:pt idx="6">
                  <c:v>-6.6191216174689149E-3</c:v>
                </c:pt>
                <c:pt idx="7">
                  <c:v>3.2372052356679417E-3</c:v>
                </c:pt>
                <c:pt idx="8">
                  <c:v>-9.0253504766383968E-3</c:v>
                </c:pt>
                <c:pt idx="9">
                  <c:v>3.7651091205199144E-3</c:v>
                </c:pt>
                <c:pt idx="10">
                  <c:v>-9.1591707213507286E-3</c:v>
                </c:pt>
                <c:pt idx="11">
                  <c:v>-2.9172801381485906E-3</c:v>
                </c:pt>
                <c:pt idx="12">
                  <c:v>-5.0143187798277651E-3</c:v>
                </c:pt>
                <c:pt idx="13">
                  <c:v>-2.9725893509484156E-3</c:v>
                </c:pt>
                <c:pt idx="14">
                  <c:v>-7.1240412510944397E-3</c:v>
                </c:pt>
                <c:pt idx="15">
                  <c:v>-3.3880142110128148E-3</c:v>
                </c:pt>
                <c:pt idx="16">
                  <c:v>-4.3977035945993058E-3</c:v>
                </c:pt>
                <c:pt idx="17">
                  <c:v>-3.8910214137436766E-3</c:v>
                </c:pt>
                <c:pt idx="18">
                  <c:v>-3.9676211737975338E-3</c:v>
                </c:pt>
                <c:pt idx="19">
                  <c:v>-1.7939914342922822E-3</c:v>
                </c:pt>
                <c:pt idx="20">
                  <c:v>-6.1716276542114531E-3</c:v>
                </c:pt>
                <c:pt idx="21">
                  <c:v>-5.3301307677412098E-3</c:v>
                </c:pt>
                <c:pt idx="22">
                  <c:v>-1.813180505902549E-3</c:v>
                </c:pt>
                <c:pt idx="23">
                  <c:v>-1.8990720566401315E-3</c:v>
                </c:pt>
                <c:pt idx="24">
                  <c:v>-3.2275612979938899E-3</c:v>
                </c:pt>
                <c:pt idx="25">
                  <c:v>-1.2891304075266941E-3</c:v>
                </c:pt>
                <c:pt idx="26">
                  <c:v>-1.3433415325360821E-2</c:v>
                </c:pt>
                <c:pt idx="27">
                  <c:v>-6.0894276015806739E-3</c:v>
                </c:pt>
                <c:pt idx="28">
                  <c:v>-5.2254149226020896E-3</c:v>
                </c:pt>
                <c:pt idx="29">
                  <c:v>-7.5367284148689572E-4</c:v>
                </c:pt>
                <c:pt idx="30">
                  <c:v>1.8262092766806921E-3</c:v>
                </c:pt>
                <c:pt idx="31">
                  <c:v>-3.9300221978377427E-3</c:v>
                </c:pt>
                <c:pt idx="32">
                  <c:v>-6.7985328590035778E-3</c:v>
                </c:pt>
                <c:pt idx="33">
                  <c:v>-2.0375799595576463E-4</c:v>
                </c:pt>
                <c:pt idx="34">
                  <c:v>-3.8056998167969253E-3</c:v>
                </c:pt>
                <c:pt idx="35">
                  <c:v>4.028497159920149E-3</c:v>
                </c:pt>
                <c:pt idx="36">
                  <c:v>-1.1866991306354016E-3</c:v>
                </c:pt>
                <c:pt idx="37">
                  <c:v>-9.9762175773571611E-3</c:v>
                </c:pt>
                <c:pt idx="38">
                  <c:v>-7.5132914532851855E-3</c:v>
                </c:pt>
                <c:pt idx="39">
                  <c:v>2.6769134908991563E-4</c:v>
                </c:pt>
                <c:pt idx="40">
                  <c:v>7.6307604421508755E-4</c:v>
                </c:pt>
                <c:pt idx="41">
                  <c:v>-3.9138920900938286E-3</c:v>
                </c:pt>
                <c:pt idx="42">
                  <c:v>-3.4354067248860455E-3</c:v>
                </c:pt>
                <c:pt idx="43">
                  <c:v>1.7520428084133472E-3</c:v>
                </c:pt>
                <c:pt idx="44">
                  <c:v>-1.1755507992933399E-3</c:v>
                </c:pt>
                <c:pt idx="45">
                  <c:v>-1.0228720221266779E-5</c:v>
                </c:pt>
                <c:pt idx="46">
                  <c:v>7.5818298885161756E-3</c:v>
                </c:pt>
                <c:pt idx="47">
                  <c:v>6.6318932642392067E-4</c:v>
                </c:pt>
                <c:pt idx="48">
                  <c:v>-7.2927354836615577E-5</c:v>
                </c:pt>
                <c:pt idx="49">
                  <c:v>5.3496295283033475E-4</c:v>
                </c:pt>
                <c:pt idx="50">
                  <c:v>1.1117206447607341E-2</c:v>
                </c:pt>
                <c:pt idx="51">
                  <c:v>4.902437506632557E-3</c:v>
                </c:pt>
                <c:pt idx="52">
                  <c:v>6.2170660909424583E-4</c:v>
                </c:pt>
                <c:pt idx="53">
                  <c:v>-1.0525026070372181E-3</c:v>
                </c:pt>
                <c:pt idx="54">
                  <c:v>-3.9942453818607917E-3</c:v>
                </c:pt>
                <c:pt idx="55">
                  <c:v>1.870367531474067E-3</c:v>
                </c:pt>
                <c:pt idx="56">
                  <c:v>-2.7614287570220013E-3</c:v>
                </c:pt>
                <c:pt idx="57">
                  <c:v>1.7019407892647901E-3</c:v>
                </c:pt>
                <c:pt idx="58">
                  <c:v>4.5538477432114045E-3</c:v>
                </c:pt>
                <c:pt idx="59">
                  <c:v>2.4530130591748473E-3</c:v>
                </c:pt>
                <c:pt idx="60">
                  <c:v>5.2615978939173384E-3</c:v>
                </c:pt>
                <c:pt idx="61">
                  <c:v>-1.4809221051473552E-3</c:v>
                </c:pt>
                <c:pt idx="62">
                  <c:v>7.0837923755806224E-3</c:v>
                </c:pt>
                <c:pt idx="63">
                  <c:v>-4.101614299438977E-3</c:v>
                </c:pt>
                <c:pt idx="64">
                  <c:v>7.1582408755066973E-3</c:v>
                </c:pt>
                <c:pt idx="65">
                  <c:v>7.1146996305487273E-3</c:v>
                </c:pt>
                <c:pt idx="66">
                  <c:v>2.8610131881315823E-3</c:v>
                </c:pt>
                <c:pt idx="67">
                  <c:v>9.4132864658667175E-5</c:v>
                </c:pt>
                <c:pt idx="68">
                  <c:v>5.2073509336943331E-3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Density!$AA$1:$AA$2</c:f>
              <c:numCache>
                <c:formatCode>General</c:formatCode>
                <c:ptCount val="2"/>
                <c:pt idx="0">
                  <c:v>1940</c:v>
                </c:pt>
                <c:pt idx="1">
                  <c:v>2020</c:v>
                </c:pt>
              </c:numCache>
            </c:numRef>
          </c:xVal>
          <c:yVal>
            <c:numRef>
              <c:f>Density!$AB$1:$AB$2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51968"/>
        <c:axId val="108853504"/>
      </c:scatterChart>
      <c:valAx>
        <c:axId val="108851968"/>
        <c:scaling>
          <c:orientation val="minMax"/>
          <c:max val="2020"/>
          <c:min val="1945"/>
        </c:scaling>
        <c:delete val="0"/>
        <c:axPos val="b"/>
        <c:numFmt formatCode="General" sourceLinked="1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853504"/>
        <c:crossesAt val="-2.5000000000000005E-2"/>
        <c:crossBetween val="midCat"/>
        <c:majorUnit val="5"/>
        <c:minorUnit val="1"/>
      </c:valAx>
      <c:valAx>
        <c:axId val="108853504"/>
        <c:scaling>
          <c:orientation val="minMax"/>
          <c:min val="-2.5000000000000005E-2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</a:t>
                </a:r>
                <a:r>
                  <a:rPr lang="en-CA" sz="1200" b="1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r</a:t>
                </a:r>
                <a:r>
                  <a:rPr lang="en-C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/dz (kg m</a:t>
                </a:r>
                <a:r>
                  <a:rPr lang="en-CA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-3</a:t>
                </a:r>
                <a:r>
                  <a:rPr lang="en-C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)/m </a:t>
                </a:r>
              </a:p>
            </c:rich>
          </c:tx>
          <c:layout>
            <c:manualLayout>
              <c:xMode val="edge"/>
              <c:yMode val="edge"/>
              <c:x val="5.681818181818182E-3"/>
              <c:y val="0.333334173228346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851968"/>
        <c:crossesAt val="1940"/>
        <c:crossBetween val="midCat"/>
        <c:majorUnit val="5.0000000000000001E-3"/>
        <c:minorUnit val="1E-3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57954545454546"/>
          <c:y val="6.9333513889359086E-2"/>
          <c:w val="0.83380681818181823"/>
          <c:h val="0.8106687777832755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Salinity!$B$19:$B$87</c:f>
              <c:numCache>
                <c:formatCode>General</c:formatCode>
                <c:ptCount val="69"/>
                <c:pt idx="0">
                  <c:v>1948.5</c:v>
                </c:pt>
                <c:pt idx="1">
                  <c:v>1949.5</c:v>
                </c:pt>
                <c:pt idx="2">
                  <c:v>1950.5</c:v>
                </c:pt>
                <c:pt idx="3">
                  <c:v>1951.5</c:v>
                </c:pt>
                <c:pt idx="4">
                  <c:v>1952.5</c:v>
                </c:pt>
                <c:pt idx="5">
                  <c:v>1953.5</c:v>
                </c:pt>
                <c:pt idx="6">
                  <c:v>1954.5</c:v>
                </c:pt>
                <c:pt idx="7">
                  <c:v>1955.5</c:v>
                </c:pt>
                <c:pt idx="8">
                  <c:v>1956.5</c:v>
                </c:pt>
                <c:pt idx="9">
                  <c:v>1957.5</c:v>
                </c:pt>
                <c:pt idx="10">
                  <c:v>1958.5</c:v>
                </c:pt>
                <c:pt idx="11">
                  <c:v>1959.5</c:v>
                </c:pt>
                <c:pt idx="12">
                  <c:v>1960.5</c:v>
                </c:pt>
                <c:pt idx="13">
                  <c:v>1961.5</c:v>
                </c:pt>
                <c:pt idx="14">
                  <c:v>1962.5</c:v>
                </c:pt>
                <c:pt idx="15">
                  <c:v>1963.5</c:v>
                </c:pt>
                <c:pt idx="16">
                  <c:v>1964.5</c:v>
                </c:pt>
                <c:pt idx="17">
                  <c:v>1965.5</c:v>
                </c:pt>
                <c:pt idx="18">
                  <c:v>1966.5</c:v>
                </c:pt>
                <c:pt idx="19">
                  <c:v>1967.5</c:v>
                </c:pt>
                <c:pt idx="20">
                  <c:v>1968.5</c:v>
                </c:pt>
                <c:pt idx="21">
                  <c:v>1969.5</c:v>
                </c:pt>
                <c:pt idx="22">
                  <c:v>1970.5</c:v>
                </c:pt>
                <c:pt idx="23">
                  <c:v>1971.5</c:v>
                </c:pt>
                <c:pt idx="24">
                  <c:v>1972.5</c:v>
                </c:pt>
                <c:pt idx="25">
                  <c:v>1973.5</c:v>
                </c:pt>
                <c:pt idx="26">
                  <c:v>1974.5</c:v>
                </c:pt>
                <c:pt idx="27">
                  <c:v>1975.5</c:v>
                </c:pt>
                <c:pt idx="28">
                  <c:v>1976.5</c:v>
                </c:pt>
                <c:pt idx="29">
                  <c:v>1977.5</c:v>
                </c:pt>
                <c:pt idx="30">
                  <c:v>1978.5</c:v>
                </c:pt>
                <c:pt idx="31">
                  <c:v>1979.5</c:v>
                </c:pt>
                <c:pt idx="32">
                  <c:v>1980.5</c:v>
                </c:pt>
                <c:pt idx="33">
                  <c:v>1981.5</c:v>
                </c:pt>
                <c:pt idx="34">
                  <c:v>1982.5</c:v>
                </c:pt>
                <c:pt idx="35">
                  <c:v>1983.5</c:v>
                </c:pt>
                <c:pt idx="36">
                  <c:v>1984.5</c:v>
                </c:pt>
                <c:pt idx="37">
                  <c:v>1985.5</c:v>
                </c:pt>
                <c:pt idx="38">
                  <c:v>1986.5</c:v>
                </c:pt>
                <c:pt idx="39">
                  <c:v>1987.5</c:v>
                </c:pt>
                <c:pt idx="40">
                  <c:v>1988.5</c:v>
                </c:pt>
                <c:pt idx="41">
                  <c:v>1989.5</c:v>
                </c:pt>
                <c:pt idx="42">
                  <c:v>1990.5</c:v>
                </c:pt>
                <c:pt idx="43">
                  <c:v>1991.5</c:v>
                </c:pt>
                <c:pt idx="44">
                  <c:v>1992.5</c:v>
                </c:pt>
                <c:pt idx="45">
                  <c:v>1993.5</c:v>
                </c:pt>
                <c:pt idx="46">
                  <c:v>1994.5</c:v>
                </c:pt>
                <c:pt idx="47">
                  <c:v>1995.5</c:v>
                </c:pt>
                <c:pt idx="48">
                  <c:v>1996.5</c:v>
                </c:pt>
                <c:pt idx="49">
                  <c:v>1997.5</c:v>
                </c:pt>
                <c:pt idx="50">
                  <c:v>1998.5</c:v>
                </c:pt>
                <c:pt idx="51">
                  <c:v>1999.5</c:v>
                </c:pt>
                <c:pt idx="52">
                  <c:v>2000.5</c:v>
                </c:pt>
                <c:pt idx="53">
                  <c:v>2001.5</c:v>
                </c:pt>
                <c:pt idx="54">
                  <c:v>2002.5</c:v>
                </c:pt>
                <c:pt idx="55">
                  <c:v>2003.5</c:v>
                </c:pt>
                <c:pt idx="56">
                  <c:v>2004.5</c:v>
                </c:pt>
                <c:pt idx="57">
                  <c:v>2005.5</c:v>
                </c:pt>
                <c:pt idx="58">
                  <c:v>2006.5</c:v>
                </c:pt>
                <c:pt idx="59">
                  <c:v>2007.5</c:v>
                </c:pt>
                <c:pt idx="60">
                  <c:v>2008.5</c:v>
                </c:pt>
                <c:pt idx="61">
                  <c:v>2009.5</c:v>
                </c:pt>
                <c:pt idx="62">
                  <c:v>2010.5</c:v>
                </c:pt>
                <c:pt idx="63">
                  <c:v>2011.5</c:v>
                </c:pt>
                <c:pt idx="64">
                  <c:v>2012.5</c:v>
                </c:pt>
                <c:pt idx="65">
                  <c:v>2013.5</c:v>
                </c:pt>
                <c:pt idx="66">
                  <c:v>2014.5</c:v>
                </c:pt>
                <c:pt idx="67">
                  <c:v>2015.5</c:v>
                </c:pt>
                <c:pt idx="68">
                  <c:v>2016.5</c:v>
                </c:pt>
              </c:numCache>
            </c:numRef>
          </c:xVal>
          <c:yVal>
            <c:numRef>
              <c:f>Salinity!$C$19:$C$87</c:f>
              <c:numCache>
                <c:formatCode>0.00000</c:formatCode>
                <c:ptCount val="69"/>
                <c:pt idx="0">
                  <c:v>-2.6418600009085421E-3</c:v>
                </c:pt>
                <c:pt idx="1">
                  <c:v>-1.1268009854429993E-2</c:v>
                </c:pt>
                <c:pt idx="2">
                  <c:v>-1.6130737744952186E-2</c:v>
                </c:pt>
                <c:pt idx="3">
                  <c:v>-1.2406874715619562E-3</c:v>
                </c:pt>
                <c:pt idx="4">
                  <c:v>1.7142746527021939E-3</c:v>
                </c:pt>
                <c:pt idx="5">
                  <c:v>-2.433222443572317E-3</c:v>
                </c:pt>
                <c:pt idx="6">
                  <c:v>-6.1041366869963171E-3</c:v>
                </c:pt>
                <c:pt idx="7">
                  <c:v>2.3814306602680745E-3</c:v>
                </c:pt>
                <c:pt idx="8">
                  <c:v>-9.1759961948469845E-3</c:v>
                </c:pt>
                <c:pt idx="9">
                  <c:v>-4.1174686962729151E-4</c:v>
                </c:pt>
                <c:pt idx="10">
                  <c:v>-4.0512037330850134E-3</c:v>
                </c:pt>
                <c:pt idx="11">
                  <c:v>-6.4874207234184899E-3</c:v>
                </c:pt>
                <c:pt idx="12">
                  <c:v>-5.4218865101772528E-3</c:v>
                </c:pt>
                <c:pt idx="13">
                  <c:v>-5.2159273607311875E-3</c:v>
                </c:pt>
                <c:pt idx="14">
                  <c:v>-3.985612479844948E-3</c:v>
                </c:pt>
                <c:pt idx="15">
                  <c:v>-5.1313522043320587E-3</c:v>
                </c:pt>
                <c:pt idx="16">
                  <c:v>-6.6552354764550046E-3</c:v>
                </c:pt>
                <c:pt idx="17">
                  <c:v>-4.9979884293558834E-3</c:v>
                </c:pt>
                <c:pt idx="18">
                  <c:v>-5.1337208668872049E-3</c:v>
                </c:pt>
                <c:pt idx="19">
                  <c:v>1.082794941381556E-5</c:v>
                </c:pt>
                <c:pt idx="20">
                  <c:v>-6.0475706958533649E-3</c:v>
                </c:pt>
                <c:pt idx="21">
                  <c:v>-6.5911425528305499E-3</c:v>
                </c:pt>
                <c:pt idx="22">
                  <c:v>-2.877193443392087E-3</c:v>
                </c:pt>
                <c:pt idx="23">
                  <c:v>7.1767797198268694E-4</c:v>
                </c:pt>
                <c:pt idx="24">
                  <c:v>-4.4785154743598636E-3</c:v>
                </c:pt>
                <c:pt idx="25">
                  <c:v>-1.0653825587660217E-3</c:v>
                </c:pt>
                <c:pt idx="26">
                  <c:v>-9.8880629038612233E-3</c:v>
                </c:pt>
                <c:pt idx="27">
                  <c:v>-6.2026984544720333E-3</c:v>
                </c:pt>
                <c:pt idx="28">
                  <c:v>-4.0126753253793539E-3</c:v>
                </c:pt>
                <c:pt idx="29">
                  <c:v>1.3933911290032941E-3</c:v>
                </c:pt>
                <c:pt idx="30">
                  <c:v>2.3886646276536163E-4</c:v>
                </c:pt>
                <c:pt idx="31">
                  <c:v>-4.1801386312850363E-3</c:v>
                </c:pt>
                <c:pt idx="32">
                  <c:v>-5.0817172543370292E-3</c:v>
                </c:pt>
                <c:pt idx="33">
                  <c:v>1.2626293581395652E-3</c:v>
                </c:pt>
                <c:pt idx="34">
                  <c:v>-6.1802072762564908E-3</c:v>
                </c:pt>
                <c:pt idx="35">
                  <c:v>1.0518640612832635E-4</c:v>
                </c:pt>
                <c:pt idx="36">
                  <c:v>4.0265861395633571E-4</c:v>
                </c:pt>
                <c:pt idx="37">
                  <c:v>-6.5773075959919365E-3</c:v>
                </c:pt>
                <c:pt idx="38">
                  <c:v>-5.3064467737883739E-3</c:v>
                </c:pt>
                <c:pt idx="39">
                  <c:v>-3.619528015474808E-3</c:v>
                </c:pt>
                <c:pt idx="40">
                  <c:v>8.7778965473491442E-4</c:v>
                </c:pt>
                <c:pt idx="41">
                  <c:v>-5.3124771422849342E-3</c:v>
                </c:pt>
                <c:pt idx="42">
                  <c:v>-5.6864517238117635E-3</c:v>
                </c:pt>
                <c:pt idx="43">
                  <c:v>2.1197098800223454E-3</c:v>
                </c:pt>
                <c:pt idx="44">
                  <c:v>-4.4711057867469114E-4</c:v>
                </c:pt>
                <c:pt idx="45">
                  <c:v>1.3884176532781151E-3</c:v>
                </c:pt>
                <c:pt idx="46">
                  <c:v>4.8384861998499954E-3</c:v>
                </c:pt>
                <c:pt idx="47">
                  <c:v>2.1899555742886461E-3</c:v>
                </c:pt>
                <c:pt idx="48">
                  <c:v>1.6585437677887813E-3</c:v>
                </c:pt>
                <c:pt idx="49">
                  <c:v>3.1824158006720323E-4</c:v>
                </c:pt>
                <c:pt idx="50">
                  <c:v>9.6053022714367928E-3</c:v>
                </c:pt>
                <c:pt idx="51">
                  <c:v>2.4937071030144077E-3</c:v>
                </c:pt>
                <c:pt idx="52">
                  <c:v>-5.5657133444877527E-4</c:v>
                </c:pt>
                <c:pt idx="53">
                  <c:v>-3.4096440710285141E-3</c:v>
                </c:pt>
                <c:pt idx="54">
                  <c:v>-2.7677393868143045E-3</c:v>
                </c:pt>
                <c:pt idx="55">
                  <c:v>-3.8101617915635762E-3</c:v>
                </c:pt>
                <c:pt idx="56">
                  <c:v>-4.9091190252820204E-3</c:v>
                </c:pt>
                <c:pt idx="57">
                  <c:v>-3.7715808188509798E-4</c:v>
                </c:pt>
                <c:pt idx="58">
                  <c:v>4.1774064972146703E-3</c:v>
                </c:pt>
                <c:pt idx="59">
                  <c:v>5.5052306588574597E-5</c:v>
                </c:pt>
                <c:pt idx="60">
                  <c:v>1.1517848623921114E-3</c:v>
                </c:pt>
                <c:pt idx="61">
                  <c:v>-2.5661726578890959E-3</c:v>
                </c:pt>
                <c:pt idx="62">
                  <c:v>6.111902188690461E-4</c:v>
                </c:pt>
                <c:pt idx="63">
                  <c:v>-1.8378412277103178E-3</c:v>
                </c:pt>
                <c:pt idx="64">
                  <c:v>1.3500575987806401E-3</c:v>
                </c:pt>
                <c:pt idx="65">
                  <c:v>3.1096942459361101E-3</c:v>
                </c:pt>
                <c:pt idx="66">
                  <c:v>-1.4732277196432999E-3</c:v>
                </c:pt>
                <c:pt idx="67">
                  <c:v>-1.6798363020751499E-3</c:v>
                </c:pt>
                <c:pt idx="68">
                  <c:v>2.0943719028838799E-3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trendline>
            <c:spPr>
              <a:ln w="317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Salinity!$B$21:$B$85</c:f>
              <c:numCache>
                <c:formatCode>General</c:formatCode>
                <c:ptCount val="65"/>
                <c:pt idx="0">
                  <c:v>1950.5</c:v>
                </c:pt>
                <c:pt idx="1">
                  <c:v>1951.5</c:v>
                </c:pt>
                <c:pt idx="2">
                  <c:v>1952.5</c:v>
                </c:pt>
                <c:pt idx="3">
                  <c:v>1953.5</c:v>
                </c:pt>
                <c:pt idx="4">
                  <c:v>1954.5</c:v>
                </c:pt>
                <c:pt idx="5">
                  <c:v>1955.5</c:v>
                </c:pt>
                <c:pt idx="6">
                  <c:v>1956.5</c:v>
                </c:pt>
                <c:pt idx="7">
                  <c:v>1957.5</c:v>
                </c:pt>
                <c:pt idx="8">
                  <c:v>1958.5</c:v>
                </c:pt>
                <c:pt idx="9">
                  <c:v>1959.5</c:v>
                </c:pt>
                <c:pt idx="10">
                  <c:v>1960.5</c:v>
                </c:pt>
                <c:pt idx="11">
                  <c:v>1961.5</c:v>
                </c:pt>
                <c:pt idx="12">
                  <c:v>1962.5</c:v>
                </c:pt>
                <c:pt idx="13">
                  <c:v>1963.5</c:v>
                </c:pt>
                <c:pt idx="14">
                  <c:v>1964.5</c:v>
                </c:pt>
                <c:pt idx="15">
                  <c:v>1965.5</c:v>
                </c:pt>
                <c:pt idx="16">
                  <c:v>1966.5</c:v>
                </c:pt>
                <c:pt idx="17">
                  <c:v>1967.5</c:v>
                </c:pt>
                <c:pt idx="18">
                  <c:v>1968.5</c:v>
                </c:pt>
                <c:pt idx="19">
                  <c:v>1969.5</c:v>
                </c:pt>
                <c:pt idx="20">
                  <c:v>1970.5</c:v>
                </c:pt>
                <c:pt idx="21">
                  <c:v>1971.5</c:v>
                </c:pt>
                <c:pt idx="22">
                  <c:v>1972.5</c:v>
                </c:pt>
                <c:pt idx="23">
                  <c:v>1973.5</c:v>
                </c:pt>
                <c:pt idx="24">
                  <c:v>1974.5</c:v>
                </c:pt>
                <c:pt idx="25">
                  <c:v>1975.5</c:v>
                </c:pt>
                <c:pt idx="26">
                  <c:v>1976.5</c:v>
                </c:pt>
                <c:pt idx="27">
                  <c:v>1977.5</c:v>
                </c:pt>
                <c:pt idx="28">
                  <c:v>1978.5</c:v>
                </c:pt>
                <c:pt idx="29">
                  <c:v>1979.5</c:v>
                </c:pt>
                <c:pt idx="30">
                  <c:v>1980.5</c:v>
                </c:pt>
                <c:pt idx="31">
                  <c:v>1981.5</c:v>
                </c:pt>
                <c:pt idx="32">
                  <c:v>1982.5</c:v>
                </c:pt>
                <c:pt idx="33">
                  <c:v>1983.5</c:v>
                </c:pt>
                <c:pt idx="34">
                  <c:v>1984.5</c:v>
                </c:pt>
                <c:pt idx="35">
                  <c:v>1985.5</c:v>
                </c:pt>
                <c:pt idx="36">
                  <c:v>1986.5</c:v>
                </c:pt>
                <c:pt idx="37">
                  <c:v>1987.5</c:v>
                </c:pt>
                <c:pt idx="38">
                  <c:v>1988.5</c:v>
                </c:pt>
                <c:pt idx="39">
                  <c:v>1989.5</c:v>
                </c:pt>
                <c:pt idx="40">
                  <c:v>1990.5</c:v>
                </c:pt>
                <c:pt idx="41">
                  <c:v>1991.5</c:v>
                </c:pt>
                <c:pt idx="42">
                  <c:v>1992.5</c:v>
                </c:pt>
                <c:pt idx="43">
                  <c:v>1993.5</c:v>
                </c:pt>
                <c:pt idx="44">
                  <c:v>1994.5</c:v>
                </c:pt>
                <c:pt idx="45">
                  <c:v>1995.5</c:v>
                </c:pt>
                <c:pt idx="46">
                  <c:v>1996.5</c:v>
                </c:pt>
                <c:pt idx="47">
                  <c:v>1997.5</c:v>
                </c:pt>
                <c:pt idx="48">
                  <c:v>1998.5</c:v>
                </c:pt>
                <c:pt idx="49">
                  <c:v>1999.5</c:v>
                </c:pt>
                <c:pt idx="50">
                  <c:v>2000.5</c:v>
                </c:pt>
                <c:pt idx="51">
                  <c:v>2001.5</c:v>
                </c:pt>
                <c:pt idx="52">
                  <c:v>2002.5</c:v>
                </c:pt>
                <c:pt idx="53">
                  <c:v>2003.5</c:v>
                </c:pt>
                <c:pt idx="54">
                  <c:v>2004.5</c:v>
                </c:pt>
                <c:pt idx="55">
                  <c:v>2005.5</c:v>
                </c:pt>
                <c:pt idx="56">
                  <c:v>2006.5</c:v>
                </c:pt>
                <c:pt idx="57">
                  <c:v>2007.5</c:v>
                </c:pt>
                <c:pt idx="58">
                  <c:v>2008.5</c:v>
                </c:pt>
                <c:pt idx="59">
                  <c:v>2009.5</c:v>
                </c:pt>
                <c:pt idx="60">
                  <c:v>2010.5</c:v>
                </c:pt>
                <c:pt idx="61">
                  <c:v>2011.5</c:v>
                </c:pt>
                <c:pt idx="62">
                  <c:v>2012.5</c:v>
                </c:pt>
                <c:pt idx="63">
                  <c:v>2013.5</c:v>
                </c:pt>
                <c:pt idx="64">
                  <c:v>2014.5</c:v>
                </c:pt>
              </c:numCache>
            </c:numRef>
          </c:xVal>
          <c:yVal>
            <c:numRef>
              <c:f>Salinity!$D$21:$D$85</c:f>
              <c:numCache>
                <c:formatCode>0.00000</c:formatCode>
                <c:ptCount val="65"/>
                <c:pt idx="0">
                  <c:v>-5.9134040838300971E-3</c:v>
                </c:pt>
                <c:pt idx="1">
                  <c:v>-5.8716765723628517E-3</c:v>
                </c:pt>
                <c:pt idx="2">
                  <c:v>-4.8389019388761171E-3</c:v>
                </c:pt>
                <c:pt idx="3">
                  <c:v>-1.1364682578320641E-3</c:v>
                </c:pt>
                <c:pt idx="4">
                  <c:v>-2.7235300024890702E-3</c:v>
                </c:pt>
                <c:pt idx="5">
                  <c:v>-3.1487343069549673E-3</c:v>
                </c:pt>
                <c:pt idx="6">
                  <c:v>-3.4723305648575063E-3</c:v>
                </c:pt>
                <c:pt idx="7">
                  <c:v>-3.5489873721419409E-3</c:v>
                </c:pt>
                <c:pt idx="8">
                  <c:v>-5.1096508062310059E-3</c:v>
                </c:pt>
                <c:pt idx="9">
                  <c:v>-4.3176370394078468E-3</c:v>
                </c:pt>
                <c:pt idx="10">
                  <c:v>-5.0324101614513785E-3</c:v>
                </c:pt>
                <c:pt idx="11">
                  <c:v>-5.2484398557007868E-3</c:v>
                </c:pt>
                <c:pt idx="12">
                  <c:v>-5.2820028063080907E-3</c:v>
                </c:pt>
                <c:pt idx="13">
                  <c:v>-5.1972231901438164E-3</c:v>
                </c:pt>
                <c:pt idx="14">
                  <c:v>-5.1807818913750196E-3</c:v>
                </c:pt>
                <c:pt idx="15">
                  <c:v>-4.3814938055232672E-3</c:v>
                </c:pt>
                <c:pt idx="16">
                  <c:v>-4.5647375038275293E-3</c:v>
                </c:pt>
                <c:pt idx="17">
                  <c:v>-4.5519189191026372E-3</c:v>
                </c:pt>
                <c:pt idx="18">
                  <c:v>-4.1277599219098782E-3</c:v>
                </c:pt>
                <c:pt idx="19">
                  <c:v>-2.9574801541359E-3</c:v>
                </c:pt>
                <c:pt idx="20">
                  <c:v>-3.8553488388906355E-3</c:v>
                </c:pt>
                <c:pt idx="21">
                  <c:v>-2.8589112114731671E-3</c:v>
                </c:pt>
                <c:pt idx="22">
                  <c:v>-3.5182952816793017E-3</c:v>
                </c:pt>
                <c:pt idx="23">
                  <c:v>-4.1833962838952908E-3</c:v>
                </c:pt>
                <c:pt idx="24">
                  <c:v>-5.1294669433676983E-3</c:v>
                </c:pt>
                <c:pt idx="25">
                  <c:v>-3.9550856226950679E-3</c:v>
                </c:pt>
                <c:pt idx="26">
                  <c:v>-3.6942358183887905E-3</c:v>
                </c:pt>
                <c:pt idx="27">
                  <c:v>-2.5526509638735535E-3</c:v>
                </c:pt>
                <c:pt idx="28">
                  <c:v>-2.3284547238465528E-3</c:v>
                </c:pt>
                <c:pt idx="29">
                  <c:v>-1.273393787142769E-3</c:v>
                </c:pt>
                <c:pt idx="30">
                  <c:v>-2.7881134681947257E-3</c:v>
                </c:pt>
                <c:pt idx="31">
                  <c:v>-2.8148494795221328E-3</c:v>
                </c:pt>
                <c:pt idx="32">
                  <c:v>-1.8982900304738589E-3</c:v>
                </c:pt>
                <c:pt idx="33">
                  <c:v>-2.1974080988048398E-3</c:v>
                </c:pt>
                <c:pt idx="34">
                  <c:v>-3.5112233251904275E-3</c:v>
                </c:pt>
                <c:pt idx="35">
                  <c:v>-2.9990874730340912E-3</c:v>
                </c:pt>
                <c:pt idx="36">
                  <c:v>-2.8445668233127736E-3</c:v>
                </c:pt>
                <c:pt idx="37">
                  <c:v>-3.9875939745610276E-3</c:v>
                </c:pt>
                <c:pt idx="38">
                  <c:v>-3.809422800124993E-3</c:v>
                </c:pt>
                <c:pt idx="39">
                  <c:v>-2.3241914693628487E-3</c:v>
                </c:pt>
                <c:pt idx="40">
                  <c:v>-1.6897079820028256E-3</c:v>
                </c:pt>
                <c:pt idx="41">
                  <c:v>-1.5875823822941854E-3</c:v>
                </c:pt>
                <c:pt idx="42">
                  <c:v>4.4261028613280031E-4</c:v>
                </c:pt>
                <c:pt idx="43">
                  <c:v>2.0178917457528821E-3</c:v>
                </c:pt>
                <c:pt idx="44">
                  <c:v>1.925658523306169E-3</c:v>
                </c:pt>
                <c:pt idx="45">
                  <c:v>2.0787289550545482E-3</c:v>
                </c:pt>
                <c:pt idx="46">
                  <c:v>3.7221058786862842E-3</c:v>
                </c:pt>
                <c:pt idx="47">
                  <c:v>3.2531500593191661E-3</c:v>
                </c:pt>
                <c:pt idx="48">
                  <c:v>2.7038446775716823E-3</c:v>
                </c:pt>
                <c:pt idx="49">
                  <c:v>1.6902071098082228E-3</c:v>
                </c:pt>
                <c:pt idx="50">
                  <c:v>1.0730109164319213E-3</c:v>
                </c:pt>
                <c:pt idx="51">
                  <c:v>-1.6100818961681525E-3</c:v>
                </c:pt>
                <c:pt idx="52">
                  <c:v>-3.0906471218274381E-3</c:v>
                </c:pt>
                <c:pt idx="53">
                  <c:v>-3.0547644713147027E-3</c:v>
                </c:pt>
                <c:pt idx="54">
                  <c:v>-1.5373543576660659E-3</c:v>
                </c:pt>
                <c:pt idx="55">
                  <c:v>-9.7279601898549021E-4</c:v>
                </c:pt>
                <c:pt idx="56">
                  <c:v>1.9593311805647488E-5</c:v>
                </c:pt>
                <c:pt idx="57">
                  <c:v>4.8818258528423257E-4</c:v>
                </c:pt>
                <c:pt idx="58">
                  <c:v>6.858522454350613E-4</c:v>
                </c:pt>
                <c:pt idx="59">
                  <c:v>-5.1719729954993634E-4</c:v>
                </c:pt>
                <c:pt idx="60">
                  <c:v>-2.5819624111152325E-4</c:v>
                </c:pt>
                <c:pt idx="61">
                  <c:v>1.3338563559727655E-4</c:v>
                </c:pt>
                <c:pt idx="62">
                  <c:v>3.5197462324643565E-4</c:v>
                </c:pt>
                <c:pt idx="63">
                  <c:v>-1.062306809424035E-4</c:v>
                </c:pt>
                <c:pt idx="64">
                  <c:v>6.8021194517643604E-4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Salinity!$B$19:$B$87</c:f>
              <c:numCache>
                <c:formatCode>General</c:formatCode>
                <c:ptCount val="69"/>
                <c:pt idx="0">
                  <c:v>1948.5</c:v>
                </c:pt>
                <c:pt idx="1">
                  <c:v>1949.5</c:v>
                </c:pt>
                <c:pt idx="2">
                  <c:v>1950.5</c:v>
                </c:pt>
                <c:pt idx="3">
                  <c:v>1951.5</c:v>
                </c:pt>
                <c:pt idx="4">
                  <c:v>1952.5</c:v>
                </c:pt>
                <c:pt idx="5">
                  <c:v>1953.5</c:v>
                </c:pt>
                <c:pt idx="6">
                  <c:v>1954.5</c:v>
                </c:pt>
                <c:pt idx="7">
                  <c:v>1955.5</c:v>
                </c:pt>
                <c:pt idx="8">
                  <c:v>1956.5</c:v>
                </c:pt>
                <c:pt idx="9">
                  <c:v>1957.5</c:v>
                </c:pt>
                <c:pt idx="10">
                  <c:v>1958.5</c:v>
                </c:pt>
                <c:pt idx="11">
                  <c:v>1959.5</c:v>
                </c:pt>
                <c:pt idx="12">
                  <c:v>1960.5</c:v>
                </c:pt>
                <c:pt idx="13">
                  <c:v>1961.5</c:v>
                </c:pt>
                <c:pt idx="14">
                  <c:v>1962.5</c:v>
                </c:pt>
                <c:pt idx="15">
                  <c:v>1963.5</c:v>
                </c:pt>
                <c:pt idx="16">
                  <c:v>1964.5</c:v>
                </c:pt>
                <c:pt idx="17">
                  <c:v>1965.5</c:v>
                </c:pt>
                <c:pt idx="18">
                  <c:v>1966.5</c:v>
                </c:pt>
                <c:pt idx="19">
                  <c:v>1967.5</c:v>
                </c:pt>
                <c:pt idx="20">
                  <c:v>1968.5</c:v>
                </c:pt>
                <c:pt idx="21">
                  <c:v>1969.5</c:v>
                </c:pt>
                <c:pt idx="22">
                  <c:v>1970.5</c:v>
                </c:pt>
                <c:pt idx="23">
                  <c:v>1971.5</c:v>
                </c:pt>
                <c:pt idx="24">
                  <c:v>1972.5</c:v>
                </c:pt>
                <c:pt idx="25">
                  <c:v>1973.5</c:v>
                </c:pt>
                <c:pt idx="26">
                  <c:v>1974.5</c:v>
                </c:pt>
                <c:pt idx="27">
                  <c:v>1975.5</c:v>
                </c:pt>
                <c:pt idx="28">
                  <c:v>1976.5</c:v>
                </c:pt>
                <c:pt idx="29">
                  <c:v>1977.5</c:v>
                </c:pt>
                <c:pt idx="30">
                  <c:v>1978.5</c:v>
                </c:pt>
                <c:pt idx="31">
                  <c:v>1979.5</c:v>
                </c:pt>
                <c:pt idx="32">
                  <c:v>1980.5</c:v>
                </c:pt>
                <c:pt idx="33">
                  <c:v>1981.5</c:v>
                </c:pt>
                <c:pt idx="34">
                  <c:v>1982.5</c:v>
                </c:pt>
                <c:pt idx="35">
                  <c:v>1983.5</c:v>
                </c:pt>
                <c:pt idx="36">
                  <c:v>1984.5</c:v>
                </c:pt>
                <c:pt idx="37">
                  <c:v>1985.5</c:v>
                </c:pt>
                <c:pt idx="38">
                  <c:v>1986.5</c:v>
                </c:pt>
                <c:pt idx="39">
                  <c:v>1987.5</c:v>
                </c:pt>
                <c:pt idx="40">
                  <c:v>1988.5</c:v>
                </c:pt>
                <c:pt idx="41">
                  <c:v>1989.5</c:v>
                </c:pt>
                <c:pt idx="42">
                  <c:v>1990.5</c:v>
                </c:pt>
                <c:pt idx="43">
                  <c:v>1991.5</c:v>
                </c:pt>
                <c:pt idx="44">
                  <c:v>1992.5</c:v>
                </c:pt>
                <c:pt idx="45">
                  <c:v>1993.5</c:v>
                </c:pt>
                <c:pt idx="46">
                  <c:v>1994.5</c:v>
                </c:pt>
                <c:pt idx="47">
                  <c:v>1995.5</c:v>
                </c:pt>
                <c:pt idx="48">
                  <c:v>1996.5</c:v>
                </c:pt>
                <c:pt idx="49">
                  <c:v>1997.5</c:v>
                </c:pt>
                <c:pt idx="50">
                  <c:v>1998.5</c:v>
                </c:pt>
                <c:pt idx="51">
                  <c:v>1999.5</c:v>
                </c:pt>
                <c:pt idx="52">
                  <c:v>2000.5</c:v>
                </c:pt>
                <c:pt idx="53">
                  <c:v>2001.5</c:v>
                </c:pt>
                <c:pt idx="54">
                  <c:v>2002.5</c:v>
                </c:pt>
                <c:pt idx="55">
                  <c:v>2003.5</c:v>
                </c:pt>
                <c:pt idx="56">
                  <c:v>2004.5</c:v>
                </c:pt>
                <c:pt idx="57">
                  <c:v>2005.5</c:v>
                </c:pt>
                <c:pt idx="58">
                  <c:v>2006.5</c:v>
                </c:pt>
                <c:pt idx="59">
                  <c:v>2007.5</c:v>
                </c:pt>
                <c:pt idx="60">
                  <c:v>2008.5</c:v>
                </c:pt>
                <c:pt idx="61">
                  <c:v>2009.5</c:v>
                </c:pt>
                <c:pt idx="62">
                  <c:v>2010.5</c:v>
                </c:pt>
                <c:pt idx="63">
                  <c:v>2011.5</c:v>
                </c:pt>
                <c:pt idx="64">
                  <c:v>2012.5</c:v>
                </c:pt>
                <c:pt idx="65">
                  <c:v>2013.5</c:v>
                </c:pt>
                <c:pt idx="66">
                  <c:v>2014.5</c:v>
                </c:pt>
                <c:pt idx="67">
                  <c:v>2015.5</c:v>
                </c:pt>
                <c:pt idx="68">
                  <c:v>2016.5</c:v>
                </c:pt>
              </c:numCache>
            </c:numRef>
          </c:xVal>
          <c:yVal>
            <c:numRef>
              <c:f>Salinity!$I$19:$I$87</c:f>
              <c:numCache>
                <c:formatCode>0.00000</c:formatCode>
                <c:ptCount val="69"/>
                <c:pt idx="0">
                  <c:v>-4.7401539537226655E-3</c:v>
                </c:pt>
                <c:pt idx="1">
                  <c:v>-1.6072413238083234E-2</c:v>
                </c:pt>
                <c:pt idx="2">
                  <c:v>-1.8575569175288131E-2</c:v>
                </c:pt>
                <c:pt idx="3">
                  <c:v>-2.8529486117001889E-3</c:v>
                </c:pt>
                <c:pt idx="4">
                  <c:v>9.8799496372666083E-4</c:v>
                </c:pt>
                <c:pt idx="5">
                  <c:v>-4.1305885501483263E-3</c:v>
                </c:pt>
                <c:pt idx="6">
                  <c:v>-7.7052220760161459E-3</c:v>
                </c:pt>
                <c:pt idx="7">
                  <c:v>6.2239385885999761E-5</c:v>
                </c:pt>
                <c:pt idx="8">
                  <c:v>-1.0378958510393922E-2</c:v>
                </c:pt>
                <c:pt idx="9">
                  <c:v>-2.1694414746699815E-3</c:v>
                </c:pt>
                <c:pt idx="10">
                  <c:v>-6.3720389923978635E-3</c:v>
                </c:pt>
                <c:pt idx="11">
                  <c:v>-7.7161776175775163E-3</c:v>
                </c:pt>
                <c:pt idx="12">
                  <c:v>-7.0731410141209377E-3</c:v>
                </c:pt>
                <c:pt idx="13">
                  <c:v>-7.1062165155938361E-3</c:v>
                </c:pt>
                <c:pt idx="14">
                  <c:v>-5.0524352151590035E-3</c:v>
                </c:pt>
                <c:pt idx="15">
                  <c:v>-6.0272633160502083E-3</c:v>
                </c:pt>
                <c:pt idx="16">
                  <c:v>-7.7908440444783159E-3</c:v>
                </c:pt>
                <c:pt idx="17">
                  <c:v>-6.3133269096057867E-3</c:v>
                </c:pt>
                <c:pt idx="18">
                  <c:v>-5.8649579715727247E-3</c:v>
                </c:pt>
                <c:pt idx="19">
                  <c:v>-2.3906502752537979E-3</c:v>
                </c:pt>
                <c:pt idx="20">
                  <c:v>-7.7759599031101152E-3</c:v>
                </c:pt>
                <c:pt idx="21">
                  <c:v>-7.5566765523506366E-3</c:v>
                </c:pt>
                <c:pt idx="22">
                  <c:v>-3.9626749248522705E-3</c:v>
                </c:pt>
                <c:pt idx="23">
                  <c:v>-2.57354344098998E-6</c:v>
                </c:pt>
                <c:pt idx="24">
                  <c:v>-7.0457251170358568E-3</c:v>
                </c:pt>
                <c:pt idx="25">
                  <c:v>-2.7237425099017132E-3</c:v>
                </c:pt>
                <c:pt idx="26">
                  <c:v>-1.1255712259296559E-2</c:v>
                </c:pt>
                <c:pt idx="27">
                  <c:v>-8.0625505095640974E-3</c:v>
                </c:pt>
                <c:pt idx="28">
                  <c:v>-5.4527839123450078E-3</c:v>
                </c:pt>
                <c:pt idx="29">
                  <c:v>-9.4149863993587104E-4</c:v>
                </c:pt>
                <c:pt idx="30">
                  <c:v>-9.0188982678525464E-4</c:v>
                </c:pt>
                <c:pt idx="31">
                  <c:v>-5.4906012016239878E-3</c:v>
                </c:pt>
                <c:pt idx="32">
                  <c:v>-5.855520219913684E-3</c:v>
                </c:pt>
                <c:pt idx="33">
                  <c:v>3.323797530476912E-4</c:v>
                </c:pt>
                <c:pt idx="34">
                  <c:v>-7.1704503854113323E-3</c:v>
                </c:pt>
                <c:pt idx="35">
                  <c:v>-1.0172766386865675E-3</c:v>
                </c:pt>
                <c:pt idx="36">
                  <c:v>-8.7243326893851213E-4</c:v>
                </c:pt>
                <c:pt idx="37">
                  <c:v>-7.9520835707733526E-3</c:v>
                </c:pt>
                <c:pt idx="38">
                  <c:v>-6.1172096978890332E-3</c:v>
                </c:pt>
                <c:pt idx="39">
                  <c:v>-4.5434011852961073E-3</c:v>
                </c:pt>
                <c:pt idx="40">
                  <c:v>-2.2215359132897895E-4</c:v>
                </c:pt>
                <c:pt idx="41">
                  <c:v>-6.1856982286639366E-3</c:v>
                </c:pt>
                <c:pt idx="42">
                  <c:v>-6.7508865656826823E-3</c:v>
                </c:pt>
                <c:pt idx="43">
                  <c:v>1.4122667264024696E-3</c:v>
                </c:pt>
                <c:pt idx="44">
                  <c:v>-1.4567209110732898E-3</c:v>
                </c:pt>
                <c:pt idx="45">
                  <c:v>6.8532910174024582E-4</c:v>
                </c:pt>
                <c:pt idx="46">
                  <c:v>3.6765364078074772E-3</c:v>
                </c:pt>
                <c:pt idx="47">
                  <c:v>1.5663283960814394E-3</c:v>
                </c:pt>
                <c:pt idx="48">
                  <c:v>6.6580628141176728E-4</c:v>
                </c:pt>
                <c:pt idx="49">
                  <c:v>-5.4939098660735015E-4</c:v>
                </c:pt>
                <c:pt idx="50">
                  <c:v>8.6976847291355425E-3</c:v>
                </c:pt>
                <c:pt idx="51">
                  <c:v>1.4753269486049321E-3</c:v>
                </c:pt>
                <c:pt idx="52">
                  <c:v>-1.1339086874236118E-3</c:v>
                </c:pt>
                <c:pt idx="53">
                  <c:v>-4.3276100808042088E-3</c:v>
                </c:pt>
                <c:pt idx="54">
                  <c:v>-3.4220498003720082E-3</c:v>
                </c:pt>
                <c:pt idx="55">
                  <c:v>-4.3726904398964346E-3</c:v>
                </c:pt>
                <c:pt idx="56">
                  <c:v>-5.946159401836475E-3</c:v>
                </c:pt>
                <c:pt idx="57">
                  <c:v>-1.1391545011710991E-3</c:v>
                </c:pt>
                <c:pt idx="58">
                  <c:v>3.4570146452670134E-3</c:v>
                </c:pt>
                <c:pt idx="59">
                  <c:v>-5.8384557146211368E-4</c:v>
                </c:pt>
                <c:pt idx="60">
                  <c:v>-3.6160741013528327E-4</c:v>
                </c:pt>
                <c:pt idx="61">
                  <c:v>-3.2754448813630105E-3</c:v>
                </c:pt>
                <c:pt idx="62">
                  <c:v>-1.791942533658934E-4</c:v>
                </c:pt>
                <c:pt idx="63">
                  <c:v>-2.5900479851438014E-3</c:v>
                </c:pt>
                <c:pt idx="64">
                  <c:v>2.7318011098852028E-4</c:v>
                </c:pt>
                <c:pt idx="65">
                  <c:v>2.2883167518470368E-3</c:v>
                </c:pt>
                <c:pt idx="66">
                  <c:v>-2.531088257933801E-3</c:v>
                </c:pt>
                <c:pt idx="67">
                  <c:v>-2.7451579641193818E-3</c:v>
                </c:pt>
                <c:pt idx="68">
                  <c:v>8.0203798500721644E-4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Salinity!$B$19:$B$87</c:f>
              <c:numCache>
                <c:formatCode>General</c:formatCode>
                <c:ptCount val="69"/>
                <c:pt idx="0">
                  <c:v>1948.5</c:v>
                </c:pt>
                <c:pt idx="1">
                  <c:v>1949.5</c:v>
                </c:pt>
                <c:pt idx="2">
                  <c:v>1950.5</c:v>
                </c:pt>
                <c:pt idx="3">
                  <c:v>1951.5</c:v>
                </c:pt>
                <c:pt idx="4">
                  <c:v>1952.5</c:v>
                </c:pt>
                <c:pt idx="5">
                  <c:v>1953.5</c:v>
                </c:pt>
                <c:pt idx="6">
                  <c:v>1954.5</c:v>
                </c:pt>
                <c:pt idx="7">
                  <c:v>1955.5</c:v>
                </c:pt>
                <c:pt idx="8">
                  <c:v>1956.5</c:v>
                </c:pt>
                <c:pt idx="9">
                  <c:v>1957.5</c:v>
                </c:pt>
                <c:pt idx="10">
                  <c:v>1958.5</c:v>
                </c:pt>
                <c:pt idx="11">
                  <c:v>1959.5</c:v>
                </c:pt>
                <c:pt idx="12">
                  <c:v>1960.5</c:v>
                </c:pt>
                <c:pt idx="13">
                  <c:v>1961.5</c:v>
                </c:pt>
                <c:pt idx="14">
                  <c:v>1962.5</c:v>
                </c:pt>
                <c:pt idx="15">
                  <c:v>1963.5</c:v>
                </c:pt>
                <c:pt idx="16">
                  <c:v>1964.5</c:v>
                </c:pt>
                <c:pt idx="17">
                  <c:v>1965.5</c:v>
                </c:pt>
                <c:pt idx="18">
                  <c:v>1966.5</c:v>
                </c:pt>
                <c:pt idx="19">
                  <c:v>1967.5</c:v>
                </c:pt>
                <c:pt idx="20">
                  <c:v>1968.5</c:v>
                </c:pt>
                <c:pt idx="21">
                  <c:v>1969.5</c:v>
                </c:pt>
                <c:pt idx="22">
                  <c:v>1970.5</c:v>
                </c:pt>
                <c:pt idx="23">
                  <c:v>1971.5</c:v>
                </c:pt>
                <c:pt idx="24">
                  <c:v>1972.5</c:v>
                </c:pt>
                <c:pt idx="25">
                  <c:v>1973.5</c:v>
                </c:pt>
                <c:pt idx="26">
                  <c:v>1974.5</c:v>
                </c:pt>
                <c:pt idx="27">
                  <c:v>1975.5</c:v>
                </c:pt>
                <c:pt idx="28">
                  <c:v>1976.5</c:v>
                </c:pt>
                <c:pt idx="29">
                  <c:v>1977.5</c:v>
                </c:pt>
                <c:pt idx="30">
                  <c:v>1978.5</c:v>
                </c:pt>
                <c:pt idx="31">
                  <c:v>1979.5</c:v>
                </c:pt>
                <c:pt idx="32">
                  <c:v>1980.5</c:v>
                </c:pt>
                <c:pt idx="33">
                  <c:v>1981.5</c:v>
                </c:pt>
                <c:pt idx="34">
                  <c:v>1982.5</c:v>
                </c:pt>
                <c:pt idx="35">
                  <c:v>1983.5</c:v>
                </c:pt>
                <c:pt idx="36">
                  <c:v>1984.5</c:v>
                </c:pt>
                <c:pt idx="37">
                  <c:v>1985.5</c:v>
                </c:pt>
                <c:pt idx="38">
                  <c:v>1986.5</c:v>
                </c:pt>
                <c:pt idx="39">
                  <c:v>1987.5</c:v>
                </c:pt>
                <c:pt idx="40">
                  <c:v>1988.5</c:v>
                </c:pt>
                <c:pt idx="41">
                  <c:v>1989.5</c:v>
                </c:pt>
                <c:pt idx="42">
                  <c:v>1990.5</c:v>
                </c:pt>
                <c:pt idx="43">
                  <c:v>1991.5</c:v>
                </c:pt>
                <c:pt idx="44">
                  <c:v>1992.5</c:v>
                </c:pt>
                <c:pt idx="45">
                  <c:v>1993.5</c:v>
                </c:pt>
                <c:pt idx="46">
                  <c:v>1994.5</c:v>
                </c:pt>
                <c:pt idx="47">
                  <c:v>1995.5</c:v>
                </c:pt>
                <c:pt idx="48">
                  <c:v>1996.5</c:v>
                </c:pt>
                <c:pt idx="49">
                  <c:v>1997.5</c:v>
                </c:pt>
                <c:pt idx="50">
                  <c:v>1998.5</c:v>
                </c:pt>
                <c:pt idx="51">
                  <c:v>1999.5</c:v>
                </c:pt>
                <c:pt idx="52">
                  <c:v>2000.5</c:v>
                </c:pt>
                <c:pt idx="53">
                  <c:v>2001.5</c:v>
                </c:pt>
                <c:pt idx="54">
                  <c:v>2002.5</c:v>
                </c:pt>
                <c:pt idx="55">
                  <c:v>2003.5</c:v>
                </c:pt>
                <c:pt idx="56">
                  <c:v>2004.5</c:v>
                </c:pt>
                <c:pt idx="57">
                  <c:v>2005.5</c:v>
                </c:pt>
                <c:pt idx="58">
                  <c:v>2006.5</c:v>
                </c:pt>
                <c:pt idx="59">
                  <c:v>2007.5</c:v>
                </c:pt>
                <c:pt idx="60">
                  <c:v>2008.5</c:v>
                </c:pt>
                <c:pt idx="61">
                  <c:v>2009.5</c:v>
                </c:pt>
                <c:pt idx="62">
                  <c:v>2010.5</c:v>
                </c:pt>
                <c:pt idx="63">
                  <c:v>2011.5</c:v>
                </c:pt>
                <c:pt idx="64">
                  <c:v>2012.5</c:v>
                </c:pt>
                <c:pt idx="65">
                  <c:v>2013.5</c:v>
                </c:pt>
                <c:pt idx="66">
                  <c:v>2014.5</c:v>
                </c:pt>
                <c:pt idx="67">
                  <c:v>2015.5</c:v>
                </c:pt>
                <c:pt idx="68">
                  <c:v>2016.5</c:v>
                </c:pt>
              </c:numCache>
            </c:numRef>
          </c:xVal>
          <c:yVal>
            <c:numRef>
              <c:f>Salinity!$J$19:$J$87</c:f>
              <c:numCache>
                <c:formatCode>0.00000</c:formatCode>
                <c:ptCount val="69"/>
                <c:pt idx="0">
                  <c:v>-5.4356604809441874E-4</c:v>
                </c:pt>
                <c:pt idx="1">
                  <c:v>-6.4636064707767529E-3</c:v>
                </c:pt>
                <c:pt idx="2">
                  <c:v>-1.3685906314616242E-2</c:v>
                </c:pt>
                <c:pt idx="3">
                  <c:v>3.715736685762762E-4</c:v>
                </c:pt>
                <c:pt idx="4">
                  <c:v>2.4405543416777271E-3</c:v>
                </c:pt>
                <c:pt idx="5">
                  <c:v>-7.3585633699630761E-4</c:v>
                </c:pt>
                <c:pt idx="6">
                  <c:v>-4.5030512979764882E-3</c:v>
                </c:pt>
                <c:pt idx="7">
                  <c:v>4.7006219346501493E-3</c:v>
                </c:pt>
                <c:pt idx="8">
                  <c:v>-7.9730338793000469E-3</c:v>
                </c:pt>
                <c:pt idx="9">
                  <c:v>1.3459477354153984E-3</c:v>
                </c:pt>
                <c:pt idx="10">
                  <c:v>-1.7303684737721634E-3</c:v>
                </c:pt>
                <c:pt idx="11">
                  <c:v>-5.2586638292594634E-3</c:v>
                </c:pt>
                <c:pt idx="12">
                  <c:v>-3.7706320062335678E-3</c:v>
                </c:pt>
                <c:pt idx="13">
                  <c:v>-3.3256382058685389E-3</c:v>
                </c:pt>
                <c:pt idx="14">
                  <c:v>-2.9187897445308924E-3</c:v>
                </c:pt>
                <c:pt idx="15">
                  <c:v>-4.2354410926139091E-3</c:v>
                </c:pt>
                <c:pt idx="16">
                  <c:v>-5.5196269084316933E-3</c:v>
                </c:pt>
                <c:pt idx="17">
                  <c:v>-3.6826499491059801E-3</c:v>
                </c:pt>
                <c:pt idx="18">
                  <c:v>-4.402483762201685E-3</c:v>
                </c:pt>
                <c:pt idx="19">
                  <c:v>2.4123061740814289E-3</c:v>
                </c:pt>
                <c:pt idx="20">
                  <c:v>-4.3191814885966146E-3</c:v>
                </c:pt>
                <c:pt idx="21">
                  <c:v>-5.6256085533104632E-3</c:v>
                </c:pt>
                <c:pt idx="22">
                  <c:v>-1.7917119619319036E-3</c:v>
                </c:pt>
                <c:pt idx="23">
                  <c:v>1.4379294874063639E-3</c:v>
                </c:pt>
                <c:pt idx="24">
                  <c:v>-1.9113058316838705E-3</c:v>
                </c:pt>
                <c:pt idx="25">
                  <c:v>5.9297739236967013E-4</c:v>
                </c:pt>
                <c:pt idx="26">
                  <c:v>-8.5204135484258873E-3</c:v>
                </c:pt>
                <c:pt idx="27">
                  <c:v>-4.3428463993799701E-3</c:v>
                </c:pt>
                <c:pt idx="28">
                  <c:v>-2.5725667384136996E-3</c:v>
                </c:pt>
                <c:pt idx="29">
                  <c:v>3.7282808979424592E-3</c:v>
                </c:pt>
                <c:pt idx="30">
                  <c:v>1.3796227523159778E-3</c:v>
                </c:pt>
                <c:pt idx="31">
                  <c:v>-2.8696760609460848E-3</c:v>
                </c:pt>
                <c:pt idx="32">
                  <c:v>-4.3079142887603745E-3</c:v>
                </c:pt>
                <c:pt idx="33">
                  <c:v>2.1928789632314392E-3</c:v>
                </c:pt>
                <c:pt idx="34">
                  <c:v>-5.1899641671016494E-3</c:v>
                </c:pt>
                <c:pt idx="35">
                  <c:v>1.2276494509432204E-3</c:v>
                </c:pt>
                <c:pt idx="36">
                  <c:v>1.6777504968511834E-3</c:v>
                </c:pt>
                <c:pt idx="37">
                  <c:v>-5.2025316212105203E-3</c:v>
                </c:pt>
                <c:pt idx="38">
                  <c:v>-4.4956838496877146E-3</c:v>
                </c:pt>
                <c:pt idx="39">
                  <c:v>-2.6956548456535086E-3</c:v>
                </c:pt>
                <c:pt idx="40">
                  <c:v>1.9777329007988078E-3</c:v>
                </c:pt>
                <c:pt idx="41">
                  <c:v>-4.4392560559059317E-3</c:v>
                </c:pt>
                <c:pt idx="42">
                  <c:v>-4.6220168819408446E-3</c:v>
                </c:pt>
                <c:pt idx="43">
                  <c:v>2.8271530336422212E-3</c:v>
                </c:pt>
                <c:pt idx="44">
                  <c:v>5.6249975372390745E-4</c:v>
                </c:pt>
                <c:pt idx="45">
                  <c:v>2.0915062048159844E-3</c:v>
                </c:pt>
                <c:pt idx="46">
                  <c:v>6.0004359918925136E-3</c:v>
                </c:pt>
                <c:pt idx="47">
                  <c:v>2.8135827524958528E-3</c:v>
                </c:pt>
                <c:pt idx="48">
                  <c:v>2.6512812541657953E-3</c:v>
                </c:pt>
                <c:pt idx="49">
                  <c:v>1.1858741467417565E-3</c:v>
                </c:pt>
                <c:pt idx="50">
                  <c:v>1.0512919813738043E-2</c:v>
                </c:pt>
                <c:pt idx="51">
                  <c:v>3.5120872574238831E-3</c:v>
                </c:pt>
                <c:pt idx="52">
                  <c:v>2.0766018526061298E-5</c:v>
                </c:pt>
                <c:pt idx="53">
                  <c:v>-2.4916780612528194E-3</c:v>
                </c:pt>
                <c:pt idx="54">
                  <c:v>-2.1134289732566008E-3</c:v>
                </c:pt>
                <c:pt idx="55">
                  <c:v>-3.2476331432307179E-3</c:v>
                </c:pt>
                <c:pt idx="56">
                  <c:v>-3.8720786487275657E-3</c:v>
                </c:pt>
                <c:pt idx="57">
                  <c:v>3.8483833740090304E-4</c:v>
                </c:pt>
                <c:pt idx="58">
                  <c:v>4.8977983491623267E-3</c:v>
                </c:pt>
                <c:pt idx="59">
                  <c:v>6.939501846392629E-4</c:v>
                </c:pt>
                <c:pt idx="60">
                  <c:v>2.665177134919506E-3</c:v>
                </c:pt>
                <c:pt idx="61">
                  <c:v>-1.8569004344151812E-3</c:v>
                </c:pt>
                <c:pt idx="62">
                  <c:v>1.4015746911039857E-3</c:v>
                </c:pt>
                <c:pt idx="63">
                  <c:v>-1.0856344702768342E-3</c:v>
                </c:pt>
                <c:pt idx="64">
                  <c:v>2.4269350865727601E-3</c:v>
                </c:pt>
                <c:pt idx="65">
                  <c:v>3.9310717400251839E-3</c:v>
                </c:pt>
                <c:pt idx="66">
                  <c:v>-4.153671813527987E-4</c:v>
                </c:pt>
                <c:pt idx="67">
                  <c:v>-6.1451464003091805E-4</c:v>
                </c:pt>
                <c:pt idx="68">
                  <c:v>3.3867058207605431E-3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Salinity!$AA$1:$AA$2</c:f>
              <c:numCache>
                <c:formatCode>General</c:formatCode>
                <c:ptCount val="2"/>
                <c:pt idx="0">
                  <c:v>1940</c:v>
                </c:pt>
                <c:pt idx="1">
                  <c:v>2020</c:v>
                </c:pt>
              </c:numCache>
            </c:numRef>
          </c:xVal>
          <c:yVal>
            <c:numRef>
              <c:f>Salinity!$AB$1:$AB$2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3984"/>
        <c:axId val="115523968"/>
      </c:scatterChart>
      <c:valAx>
        <c:axId val="115513984"/>
        <c:scaling>
          <c:orientation val="minMax"/>
          <c:max val="2020"/>
          <c:min val="1945"/>
        </c:scaling>
        <c:delete val="0"/>
        <c:axPos val="b"/>
        <c:numFmt formatCode="General" sourceLinked="1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523968"/>
        <c:crossesAt val="-0.02"/>
        <c:crossBetween val="midCat"/>
        <c:majorUnit val="5"/>
        <c:minorUnit val="1"/>
      </c:valAx>
      <c:valAx>
        <c:axId val="115523968"/>
        <c:scaling>
          <c:orientation val="minMax"/>
          <c:min val="-0.02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 sz="1200"/>
                  <a:t>psu/m </a:t>
                </a:r>
              </a:p>
            </c:rich>
          </c:tx>
          <c:layout>
            <c:manualLayout>
              <c:xMode val="edge"/>
              <c:yMode val="edge"/>
              <c:x val="5.681818181818182E-3"/>
              <c:y val="0.418667786526684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513984"/>
        <c:crossesAt val="1940"/>
        <c:crossBetween val="midCat"/>
        <c:majorUnit val="5.0000000000000001E-3"/>
        <c:minorUnit val="2.1419999999999998E-3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</xdr:row>
      <xdr:rowOff>9525</xdr:rowOff>
    </xdr:from>
    <xdr:to>
      <xdr:col>22</xdr:col>
      <xdr:colOff>9525</xdr:colOff>
      <xdr:row>24</xdr:row>
      <xdr:rowOff>19050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</xdr:row>
      <xdr:rowOff>9525</xdr:rowOff>
    </xdr:from>
    <xdr:to>
      <xdr:col>22</xdr:col>
      <xdr:colOff>9525</xdr:colOff>
      <xdr:row>24</xdr:row>
      <xdr:rowOff>19050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90"/>
  <sheetViews>
    <sheetView tabSelected="1" topLeftCell="I1" zoomScaleNormal="100" workbookViewId="0">
      <selection activeCell="B1" sqref="B1"/>
    </sheetView>
  </sheetViews>
  <sheetFormatPr defaultRowHeight="12.75" x14ac:dyDescent="0.2"/>
  <cols>
    <col min="2" max="2" width="11.5703125" bestFit="1" customWidth="1"/>
    <col min="3" max="3" width="27.7109375" bestFit="1" customWidth="1"/>
    <col min="4" max="4" width="13.140625" customWidth="1"/>
    <col min="5" max="5" width="13.140625" bestFit="1" customWidth="1"/>
    <col min="6" max="7" width="13.140625" customWidth="1"/>
    <col min="8" max="8" width="7.7109375" bestFit="1" customWidth="1"/>
    <col min="9" max="10" width="13.140625" bestFit="1" customWidth="1"/>
    <col min="25" max="25" width="10.42578125" bestFit="1" customWidth="1"/>
  </cols>
  <sheetData>
    <row r="1" spans="1:40" x14ac:dyDescent="0.2">
      <c r="A1" s="1" t="s">
        <v>0</v>
      </c>
      <c r="B1" s="1" t="s">
        <v>6</v>
      </c>
      <c r="C1" s="1" t="s">
        <v>17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4</v>
      </c>
      <c r="I1" s="1" t="s">
        <v>1</v>
      </c>
      <c r="J1" s="1" t="s">
        <v>1</v>
      </c>
      <c r="AA1">
        <v>1940</v>
      </c>
      <c r="AB1">
        <v>0</v>
      </c>
      <c r="AE1" s="4" t="s">
        <v>10</v>
      </c>
      <c r="AH1" t="s">
        <v>0</v>
      </c>
      <c r="AI1" t="s">
        <v>21</v>
      </c>
      <c r="AL1" t="s">
        <v>22</v>
      </c>
      <c r="AM1" t="s">
        <v>23</v>
      </c>
    </row>
    <row r="2" spans="1:40" ht="18" x14ac:dyDescent="0.25">
      <c r="C2" s="1" t="s">
        <v>2</v>
      </c>
      <c r="D2" s="1" t="s">
        <v>7</v>
      </c>
      <c r="E2" s="1" t="s">
        <v>3</v>
      </c>
      <c r="F2" s="3" t="s">
        <v>8</v>
      </c>
      <c r="G2" s="3" t="s">
        <v>9</v>
      </c>
      <c r="H2" s="1" t="s">
        <v>5</v>
      </c>
      <c r="I2" s="3" t="s">
        <v>12</v>
      </c>
      <c r="J2" s="3" t="s">
        <v>13</v>
      </c>
      <c r="L2" s="7" t="s">
        <v>18</v>
      </c>
      <c r="M2" s="6"/>
      <c r="N2" s="6"/>
      <c r="O2" s="6"/>
      <c r="P2" s="6"/>
      <c r="Q2" s="6"/>
      <c r="R2" s="6"/>
      <c r="S2" s="6"/>
      <c r="T2" s="6"/>
      <c r="U2" s="6"/>
      <c r="V2" s="8"/>
      <c r="AA2">
        <v>2020</v>
      </c>
      <c r="AB2">
        <v>0</v>
      </c>
      <c r="AE2" s="5">
        <v>1.8733174731824769E-2</v>
      </c>
      <c r="AH2">
        <v>1947.5</v>
      </c>
      <c r="AI2">
        <v>-9.7864607349038152E-3</v>
      </c>
      <c r="AL2">
        <v>1993.5</v>
      </c>
      <c r="AM2">
        <v>2.158806847050233E-3</v>
      </c>
      <c r="AN2">
        <v>1</v>
      </c>
    </row>
    <row r="3" spans="1:40" x14ac:dyDescent="0.2">
      <c r="A3">
        <v>1914</v>
      </c>
      <c r="B3">
        <f>+A3+0.5</f>
        <v>1914.5</v>
      </c>
      <c r="C3" s="2">
        <v>2.4677151536355957E-3</v>
      </c>
      <c r="D3" s="2"/>
      <c r="E3" s="2">
        <v>9.20578243547201E-3</v>
      </c>
      <c r="F3" s="2">
        <f>+C3-E3</f>
        <v>-6.7380672818364139E-3</v>
      </c>
      <c r="G3" s="2">
        <f>+C3+E3</f>
        <v>1.1673497589107606E-2</v>
      </c>
      <c r="H3" s="11">
        <v>5</v>
      </c>
      <c r="I3" s="2">
        <f>+$C3-($E3/SQRT($H3))</f>
        <v>-1.649235908722201E-3</v>
      </c>
      <c r="J3" s="2">
        <f>+$C3+($E3/SQRT($H3))</f>
        <v>6.5846662159933927E-3</v>
      </c>
      <c r="K3" s="11"/>
      <c r="W3" s="2"/>
      <c r="X3" s="2"/>
      <c r="Y3" s="16"/>
      <c r="AE3" s="5">
        <v>8.5758507570160743E-3</v>
      </c>
      <c r="AH3">
        <v>1948.5</v>
      </c>
      <c r="AI3">
        <v>-1.2628809096527675E-3</v>
      </c>
      <c r="AL3">
        <v>2004.5</v>
      </c>
      <c r="AM3">
        <v>1.4678294637806705E-3</v>
      </c>
      <c r="AN3">
        <v>2</v>
      </c>
    </row>
    <row r="4" spans="1:40" x14ac:dyDescent="0.2">
      <c r="A4">
        <v>1915</v>
      </c>
      <c r="B4">
        <f t="shared" ref="B4:B67" si="0">+A4+0.5</f>
        <v>1915.5</v>
      </c>
      <c r="C4" s="2">
        <v>-1.0936364553718351E-2</v>
      </c>
      <c r="D4" s="2"/>
      <c r="E4" s="2">
        <v>5.3170214339995601E-3</v>
      </c>
      <c r="F4" s="2">
        <f>+C4-E4</f>
        <v>-1.625338598771791E-2</v>
      </c>
      <c r="G4" s="2">
        <f>+C4+E4</f>
        <v>-5.619343119718791E-3</v>
      </c>
      <c r="H4" s="11">
        <v>13</v>
      </c>
      <c r="I4" s="2">
        <f t="shared" ref="I4:I67" si="1">+$C4-($E4/SQRT($H4))</f>
        <v>-1.2411040970105003E-2</v>
      </c>
      <c r="J4" s="2">
        <f t="shared" ref="J4:J67" si="2">+$C4+($E4/SQRT($H4))</f>
        <v>-9.4616881373316992E-3</v>
      </c>
      <c r="K4" s="11"/>
      <c r="X4" s="2"/>
      <c r="Y4" s="16"/>
      <c r="AE4" s="5">
        <v>4.9012559600097308E-3</v>
      </c>
      <c r="AH4">
        <v>1949.5</v>
      </c>
      <c r="AI4">
        <v>-6.8602093353490167E-3</v>
      </c>
      <c r="AL4">
        <v>1992.5</v>
      </c>
      <c r="AM4">
        <v>1.0185285822149834E-3</v>
      </c>
      <c r="AN4">
        <v>3</v>
      </c>
    </row>
    <row r="5" spans="1:40" x14ac:dyDescent="0.2">
      <c r="A5">
        <v>1919</v>
      </c>
      <c r="B5">
        <f t="shared" si="0"/>
        <v>1919.5</v>
      </c>
      <c r="C5" s="2">
        <v>-9.708707980949938E-3</v>
      </c>
      <c r="D5" s="2"/>
      <c r="E5" s="2">
        <v>1.1348486889974601E-2</v>
      </c>
      <c r="F5" s="2">
        <f>+C5-E5</f>
        <v>-2.1057194870924539E-2</v>
      </c>
      <c r="G5" s="2">
        <f>+C5+E5</f>
        <v>1.6397789090246626E-3</v>
      </c>
      <c r="H5" s="11">
        <v>4</v>
      </c>
      <c r="I5" s="2">
        <f t="shared" si="1"/>
        <v>-1.5382951425937239E-2</v>
      </c>
      <c r="J5" s="2">
        <f t="shared" si="2"/>
        <v>-4.0344645359626377E-3</v>
      </c>
      <c r="K5" s="11"/>
      <c r="X5" s="2"/>
      <c r="Y5" s="16"/>
      <c r="AE5" s="5">
        <v>1.1039765010432856E-3</v>
      </c>
      <c r="AH5">
        <v>1950.5</v>
      </c>
      <c r="AI5">
        <v>-1.4902963062624199E-2</v>
      </c>
      <c r="AL5">
        <v>1991.5</v>
      </c>
      <c r="AM5">
        <v>3.4059291735812221E-4</v>
      </c>
      <c r="AN5">
        <v>4</v>
      </c>
    </row>
    <row r="6" spans="1:40" x14ac:dyDescent="0.2">
      <c r="A6">
        <v>1920</v>
      </c>
      <c r="B6">
        <f t="shared" si="0"/>
        <v>1920.5</v>
      </c>
      <c r="C6" s="2">
        <v>-4.0876733218575016E-3</v>
      </c>
      <c r="D6" s="2"/>
      <c r="E6" s="2">
        <v>1.93449716271834E-3</v>
      </c>
      <c r="F6" s="2">
        <f>+C6-E6</f>
        <v>-6.0221704845758416E-3</v>
      </c>
      <c r="G6" s="2">
        <f>+C6+E6</f>
        <v>-2.1531761591391616E-3</v>
      </c>
      <c r="H6" s="11">
        <v>5</v>
      </c>
      <c r="I6" s="2">
        <f t="shared" si="1"/>
        <v>-4.9528067534812372E-3</v>
      </c>
      <c r="J6" s="2">
        <f t="shared" si="2"/>
        <v>-3.2225398902337656E-3</v>
      </c>
      <c r="K6" s="11"/>
      <c r="X6" s="2"/>
      <c r="Y6" s="16"/>
      <c r="AE6" s="5" t="s">
        <v>11</v>
      </c>
      <c r="AH6">
        <v>1951.5</v>
      </c>
      <c r="AI6">
        <v>8.0821412975926651E-4</v>
      </c>
      <c r="AL6">
        <v>1990.5</v>
      </c>
      <c r="AM6">
        <v>-7.2098042913973056E-4</v>
      </c>
      <c r="AN6">
        <v>5</v>
      </c>
    </row>
    <row r="7" spans="1:40" x14ac:dyDescent="0.2">
      <c r="A7">
        <v>1924</v>
      </c>
      <c r="B7">
        <f t="shared" si="0"/>
        <v>1924.5</v>
      </c>
      <c r="C7" s="2">
        <v>-5.2494205188583776E-3</v>
      </c>
      <c r="D7" s="2"/>
      <c r="E7" s="2"/>
      <c r="F7" s="2"/>
      <c r="G7" s="2"/>
      <c r="H7" s="11">
        <v>1</v>
      </c>
      <c r="I7" s="2"/>
      <c r="J7" s="2"/>
      <c r="K7" s="11"/>
      <c r="X7" s="2"/>
      <c r="Y7" s="16"/>
      <c r="AE7" s="5">
        <v>6.3334841510514122E-3</v>
      </c>
      <c r="AH7">
        <v>1952.5</v>
      </c>
      <c r="AI7">
        <v>3.6895316825451452E-3</v>
      </c>
      <c r="AJ7">
        <f>AVERAGE(AI2:AI12)</f>
        <v>-3.6367276681183642E-3</v>
      </c>
      <c r="AL7">
        <v>1989.5</v>
      </c>
      <c r="AM7">
        <v>-9.0998233555128732E-4</v>
      </c>
      <c r="AN7">
        <v>6</v>
      </c>
    </row>
    <row r="8" spans="1:40" x14ac:dyDescent="0.2">
      <c r="A8">
        <v>1928</v>
      </c>
      <c r="B8">
        <f t="shared" si="0"/>
        <v>1928.5</v>
      </c>
      <c r="C8" s="2">
        <v>-6.0144935485246997E-3</v>
      </c>
      <c r="D8" s="2"/>
      <c r="E8" s="2">
        <v>3.0018785739563099E-3</v>
      </c>
      <c r="F8" s="2">
        <f t="shared" ref="F8:F17" si="3">+C8-E8</f>
        <v>-9.0163721224810096E-3</v>
      </c>
      <c r="G8" s="2">
        <f t="shared" ref="G8:G17" si="4">+C8+E8</f>
        <v>-3.0126149745683898E-3</v>
      </c>
      <c r="H8" s="11">
        <v>3</v>
      </c>
      <c r="I8" s="2">
        <f t="shared" si="1"/>
        <v>-7.7476289512729453E-3</v>
      </c>
      <c r="J8" s="2">
        <f t="shared" si="2"/>
        <v>-4.2813581457764541E-3</v>
      </c>
      <c r="K8" s="11"/>
      <c r="X8" s="2"/>
      <c r="Y8" s="16"/>
      <c r="AE8" s="5">
        <v>2.4874438556703921E-2</v>
      </c>
      <c r="AH8">
        <v>1953.5</v>
      </c>
      <c r="AI8">
        <v>-1.4195189294911052E-3</v>
      </c>
      <c r="AJ8">
        <f t="shared" ref="AJ8:AJ47" si="5">AVERAGE(AI3:AI13)</f>
        <v>-3.7602895327681642E-3</v>
      </c>
      <c r="AL8">
        <v>1988.5</v>
      </c>
      <c r="AM8">
        <v>-1.2200343885028727E-3</v>
      </c>
      <c r="AN8">
        <v>7</v>
      </c>
    </row>
    <row r="9" spans="1:40" x14ac:dyDescent="0.2">
      <c r="A9">
        <v>1929</v>
      </c>
      <c r="B9">
        <f t="shared" si="0"/>
        <v>1929.5</v>
      </c>
      <c r="C9" s="2">
        <v>-2.0998458391382341E-3</v>
      </c>
      <c r="D9" s="2"/>
      <c r="E9" s="2">
        <v>1.51035928684356E-2</v>
      </c>
      <c r="F9" s="2">
        <f t="shared" si="3"/>
        <v>-1.7203438707573834E-2</v>
      </c>
      <c r="G9" s="2">
        <f t="shared" si="4"/>
        <v>1.3003747029297366E-2</v>
      </c>
      <c r="H9" s="11">
        <v>2</v>
      </c>
      <c r="I9" s="2">
        <f t="shared" si="1"/>
        <v>-1.2779698776689824E-2</v>
      </c>
      <c r="J9" s="2">
        <f t="shared" si="2"/>
        <v>8.5800070984133562E-3</v>
      </c>
      <c r="K9" s="11"/>
      <c r="X9" s="2"/>
      <c r="Y9" s="16"/>
      <c r="AE9" s="5">
        <v>2.8305008652381107E-2</v>
      </c>
      <c r="AH9">
        <v>1954.5</v>
      </c>
      <c r="AI9">
        <v>-6.5495761090197026E-3</v>
      </c>
      <c r="AJ9">
        <f t="shared" si="5"/>
        <v>-3.9245709999916455E-3</v>
      </c>
      <c r="AL9">
        <v>1986.5</v>
      </c>
      <c r="AM9">
        <v>-1.4782085097532211E-3</v>
      </c>
      <c r="AN9">
        <v>8</v>
      </c>
    </row>
    <row r="10" spans="1:40" x14ac:dyDescent="0.2">
      <c r="A10">
        <v>1932</v>
      </c>
      <c r="B10">
        <f t="shared" si="0"/>
        <v>1932.5</v>
      </c>
      <c r="C10" s="2">
        <v>3.6815944712711031E-3</v>
      </c>
      <c r="D10" s="2"/>
      <c r="E10" s="2">
        <v>9.0096221220679392E-3</v>
      </c>
      <c r="F10" s="2">
        <f t="shared" si="3"/>
        <v>-5.3280276507968356E-3</v>
      </c>
      <c r="G10" s="2">
        <f t="shared" si="4"/>
        <v>1.2691216593339043E-2</v>
      </c>
      <c r="H10" s="11">
        <v>5</v>
      </c>
      <c r="I10" s="2">
        <f t="shared" si="1"/>
        <v>-3.476310320348606E-4</v>
      </c>
      <c r="J10" s="2">
        <f t="shared" si="2"/>
        <v>7.7108199745770673E-3</v>
      </c>
      <c r="K10" s="11"/>
      <c r="X10" s="2"/>
      <c r="Y10" s="16"/>
      <c r="AE10" s="5">
        <v>2.1853581113808872E-2</v>
      </c>
      <c r="AH10">
        <v>1955.5</v>
      </c>
      <c r="AI10">
        <v>5.0775125730800411E-3</v>
      </c>
      <c r="AJ10">
        <f t="shared" si="5"/>
        <v>-3.6986980830562692E-3</v>
      </c>
      <c r="AL10">
        <v>1987.5</v>
      </c>
      <c r="AM10">
        <v>-1.5382294492854525E-3</v>
      </c>
      <c r="AN10">
        <v>9</v>
      </c>
    </row>
    <row r="11" spans="1:40" x14ac:dyDescent="0.2">
      <c r="A11">
        <v>1933</v>
      </c>
      <c r="B11">
        <f t="shared" si="0"/>
        <v>1933.5</v>
      </c>
      <c r="C11" s="2">
        <v>-3.4143307116993155E-3</v>
      </c>
      <c r="D11" s="2"/>
      <c r="E11" s="2">
        <v>1.13559125714396E-2</v>
      </c>
      <c r="F11" s="2">
        <f t="shared" si="3"/>
        <v>-1.4770243283138916E-2</v>
      </c>
      <c r="G11" s="2">
        <f t="shared" si="4"/>
        <v>7.9415818597402838E-3</v>
      </c>
      <c r="H11" s="11">
        <v>11</v>
      </c>
      <c r="I11" s="2">
        <f t="shared" si="1"/>
        <v>-6.8382671800215986E-3</v>
      </c>
      <c r="J11" s="2">
        <f t="shared" si="2"/>
        <v>9.6057566229676081E-6</v>
      </c>
      <c r="K11" s="11"/>
      <c r="X11" s="2"/>
      <c r="Y11" s="16"/>
      <c r="AE11" s="5">
        <v>2.2528052934694304E-2</v>
      </c>
      <c r="AH11">
        <v>1956.5</v>
      </c>
      <c r="AI11">
        <v>-8.8742133691852038E-3</v>
      </c>
      <c r="AJ11">
        <f t="shared" si="5"/>
        <v>-2.829777589339296E-3</v>
      </c>
      <c r="AL11">
        <v>1983.5</v>
      </c>
      <c r="AM11">
        <v>-2.0105503835834938E-3</v>
      </c>
      <c r="AN11">
        <v>10</v>
      </c>
    </row>
    <row r="12" spans="1:40" x14ac:dyDescent="0.2">
      <c r="A12">
        <v>1934</v>
      </c>
      <c r="B12">
        <f t="shared" si="0"/>
        <v>1934.5</v>
      </c>
      <c r="C12" s="2">
        <v>-1.3234879994355139E-3</v>
      </c>
      <c r="D12" s="2"/>
      <c r="E12" s="2">
        <v>1.0125839479261101E-2</v>
      </c>
      <c r="F12" s="2">
        <f t="shared" si="3"/>
        <v>-1.1449327478696614E-2</v>
      </c>
      <c r="G12" s="2">
        <f t="shared" si="4"/>
        <v>8.8023514798255872E-3</v>
      </c>
      <c r="H12" s="11">
        <v>17</v>
      </c>
      <c r="I12" s="2">
        <f t="shared" si="1"/>
        <v>-3.7793648065556811E-3</v>
      </c>
      <c r="J12" s="2">
        <f t="shared" si="2"/>
        <v>1.1323888076846533E-3</v>
      </c>
      <c r="K12" s="11"/>
      <c r="X12" s="2"/>
      <c r="Y12" s="16"/>
      <c r="AE12" s="5">
        <v>1.5261215798424956E-2</v>
      </c>
      <c r="AH12">
        <v>1957.5</v>
      </c>
      <c r="AI12">
        <v>7.6559715539345748E-5</v>
      </c>
      <c r="AJ12">
        <f t="shared" si="5"/>
        <v>-3.5419189363165016E-3</v>
      </c>
      <c r="AL12">
        <v>1982.5</v>
      </c>
      <c r="AM12">
        <v>-2.1522871697731462E-3</v>
      </c>
      <c r="AN12">
        <v>11</v>
      </c>
    </row>
    <row r="13" spans="1:40" x14ac:dyDescent="0.2">
      <c r="A13">
        <v>1935</v>
      </c>
      <c r="B13">
        <f t="shared" si="0"/>
        <v>1935.5</v>
      </c>
      <c r="C13" s="2">
        <v>-8.2050719187166544E-3</v>
      </c>
      <c r="D13" s="2"/>
      <c r="E13" s="2">
        <v>1.0552450077453399E-2</v>
      </c>
      <c r="F13" s="2">
        <f t="shared" si="3"/>
        <v>-1.8757521996170055E-2</v>
      </c>
      <c r="G13" s="2">
        <f t="shared" si="4"/>
        <v>2.3473781587367449E-3</v>
      </c>
      <c r="H13" s="11">
        <v>12</v>
      </c>
      <c r="I13" s="2">
        <f t="shared" si="1"/>
        <v>-1.1251301865130559E-2</v>
      </c>
      <c r="J13" s="2">
        <f t="shared" si="2"/>
        <v>-5.1588419723027504E-3</v>
      </c>
      <c r="K13" s="11"/>
      <c r="X13" s="2"/>
      <c r="Y13" s="16"/>
      <c r="AE13" s="5">
        <v>1.4089380389238577E-2</v>
      </c>
      <c r="AH13">
        <v>1958.5</v>
      </c>
      <c r="AI13">
        <v>-1.1145641246051616E-2</v>
      </c>
      <c r="AJ13">
        <f t="shared" si="5"/>
        <v>-4.3072812384432699E-3</v>
      </c>
      <c r="AL13">
        <v>1980.5</v>
      </c>
      <c r="AM13">
        <v>-2.2209723550251294E-3</v>
      </c>
      <c r="AN13">
        <v>12</v>
      </c>
    </row>
    <row r="14" spans="1:40" x14ac:dyDescent="0.2">
      <c r="A14">
        <v>1936</v>
      </c>
      <c r="B14">
        <f t="shared" si="0"/>
        <v>1936.5</v>
      </c>
      <c r="C14" s="2">
        <v>-4.7015862054877846E-3</v>
      </c>
      <c r="D14" s="2"/>
      <c r="E14" s="2">
        <v>4.4896321489052496E-3</v>
      </c>
      <c r="F14" s="2">
        <f t="shared" si="3"/>
        <v>-9.1912183543930333E-3</v>
      </c>
      <c r="G14" s="2">
        <f t="shared" si="4"/>
        <v>-2.1195405658253497E-4</v>
      </c>
      <c r="H14" s="11">
        <v>13</v>
      </c>
      <c r="I14" s="2">
        <f t="shared" si="1"/>
        <v>-5.9467861224762044E-3</v>
      </c>
      <c r="J14" s="2">
        <f t="shared" si="2"/>
        <v>-3.4563862884993647E-3</v>
      </c>
      <c r="K14" s="11"/>
      <c r="X14" s="2"/>
      <c r="Y14" s="16"/>
      <c r="AE14" s="5">
        <v>1.1328545925212562E-2</v>
      </c>
      <c r="AH14">
        <v>1959.5</v>
      </c>
      <c r="AI14">
        <v>-3.0699770491110657E-3</v>
      </c>
      <c r="AJ14">
        <f t="shared" si="5"/>
        <v>-4.5935785176458958E-3</v>
      </c>
      <c r="AL14">
        <v>1985.5</v>
      </c>
      <c r="AM14">
        <v>-2.30603036454475E-3</v>
      </c>
      <c r="AN14">
        <v>13</v>
      </c>
    </row>
    <row r="15" spans="1:40" x14ac:dyDescent="0.2">
      <c r="A15">
        <v>1937</v>
      </c>
      <c r="B15">
        <f t="shared" si="0"/>
        <v>1937.5</v>
      </c>
      <c r="C15" s="2">
        <v>-5.1825822405849389E-3</v>
      </c>
      <c r="D15" s="2"/>
      <c r="E15" s="2">
        <v>3.4762661972034402E-3</v>
      </c>
      <c r="F15" s="2">
        <f t="shared" si="3"/>
        <v>-8.6588484377883787E-3</v>
      </c>
      <c r="G15" s="2">
        <f t="shared" si="4"/>
        <v>-1.7063160433814987E-3</v>
      </c>
      <c r="H15" s="11">
        <v>12</v>
      </c>
      <c r="I15" s="2">
        <f t="shared" si="1"/>
        <v>-6.1860938529500406E-3</v>
      </c>
      <c r="J15" s="2">
        <f t="shared" si="2"/>
        <v>-4.1790706282198373E-3</v>
      </c>
      <c r="K15" s="11"/>
      <c r="X15" s="2"/>
      <c r="Y15" s="16"/>
      <c r="AE15" s="5">
        <v>1.0893954025830342E-2</v>
      </c>
      <c r="AH15">
        <v>1960.5</v>
      </c>
      <c r="AI15">
        <v>-4.375607249059877E-3</v>
      </c>
      <c r="AJ15">
        <f t="shared" si="5"/>
        <v>-4.5461813811001166E-3</v>
      </c>
      <c r="AL15">
        <v>1978.5</v>
      </c>
      <c r="AM15">
        <v>-2.3405199877643726E-3</v>
      </c>
      <c r="AN15">
        <v>14</v>
      </c>
    </row>
    <row r="16" spans="1:40" x14ac:dyDescent="0.2">
      <c r="A16">
        <v>1938</v>
      </c>
      <c r="B16">
        <f t="shared" si="0"/>
        <v>1938.5</v>
      </c>
      <c r="C16" s="2">
        <v>6.6447159511687313E-4</v>
      </c>
      <c r="D16" s="2"/>
      <c r="E16" s="2">
        <v>4.6405857829350996E-3</v>
      </c>
      <c r="F16" s="2">
        <f t="shared" si="3"/>
        <v>-3.9761141878182265E-3</v>
      </c>
      <c r="G16" s="2">
        <f t="shared" si="4"/>
        <v>5.3050573780519727E-3</v>
      </c>
      <c r="H16" s="11">
        <v>11</v>
      </c>
      <c r="I16" s="2">
        <f t="shared" si="1"/>
        <v>-7.3471766392434277E-4</v>
      </c>
      <c r="J16" s="2">
        <f t="shared" si="2"/>
        <v>2.063660854158089E-3</v>
      </c>
      <c r="K16" s="11"/>
      <c r="X16" s="2"/>
      <c r="Y16" s="16"/>
      <c r="AE16" s="5">
        <v>8.1776577593242403E-3</v>
      </c>
      <c r="AH16">
        <v>1961.5</v>
      </c>
      <c r="AI16">
        <v>-5.3448376317374868E-3</v>
      </c>
      <c r="AJ16">
        <f t="shared" si="5"/>
        <v>-5.3473390390418839E-3</v>
      </c>
      <c r="AL16">
        <v>1979.5</v>
      </c>
      <c r="AM16">
        <v>-2.357244404175866E-3</v>
      </c>
      <c r="AN16">
        <v>15</v>
      </c>
    </row>
    <row r="17" spans="1:40" x14ac:dyDescent="0.2">
      <c r="A17">
        <v>1939</v>
      </c>
      <c r="B17">
        <f t="shared" si="0"/>
        <v>1939.5</v>
      </c>
      <c r="C17" s="2">
        <v>-6.6103732582605519E-3</v>
      </c>
      <c r="D17" s="2"/>
      <c r="E17" s="2">
        <v>3.3151319113408398E-3</v>
      </c>
      <c r="F17" s="2">
        <f t="shared" si="3"/>
        <v>-9.9255051696013914E-3</v>
      </c>
      <c r="G17" s="2">
        <f t="shared" si="4"/>
        <v>-3.2952413469197121E-3</v>
      </c>
      <c r="H17" s="11">
        <v>10</v>
      </c>
      <c r="I17" s="2">
        <f t="shared" si="1"/>
        <v>-7.6587100166349955E-3</v>
      </c>
      <c r="J17" s="2">
        <f t="shared" si="2"/>
        <v>-5.5620364998861084E-3</v>
      </c>
      <c r="K17" s="11"/>
      <c r="X17" s="2"/>
      <c r="Y17" s="16"/>
      <c r="AE17" s="5" t="s">
        <v>11</v>
      </c>
      <c r="AH17">
        <v>1962.5</v>
      </c>
      <c r="AI17">
        <v>-7.0253406869899941E-3</v>
      </c>
      <c r="AJ17">
        <f t="shared" si="5"/>
        <v>-4.6192188573650258E-3</v>
      </c>
      <c r="AL17">
        <v>1981.5</v>
      </c>
      <c r="AM17">
        <v>-2.405841145917611E-3</v>
      </c>
      <c r="AN17">
        <v>16</v>
      </c>
    </row>
    <row r="18" spans="1:40" x14ac:dyDescent="0.2">
      <c r="A18">
        <v>1947</v>
      </c>
      <c r="B18">
        <f t="shared" si="0"/>
        <v>1947.5</v>
      </c>
      <c r="C18" s="2">
        <v>-1.4737100402514138E-2</v>
      </c>
      <c r="D18" s="2"/>
      <c r="E18" s="2"/>
      <c r="F18" s="2"/>
      <c r="G18" s="2"/>
      <c r="H18" s="11">
        <v>1</v>
      </c>
      <c r="I18" s="2"/>
      <c r="J18" s="2"/>
      <c r="K18" s="11"/>
      <c r="X18" s="2"/>
      <c r="Y18" s="16"/>
      <c r="AE18" s="5">
        <v>2.6769792090847104E-3</v>
      </c>
      <c r="AH18">
        <v>1963.5</v>
      </c>
      <c r="AI18">
        <v>-4.7294536408492996E-3</v>
      </c>
      <c r="AJ18">
        <f t="shared" si="5"/>
        <v>-5.1928723060987456E-3</v>
      </c>
      <c r="AL18">
        <v>1984.5</v>
      </c>
      <c r="AM18">
        <v>-2.4512642783610064E-3</v>
      </c>
      <c r="AN18">
        <v>17</v>
      </c>
    </row>
    <row r="19" spans="1:40" x14ac:dyDescent="0.2">
      <c r="A19">
        <v>1948</v>
      </c>
      <c r="B19">
        <f t="shared" si="0"/>
        <v>1948.5</v>
      </c>
      <c r="C19" s="2">
        <v>-1.3893994920467947E-3</v>
      </c>
      <c r="D19" s="2"/>
      <c r="E19" s="2">
        <v>3.9856858731616004E-3</v>
      </c>
      <c r="F19" s="2">
        <f t="shared" ref="F19:F50" si="6">+C19-E19</f>
        <v>-5.3750853652083947E-3</v>
      </c>
      <c r="G19" s="2">
        <f t="shared" ref="G19:G50" si="7">+C19+E19</f>
        <v>2.5962863811148057E-3</v>
      </c>
      <c r="H19" s="11">
        <v>7</v>
      </c>
      <c r="I19" s="2">
        <f t="shared" si="1"/>
        <v>-2.8958471526766404E-3</v>
      </c>
      <c r="J19" s="2">
        <f t="shared" si="2"/>
        <v>1.1704816858305119E-4</v>
      </c>
      <c r="K19" s="11"/>
      <c r="X19" s="2"/>
      <c r="Y19" s="16"/>
      <c r="AE19" s="5">
        <v>1.5312597752580922E-2</v>
      </c>
      <c r="AH19">
        <v>1964.5</v>
      </c>
      <c r="AI19">
        <v>-4.5687890007199911E-3</v>
      </c>
      <c r="AJ19">
        <f t="shared" si="5"/>
        <v>-4.6694359861485617E-3</v>
      </c>
      <c r="AL19">
        <v>1974.5</v>
      </c>
      <c r="AM19">
        <v>-2.8148426880892892E-3</v>
      </c>
      <c r="AN19">
        <v>18</v>
      </c>
    </row>
    <row r="20" spans="1:40" x14ac:dyDescent="0.2">
      <c r="A20">
        <v>1949</v>
      </c>
      <c r="B20">
        <f t="shared" si="0"/>
        <v>1949.5</v>
      </c>
      <c r="C20" s="2">
        <v>-9.6759797309596066E-3</v>
      </c>
      <c r="D20" s="2">
        <f>AVERAGE(C18:C22)</f>
        <v>-9.1117334362793533E-3</v>
      </c>
      <c r="E20" s="2">
        <v>1.3255748113694199E-2</v>
      </c>
      <c r="F20" s="2">
        <f t="shared" si="6"/>
        <v>-2.2931727844653804E-2</v>
      </c>
      <c r="G20" s="2">
        <f t="shared" si="7"/>
        <v>3.5797683827345928E-3</v>
      </c>
      <c r="H20" s="11">
        <v>8</v>
      </c>
      <c r="I20" s="2">
        <f t="shared" si="1"/>
        <v>-1.4362594421406583E-2</v>
      </c>
      <c r="J20" s="2">
        <f t="shared" si="2"/>
        <v>-4.9893650405126297E-3</v>
      </c>
      <c r="K20" s="11"/>
      <c r="X20" s="2"/>
      <c r="Y20" s="16"/>
      <c r="AE20" s="5">
        <v>1.1329283504362287E-2</v>
      </c>
      <c r="AH20">
        <v>1965.5</v>
      </c>
      <c r="AI20">
        <v>-6.0282076070161299E-3</v>
      </c>
      <c r="AJ20">
        <f t="shared" si="5"/>
        <v>-4.4513786584090944E-3</v>
      </c>
      <c r="AL20">
        <v>1956.5</v>
      </c>
      <c r="AM20">
        <v>-2.829777589339296E-3</v>
      </c>
      <c r="AN20">
        <v>19</v>
      </c>
    </row>
    <row r="21" spans="1:40" x14ac:dyDescent="0.2">
      <c r="A21">
        <v>1950</v>
      </c>
      <c r="B21">
        <f t="shared" si="0"/>
        <v>1950.5</v>
      </c>
      <c r="C21" s="2">
        <v>-1.8833807787568269E-2</v>
      </c>
      <c r="D21" s="2">
        <f t="shared" ref="D21:D85" si="8">AVERAGE(C19:C23)</f>
        <v>-5.8534378718783173E-3</v>
      </c>
      <c r="E21" s="2">
        <v>1.0186211582280001E-2</v>
      </c>
      <c r="F21" s="2">
        <f t="shared" si="6"/>
        <v>-2.9020019369848271E-2</v>
      </c>
      <c r="G21" s="2">
        <f t="shared" si="7"/>
        <v>-8.6475962052882677E-3</v>
      </c>
      <c r="H21" s="11">
        <v>12</v>
      </c>
      <c r="I21" s="2">
        <f t="shared" si="1"/>
        <v>-2.1774313787094188E-2</v>
      </c>
      <c r="J21" s="2">
        <f t="shared" si="2"/>
        <v>-1.5893301788042349E-2</v>
      </c>
      <c r="K21" s="11"/>
      <c r="X21" s="2"/>
      <c r="Y21" s="16"/>
      <c r="AE21" s="5">
        <v>1.0126439321589197E-2</v>
      </c>
      <c r="AH21">
        <v>1966.5</v>
      </c>
      <c r="AI21">
        <v>-3.7352216642793901E-3</v>
      </c>
      <c r="AJ21">
        <f t="shared" si="5"/>
        <v>-4.0710581485466565E-3</v>
      </c>
      <c r="AL21">
        <v>1975.5</v>
      </c>
      <c r="AM21">
        <v>-2.8737381716660557E-3</v>
      </c>
      <c r="AN21">
        <v>20</v>
      </c>
    </row>
    <row r="22" spans="1:40" x14ac:dyDescent="0.2">
      <c r="A22">
        <v>1951</v>
      </c>
      <c r="B22">
        <f t="shared" si="0"/>
        <v>1951.5</v>
      </c>
      <c r="C22" s="2">
        <v>-9.2237976830796074E-4</v>
      </c>
      <c r="D22" s="2">
        <f t="shared" si="8"/>
        <v>-6.2010564826221878E-3</v>
      </c>
      <c r="E22" s="2">
        <v>6.6944233869098198E-3</v>
      </c>
      <c r="F22" s="2">
        <f t="shared" si="6"/>
        <v>-7.6168031552177806E-3</v>
      </c>
      <c r="G22" s="2">
        <f t="shared" si="7"/>
        <v>5.7720436186018591E-3</v>
      </c>
      <c r="H22" s="11">
        <v>16</v>
      </c>
      <c r="I22" s="2">
        <f t="shared" si="1"/>
        <v>-2.5959856150354157E-3</v>
      </c>
      <c r="J22" s="2">
        <f t="shared" si="2"/>
        <v>7.5122607841949423E-4</v>
      </c>
      <c r="K22" s="11"/>
      <c r="X22" s="2"/>
      <c r="Y22" s="16"/>
      <c r="AE22" s="5">
        <v>1.1815598632171524E-2</v>
      </c>
      <c r="AH22">
        <v>1967.5</v>
      </c>
      <c r="AI22">
        <v>-8.6489137073977364E-4</v>
      </c>
      <c r="AJ22">
        <f t="shared" si="5"/>
        <v>-3.9420100492527704E-3</v>
      </c>
      <c r="AL22">
        <v>1976.5</v>
      </c>
      <c r="AM22">
        <v>-2.8824640187738865E-3</v>
      </c>
      <c r="AN22">
        <v>21</v>
      </c>
    </row>
    <row r="23" spans="1:40" x14ac:dyDescent="0.2">
      <c r="A23">
        <v>1952</v>
      </c>
      <c r="B23">
        <f t="shared" si="0"/>
        <v>1952.5</v>
      </c>
      <c r="C23" s="2">
        <v>1.5543774194910435E-3</v>
      </c>
      <c r="D23" s="2">
        <f t="shared" si="8"/>
        <v>-5.8865374269136683E-3</v>
      </c>
      <c r="E23" s="2">
        <v>2.707096774944E-3</v>
      </c>
      <c r="F23" s="2">
        <f t="shared" si="6"/>
        <v>-1.1527193554529565E-3</v>
      </c>
      <c r="G23" s="2">
        <f t="shared" si="7"/>
        <v>4.2614741944350439E-3</v>
      </c>
      <c r="H23" s="11">
        <v>12</v>
      </c>
      <c r="I23" s="2">
        <f t="shared" si="1"/>
        <v>7.7290589362290034E-4</v>
      </c>
      <c r="J23" s="2">
        <f t="shared" si="2"/>
        <v>2.3358489453591865E-3</v>
      </c>
      <c r="K23" s="11"/>
      <c r="X23" s="2"/>
      <c r="Y23" s="16"/>
      <c r="AE23" s="5">
        <v>1.098466441039769E-2</v>
      </c>
      <c r="AH23">
        <v>1968.5</v>
      </c>
      <c r="AI23">
        <v>-6.2336282205315676E-3</v>
      </c>
      <c r="AJ23">
        <f t="shared" si="5"/>
        <v>-3.3898273357389859E-3</v>
      </c>
      <c r="AL23">
        <v>1973.5</v>
      </c>
      <c r="AM23">
        <v>-3.0590130875196046E-3</v>
      </c>
      <c r="AN23">
        <v>22</v>
      </c>
    </row>
    <row r="24" spans="1:40" x14ac:dyDescent="0.2">
      <c r="A24">
        <v>1953</v>
      </c>
      <c r="B24">
        <f t="shared" si="0"/>
        <v>1953.5</v>
      </c>
      <c r="C24" s="2">
        <v>-3.1274925457661466E-3</v>
      </c>
      <c r="D24" s="2">
        <f t="shared" si="8"/>
        <v>-1.8444853845463953E-3</v>
      </c>
      <c r="E24" s="2">
        <v>7.0992234272738699E-3</v>
      </c>
      <c r="F24" s="2">
        <f t="shared" si="6"/>
        <v>-1.0226715973040017E-2</v>
      </c>
      <c r="G24" s="2">
        <f t="shared" si="7"/>
        <v>3.9717308815077233E-3</v>
      </c>
      <c r="H24" s="11">
        <v>14</v>
      </c>
      <c r="I24" s="2">
        <f t="shared" si="1"/>
        <v>-5.0248398155531386E-3</v>
      </c>
      <c r="J24" s="2">
        <f t="shared" si="2"/>
        <v>-1.2301452759791542E-3</v>
      </c>
      <c r="K24" s="11"/>
      <c r="X24" s="2"/>
      <c r="Y24" s="16"/>
      <c r="AE24" s="5">
        <v>9.7323782681172071E-3</v>
      </c>
      <c r="AH24">
        <v>1969.5</v>
      </c>
      <c r="AI24">
        <v>-5.3878417265996043E-3</v>
      </c>
      <c r="AJ24">
        <f t="shared" si="5"/>
        <v>-4.0424063831251524E-3</v>
      </c>
      <c r="AL24">
        <v>1977.5</v>
      </c>
      <c r="AM24">
        <v>-3.0976117981317401E-3</v>
      </c>
      <c r="AN24">
        <v>23</v>
      </c>
    </row>
    <row r="25" spans="1:40" x14ac:dyDescent="0.2">
      <c r="A25">
        <v>1954</v>
      </c>
      <c r="B25">
        <f t="shared" si="0"/>
        <v>1954.5</v>
      </c>
      <c r="C25" s="2">
        <v>-8.10338445241701E-3</v>
      </c>
      <c r="D25" s="2">
        <f t="shared" si="8"/>
        <v>-3.800756585701906E-3</v>
      </c>
      <c r="E25" s="2">
        <v>5.55360300029757E-3</v>
      </c>
      <c r="F25" s="2">
        <f t="shared" si="6"/>
        <v>-1.365698745271458E-2</v>
      </c>
      <c r="G25" s="2">
        <f t="shared" si="7"/>
        <v>-2.5497814521194401E-3</v>
      </c>
      <c r="H25" s="11">
        <v>14</v>
      </c>
      <c r="I25" s="2">
        <f t="shared" si="1"/>
        <v>-9.5876472873651052E-3</v>
      </c>
      <c r="J25" s="2">
        <f t="shared" si="2"/>
        <v>-6.6191216174689149E-3</v>
      </c>
      <c r="K25" s="11"/>
      <c r="X25" s="2"/>
      <c r="Y25" s="16"/>
      <c r="AE25" s="5">
        <v>1.4036682314267917E-2</v>
      </c>
      <c r="AH25">
        <v>1970.5</v>
      </c>
      <c r="AI25">
        <v>-6.7134644397692051E-4</v>
      </c>
      <c r="AJ25">
        <f t="shared" si="5"/>
        <v>-4.0688364879849113E-3</v>
      </c>
      <c r="AL25">
        <v>1968.5</v>
      </c>
      <c r="AM25">
        <v>-3.3898273357389859E-3</v>
      </c>
      <c r="AN25">
        <v>24</v>
      </c>
    </row>
    <row r="26" spans="1:40" x14ac:dyDescent="0.2">
      <c r="A26">
        <v>1955</v>
      </c>
      <c r="B26">
        <f t="shared" si="0"/>
        <v>1955.5</v>
      </c>
      <c r="C26" s="2">
        <v>1.3764524242680964E-3</v>
      </c>
      <c r="D26" s="2">
        <f t="shared" si="8"/>
        <v>-3.7791804962686117E-3</v>
      </c>
      <c r="E26" s="2">
        <v>6.9622995017346104E-3</v>
      </c>
      <c r="F26" s="2">
        <f t="shared" si="6"/>
        <v>-5.5858470774665138E-3</v>
      </c>
      <c r="G26" s="2">
        <f t="shared" si="7"/>
        <v>8.338751926002707E-3</v>
      </c>
      <c r="H26" s="11">
        <v>14</v>
      </c>
      <c r="I26" s="2">
        <f t="shared" si="1"/>
        <v>-4.8430038713174919E-4</v>
      </c>
      <c r="J26" s="2">
        <f t="shared" si="2"/>
        <v>3.2372052356679417E-3</v>
      </c>
      <c r="K26" s="11"/>
      <c r="M26">
        <f>0.000148*(2015.5-1948.5)*50</f>
        <v>0.49579999999999996</v>
      </c>
      <c r="X26" s="2"/>
      <c r="Y26" s="16"/>
      <c r="AE26" s="5">
        <v>8.5883709857856247E-3</v>
      </c>
      <c r="AH26">
        <v>1971.5</v>
      </c>
      <c r="AI26">
        <v>-1.920816405730634E-4</v>
      </c>
      <c r="AJ26">
        <f t="shared" si="5"/>
        <v>-3.7948048901888824E-3</v>
      </c>
      <c r="AL26">
        <v>1972.5</v>
      </c>
      <c r="AM26">
        <v>-3.4833321384030516E-3</v>
      </c>
      <c r="AN26">
        <v>25</v>
      </c>
    </row>
    <row r="27" spans="1:40" x14ac:dyDescent="0.2">
      <c r="A27">
        <v>1956</v>
      </c>
      <c r="B27">
        <f t="shared" si="0"/>
        <v>1956.5</v>
      </c>
      <c r="C27" s="2">
        <v>-1.0703735774085513E-2</v>
      </c>
      <c r="D27" s="2">
        <f t="shared" si="8"/>
        <v>-5.676634069260369E-3</v>
      </c>
      <c r="E27" s="2">
        <v>5.81409721971002E-3</v>
      </c>
      <c r="F27" s="2">
        <f t="shared" si="6"/>
        <v>-1.6517832993795535E-2</v>
      </c>
      <c r="G27" s="2">
        <f t="shared" si="7"/>
        <v>-4.8896385543754934E-3</v>
      </c>
      <c r="H27" s="11">
        <v>12</v>
      </c>
      <c r="I27" s="2">
        <f t="shared" si="1"/>
        <v>-1.238212107153263E-2</v>
      </c>
      <c r="J27" s="2">
        <f t="shared" si="2"/>
        <v>-9.0253504766383968E-3</v>
      </c>
      <c r="K27" s="11"/>
      <c r="X27" s="2"/>
      <c r="Y27" s="16"/>
      <c r="AE27" s="5">
        <v>7.2938649276411182E-3</v>
      </c>
      <c r="AH27">
        <v>1972.5</v>
      </c>
      <c r="AI27">
        <v>-3.925308539504741E-3</v>
      </c>
      <c r="AJ27">
        <f t="shared" si="5"/>
        <v>-3.4833321384030516E-3</v>
      </c>
      <c r="AL27">
        <v>1957.5</v>
      </c>
      <c r="AM27">
        <v>-3.5419189363165016E-3</v>
      </c>
      <c r="AN27">
        <v>26</v>
      </c>
    </row>
    <row r="28" spans="1:40" x14ac:dyDescent="0.2">
      <c r="A28">
        <v>1957</v>
      </c>
      <c r="B28">
        <f t="shared" si="0"/>
        <v>1957.5</v>
      </c>
      <c r="C28" s="2">
        <v>1.6622578666575141E-3</v>
      </c>
      <c r="D28" s="2">
        <f t="shared" si="8"/>
        <v>-4.956729073217753E-3</v>
      </c>
      <c r="E28" s="2">
        <v>4.2057025077248001E-3</v>
      </c>
      <c r="F28" s="2">
        <f t="shared" si="6"/>
        <v>-2.5434446410672858E-3</v>
      </c>
      <c r="G28" s="2">
        <f t="shared" si="7"/>
        <v>5.8679603743823144E-3</v>
      </c>
      <c r="H28" s="11">
        <v>4</v>
      </c>
      <c r="I28" s="2">
        <f t="shared" si="1"/>
        <v>-4.4059338720488597E-4</v>
      </c>
      <c r="J28" s="2">
        <f t="shared" si="2"/>
        <v>3.7651091205199144E-3</v>
      </c>
      <c r="K28" s="11"/>
      <c r="L28" t="s">
        <v>15</v>
      </c>
      <c r="T28" t="s">
        <v>19</v>
      </c>
      <c r="X28" s="2"/>
      <c r="Y28" s="16"/>
      <c r="AE28" s="5">
        <v>7.9901245438214509E-3</v>
      </c>
      <c r="AH28">
        <v>1973.5</v>
      </c>
      <c r="AI28">
        <v>-9.5133083833836142E-4</v>
      </c>
      <c r="AJ28">
        <f t="shared" si="5"/>
        <v>-3.0590130875196046E-3</v>
      </c>
      <c r="AL28">
        <v>1952.5</v>
      </c>
      <c r="AM28">
        <v>-3.6367276681183642E-3</v>
      </c>
      <c r="AN28">
        <v>27</v>
      </c>
    </row>
    <row r="29" spans="1:40" x14ac:dyDescent="0.2">
      <c r="A29">
        <v>1958</v>
      </c>
      <c r="B29">
        <f t="shared" si="0"/>
        <v>1958.5</v>
      </c>
      <c r="C29" s="2">
        <v>-1.2614760410724929E-2</v>
      </c>
      <c r="D29" s="2">
        <f t="shared" si="8"/>
        <v>-6.582841175857149E-3</v>
      </c>
      <c r="E29" s="2">
        <v>1.0366769068122599E-2</v>
      </c>
      <c r="F29" s="2">
        <f t="shared" si="6"/>
        <v>-2.2981529478847528E-2</v>
      </c>
      <c r="G29" s="2">
        <f t="shared" si="7"/>
        <v>-2.2479913426023297E-3</v>
      </c>
      <c r="H29" s="11">
        <v>9</v>
      </c>
      <c r="I29" s="2">
        <f t="shared" si="1"/>
        <v>-1.6070350100099128E-2</v>
      </c>
      <c r="J29" s="2">
        <f t="shared" si="2"/>
        <v>-9.1591707213507286E-3</v>
      </c>
      <c r="K29" s="11"/>
      <c r="L29" t="s">
        <v>16</v>
      </c>
      <c r="T29" s="12" t="s">
        <v>20</v>
      </c>
      <c r="X29" s="2"/>
      <c r="Y29" s="16"/>
      <c r="AE29" s="5">
        <v>1.4137314718402188E-2</v>
      </c>
      <c r="AH29">
        <v>1974.5</v>
      </c>
      <c r="AI29">
        <v>-1.1907823162097131E-2</v>
      </c>
      <c r="AJ29">
        <f t="shared" si="5"/>
        <v>-2.8148426880892892E-3</v>
      </c>
      <c r="AL29">
        <v>1955.5</v>
      </c>
      <c r="AM29">
        <v>-3.6986980830562692E-3</v>
      </c>
      <c r="AN29">
        <v>28</v>
      </c>
    </row>
    <row r="30" spans="1:40" x14ac:dyDescent="0.2">
      <c r="A30">
        <v>1959</v>
      </c>
      <c r="B30">
        <f t="shared" si="0"/>
        <v>1959.5</v>
      </c>
      <c r="C30" s="2">
        <v>-4.5038594722039294E-3</v>
      </c>
      <c r="D30" s="2">
        <f t="shared" si="8"/>
        <v>-5.5504756122856744E-3</v>
      </c>
      <c r="E30" s="2">
        <v>6.7312860360058003E-3</v>
      </c>
      <c r="F30" s="2">
        <f t="shared" si="6"/>
        <v>-1.123514550820973E-2</v>
      </c>
      <c r="G30" s="2">
        <f t="shared" si="7"/>
        <v>2.2274265638018709E-3</v>
      </c>
      <c r="H30" s="11">
        <v>18</v>
      </c>
      <c r="I30" s="2">
        <f t="shared" si="1"/>
        <v>-6.0904388062592678E-3</v>
      </c>
      <c r="J30" s="2">
        <f t="shared" si="2"/>
        <v>-2.9172801381485906E-3</v>
      </c>
      <c r="K30" s="11"/>
      <c r="L30" t="s">
        <v>14</v>
      </c>
      <c r="X30" s="2"/>
      <c r="Y30" s="16"/>
      <c r="AE30" s="5">
        <v>1.4367811833683816E-2</v>
      </c>
      <c r="AH30">
        <v>1975.5</v>
      </c>
      <c r="AI30">
        <v>-4.8595201541773454E-3</v>
      </c>
      <c r="AJ30">
        <f t="shared" si="5"/>
        <v>-2.8737381716660557E-3</v>
      </c>
      <c r="AL30">
        <v>1953.5</v>
      </c>
      <c r="AM30">
        <v>-3.7602895327681642E-3</v>
      </c>
      <c r="AN30">
        <v>29</v>
      </c>
    </row>
    <row r="31" spans="1:40" x14ac:dyDescent="0.2">
      <c r="A31">
        <v>1960</v>
      </c>
      <c r="B31">
        <f t="shared" si="0"/>
        <v>1960.5</v>
      </c>
      <c r="C31" s="2">
        <v>-6.7541080889288877E-3</v>
      </c>
      <c r="D31" s="2">
        <f t="shared" si="8"/>
        <v>-7.7109638018461905E-3</v>
      </c>
      <c r="E31" s="2">
        <v>6.9591572364044903E-3</v>
      </c>
      <c r="F31" s="2">
        <f t="shared" si="6"/>
        <v>-1.3713265325333377E-2</v>
      </c>
      <c r="G31" s="2">
        <f t="shared" si="7"/>
        <v>2.0504914747560259E-4</v>
      </c>
      <c r="H31" s="11">
        <v>16</v>
      </c>
      <c r="I31" s="2">
        <f t="shared" si="1"/>
        <v>-8.4938973980300102E-3</v>
      </c>
      <c r="J31" s="2">
        <f t="shared" si="2"/>
        <v>-5.0143187798277651E-3</v>
      </c>
      <c r="K31" s="11"/>
      <c r="X31" s="2"/>
      <c r="Y31" s="16"/>
      <c r="AE31" s="5">
        <v>1.3365036625386044E-2</v>
      </c>
      <c r="AH31">
        <v>1976.5</v>
      </c>
      <c r="AI31">
        <v>-3.0138600312598044E-3</v>
      </c>
      <c r="AJ31">
        <f t="shared" si="5"/>
        <v>-2.8824640187738865E-3</v>
      </c>
      <c r="AL31">
        <v>1971.5</v>
      </c>
      <c r="AM31">
        <v>-3.7948048901888824E-3</v>
      </c>
      <c r="AN31">
        <v>30</v>
      </c>
    </row>
    <row r="32" spans="1:40" x14ac:dyDescent="0.2">
      <c r="A32">
        <v>1961</v>
      </c>
      <c r="B32">
        <f t="shared" si="0"/>
        <v>1961.5</v>
      </c>
      <c r="C32" s="2">
        <v>-5.5419079562281379E-3</v>
      </c>
      <c r="D32" s="2">
        <f t="shared" si="8"/>
        <v>-6.1234644573069062E-3</v>
      </c>
      <c r="E32" s="2">
        <v>6.29351956957466E-3</v>
      </c>
      <c r="F32" s="2">
        <f t="shared" si="6"/>
        <v>-1.1835427525802798E-2</v>
      </c>
      <c r="G32" s="2">
        <f t="shared" si="7"/>
        <v>7.5161161334652213E-4</v>
      </c>
      <c r="H32" s="11">
        <v>6</v>
      </c>
      <c r="I32" s="2">
        <f t="shared" si="1"/>
        <v>-8.1112265615078602E-3</v>
      </c>
      <c r="J32" s="2">
        <f t="shared" si="2"/>
        <v>-2.9725893509484156E-3</v>
      </c>
      <c r="K32" s="11"/>
      <c r="X32" s="2"/>
      <c r="Y32" s="16"/>
      <c r="AE32" s="5">
        <v>1.2005011075859801E-2</v>
      </c>
      <c r="AH32">
        <v>1977.5</v>
      </c>
      <c r="AI32">
        <v>-3.0902139463525306E-4</v>
      </c>
      <c r="AJ32">
        <f t="shared" si="5"/>
        <v>-3.0976117981317401E-3</v>
      </c>
      <c r="AL32">
        <v>1954.5</v>
      </c>
      <c r="AM32">
        <v>-3.9245709999916455E-3</v>
      </c>
      <c r="AN32">
        <v>31</v>
      </c>
    </row>
    <row r="33" spans="1:40" x14ac:dyDescent="0.2">
      <c r="A33">
        <v>1962</v>
      </c>
      <c r="B33">
        <f t="shared" si="0"/>
        <v>1962.5</v>
      </c>
      <c r="C33" s="2">
        <v>-9.1401830811450764E-3</v>
      </c>
      <c r="D33" s="2">
        <f t="shared" si="8"/>
        <v>-6.4823886342593243E-3</v>
      </c>
      <c r="E33" s="2">
        <v>7.8084837313782598E-3</v>
      </c>
      <c r="F33" s="2">
        <f t="shared" si="6"/>
        <v>-1.6948666812523334E-2</v>
      </c>
      <c r="G33" s="2">
        <f t="shared" si="7"/>
        <v>-1.3316993497668166E-3</v>
      </c>
      <c r="H33" s="11">
        <v>15</v>
      </c>
      <c r="I33" s="2">
        <f t="shared" si="1"/>
        <v>-1.1156324911195713E-2</v>
      </c>
      <c r="J33" s="2">
        <f t="shared" si="2"/>
        <v>-7.1240412510944397E-3</v>
      </c>
      <c r="K33" s="11"/>
      <c r="X33" s="2"/>
      <c r="Y33" s="16"/>
      <c r="AE33" s="5">
        <v>5.922440307640971E-3</v>
      </c>
      <c r="AH33">
        <v>1978.5</v>
      </c>
      <c r="AI33">
        <v>3.802618188978148E-3</v>
      </c>
      <c r="AJ33">
        <f t="shared" si="5"/>
        <v>-2.3405199877643726E-3</v>
      </c>
      <c r="AL33">
        <v>1967.5</v>
      </c>
      <c r="AM33">
        <v>-3.9420100492527704E-3</v>
      </c>
      <c r="AN33">
        <v>32</v>
      </c>
    </row>
    <row r="34" spans="1:40" x14ac:dyDescent="0.2">
      <c r="A34">
        <v>1963</v>
      </c>
      <c r="B34">
        <f t="shared" si="0"/>
        <v>1963.5</v>
      </c>
      <c r="C34" s="2">
        <v>-4.6772636880284988E-3</v>
      </c>
      <c r="D34" s="2">
        <f t="shared" si="8"/>
        <v>-6.3288186754863222E-3</v>
      </c>
      <c r="E34" s="2">
        <v>3.6465481913559999E-3</v>
      </c>
      <c r="F34" s="2">
        <f t="shared" si="6"/>
        <v>-8.3238118793844997E-3</v>
      </c>
      <c r="G34" s="2">
        <f t="shared" si="7"/>
        <v>-1.0307154966724989E-3</v>
      </c>
      <c r="H34" s="11">
        <v>8</v>
      </c>
      <c r="I34" s="2">
        <f t="shared" si="1"/>
        <v>-5.9665131650441829E-3</v>
      </c>
      <c r="J34" s="2">
        <f t="shared" si="2"/>
        <v>-3.3880142110128148E-3</v>
      </c>
      <c r="K34" s="11"/>
      <c r="X34" s="2"/>
      <c r="Y34" s="16"/>
      <c r="AE34" s="5">
        <v>1.0395715357352637E-2</v>
      </c>
      <c r="AH34">
        <v>1979.5</v>
      </c>
      <c r="AI34">
        <v>-3.5477538267981099E-3</v>
      </c>
      <c r="AJ34">
        <f t="shared" si="5"/>
        <v>-2.357244404175866E-3</v>
      </c>
      <c r="AL34">
        <v>1969.5</v>
      </c>
      <c r="AM34">
        <v>-4.0424063831251524E-3</v>
      </c>
      <c r="AN34">
        <v>33</v>
      </c>
    </row>
    <row r="35" spans="1:40" x14ac:dyDescent="0.2">
      <c r="A35">
        <v>1964</v>
      </c>
      <c r="B35">
        <f t="shared" si="0"/>
        <v>1964.5</v>
      </c>
      <c r="C35" s="2">
        <v>-6.298480356966017E-3</v>
      </c>
      <c r="D35" s="2">
        <f t="shared" si="8"/>
        <v>-6.1905234124307361E-3</v>
      </c>
      <c r="E35" s="2">
        <v>6.3041633309969102E-3</v>
      </c>
      <c r="F35" s="2">
        <f t="shared" si="6"/>
        <v>-1.2602643687962926E-2</v>
      </c>
      <c r="G35" s="2">
        <f t="shared" si="7"/>
        <v>5.6829740308931773E-6</v>
      </c>
      <c r="H35" s="11">
        <v>11</v>
      </c>
      <c r="I35" s="2">
        <f t="shared" si="1"/>
        <v>-8.1992571193327292E-3</v>
      </c>
      <c r="J35" s="2">
        <f t="shared" si="2"/>
        <v>-4.3977035945993058E-3</v>
      </c>
      <c r="K35" s="11"/>
      <c r="X35" s="2"/>
      <c r="Y35" s="16"/>
      <c r="AE35" s="5">
        <v>6.4617226563506063E-3</v>
      </c>
      <c r="AH35">
        <v>1980.5</v>
      </c>
      <c r="AI35">
        <v>-6.0356920459440321E-3</v>
      </c>
      <c r="AJ35">
        <f t="shared" si="5"/>
        <v>-2.2209723550251294E-3</v>
      </c>
      <c r="AL35">
        <v>1970.5</v>
      </c>
      <c r="AM35">
        <v>-4.0688364879849113E-3</v>
      </c>
      <c r="AN35">
        <v>34</v>
      </c>
    </row>
    <row r="36" spans="1:40" x14ac:dyDescent="0.2">
      <c r="A36">
        <v>1965</v>
      </c>
      <c r="B36">
        <f t="shared" si="0"/>
        <v>1965.5</v>
      </c>
      <c r="C36" s="2">
        <v>-5.9862582950638817E-3</v>
      </c>
      <c r="D36" s="2">
        <f t="shared" si="8"/>
        <v>-5.1365712856080142E-3</v>
      </c>
      <c r="E36" s="2">
        <v>7.8396585540329404E-3</v>
      </c>
      <c r="F36" s="2">
        <f t="shared" si="6"/>
        <v>-1.3825916849096821E-2</v>
      </c>
      <c r="G36" s="2">
        <f t="shared" si="7"/>
        <v>1.8534002589690587E-3</v>
      </c>
      <c r="H36" s="11">
        <v>14</v>
      </c>
      <c r="I36" s="2">
        <f t="shared" si="1"/>
        <v>-8.0814951763840872E-3</v>
      </c>
      <c r="J36" s="2">
        <f t="shared" si="2"/>
        <v>-3.8910214137436766E-3</v>
      </c>
      <c r="K36" s="11"/>
      <c r="X36" s="2"/>
      <c r="Y36" s="16"/>
      <c r="AE36" s="5">
        <v>9.8919871360940263E-3</v>
      </c>
      <c r="AH36">
        <v>1981.5</v>
      </c>
      <c r="AI36">
        <v>-7.6733076216305889E-4</v>
      </c>
      <c r="AJ36">
        <f t="shared" si="5"/>
        <v>-2.405841145917611E-3</v>
      </c>
      <c r="AL36">
        <v>1966.5</v>
      </c>
      <c r="AM36">
        <v>-4.0710581485466565E-3</v>
      </c>
      <c r="AN36">
        <v>35</v>
      </c>
    </row>
    <row r="37" spans="1:40" x14ac:dyDescent="0.2">
      <c r="A37">
        <v>1966</v>
      </c>
      <c r="B37">
        <f t="shared" si="0"/>
        <v>1966.5</v>
      </c>
      <c r="C37" s="2">
        <v>-4.850431640950204E-3</v>
      </c>
      <c r="D37" s="2">
        <f t="shared" si="8"/>
        <v>-5.8832889644734104E-3</v>
      </c>
      <c r="E37" s="2">
        <v>3.7454476069567E-3</v>
      </c>
      <c r="F37" s="2">
        <f t="shared" si="6"/>
        <v>-8.5958792479069041E-3</v>
      </c>
      <c r="G37" s="2">
        <f t="shared" si="7"/>
        <v>-1.104984033993504E-3</v>
      </c>
      <c r="H37" s="11">
        <v>18</v>
      </c>
      <c r="I37" s="2">
        <f t="shared" si="1"/>
        <v>-5.7332421081028742E-3</v>
      </c>
      <c r="J37" s="2">
        <f t="shared" si="2"/>
        <v>-3.9676211737975338E-3</v>
      </c>
      <c r="K37" s="11"/>
      <c r="X37" s="2"/>
      <c r="Y37" s="16"/>
      <c r="AE37" s="5">
        <v>2.5913720331108343E-2</v>
      </c>
      <c r="AH37">
        <v>1982.5</v>
      </c>
      <c r="AI37">
        <v>-2.5587072135094557E-3</v>
      </c>
      <c r="AJ37">
        <f t="shared" si="5"/>
        <v>-2.1522871697731462E-3</v>
      </c>
      <c r="AL37">
        <v>1958.5</v>
      </c>
      <c r="AM37">
        <v>-4.3072812384432699E-3</v>
      </c>
      <c r="AN37">
        <v>36</v>
      </c>
    </row>
    <row r="38" spans="1:40" x14ac:dyDescent="0.2">
      <c r="A38">
        <v>1967</v>
      </c>
      <c r="B38">
        <f t="shared" si="0"/>
        <v>1967.5</v>
      </c>
      <c r="C38" s="2">
        <v>-3.8704224470314688E-3</v>
      </c>
      <c r="D38" s="2">
        <f t="shared" si="8"/>
        <v>-5.9724390286722681E-3</v>
      </c>
      <c r="E38" s="2">
        <v>8.0419827318874704E-3</v>
      </c>
      <c r="F38" s="2">
        <f t="shared" si="6"/>
        <v>-1.191240517891894E-2</v>
      </c>
      <c r="G38" s="2">
        <f t="shared" si="7"/>
        <v>4.1715602848560011E-3</v>
      </c>
      <c r="H38" s="11">
        <v>15</v>
      </c>
      <c r="I38" s="2">
        <f t="shared" si="1"/>
        <v>-5.9468534597706558E-3</v>
      </c>
      <c r="J38" s="2">
        <f t="shared" si="2"/>
        <v>-1.7939914342922822E-3</v>
      </c>
      <c r="K38" s="11"/>
      <c r="X38" s="2"/>
      <c r="Y38" s="16"/>
      <c r="AE38" s="5">
        <v>1.4788878660766388E-2</v>
      </c>
      <c r="AH38">
        <v>1983.5</v>
      </c>
      <c r="AI38">
        <v>4.4027013745363058E-3</v>
      </c>
      <c r="AJ38">
        <f t="shared" si="5"/>
        <v>-2.0105503835834938E-3</v>
      </c>
      <c r="AL38">
        <v>1965.5</v>
      </c>
      <c r="AM38">
        <v>-4.4513786584090944E-3</v>
      </c>
      <c r="AN38">
        <v>37</v>
      </c>
    </row>
    <row r="39" spans="1:40" x14ac:dyDescent="0.2">
      <c r="A39">
        <v>1968</v>
      </c>
      <c r="B39">
        <f t="shared" si="0"/>
        <v>1968.5</v>
      </c>
      <c r="C39" s="2">
        <v>-8.41085208235548E-3</v>
      </c>
      <c r="D39" s="2">
        <f t="shared" si="8"/>
        <v>-5.3524832796976356E-3</v>
      </c>
      <c r="E39" s="2">
        <v>8.0736384929448197E-3</v>
      </c>
      <c r="F39" s="2">
        <f t="shared" si="6"/>
        <v>-1.6484490575300298E-2</v>
      </c>
      <c r="G39" s="2">
        <f t="shared" si="7"/>
        <v>-3.3721358941066031E-4</v>
      </c>
      <c r="H39" s="11">
        <v>13</v>
      </c>
      <c r="I39" s="2">
        <f t="shared" si="1"/>
        <v>-1.0650076510499507E-2</v>
      </c>
      <c r="J39" s="2">
        <f t="shared" si="2"/>
        <v>-6.1716276542114531E-3</v>
      </c>
      <c r="K39" s="11"/>
      <c r="X39" s="2"/>
      <c r="Y39" s="16"/>
      <c r="AE39" s="5">
        <v>8.2880960336163684E-3</v>
      </c>
      <c r="AH39">
        <v>1984.5</v>
      </c>
      <c r="AI39">
        <v>-1.1352994188647888E-3</v>
      </c>
      <c r="AJ39">
        <f t="shared" si="5"/>
        <v>-2.4512642783610064E-3</v>
      </c>
      <c r="AL39">
        <v>1960.5</v>
      </c>
      <c r="AM39">
        <v>-4.5461813811001166E-3</v>
      </c>
      <c r="AN39">
        <v>38</v>
      </c>
    </row>
    <row r="40" spans="1:40" x14ac:dyDescent="0.2">
      <c r="A40">
        <v>1969</v>
      </c>
      <c r="B40">
        <f t="shared" si="0"/>
        <v>1969.5</v>
      </c>
      <c r="C40" s="2">
        <v>-6.7442306779603072E-3</v>
      </c>
      <c r="D40" s="2">
        <f t="shared" si="8"/>
        <v>-4.9705714395518862E-3</v>
      </c>
      <c r="E40" s="2">
        <v>5.9995178147472699E-3</v>
      </c>
      <c r="F40" s="2">
        <f t="shared" si="6"/>
        <v>-1.2743748492707577E-2</v>
      </c>
      <c r="G40" s="2">
        <f t="shared" si="7"/>
        <v>-7.4471286321303731E-4</v>
      </c>
      <c r="H40" s="11">
        <v>18</v>
      </c>
      <c r="I40" s="2">
        <f t="shared" si="1"/>
        <v>-8.1583305881794046E-3</v>
      </c>
      <c r="J40" s="2">
        <f t="shared" si="2"/>
        <v>-5.3301307677412098E-3</v>
      </c>
      <c r="K40" s="11"/>
      <c r="X40" s="2"/>
      <c r="Y40" s="16"/>
      <c r="AE40" s="5">
        <v>1.3647118622120874E-2</v>
      </c>
      <c r="AH40">
        <v>1985.5</v>
      </c>
      <c r="AI40">
        <v>-1.0408830621439033E-2</v>
      </c>
      <c r="AJ40">
        <f t="shared" si="5"/>
        <v>-2.30603036454475E-3</v>
      </c>
      <c r="AL40">
        <v>1959.5</v>
      </c>
      <c r="AM40">
        <v>-4.5935785176458958E-3</v>
      </c>
      <c r="AN40">
        <v>39</v>
      </c>
    </row>
    <row r="41" spans="1:40" x14ac:dyDescent="0.2">
      <c r="A41">
        <v>1970</v>
      </c>
      <c r="B41">
        <f t="shared" si="0"/>
        <v>1970.5</v>
      </c>
      <c r="C41" s="2">
        <v>-2.8864795501907215E-3</v>
      </c>
      <c r="D41" s="2">
        <f t="shared" si="8"/>
        <v>-5.3531665394221236E-3</v>
      </c>
      <c r="E41" s="2">
        <v>4.67840207025093E-3</v>
      </c>
      <c r="F41" s="2">
        <f t="shared" si="6"/>
        <v>-7.5648816204416519E-3</v>
      </c>
      <c r="G41" s="2">
        <f t="shared" si="7"/>
        <v>1.7919225200602085E-3</v>
      </c>
      <c r="H41" s="11">
        <v>19</v>
      </c>
      <c r="I41" s="2">
        <f t="shared" si="1"/>
        <v>-3.9597785944788938E-3</v>
      </c>
      <c r="J41" s="2">
        <f t="shared" si="2"/>
        <v>-1.813180505902549E-3</v>
      </c>
      <c r="K41" s="11"/>
      <c r="X41" s="2"/>
      <c r="Y41" s="16"/>
      <c r="AE41" s="5">
        <v>1.3901628992754912E-2</v>
      </c>
      <c r="AH41">
        <v>1986.5</v>
      </c>
      <c r="AI41">
        <v>-6.8930768539946403E-3</v>
      </c>
      <c r="AJ41">
        <f t="shared" si="5"/>
        <v>-1.4782085097532211E-3</v>
      </c>
      <c r="AL41">
        <v>1962.5</v>
      </c>
      <c r="AM41">
        <v>-4.6192188573650258E-3</v>
      </c>
      <c r="AN41">
        <v>40</v>
      </c>
    </row>
    <row r="42" spans="1:40" x14ac:dyDescent="0.2">
      <c r="A42">
        <v>1971</v>
      </c>
      <c r="B42">
        <f t="shared" si="0"/>
        <v>1971.5</v>
      </c>
      <c r="C42" s="2">
        <v>-2.9408724402214528E-3</v>
      </c>
      <c r="D42" s="2">
        <f t="shared" si="8"/>
        <v>-4.348008286974959E-3</v>
      </c>
      <c r="E42" s="2">
        <v>4.6590729533463804E-3</v>
      </c>
      <c r="F42" s="2">
        <f t="shared" si="6"/>
        <v>-7.5999453935678331E-3</v>
      </c>
      <c r="G42" s="2">
        <f t="shared" si="7"/>
        <v>1.7182005131249276E-3</v>
      </c>
      <c r="H42" s="11">
        <v>20</v>
      </c>
      <c r="I42" s="2">
        <f t="shared" si="1"/>
        <v>-3.9826728238027739E-3</v>
      </c>
      <c r="J42" s="2">
        <f t="shared" si="2"/>
        <v>-1.8990720566401315E-3</v>
      </c>
      <c r="K42" s="11"/>
      <c r="X42" s="2"/>
      <c r="Y42" s="16"/>
      <c r="AE42" s="5">
        <v>1.2340970413388186E-2</v>
      </c>
      <c r="AH42">
        <v>1987.5</v>
      </c>
      <c r="AI42">
        <v>-2.2476629367069228E-4</v>
      </c>
      <c r="AJ42">
        <f t="shared" si="5"/>
        <v>-1.5382294492854525E-3</v>
      </c>
      <c r="AL42">
        <v>1964.5</v>
      </c>
      <c r="AM42">
        <v>-4.6694359861485617E-3</v>
      </c>
      <c r="AN42">
        <v>41</v>
      </c>
    </row>
    <row r="43" spans="1:40" x14ac:dyDescent="0.2">
      <c r="A43">
        <v>1972</v>
      </c>
      <c r="B43">
        <f t="shared" si="0"/>
        <v>1972.5</v>
      </c>
      <c r="C43" s="2">
        <v>-5.7833979463826589E-3</v>
      </c>
      <c r="D43" s="2">
        <f t="shared" si="8"/>
        <v>-6.0570632153025645E-3</v>
      </c>
      <c r="E43" s="2">
        <v>9.5630650748313901E-3</v>
      </c>
      <c r="F43" s="2">
        <f t="shared" si="6"/>
        <v>-1.5346463021214049E-2</v>
      </c>
      <c r="G43" s="2">
        <f t="shared" si="7"/>
        <v>3.7796671284487313E-3</v>
      </c>
      <c r="H43" s="11">
        <v>14</v>
      </c>
      <c r="I43" s="2">
        <f t="shared" si="1"/>
        <v>-8.3392345947714275E-3</v>
      </c>
      <c r="J43" s="2">
        <f t="shared" si="2"/>
        <v>-3.2275612979938899E-3</v>
      </c>
      <c r="K43" s="11"/>
      <c r="X43" s="2"/>
      <c r="Y43" s="16"/>
      <c r="AE43" s="5">
        <v>1.6776618431873093E-2</v>
      </c>
      <c r="AH43">
        <v>1988.5</v>
      </c>
      <c r="AI43">
        <v>1.2500832534509251E-3</v>
      </c>
      <c r="AJ43">
        <f t="shared" si="5"/>
        <v>-1.2200343885028727E-3</v>
      </c>
      <c r="AL43">
        <v>1963.5</v>
      </c>
      <c r="AM43">
        <v>-5.1928723060987456E-3</v>
      </c>
      <c r="AN43">
        <v>42</v>
      </c>
    </row>
    <row r="44" spans="1:40" x14ac:dyDescent="0.2">
      <c r="A44">
        <v>1973</v>
      </c>
      <c r="B44">
        <f t="shared" si="0"/>
        <v>1973.5</v>
      </c>
      <c r="C44" s="2">
        <v>-3.385060820119655E-3</v>
      </c>
      <c r="D44" s="2">
        <f t="shared" si="8"/>
        <v>-7.1983661073377917E-3</v>
      </c>
      <c r="E44" s="2">
        <v>8.6417424750651808E-3</v>
      </c>
      <c r="F44" s="2">
        <f t="shared" si="6"/>
        <v>-1.2026803295184836E-2</v>
      </c>
      <c r="G44" s="2">
        <f t="shared" si="7"/>
        <v>5.2566816549455258E-3</v>
      </c>
      <c r="H44" s="11">
        <v>17</v>
      </c>
      <c r="I44" s="2">
        <f t="shared" si="1"/>
        <v>-5.4809912327126158E-3</v>
      </c>
      <c r="J44" s="2">
        <f t="shared" si="2"/>
        <v>-1.2891304075266941E-3</v>
      </c>
      <c r="K44" s="11"/>
      <c r="X44" s="2"/>
      <c r="Y44" s="16"/>
      <c r="AE44" s="5">
        <v>1.5824267292342799E-2</v>
      </c>
      <c r="AH44">
        <v>1989.5</v>
      </c>
      <c r="AI44">
        <v>-1.04523465357449E-3</v>
      </c>
      <c r="AJ44">
        <f t="shared" si="5"/>
        <v>-9.0998233555128732E-4</v>
      </c>
      <c r="AL44">
        <v>1961.5</v>
      </c>
      <c r="AM44">
        <v>-5.3473390390418839E-3</v>
      </c>
      <c r="AN44">
        <v>43</v>
      </c>
    </row>
    <row r="45" spans="1:40" x14ac:dyDescent="0.2">
      <c r="A45">
        <v>1974</v>
      </c>
      <c r="B45">
        <f t="shared" si="0"/>
        <v>1974.5</v>
      </c>
      <c r="C45" s="2">
        <v>-1.5289505319598336E-2</v>
      </c>
      <c r="D45" s="2">
        <f t="shared" si="8"/>
        <v>-7.9343641295355309E-3</v>
      </c>
      <c r="E45" s="2">
        <v>7.8747229285070792E-3</v>
      </c>
      <c r="F45" s="2">
        <f t="shared" si="6"/>
        <v>-2.3164228248105413E-2</v>
      </c>
      <c r="G45" s="2">
        <f t="shared" si="7"/>
        <v>-7.4147823910912566E-3</v>
      </c>
      <c r="H45" s="11">
        <v>18</v>
      </c>
      <c r="I45" s="2">
        <f t="shared" si="1"/>
        <v>-1.7145595313835849E-2</v>
      </c>
      <c r="J45" s="2">
        <f t="shared" si="2"/>
        <v>-1.3433415325360821E-2</v>
      </c>
      <c r="K45" s="11"/>
      <c r="X45" s="2"/>
      <c r="Y45" s="16"/>
      <c r="AE45" s="5">
        <v>1.4871084685996157E-2</v>
      </c>
      <c r="AH45">
        <v>1990.5</v>
      </c>
      <c r="AI45">
        <v>-1.9501807748192907E-3</v>
      </c>
      <c r="AJ45">
        <f t="shared" si="5"/>
        <v>-7.2098042913973056E-4</v>
      </c>
      <c r="AL45">
        <v>1994.5</v>
      </c>
    </row>
    <row r="46" spans="1:40" x14ac:dyDescent="0.2">
      <c r="A46">
        <v>1975</v>
      </c>
      <c r="B46">
        <f t="shared" si="0"/>
        <v>1975.5</v>
      </c>
      <c r="C46" s="2">
        <v>-8.5929940103668546E-3</v>
      </c>
      <c r="D46" s="2">
        <f t="shared" si="8"/>
        <v>-7.3225688428164692E-3</v>
      </c>
      <c r="E46" s="2">
        <v>9.6962710073531903E-3</v>
      </c>
      <c r="F46" s="2">
        <f t="shared" si="6"/>
        <v>-1.8289265017720047E-2</v>
      </c>
      <c r="G46" s="2">
        <f t="shared" si="7"/>
        <v>1.1032769969863358E-3</v>
      </c>
      <c r="H46" s="11">
        <v>15</v>
      </c>
      <c r="I46" s="2">
        <f t="shared" si="1"/>
        <v>-1.1096560419153035E-2</v>
      </c>
      <c r="J46" s="2">
        <f t="shared" si="2"/>
        <v>-6.0894276015806739E-3</v>
      </c>
      <c r="K46" s="11"/>
      <c r="X46" s="2"/>
      <c r="Y46" s="16"/>
      <c r="AE46" s="5">
        <v>8.4854017033551086E-3</v>
      </c>
      <c r="AH46">
        <v>1991.5</v>
      </c>
      <c r="AI46">
        <v>3.0703483567627869E-3</v>
      </c>
      <c r="AJ46">
        <f t="shared" si="5"/>
        <v>3.4059291735812221E-4</v>
      </c>
      <c r="AL46">
        <v>1995.5</v>
      </c>
    </row>
    <row r="47" spans="1:40" x14ac:dyDescent="0.2">
      <c r="A47">
        <v>1976</v>
      </c>
      <c r="B47">
        <f t="shared" si="0"/>
        <v>1976.5</v>
      </c>
      <c r="C47" s="2">
        <v>-6.6208625512101486E-3</v>
      </c>
      <c r="D47" s="2">
        <f t="shared" si="8"/>
        <v>-6.558157630340909E-3</v>
      </c>
      <c r="E47" s="2">
        <v>5.75357796776871E-3</v>
      </c>
      <c r="F47" s="2">
        <f t="shared" si="6"/>
        <v>-1.2374440518978859E-2</v>
      </c>
      <c r="G47" s="2">
        <f t="shared" si="7"/>
        <v>-8.6728458344143868E-4</v>
      </c>
      <c r="H47" s="11">
        <v>17</v>
      </c>
      <c r="I47" s="2">
        <f t="shared" si="1"/>
        <v>-8.0163101798182076E-3</v>
      </c>
      <c r="J47" s="2">
        <f t="shared" si="2"/>
        <v>-5.2254149226020896E-3</v>
      </c>
      <c r="K47" s="11"/>
      <c r="X47" s="2"/>
      <c r="Y47" s="16"/>
      <c r="AE47" s="5">
        <v>1.2069615000291148E-2</v>
      </c>
      <c r="AH47">
        <v>1992.5</v>
      </c>
      <c r="AI47">
        <v>-1.4275610970176042E-3</v>
      </c>
      <c r="AJ47">
        <f t="shared" si="5"/>
        <v>1.0185285822149834E-3</v>
      </c>
      <c r="AL47">
        <v>1996.5</v>
      </c>
    </row>
    <row r="48" spans="1:40" x14ac:dyDescent="0.2">
      <c r="A48">
        <v>1977</v>
      </c>
      <c r="B48">
        <f t="shared" si="0"/>
        <v>1977.5</v>
      </c>
      <c r="C48" s="2">
        <v>-2.724421512787352E-3</v>
      </c>
      <c r="D48" s="2">
        <f t="shared" si="8"/>
        <v>-4.5614536407638032E-3</v>
      </c>
      <c r="E48" s="2">
        <v>8.8134559911904192E-3</v>
      </c>
      <c r="F48" s="2">
        <f t="shared" si="6"/>
        <v>-1.1537877503977771E-2</v>
      </c>
      <c r="G48" s="2">
        <f t="shared" si="7"/>
        <v>6.0890344784030673E-3</v>
      </c>
      <c r="H48" s="11">
        <v>20</v>
      </c>
      <c r="I48" s="2">
        <f t="shared" si="1"/>
        <v>-4.6951701840878077E-3</v>
      </c>
      <c r="J48" s="2">
        <f t="shared" si="2"/>
        <v>-7.5367284148689572E-4</v>
      </c>
      <c r="K48" s="11"/>
      <c r="X48" s="2"/>
      <c r="Y48" s="16"/>
      <c r="AE48" s="5">
        <v>2.1107953791687683E-2</v>
      </c>
      <c r="AH48">
        <v>1993.5</v>
      </c>
      <c r="AI48">
        <v>9.4143845509892063E-4</v>
      </c>
      <c r="AJ48">
        <f>AVERAGE(AI43:AI53)</f>
        <v>2.158806847050233E-3</v>
      </c>
      <c r="AL48">
        <v>1997.5</v>
      </c>
    </row>
    <row r="49" spans="1:38" x14ac:dyDescent="0.2">
      <c r="A49">
        <v>1978</v>
      </c>
      <c r="B49">
        <f t="shared" si="0"/>
        <v>1978.5</v>
      </c>
      <c r="C49" s="2">
        <v>4.3699524225814906E-4</v>
      </c>
      <c r="D49" s="2">
        <f t="shared" si="8"/>
        <v>-4.4354872885030636E-3</v>
      </c>
      <c r="E49" s="2">
        <v>6.0554435869963003E-3</v>
      </c>
      <c r="F49" s="2">
        <f t="shared" si="6"/>
        <v>-5.6184483447381511E-3</v>
      </c>
      <c r="G49" s="2">
        <f t="shared" si="7"/>
        <v>6.4924388292544495E-3</v>
      </c>
      <c r="H49" s="11">
        <v>19</v>
      </c>
      <c r="I49" s="2">
        <f t="shared" si="1"/>
        <v>-9.522187921643941E-4</v>
      </c>
      <c r="J49" s="2">
        <f t="shared" si="2"/>
        <v>1.8262092766806921E-3</v>
      </c>
      <c r="K49" s="11"/>
      <c r="X49" s="2"/>
      <c r="Y49" s="16"/>
      <c r="AE49" s="5">
        <v>1.1527534813841193E-2</v>
      </c>
      <c r="AH49">
        <v>1994.5</v>
      </c>
      <c r="AI49">
        <v>7.8132739570037461E-3</v>
      </c>
      <c r="AL49">
        <v>1998.5</v>
      </c>
    </row>
    <row r="50" spans="1:38" x14ac:dyDescent="0.2">
      <c r="A50">
        <v>1979</v>
      </c>
      <c r="B50">
        <f t="shared" si="0"/>
        <v>1979.5</v>
      </c>
      <c r="C50" s="2">
        <v>-5.305985371712809E-3</v>
      </c>
      <c r="D50" s="2">
        <f t="shared" si="8"/>
        <v>-3.3911535243193922E-3</v>
      </c>
      <c r="E50" s="2">
        <v>6.1534943826420203E-3</v>
      </c>
      <c r="F50" s="2">
        <f t="shared" si="6"/>
        <v>-1.145947975435483E-2</v>
      </c>
      <c r="G50" s="2">
        <f t="shared" si="7"/>
        <v>8.4750901092921129E-4</v>
      </c>
      <c r="H50" s="11">
        <v>20</v>
      </c>
      <c r="I50" s="2">
        <f t="shared" si="1"/>
        <v>-6.6819485455878753E-3</v>
      </c>
      <c r="J50" s="2">
        <f t="shared" si="2"/>
        <v>-3.9300221978377427E-3</v>
      </c>
      <c r="K50" s="11"/>
      <c r="X50" s="2"/>
      <c r="Y50" s="16"/>
      <c r="AE50" s="5">
        <v>7.6114621667504991E-3</v>
      </c>
      <c r="AH50">
        <v>1995.5</v>
      </c>
      <c r="AI50">
        <v>9.4372155166233562E-4</v>
      </c>
      <c r="AL50">
        <v>1999.5</v>
      </c>
    </row>
    <row r="51" spans="1:38" x14ac:dyDescent="0.2">
      <c r="A51">
        <v>1980</v>
      </c>
      <c r="B51">
        <f t="shared" si="0"/>
        <v>1980.5</v>
      </c>
      <c r="C51" s="2">
        <v>-7.9631622490631548E-3</v>
      </c>
      <c r="D51" s="2">
        <f t="shared" si="8"/>
        <v>-3.8177058842610912E-3</v>
      </c>
      <c r="E51" s="2">
        <v>5.07650181794711E-3</v>
      </c>
      <c r="F51" s="2">
        <f t="shared" ref="F51:F83" si="9">+C51-E51</f>
        <v>-1.3039664067010265E-2</v>
      </c>
      <c r="G51" s="2">
        <f t="shared" ref="G51:G83" si="10">+C51+E51</f>
        <v>-2.8866604311160449E-3</v>
      </c>
      <c r="H51" s="11">
        <v>19</v>
      </c>
      <c r="I51" s="2">
        <f t="shared" si="1"/>
        <v>-9.1277916391227319E-3</v>
      </c>
      <c r="J51" s="2">
        <f t="shared" si="2"/>
        <v>-6.7985328590035778E-3</v>
      </c>
      <c r="K51" s="11"/>
      <c r="X51" s="2"/>
      <c r="Y51" s="16"/>
      <c r="AE51" s="5">
        <v>1.1779741936356591E-2</v>
      </c>
      <c r="AH51">
        <v>1996.5</v>
      </c>
      <c r="AI51">
        <v>1.2684761900373486E-3</v>
      </c>
      <c r="AL51">
        <v>2000.5</v>
      </c>
    </row>
    <row r="52" spans="1:38" x14ac:dyDescent="0.2">
      <c r="A52">
        <v>1981</v>
      </c>
      <c r="B52">
        <f t="shared" si="0"/>
        <v>1981.5</v>
      </c>
      <c r="C52" s="2">
        <v>-1.3991937302917958E-3</v>
      </c>
      <c r="D52" s="2">
        <f t="shared" si="8"/>
        <v>-3.3742775171953969E-3</v>
      </c>
      <c r="E52" s="2">
        <v>5.34615112941549E-3</v>
      </c>
      <c r="F52" s="2">
        <f t="shared" si="9"/>
        <v>-6.7453448597072857E-3</v>
      </c>
      <c r="G52" s="2">
        <f t="shared" si="10"/>
        <v>3.9469573991236942E-3</v>
      </c>
      <c r="H52" s="11">
        <v>20</v>
      </c>
      <c r="I52" s="2">
        <f t="shared" si="1"/>
        <v>-2.5946294646278269E-3</v>
      </c>
      <c r="J52" s="2">
        <f t="shared" si="2"/>
        <v>-2.0375799595576463E-4</v>
      </c>
      <c r="K52" s="11"/>
      <c r="X52" s="2"/>
      <c r="Y52" s="16"/>
      <c r="AE52" s="5">
        <v>1.3488311143670202E-2</v>
      </c>
      <c r="AH52">
        <v>1997.5</v>
      </c>
      <c r="AI52">
        <v>5.6421545943083123E-4</v>
      </c>
      <c r="AL52">
        <v>2001.5</v>
      </c>
    </row>
    <row r="53" spans="1:38" x14ac:dyDescent="0.2">
      <c r="A53">
        <v>1982</v>
      </c>
      <c r="B53">
        <f t="shared" si="0"/>
        <v>1982.5</v>
      </c>
      <c r="C53" s="2">
        <v>-4.8571833124958462E-3</v>
      </c>
      <c r="D53" s="2">
        <f t="shared" si="8"/>
        <v>-2.8656369247592153E-3</v>
      </c>
      <c r="E53" s="2">
        <v>4.7023771472037897E-3</v>
      </c>
      <c r="F53" s="2">
        <f t="shared" si="9"/>
        <v>-9.5595604596996359E-3</v>
      </c>
      <c r="G53" s="2">
        <f t="shared" si="10"/>
        <v>-1.5480616529205647E-4</v>
      </c>
      <c r="H53" s="11">
        <v>20</v>
      </c>
      <c r="I53" s="2">
        <f t="shared" si="1"/>
        <v>-5.9086668081947671E-3</v>
      </c>
      <c r="J53" s="2">
        <f t="shared" si="2"/>
        <v>-3.8056998167969253E-3</v>
      </c>
      <c r="K53" s="11"/>
      <c r="X53" s="2"/>
      <c r="Y53" s="16"/>
      <c r="AE53" s="5">
        <v>1.8808837324389427E-2</v>
      </c>
      <c r="AH53">
        <v>1998.5</v>
      </c>
      <c r="AI53">
        <v>1.2318294619517051E-2</v>
      </c>
      <c r="AL53">
        <v>2002.5</v>
      </c>
    </row>
    <row r="54" spans="1:38" x14ac:dyDescent="0.2">
      <c r="A54">
        <v>1983</v>
      </c>
      <c r="B54">
        <f t="shared" si="0"/>
        <v>1983.5</v>
      </c>
      <c r="C54" s="2">
        <v>2.6541370775866211E-3</v>
      </c>
      <c r="D54" s="2">
        <f t="shared" si="8"/>
        <v>-3.6596547006767901E-3</v>
      </c>
      <c r="E54" s="2">
        <v>5.9906967109280901E-3</v>
      </c>
      <c r="F54" s="2">
        <f t="shared" si="9"/>
        <v>-3.3365596333414689E-3</v>
      </c>
      <c r="G54" s="2">
        <f t="shared" si="10"/>
        <v>8.6448337885147112E-3</v>
      </c>
      <c r="H54" s="11">
        <v>19</v>
      </c>
      <c r="I54" s="2">
        <f t="shared" si="1"/>
        <v>1.2797769952530929E-3</v>
      </c>
      <c r="J54" s="2">
        <f t="shared" si="2"/>
        <v>4.028497159920149E-3</v>
      </c>
      <c r="K54" s="11"/>
      <c r="X54" s="2"/>
      <c r="Y54" s="16"/>
      <c r="AE54" s="5">
        <v>1.6726305568965483E-2</v>
      </c>
      <c r="AH54">
        <v>1999.5</v>
      </c>
      <c r="AI54">
        <v>5.7780035164117565E-3</v>
      </c>
      <c r="AL54">
        <v>2003.5</v>
      </c>
    </row>
    <row r="55" spans="1:38" x14ac:dyDescent="0.2">
      <c r="A55">
        <v>1984</v>
      </c>
      <c r="B55">
        <f t="shared" si="0"/>
        <v>1984.5</v>
      </c>
      <c r="C55" s="2">
        <v>-2.7627824095319011E-3</v>
      </c>
      <c r="D55" s="2">
        <f t="shared" si="8"/>
        <v>-5.0740958502740047E-3</v>
      </c>
      <c r="E55" s="2">
        <v>6.6867550453346596E-3</v>
      </c>
      <c r="F55" s="2">
        <f t="shared" si="9"/>
        <v>-9.4495374548665603E-3</v>
      </c>
      <c r="G55" s="2">
        <f t="shared" si="10"/>
        <v>3.9239726358027589E-3</v>
      </c>
      <c r="H55" s="11">
        <v>18</v>
      </c>
      <c r="I55" s="2">
        <f t="shared" si="1"/>
        <v>-4.3388656884284001E-3</v>
      </c>
      <c r="J55" s="2">
        <f t="shared" si="2"/>
        <v>-1.1866991306354016E-3</v>
      </c>
      <c r="K55" s="11"/>
      <c r="X55" s="2"/>
      <c r="Y55" s="16"/>
      <c r="AE55" s="5">
        <v>6.7503121386929309E-3</v>
      </c>
      <c r="AH55">
        <v>2000.5</v>
      </c>
      <c r="AI55">
        <v>9.4132687103112573E-4</v>
      </c>
    </row>
    <row r="56" spans="1:38" x14ac:dyDescent="0.2">
      <c r="A56">
        <v>1985</v>
      </c>
      <c r="B56">
        <f t="shared" si="0"/>
        <v>1985.5</v>
      </c>
      <c r="C56" s="2">
        <v>-1.193325112865103E-2</v>
      </c>
      <c r="D56" s="2">
        <f t="shared" si="8"/>
        <v>-4.3440047008155014E-3</v>
      </c>
      <c r="E56" s="2">
        <v>8.3029901707769097E-3</v>
      </c>
      <c r="F56" s="2">
        <f t="shared" si="9"/>
        <v>-2.0236241299427939E-2</v>
      </c>
      <c r="G56" s="2">
        <f t="shared" si="10"/>
        <v>-3.63026095787412E-3</v>
      </c>
      <c r="H56" s="11">
        <v>18</v>
      </c>
      <c r="I56" s="2">
        <f t="shared" si="1"/>
        <v>-1.3890284679944898E-2</v>
      </c>
      <c r="J56" s="2">
        <f t="shared" si="2"/>
        <v>-9.9762175773571611E-3</v>
      </c>
      <c r="K56" s="11"/>
      <c r="X56" s="2"/>
      <c r="Y56" s="16"/>
      <c r="AE56" s="5">
        <v>1.2041218809258677E-2</v>
      </c>
      <c r="AH56">
        <v>2001.5</v>
      </c>
      <c r="AI56">
        <v>-8.9239052569245307E-4</v>
      </c>
    </row>
    <row r="57" spans="1:38" x14ac:dyDescent="0.2">
      <c r="A57">
        <v>1986</v>
      </c>
      <c r="B57">
        <f t="shared" si="0"/>
        <v>1986.5</v>
      </c>
      <c r="C57" s="2">
        <v>-8.4713994782778645E-3</v>
      </c>
      <c r="D57" s="2">
        <f t="shared" si="8"/>
        <v>-4.9093495430945966E-3</v>
      </c>
      <c r="E57" s="2">
        <v>4.1762960579384296E-3</v>
      </c>
      <c r="F57" s="2">
        <f t="shared" si="9"/>
        <v>-1.2647695536216294E-2</v>
      </c>
      <c r="G57" s="2">
        <f t="shared" si="10"/>
        <v>-4.2951034203394349E-3</v>
      </c>
      <c r="H57" s="11">
        <v>19</v>
      </c>
      <c r="I57" s="2">
        <f t="shared" si="1"/>
        <v>-9.4295075032705435E-3</v>
      </c>
      <c r="J57" s="2">
        <f t="shared" si="2"/>
        <v>-7.5132914532851855E-3</v>
      </c>
      <c r="K57" s="11"/>
      <c r="X57" s="2"/>
      <c r="Y57" s="16"/>
      <c r="AE57" s="5">
        <v>1.7706672517023351E-2</v>
      </c>
      <c r="AH57">
        <v>2002.5</v>
      </c>
      <c r="AI57">
        <v>-3.584776567874474E-3</v>
      </c>
    </row>
    <row r="58" spans="1:38" x14ac:dyDescent="0.2">
      <c r="A58">
        <v>1987</v>
      </c>
      <c r="B58">
        <f t="shared" si="0"/>
        <v>1987.5</v>
      </c>
      <c r="C58" s="2">
        <v>-1.2067275652033315E-3</v>
      </c>
      <c r="D58" s="2">
        <f t="shared" si="8"/>
        <v>-5.3422094792877958E-3</v>
      </c>
      <c r="E58" s="2">
        <v>6.0791849200395702E-3</v>
      </c>
      <c r="F58" s="2">
        <f t="shared" si="9"/>
        <v>-7.2859124852429017E-3</v>
      </c>
      <c r="G58" s="2">
        <f t="shared" si="10"/>
        <v>4.8724573548362387E-3</v>
      </c>
      <c r="H58" s="11">
        <v>17</v>
      </c>
      <c r="I58" s="2">
        <f t="shared" si="1"/>
        <v>-2.6811464794965784E-3</v>
      </c>
      <c r="J58" s="2">
        <f t="shared" si="2"/>
        <v>2.6769134908991563E-4</v>
      </c>
      <c r="K58" s="11"/>
      <c r="X58" s="2"/>
      <c r="Y58" s="16"/>
      <c r="AE58" s="5">
        <v>1.8081642714541272E-2</v>
      </c>
      <c r="AH58">
        <v>2003.5</v>
      </c>
      <c r="AI58">
        <v>2.5170446505986209E-3</v>
      </c>
    </row>
    <row r="59" spans="1:38" x14ac:dyDescent="0.2">
      <c r="A59">
        <v>1988</v>
      </c>
      <c r="B59">
        <f t="shared" si="0"/>
        <v>1988.5</v>
      </c>
      <c r="C59" s="2">
        <v>-1.7258713380885837E-4</v>
      </c>
      <c r="D59" s="2">
        <f t="shared" si="8"/>
        <v>-3.9280980294720269E-3</v>
      </c>
      <c r="E59" s="2">
        <v>3.8578381129938302E-3</v>
      </c>
      <c r="F59" s="2">
        <f t="shared" si="9"/>
        <v>-4.0304252468026883E-3</v>
      </c>
      <c r="G59" s="2">
        <f t="shared" si="10"/>
        <v>3.685250979184972E-3</v>
      </c>
      <c r="H59" s="11">
        <v>17</v>
      </c>
      <c r="I59" s="2">
        <f t="shared" si="1"/>
        <v>-1.1082503118328042E-3</v>
      </c>
      <c r="J59" s="2">
        <f t="shared" si="2"/>
        <v>7.6307604421508755E-4</v>
      </c>
      <c r="K59" s="11"/>
      <c r="X59" s="2"/>
      <c r="Y59" s="16"/>
      <c r="AE59" s="5">
        <v>1.4992160907520771E-2</v>
      </c>
      <c r="AH59">
        <v>2004.5</v>
      </c>
      <c r="AI59">
        <v>-2.5254468282172602E-3</v>
      </c>
      <c r="AJ59">
        <f>AVERAGE(AI54:AI64)</f>
        <v>1.4678294637806705E-3</v>
      </c>
    </row>
    <row r="60" spans="1:38" x14ac:dyDescent="0.2">
      <c r="A60">
        <v>1989</v>
      </c>
      <c r="B60">
        <f t="shared" si="0"/>
        <v>1989.5</v>
      </c>
      <c r="C60" s="2">
        <v>-4.9270820904978984E-3</v>
      </c>
      <c r="D60" s="2">
        <f t="shared" si="8"/>
        <v>-2.019889174881574E-3</v>
      </c>
      <c r="E60" s="2">
        <v>3.7910098492173801E-3</v>
      </c>
      <c r="F60" s="2">
        <f t="shared" si="9"/>
        <v>-8.7180919397152785E-3</v>
      </c>
      <c r="G60" s="2">
        <f t="shared" si="10"/>
        <v>-1.1360722412805183E-3</v>
      </c>
      <c r="H60" s="11">
        <v>14</v>
      </c>
      <c r="I60" s="2">
        <f t="shared" si="1"/>
        <v>-5.9402720909019682E-3</v>
      </c>
      <c r="J60" s="2">
        <f t="shared" si="2"/>
        <v>-3.9138920900938286E-3</v>
      </c>
      <c r="K60" s="11"/>
      <c r="X60" s="2"/>
      <c r="Y60" s="16"/>
      <c r="AE60" s="5">
        <v>1.5468714050374132E-2</v>
      </c>
      <c r="AH60">
        <v>2005.5</v>
      </c>
      <c r="AI60">
        <v>1.7664486499528399E-3</v>
      </c>
    </row>
    <row r="61" spans="1:38" x14ac:dyDescent="0.2">
      <c r="A61">
        <v>1990</v>
      </c>
      <c r="B61">
        <f t="shared" si="0"/>
        <v>1990.5</v>
      </c>
      <c r="C61" s="2">
        <v>-4.8626938795721828E-3</v>
      </c>
      <c r="D61" s="2">
        <f t="shared" si="8"/>
        <v>-2.3494646851331064E-3</v>
      </c>
      <c r="E61" s="2">
        <v>6.3830222025809203E-3</v>
      </c>
      <c r="F61" s="2">
        <f t="shared" si="9"/>
        <v>-1.1245716082153103E-2</v>
      </c>
      <c r="G61" s="2">
        <f t="shared" si="10"/>
        <v>1.5203283230087374E-3</v>
      </c>
      <c r="H61" s="11">
        <v>20</v>
      </c>
      <c r="I61" s="2">
        <f t="shared" si="1"/>
        <v>-6.2899810342583202E-3</v>
      </c>
      <c r="J61" s="2">
        <f t="shared" si="2"/>
        <v>-3.4354067248860455E-3</v>
      </c>
      <c r="K61" s="11"/>
      <c r="X61" s="2"/>
      <c r="Y61" s="16"/>
      <c r="AE61" s="5">
        <v>1.2451573258174435E-2</v>
      </c>
      <c r="AH61">
        <v>2006.5</v>
      </c>
      <c r="AI61">
        <v>5.1027817538710947E-3</v>
      </c>
    </row>
    <row r="62" spans="1:38" x14ac:dyDescent="0.2">
      <c r="A62">
        <v>1991</v>
      </c>
      <c r="B62">
        <f t="shared" si="0"/>
        <v>1991.5</v>
      </c>
      <c r="C62" s="2">
        <v>1.0696447946744003E-3</v>
      </c>
      <c r="D62" s="2">
        <f t="shared" si="8"/>
        <v>-2.4499409834752204E-3</v>
      </c>
      <c r="E62" s="2">
        <v>2.9745039811609501E-3</v>
      </c>
      <c r="F62" s="2">
        <f t="shared" si="9"/>
        <v>-1.9048591864865498E-3</v>
      </c>
      <c r="G62" s="2">
        <f t="shared" si="10"/>
        <v>4.04414877583535E-3</v>
      </c>
      <c r="H62" s="11">
        <v>19</v>
      </c>
      <c r="I62" s="2">
        <f t="shared" si="1"/>
        <v>3.872467809354534E-4</v>
      </c>
      <c r="J62" s="2">
        <f t="shared" si="2"/>
        <v>1.7520428084133472E-3</v>
      </c>
      <c r="K62" s="11"/>
      <c r="X62" s="2"/>
      <c r="Y62" s="16"/>
      <c r="AE62" s="5">
        <v>1.2777213049088559E-2</v>
      </c>
      <c r="AH62">
        <v>2007.5</v>
      </c>
      <c r="AI62">
        <v>2.76888E-3</v>
      </c>
    </row>
    <row r="63" spans="1:38" x14ac:dyDescent="0.2">
      <c r="A63">
        <v>1992</v>
      </c>
      <c r="B63">
        <f t="shared" si="0"/>
        <v>1992.5</v>
      </c>
      <c r="C63" s="2">
        <v>-2.8546051164609933E-3</v>
      </c>
      <c r="D63" s="2">
        <f t="shared" si="8"/>
        <v>-1.6422258876880037E-4</v>
      </c>
      <c r="E63" s="2">
        <v>7.5089591822027303E-3</v>
      </c>
      <c r="F63" s="2">
        <f t="shared" si="9"/>
        <v>-1.0363564298663724E-2</v>
      </c>
      <c r="G63" s="2">
        <f t="shared" si="10"/>
        <v>4.654354065741737E-3</v>
      </c>
      <c r="H63" s="11">
        <v>20</v>
      </c>
      <c r="I63" s="2">
        <f t="shared" si="1"/>
        <v>-4.5336594336286467E-3</v>
      </c>
      <c r="J63" s="2">
        <f t="shared" si="2"/>
        <v>-1.1755507992933399E-3</v>
      </c>
      <c r="K63" s="11"/>
      <c r="X63" s="2"/>
      <c r="Y63" s="16"/>
      <c r="AE63" s="5">
        <v>1.3369013501548347E-2</v>
      </c>
      <c r="AH63">
        <v>2008.5</v>
      </c>
      <c r="AI63">
        <v>5.1101465210304457E-3</v>
      </c>
    </row>
    <row r="64" spans="1:38" x14ac:dyDescent="0.2">
      <c r="A64">
        <v>1993</v>
      </c>
      <c r="B64">
        <f t="shared" si="0"/>
        <v>1993.5</v>
      </c>
      <c r="C64" s="2">
        <v>-6.7496862551942973E-4</v>
      </c>
      <c r="D64" s="2">
        <f t="shared" si="8"/>
        <v>8.0389203340018784E-4</v>
      </c>
      <c r="E64" s="2">
        <v>2.97280723120693E-3</v>
      </c>
      <c r="F64" s="2">
        <f t="shared" si="9"/>
        <v>-3.6477758567263598E-3</v>
      </c>
      <c r="G64" s="2">
        <f t="shared" si="10"/>
        <v>2.2978386056875001E-3</v>
      </c>
      <c r="H64" s="11">
        <v>20</v>
      </c>
      <c r="I64" s="2">
        <f t="shared" si="1"/>
        <v>-1.3397085308175928E-3</v>
      </c>
      <c r="J64" s="2">
        <f t="shared" si="2"/>
        <v>-1.0228720221266779E-5</v>
      </c>
      <c r="K64" s="11"/>
      <c r="X64" s="2"/>
      <c r="Y64" s="16"/>
      <c r="AE64" s="5">
        <v>1.5367918805506527E-2</v>
      </c>
      <c r="AH64">
        <v>2009.5</v>
      </c>
      <c r="AI64">
        <v>-8.3589393952431944E-4</v>
      </c>
    </row>
    <row r="65" spans="1:31" x14ac:dyDescent="0.2">
      <c r="A65">
        <v>1994</v>
      </c>
      <c r="B65">
        <f t="shared" si="0"/>
        <v>1994.5</v>
      </c>
      <c r="C65" s="2">
        <v>6.5015098830342039E-3</v>
      </c>
      <c r="D65" s="2">
        <f t="shared" si="8"/>
        <v>3.2930058987179045E-4</v>
      </c>
      <c r="E65" s="2">
        <v>4.8313379394212697E-3</v>
      </c>
      <c r="F65" s="2">
        <f t="shared" si="9"/>
        <v>1.6701719436129341E-3</v>
      </c>
      <c r="G65" s="2">
        <f t="shared" si="10"/>
        <v>1.1332847822455474E-2</v>
      </c>
      <c r="H65" s="11">
        <v>20</v>
      </c>
      <c r="I65" s="2">
        <f t="shared" si="1"/>
        <v>5.4211898775522321E-3</v>
      </c>
      <c r="J65" s="2">
        <f t="shared" si="2"/>
        <v>7.5818298885161756E-3</v>
      </c>
      <c r="K65" s="11"/>
      <c r="X65" s="2"/>
      <c r="Y65" s="16"/>
      <c r="AE65" s="5">
        <v>1.019452401996063E-2</v>
      </c>
    </row>
    <row r="66" spans="1:31" x14ac:dyDescent="0.2">
      <c r="A66">
        <v>1995</v>
      </c>
      <c r="B66">
        <f t="shared" si="0"/>
        <v>1995.5</v>
      </c>
      <c r="C66" s="2">
        <v>-2.2120768727242457E-5</v>
      </c>
      <c r="D66" s="2">
        <f t="shared" si="8"/>
        <v>8.2700160801343675E-4</v>
      </c>
      <c r="E66" s="2">
        <v>3.0647999168496999E-3</v>
      </c>
      <c r="F66" s="2">
        <f t="shared" si="9"/>
        <v>-3.0869206855769424E-3</v>
      </c>
      <c r="G66" s="2">
        <f t="shared" si="10"/>
        <v>3.0426791481224574E-3</v>
      </c>
      <c r="H66" s="11">
        <v>20</v>
      </c>
      <c r="I66" s="2">
        <f t="shared" si="1"/>
        <v>-7.0743086387840565E-4</v>
      </c>
      <c r="J66" s="2">
        <f t="shared" si="2"/>
        <v>6.6318932642392067E-4</v>
      </c>
      <c r="K66" s="11"/>
      <c r="X66" s="2"/>
      <c r="Y66" s="16"/>
      <c r="AE66" s="5">
        <v>1.0771568972265022E-2</v>
      </c>
    </row>
    <row r="67" spans="1:31" x14ac:dyDescent="0.2">
      <c r="A67">
        <v>1996</v>
      </c>
      <c r="B67">
        <f t="shared" si="0"/>
        <v>1996.5</v>
      </c>
      <c r="C67" s="2">
        <v>-1.3033124229675859E-3</v>
      </c>
      <c r="D67" s="2">
        <f t="shared" si="8"/>
        <v>2.9910311785568454E-3</v>
      </c>
      <c r="E67" s="2">
        <v>5.5024493016831199E-3</v>
      </c>
      <c r="F67" s="2">
        <f t="shared" si="9"/>
        <v>-6.8057617246507062E-3</v>
      </c>
      <c r="G67" s="2">
        <f t="shared" si="10"/>
        <v>4.1991368787155335E-3</v>
      </c>
      <c r="H67" s="11">
        <v>20</v>
      </c>
      <c r="I67" s="2">
        <f t="shared" si="1"/>
        <v>-2.5336974910985565E-3</v>
      </c>
      <c r="J67" s="2">
        <f t="shared" si="2"/>
        <v>-7.2927354836615577E-5</v>
      </c>
      <c r="K67" s="11"/>
      <c r="X67" s="2"/>
      <c r="Y67" s="16"/>
      <c r="AE67" s="5">
        <v>1.9575263800857598E-2</v>
      </c>
    </row>
    <row r="68" spans="1:31" x14ac:dyDescent="0.2">
      <c r="A68">
        <v>1997</v>
      </c>
      <c r="B68">
        <f t="shared" ref="B68:B78" si="11">+A68+0.5</f>
        <v>1997.5</v>
      </c>
      <c r="C68" s="2">
        <v>-3.6610002575276343E-4</v>
      </c>
      <c r="D68" s="2">
        <f t="shared" si="8"/>
        <v>2.4784725798366355E-3</v>
      </c>
      <c r="E68" s="2">
        <v>4.0296761442404896E-3</v>
      </c>
      <c r="F68" s="2">
        <f t="shared" si="9"/>
        <v>-4.3957761699932527E-3</v>
      </c>
      <c r="G68" s="2">
        <f t="shared" si="10"/>
        <v>3.6635761184877261E-3</v>
      </c>
      <c r="H68" s="11">
        <v>20</v>
      </c>
      <c r="I68" s="2">
        <f t="shared" ref="I68:I87" si="12">+$C68-($E68/SQRT($H68))</f>
        <v>-1.2671630043358617E-3</v>
      </c>
      <c r="J68" s="2">
        <f t="shared" ref="J68:J73" si="13">+$C68+($E68/SQRT($H68))</f>
        <v>5.3496295283033475E-4</v>
      </c>
      <c r="K68" s="11"/>
      <c r="X68" s="2"/>
      <c r="Y68" s="16"/>
      <c r="AE68" s="5">
        <v>1.4760697454213148E-2</v>
      </c>
    </row>
    <row r="69" spans="1:31" x14ac:dyDescent="0.2">
      <c r="A69">
        <v>1998</v>
      </c>
      <c r="B69">
        <f t="shared" si="11"/>
        <v>1998.5</v>
      </c>
      <c r="C69" s="2">
        <v>1.0145179227197612E-2</v>
      </c>
      <c r="D69" s="2">
        <f t="shared" si="8"/>
        <v>2.4555466984093792E-3</v>
      </c>
      <c r="E69" s="2">
        <v>4.3470378816326503E-3</v>
      </c>
      <c r="F69" s="2">
        <f t="shared" si="9"/>
        <v>5.7981413455649618E-3</v>
      </c>
      <c r="G69" s="2">
        <f t="shared" si="10"/>
        <v>1.4492217108830262E-2</v>
      </c>
      <c r="H69" s="11">
        <v>20</v>
      </c>
      <c r="I69" s="2">
        <f t="shared" si="12"/>
        <v>9.1731520067878831E-3</v>
      </c>
      <c r="J69" s="2">
        <f t="shared" si="13"/>
        <v>1.1117206447607341E-2</v>
      </c>
      <c r="K69" s="11"/>
      <c r="X69" s="2"/>
      <c r="Y69" s="16"/>
      <c r="AE69" s="5">
        <v>1.3036115707468357E-2</v>
      </c>
    </row>
    <row r="70" spans="1:31" x14ac:dyDescent="0.2">
      <c r="A70">
        <v>1999</v>
      </c>
      <c r="B70">
        <f t="shared" si="11"/>
        <v>1999.5</v>
      </c>
      <c r="C70" s="2">
        <v>3.9387168894331574E-3</v>
      </c>
      <c r="D70" s="2">
        <f t="shared" si="8"/>
        <v>2.2688138610566775E-3</v>
      </c>
      <c r="E70" s="2">
        <v>4.3098896227518196E-3</v>
      </c>
      <c r="F70" s="2">
        <f t="shared" si="9"/>
        <v>-3.7117273331866221E-4</v>
      </c>
      <c r="G70" s="2">
        <f t="shared" si="10"/>
        <v>8.2486065121849771E-3</v>
      </c>
      <c r="H70" s="11">
        <v>20</v>
      </c>
      <c r="I70" s="2">
        <f t="shared" si="12"/>
        <v>2.9749962722337583E-3</v>
      </c>
      <c r="J70" s="2">
        <f t="shared" si="13"/>
        <v>4.902437506632557E-3</v>
      </c>
      <c r="K70" s="11"/>
      <c r="X70" s="2"/>
      <c r="Y70" s="16"/>
      <c r="AE70" s="5">
        <v>1.0214499794326514E-2</v>
      </c>
    </row>
    <row r="71" spans="1:31" x14ac:dyDescent="0.2">
      <c r="A71">
        <v>2000</v>
      </c>
      <c r="B71">
        <f t="shared" si="11"/>
        <v>2000.5</v>
      </c>
      <c r="C71" s="2">
        <v>-1.3675017586352244E-4</v>
      </c>
      <c r="D71" s="2">
        <f t="shared" si="8"/>
        <v>1.3863204277203378E-3</v>
      </c>
      <c r="E71" s="2">
        <v>3.3919218583230199E-3</v>
      </c>
      <c r="F71" s="2">
        <f t="shared" si="9"/>
        <v>-3.5286720341865421E-3</v>
      </c>
      <c r="G71" s="2">
        <f t="shared" si="10"/>
        <v>3.2551716824594976E-3</v>
      </c>
      <c r="H71" s="11">
        <v>20</v>
      </c>
      <c r="I71" s="2">
        <f t="shared" si="12"/>
        <v>-8.9520696082129076E-4</v>
      </c>
      <c r="J71" s="2">
        <f t="shared" si="13"/>
        <v>6.2170660909424583E-4</v>
      </c>
      <c r="K71" s="11"/>
      <c r="X71" s="2"/>
      <c r="Y71" s="16"/>
      <c r="AE71" s="5">
        <v>1.015819757899878E-2</v>
      </c>
    </row>
    <row r="72" spans="1:31" x14ac:dyDescent="0.2">
      <c r="A72">
        <v>2001</v>
      </c>
      <c r="B72">
        <f t="shared" si="11"/>
        <v>2001.5</v>
      </c>
      <c r="C72" s="2">
        <v>-2.2369766097310958E-3</v>
      </c>
      <c r="D72" s="2">
        <f t="shared" si="8"/>
        <v>-4.6240846517120617E-4</v>
      </c>
      <c r="E72" s="2">
        <v>5.2971287752095596E-3</v>
      </c>
      <c r="F72" s="2">
        <f t="shared" si="9"/>
        <v>-7.534105384940655E-3</v>
      </c>
      <c r="G72" s="2">
        <f t="shared" si="10"/>
        <v>3.0601521654784638E-3</v>
      </c>
      <c r="H72" s="11">
        <v>20</v>
      </c>
      <c r="I72" s="2">
        <f t="shared" si="12"/>
        <v>-3.4214506124249735E-3</v>
      </c>
      <c r="J72" s="2">
        <f t="shared" si="13"/>
        <v>-1.0525026070372181E-3</v>
      </c>
      <c r="K72" s="11"/>
      <c r="X72" s="2"/>
      <c r="Y72" s="16"/>
      <c r="AE72" s="5">
        <v>9.1618183317025009E-3</v>
      </c>
    </row>
    <row r="73" spans="1:31" x14ac:dyDescent="0.2">
      <c r="A73">
        <v>2002</v>
      </c>
      <c r="B73">
        <f t="shared" si="11"/>
        <v>2002.5</v>
      </c>
      <c r="C73" s="2">
        <v>-4.7785671924344617E-3</v>
      </c>
      <c r="D73" s="2">
        <f t="shared" si="8"/>
        <v>-2.0421492098849207E-3</v>
      </c>
      <c r="E73" s="2">
        <v>3.5075937693568801E-3</v>
      </c>
      <c r="F73" s="2">
        <f t="shared" si="9"/>
        <v>-8.2861609617913418E-3</v>
      </c>
      <c r="G73" s="2">
        <f t="shared" si="10"/>
        <v>-1.2709734230775815E-3</v>
      </c>
      <c r="H73" s="11">
        <v>20</v>
      </c>
      <c r="I73" s="2">
        <f t="shared" si="12"/>
        <v>-5.5628890030081316E-3</v>
      </c>
      <c r="J73" s="2">
        <f t="shared" si="13"/>
        <v>-3.9942453818607917E-3</v>
      </c>
      <c r="K73" s="11"/>
      <c r="X73" s="2"/>
      <c r="Y73" s="16"/>
      <c r="AE73" s="5">
        <v>1.9440966240843491E-2</v>
      </c>
    </row>
    <row r="74" spans="1:31" x14ac:dyDescent="0.2">
      <c r="A74">
        <v>2003</v>
      </c>
      <c r="B74">
        <f t="shared" si="11"/>
        <v>2003.5</v>
      </c>
      <c r="C74" s="2">
        <v>9.0153476273989127E-4</v>
      </c>
      <c r="D74" s="2">
        <f t="shared" si="8"/>
        <v>-1.8795052483566114E-3</v>
      </c>
      <c r="E74" s="2">
        <v>4.3327518594379003E-3</v>
      </c>
      <c r="F74" s="2">
        <f t="shared" si="9"/>
        <v>-3.4312170966980093E-3</v>
      </c>
      <c r="G74" s="2">
        <f t="shared" si="10"/>
        <v>5.2342866221777914E-3</v>
      </c>
      <c r="H74" s="11">
        <v>20</v>
      </c>
      <c r="I74" s="2">
        <f t="shared" si="12"/>
        <v>-6.7298005994284528E-5</v>
      </c>
      <c r="J74" s="2">
        <f t="shared" ref="J74:J87" si="14">+$C74+($E74/SQRT($H74))</f>
        <v>1.870367531474067E-3</v>
      </c>
      <c r="K74" s="11"/>
      <c r="X74" s="2"/>
      <c r="Y74" s="16"/>
    </row>
    <row r="75" spans="1:31" x14ac:dyDescent="0.2">
      <c r="A75" s="9">
        <v>2004</v>
      </c>
      <c r="B75">
        <f t="shared" si="11"/>
        <v>2004.5</v>
      </c>
      <c r="C75" s="2">
        <v>-3.9599868341354139E-3</v>
      </c>
      <c r="D75" s="2">
        <f t="shared" si="8"/>
        <v>-6.8434764734841096E-4</v>
      </c>
      <c r="E75" s="2">
        <v>5.3601146708140502E-3</v>
      </c>
      <c r="F75" s="2">
        <f t="shared" si="9"/>
        <v>-9.320101504949465E-3</v>
      </c>
      <c r="G75" s="2">
        <f t="shared" si="10"/>
        <v>1.4001278366786362E-3</v>
      </c>
      <c r="H75" s="11">
        <v>20</v>
      </c>
      <c r="I75" s="2">
        <f t="shared" si="12"/>
        <v>-5.1585449112488265E-3</v>
      </c>
      <c r="J75" s="2">
        <f t="shared" si="14"/>
        <v>-2.7614287570220013E-3</v>
      </c>
      <c r="K75" s="11"/>
      <c r="X75" s="2"/>
      <c r="Y75" s="16"/>
    </row>
    <row r="76" spans="1:31" x14ac:dyDescent="0.2">
      <c r="A76">
        <v>2005</v>
      </c>
      <c r="B76" s="10">
        <f t="shared" si="11"/>
        <v>2005.5</v>
      </c>
      <c r="C76" s="2">
        <v>6.7646963177802233E-4</v>
      </c>
      <c r="D76" s="2">
        <f t="shared" si="8"/>
        <v>5.7650514937887672E-4</v>
      </c>
      <c r="E76" s="2">
        <v>4.5860464342116101E-3</v>
      </c>
      <c r="F76" s="2">
        <f t="shared" si="9"/>
        <v>-3.909576802433588E-3</v>
      </c>
      <c r="G76" s="2">
        <f t="shared" si="10"/>
        <v>5.2625160659896322E-3</v>
      </c>
      <c r="H76" s="11">
        <v>20</v>
      </c>
      <c r="I76" s="2">
        <f t="shared" si="12"/>
        <v>-3.4900152570874546E-4</v>
      </c>
      <c r="J76" s="2">
        <f t="shared" si="14"/>
        <v>1.7019407892647901E-3</v>
      </c>
      <c r="K76" s="11"/>
      <c r="X76" s="2"/>
      <c r="Y76" s="16"/>
    </row>
    <row r="77" spans="1:31" x14ac:dyDescent="0.2">
      <c r="A77">
        <v>2006</v>
      </c>
      <c r="B77" s="10">
        <f t="shared" si="11"/>
        <v>2006.5</v>
      </c>
      <c r="C77" s="2">
        <v>3.7388113953099075E-3</v>
      </c>
      <c r="D77" s="2">
        <f t="shared" si="8"/>
        <v>1.1544397107330511E-3</v>
      </c>
      <c r="E77" s="2">
        <v>3.6449533560818301E-3</v>
      </c>
      <c r="F77" s="2">
        <f t="shared" si="9"/>
        <v>9.3858039228077433E-5</v>
      </c>
      <c r="G77" s="2">
        <f t="shared" si="10"/>
        <v>7.383764751391738E-3</v>
      </c>
      <c r="H77" s="11">
        <v>20</v>
      </c>
      <c r="I77" s="2">
        <f t="shared" si="12"/>
        <v>2.9237750474084105E-3</v>
      </c>
      <c r="J77" s="2">
        <f t="shared" si="14"/>
        <v>4.5538477432114045E-3</v>
      </c>
      <c r="K77" s="11"/>
      <c r="X77" s="2"/>
      <c r="Y77" s="16"/>
    </row>
    <row r="78" spans="1:31" x14ac:dyDescent="0.2">
      <c r="A78">
        <v>2007</v>
      </c>
      <c r="B78" s="10">
        <f t="shared" si="11"/>
        <v>2007.5</v>
      </c>
      <c r="C78" s="2">
        <v>1.5256967912019765E-3</v>
      </c>
      <c r="D78" s="2">
        <f t="shared" si="8"/>
        <v>1.46240899799161E-3</v>
      </c>
      <c r="E78" s="2">
        <v>4.1470844236575002E-3</v>
      </c>
      <c r="F78" s="2">
        <f t="shared" si="9"/>
        <v>-2.6213876324555239E-3</v>
      </c>
      <c r="G78" s="2">
        <f t="shared" si="10"/>
        <v>5.6727812148594766E-3</v>
      </c>
      <c r="H78" s="11">
        <v>20</v>
      </c>
      <c r="I78" s="2">
        <f t="shared" si="12"/>
        <v>5.9838052322910579E-4</v>
      </c>
      <c r="J78" s="2">
        <f t="shared" si="14"/>
        <v>2.4530130591748473E-3</v>
      </c>
      <c r="K78" s="11"/>
      <c r="X78" s="2"/>
      <c r="Y78" s="16"/>
    </row>
    <row r="79" spans="1:31" x14ac:dyDescent="0.2">
      <c r="A79">
        <v>2008</v>
      </c>
      <c r="B79">
        <v>2008.5</v>
      </c>
      <c r="C79" s="2">
        <v>3.7912075695107632E-3</v>
      </c>
      <c r="D79" s="2">
        <f t="shared" si="8"/>
        <v>2.5159150232634689E-3</v>
      </c>
      <c r="E79" s="2">
        <v>6.4092828316482499E-3</v>
      </c>
      <c r="F79" s="2">
        <f t="shared" si="9"/>
        <v>-2.6180752621374867E-3</v>
      </c>
      <c r="G79" s="2">
        <f t="shared" si="10"/>
        <v>1.0200490401159014E-2</v>
      </c>
      <c r="H79" s="11">
        <v>19</v>
      </c>
      <c r="I79" s="2">
        <f t="shared" si="12"/>
        <v>2.320817245104188E-3</v>
      </c>
      <c r="J79" s="2">
        <f t="shared" si="14"/>
        <v>5.2615978939173384E-3</v>
      </c>
      <c r="K79" s="11"/>
      <c r="X79" s="2"/>
      <c r="Y79" s="16"/>
    </row>
    <row r="80" spans="1:31" x14ac:dyDescent="0.2">
      <c r="A80">
        <v>2009</v>
      </c>
      <c r="B80">
        <v>2009.5</v>
      </c>
      <c r="C80" s="2">
        <v>-2.4201403978426194E-3</v>
      </c>
      <c r="D80" s="2">
        <f t="shared" si="8"/>
        <v>7.1038470237194998E-4</v>
      </c>
      <c r="E80" s="2">
        <v>4.2003118963558099E-3</v>
      </c>
      <c r="F80" s="2">
        <f t="shared" si="9"/>
        <v>-6.6204522941984293E-3</v>
      </c>
      <c r="G80" s="2">
        <f t="shared" si="10"/>
        <v>1.7801714985131905E-3</v>
      </c>
      <c r="H80" s="11">
        <v>20</v>
      </c>
      <c r="I80" s="2">
        <f t="shared" si="12"/>
        <v>-3.3593586905378836E-3</v>
      </c>
      <c r="J80" s="2">
        <f t="shared" si="14"/>
        <v>-1.4809221051473552E-3</v>
      </c>
      <c r="K80" s="11"/>
      <c r="X80" s="2"/>
      <c r="Y80" s="16"/>
    </row>
    <row r="81" spans="1:25" x14ac:dyDescent="0.2">
      <c r="A81">
        <v>2010</v>
      </c>
      <c r="B81">
        <v>2010.5</v>
      </c>
      <c r="C81" s="2">
        <v>5.9439997581373144E-3</v>
      </c>
      <c r="D81" s="2">
        <f t="shared" si="8"/>
        <v>1.5973099219322468E-3</v>
      </c>
      <c r="E81" s="2">
        <v>5.0973075457112996E-3</v>
      </c>
      <c r="F81" s="2">
        <f t="shared" si="9"/>
        <v>8.4669221242601473E-4</v>
      </c>
      <c r="G81" s="2">
        <f t="shared" si="10"/>
        <v>1.1041307303848613E-2</v>
      </c>
      <c r="H81" s="11">
        <v>20</v>
      </c>
      <c r="I81" s="2">
        <f t="shared" si="12"/>
        <v>4.8042071406940064E-3</v>
      </c>
      <c r="J81" s="2">
        <f t="shared" si="14"/>
        <v>7.0837923755806224E-3</v>
      </c>
      <c r="K81" s="11"/>
      <c r="X81" s="2"/>
      <c r="Y81" s="16"/>
    </row>
    <row r="82" spans="1:25" x14ac:dyDescent="0.2">
      <c r="A82">
        <v>2011</v>
      </c>
      <c r="B82">
        <f t="shared" ref="B82:B87" si="15">A82+0.5</f>
        <v>2011.5</v>
      </c>
      <c r="C82" s="2">
        <v>-5.2888402091476857E-3</v>
      </c>
      <c r="D82" s="2">
        <f t="shared" si="8"/>
        <v>2.0446866637098735E-3</v>
      </c>
      <c r="E82" s="2">
        <v>5.3094356775154001E-3</v>
      </c>
      <c r="F82" s="2">
        <f t="shared" si="9"/>
        <v>-1.0598275886663086E-2</v>
      </c>
      <c r="G82" s="2">
        <f t="shared" si="10"/>
        <v>2.0595468367714392E-5</v>
      </c>
      <c r="H82" s="11">
        <v>20</v>
      </c>
      <c r="I82" s="2">
        <f t="shared" si="12"/>
        <v>-6.4760661188563943E-3</v>
      </c>
      <c r="J82" s="2">
        <f t="shared" si="14"/>
        <v>-4.101614299438977E-3</v>
      </c>
      <c r="K82" s="11"/>
      <c r="X82" s="2"/>
      <c r="Y82" s="16"/>
    </row>
    <row r="83" spans="1:25" x14ac:dyDescent="0.2">
      <c r="A83">
        <v>2012</v>
      </c>
      <c r="B83">
        <f t="shared" si="15"/>
        <v>2012.5</v>
      </c>
      <c r="C83" s="2">
        <v>5.9603228890034599E-3</v>
      </c>
      <c r="D83" s="2">
        <f t="shared" si="8"/>
        <v>2.8145936423227659E-3</v>
      </c>
      <c r="E83" s="2">
        <v>5.35725209858183E-3</v>
      </c>
      <c r="F83" s="2">
        <f t="shared" si="9"/>
        <v>6.0307079042162988E-4</v>
      </c>
      <c r="G83" s="2">
        <f t="shared" si="10"/>
        <v>1.131757498758529E-2</v>
      </c>
      <c r="H83" s="11">
        <v>20</v>
      </c>
      <c r="I83" s="2">
        <f t="shared" si="12"/>
        <v>4.7624049025002226E-3</v>
      </c>
      <c r="J83" s="2">
        <f t="shared" si="14"/>
        <v>7.1582408755066973E-3</v>
      </c>
      <c r="K83" s="11"/>
      <c r="X83" s="2"/>
      <c r="Y83" s="16"/>
    </row>
    <row r="84" spans="1:25" x14ac:dyDescent="0.2">
      <c r="A84">
        <v>2013</v>
      </c>
      <c r="B84">
        <f t="shared" si="15"/>
        <v>2013.5</v>
      </c>
      <c r="C84" s="2">
        <v>6.0280912783988996E-3</v>
      </c>
      <c r="D84" s="2">
        <f t="shared" si="8"/>
        <v>1.3702854959886269E-3</v>
      </c>
      <c r="E84" s="2">
        <v>4.8594602806520896E-3</v>
      </c>
      <c r="F84" s="2">
        <f t="shared" ref="F84:F87" si="16">+C84-E84</f>
        <v>1.16863099774681E-3</v>
      </c>
      <c r="G84" s="2">
        <f t="shared" ref="G84:G87" si="17">+C84+E84</f>
        <v>1.0887551559050988E-2</v>
      </c>
      <c r="H84" s="11">
        <v>20</v>
      </c>
      <c r="I84" s="2">
        <f t="shared" si="12"/>
        <v>4.9414829262490719E-3</v>
      </c>
      <c r="J84" s="2">
        <f t="shared" si="14"/>
        <v>7.1146996305487273E-3</v>
      </c>
      <c r="K84" s="11"/>
      <c r="X84" s="2"/>
      <c r="Y84" s="16"/>
    </row>
    <row r="85" spans="1:25" x14ac:dyDescent="0.2">
      <c r="A85">
        <v>2014</v>
      </c>
      <c r="B85">
        <f t="shared" si="15"/>
        <v>2014.5</v>
      </c>
      <c r="C85" s="2">
        <v>1.4293944952218399E-3</v>
      </c>
      <c r="D85" s="2">
        <f t="shared" si="8"/>
        <v>3.211044285705364E-3</v>
      </c>
      <c r="E85" s="2">
        <v>6.40239343041116E-3</v>
      </c>
      <c r="F85" s="2">
        <f t="shared" si="16"/>
        <v>-4.9729989351893203E-3</v>
      </c>
      <c r="G85" s="2">
        <f t="shared" si="17"/>
        <v>7.8317879256330006E-3</v>
      </c>
      <c r="H85" s="11">
        <v>20</v>
      </c>
      <c r="I85" s="2">
        <f t="shared" si="12"/>
        <v>-2.2241976879023954E-6</v>
      </c>
      <c r="J85" s="2">
        <f t="shared" si="14"/>
        <v>2.8610131881315823E-3</v>
      </c>
      <c r="K85" s="11"/>
      <c r="X85" s="2"/>
      <c r="Y85" s="16"/>
    </row>
    <row r="86" spans="1:25" x14ac:dyDescent="0.2">
      <c r="A86">
        <v>2015</v>
      </c>
      <c r="B86">
        <f t="shared" si="15"/>
        <v>2015.5</v>
      </c>
      <c r="C86" s="2">
        <v>-1.27754097353338E-3</v>
      </c>
      <c r="E86" s="2">
        <v>6.1343118903109299E-3</v>
      </c>
      <c r="F86" s="2">
        <f t="shared" si="16"/>
        <v>-7.4118528638443103E-3</v>
      </c>
      <c r="G86" s="2">
        <f t="shared" si="17"/>
        <v>4.8567709167775495E-3</v>
      </c>
      <c r="H86" s="11">
        <v>20</v>
      </c>
      <c r="I86" s="2">
        <f t="shared" si="12"/>
        <v>-2.6492148117254269E-3</v>
      </c>
      <c r="J86" s="2">
        <f t="shared" si="14"/>
        <v>9.4132864658667175E-5</v>
      </c>
      <c r="K86" s="11"/>
      <c r="X86" s="2"/>
      <c r="Y86" s="16"/>
    </row>
    <row r="87" spans="1:25" x14ac:dyDescent="0.2">
      <c r="A87">
        <v>2016</v>
      </c>
      <c r="B87">
        <f t="shared" si="15"/>
        <v>2016.5</v>
      </c>
      <c r="C87" s="2">
        <v>3.9149537394359999E-3</v>
      </c>
      <c r="E87" s="2">
        <v>5.7797759605832701E-3</v>
      </c>
      <c r="F87" s="2">
        <f t="shared" si="16"/>
        <v>-1.8648222211472701E-3</v>
      </c>
      <c r="G87" s="2">
        <f t="shared" si="17"/>
        <v>9.6947297000192709E-3</v>
      </c>
      <c r="H87" s="11">
        <v>20</v>
      </c>
      <c r="I87" s="2">
        <f t="shared" si="12"/>
        <v>2.6225565451776663E-3</v>
      </c>
      <c r="J87" s="2">
        <f t="shared" si="14"/>
        <v>5.2073509336943331E-3</v>
      </c>
      <c r="K87" s="11"/>
      <c r="L87" s="2"/>
      <c r="X87" s="2"/>
      <c r="Y87" s="16"/>
    </row>
    <row r="89" spans="1:25" x14ac:dyDescent="0.2">
      <c r="B89" s="15" t="s">
        <v>31</v>
      </c>
      <c r="C89">
        <f>C87/STDEV(C$52:C$81)</f>
        <v>0.87434767320354223</v>
      </c>
    </row>
    <row r="90" spans="1:25" x14ac:dyDescent="0.2">
      <c r="F90" s="11"/>
      <c r="G90" s="11"/>
    </row>
  </sheetData>
  <phoneticPr fontId="0" type="noConversion"/>
  <printOptions horizontalCentered="1"/>
  <pageMargins left="0.74803149606299213" right="0.74803149606299213" top="0.98425196850393704" bottom="0.98425196850393704" header="0.51181102362204722" footer="0.51181102362204722"/>
  <pageSetup orientation="landscape" r:id="rId1"/>
  <headerFooter alignWithMargins="0"/>
  <ignoredErrors>
    <ignoredError sqref="D20:D79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9"/>
  <sheetViews>
    <sheetView topLeftCell="B1" workbookViewId="0">
      <selection activeCell="B26" sqref="B26"/>
    </sheetView>
  </sheetViews>
  <sheetFormatPr defaultRowHeight="12.75" x14ac:dyDescent="0.2"/>
  <cols>
    <col min="2" max="2" width="11.5703125" bestFit="1" customWidth="1"/>
    <col min="3" max="3" width="27.7109375" bestFit="1" customWidth="1"/>
    <col min="4" max="4" width="13.140625" customWidth="1"/>
    <col min="5" max="6" width="14" bestFit="1" customWidth="1"/>
    <col min="7" max="7" width="13.140625" customWidth="1"/>
    <col min="8" max="8" width="7.7109375" bestFit="1" customWidth="1"/>
    <col min="9" max="10" width="13.140625" bestFit="1" customWidth="1"/>
  </cols>
  <sheetData>
    <row r="1" spans="1:31" x14ac:dyDescent="0.2">
      <c r="A1" s="1" t="s">
        <v>0</v>
      </c>
      <c r="B1" s="1" t="s">
        <v>6</v>
      </c>
      <c r="C1" s="1" t="s">
        <v>17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4</v>
      </c>
      <c r="I1" s="1" t="s">
        <v>1</v>
      </c>
      <c r="J1" s="1" t="s">
        <v>1</v>
      </c>
      <c r="AA1">
        <v>1940</v>
      </c>
      <c r="AB1">
        <v>0</v>
      </c>
      <c r="AE1" s="4" t="s">
        <v>10</v>
      </c>
    </row>
    <row r="2" spans="1:31" ht="18" x14ac:dyDescent="0.25">
      <c r="C2" s="1" t="s">
        <v>2</v>
      </c>
      <c r="D2" s="1" t="s">
        <v>7</v>
      </c>
      <c r="E2" s="1" t="s">
        <v>3</v>
      </c>
      <c r="F2" s="3" t="s">
        <v>8</v>
      </c>
      <c r="G2" s="3" t="s">
        <v>9</v>
      </c>
      <c r="H2" s="1" t="s">
        <v>5</v>
      </c>
      <c r="I2" s="3" t="s">
        <v>12</v>
      </c>
      <c r="J2" s="3" t="s">
        <v>13</v>
      </c>
      <c r="L2" s="7" t="s">
        <v>18</v>
      </c>
      <c r="M2" s="6"/>
      <c r="N2" s="6"/>
      <c r="O2" s="6"/>
      <c r="P2" s="6"/>
      <c r="Q2" s="6"/>
      <c r="R2" s="6"/>
      <c r="S2" s="6"/>
      <c r="T2" s="6"/>
      <c r="U2" s="6"/>
      <c r="V2" s="8"/>
      <c r="AA2">
        <v>2020</v>
      </c>
      <c r="AB2">
        <v>0</v>
      </c>
      <c r="AE2" s="5">
        <v>1.8733174731824769E-2</v>
      </c>
    </row>
    <row r="3" spans="1:31" x14ac:dyDescent="0.2">
      <c r="A3" s="11">
        <v>1914</v>
      </c>
      <c r="B3">
        <f t="shared" ref="B3:B34" si="0">+A3+0.5</f>
        <v>1914.5</v>
      </c>
      <c r="C3" s="13">
        <v>-1.619164961818865E-4</v>
      </c>
      <c r="D3" s="2"/>
      <c r="E3" s="2">
        <v>7.2604467258891E-3</v>
      </c>
      <c r="F3" s="2">
        <f>+C3-E3</f>
        <v>-7.4223632220709861E-3</v>
      </c>
      <c r="G3" s="2">
        <f>+C3+E3</f>
        <v>7.0985302297072138E-3</v>
      </c>
      <c r="H3" s="11">
        <v>5</v>
      </c>
      <c r="I3" s="2">
        <f>+$C3-($E3/SQRT($H3))</f>
        <v>-3.4088869814026482E-3</v>
      </c>
      <c r="J3" s="2">
        <f>+$C3+($E3/SQRT($H3))</f>
        <v>3.085053989038875E-3</v>
      </c>
      <c r="Y3" s="2"/>
      <c r="AE3" s="5">
        <v>8.5758507570160743E-3</v>
      </c>
    </row>
    <row r="4" spans="1:31" x14ac:dyDescent="0.2">
      <c r="A4" s="11">
        <v>1915</v>
      </c>
      <c r="B4">
        <f t="shared" si="0"/>
        <v>1915.5</v>
      </c>
      <c r="C4" s="13">
        <v>-4.7253300086873449E-3</v>
      </c>
      <c r="D4" s="2"/>
      <c r="E4" s="2">
        <v>3.0987221298716E-3</v>
      </c>
      <c r="F4" s="2">
        <f>+C4-E4</f>
        <v>-7.8240521385589453E-3</v>
      </c>
      <c r="G4" s="2">
        <f>+C4+E4</f>
        <v>-1.626607878815745E-3</v>
      </c>
      <c r="H4" s="11">
        <v>13</v>
      </c>
      <c r="I4" s="2">
        <f>+$C4-($E4/SQRT($H4))</f>
        <v>-5.5847608954309631E-3</v>
      </c>
      <c r="J4" s="2">
        <f>+$C4+($E4/SQRT($H4))</f>
        <v>-3.8658991219437267E-3</v>
      </c>
      <c r="Y4" s="2"/>
      <c r="AE4" s="5">
        <v>4.9012559600097308E-3</v>
      </c>
    </row>
    <row r="5" spans="1:31" x14ac:dyDescent="0.2">
      <c r="A5" s="11">
        <v>1919</v>
      </c>
      <c r="B5">
        <f t="shared" si="0"/>
        <v>1919.5</v>
      </c>
      <c r="C5" s="13">
        <v>-8.922431876842685E-3</v>
      </c>
      <c r="D5" s="2"/>
      <c r="E5" s="2">
        <v>9.4953117055655793E-3</v>
      </c>
      <c r="F5" s="2">
        <f>+C5-E5</f>
        <v>-1.8417743582408264E-2</v>
      </c>
      <c r="G5" s="2">
        <f>+C5+E5</f>
        <v>5.7287982872289422E-4</v>
      </c>
      <c r="H5" s="11">
        <v>4</v>
      </c>
      <c r="I5" s="2">
        <f>+$C5-($E5/SQRT($H5))</f>
        <v>-1.3670087729625476E-2</v>
      </c>
      <c r="J5" s="2">
        <f>+$C5+($E5/SQRT($H5))</f>
        <v>-4.1747760240598954E-3</v>
      </c>
      <c r="Y5" s="2"/>
      <c r="AE5" s="5">
        <v>1.1039765010432856E-3</v>
      </c>
    </row>
    <row r="6" spans="1:31" x14ac:dyDescent="0.2">
      <c r="A6" s="11">
        <v>1920</v>
      </c>
      <c r="B6">
        <f t="shared" si="0"/>
        <v>1920.5</v>
      </c>
      <c r="C6" s="13">
        <v>-6.3679497733121725E-3</v>
      </c>
      <c r="D6" s="2"/>
      <c r="E6" s="2">
        <v>3.2033928399483901E-3</v>
      </c>
      <c r="F6" s="2">
        <f>+C6-E6</f>
        <v>-9.5713426132605622E-3</v>
      </c>
      <c r="G6" s="2">
        <f>+C6+E6</f>
        <v>-3.1645569333637823E-3</v>
      </c>
      <c r="H6" s="11">
        <v>5</v>
      </c>
      <c r="I6" s="2">
        <f>+$C6-($E6/SQRT($H6))</f>
        <v>-7.8005506030643136E-3</v>
      </c>
      <c r="J6" s="2">
        <f>+$C6+($E6/SQRT($H6))</f>
        <v>-4.9353489435600313E-3</v>
      </c>
      <c r="Y6" s="2"/>
      <c r="AE6" s="5" t="s">
        <v>11</v>
      </c>
    </row>
    <row r="7" spans="1:31" x14ac:dyDescent="0.2">
      <c r="A7" s="11">
        <v>1924</v>
      </c>
      <c r="B7">
        <f t="shared" si="0"/>
        <v>1924.5</v>
      </c>
      <c r="C7" s="13">
        <v>6.4416528349942456E-3</v>
      </c>
      <c r="D7" s="2"/>
      <c r="E7" s="2"/>
      <c r="F7" s="2"/>
      <c r="G7" s="2"/>
      <c r="H7" s="11">
        <v>1</v>
      </c>
      <c r="I7" s="2"/>
      <c r="J7" s="2"/>
      <c r="Y7" s="2"/>
      <c r="AE7" s="5">
        <v>6.3334841510514122E-3</v>
      </c>
    </row>
    <row r="8" spans="1:31" x14ac:dyDescent="0.2">
      <c r="A8" s="11">
        <v>1928</v>
      </c>
      <c r="B8">
        <f t="shared" si="0"/>
        <v>1928.5</v>
      </c>
      <c r="C8" s="13">
        <v>-4.8042078594167804E-3</v>
      </c>
      <c r="D8" s="2"/>
      <c r="E8" s="2">
        <v>2.21951527178512E-3</v>
      </c>
      <c r="F8" s="2">
        <f t="shared" ref="F8:F17" si="1">+C8-E8</f>
        <v>-7.0237231312019009E-3</v>
      </c>
      <c r="G8" s="2">
        <f t="shared" ref="G8:G17" si="2">+C8+E8</f>
        <v>-2.5846925876316603E-3</v>
      </c>
      <c r="H8" s="11">
        <v>3</v>
      </c>
      <c r="I8" s="2">
        <f t="shared" ref="I8:I17" si="3">+$C8-($E8/SQRT($H8))</f>
        <v>-6.0856455990524047E-3</v>
      </c>
      <c r="J8" s="2">
        <f t="shared" ref="J8:J17" si="4">+$C8+($E8/SQRT($H8))</f>
        <v>-3.5227701197811561E-3</v>
      </c>
      <c r="Y8" s="2"/>
      <c r="AE8" s="5">
        <v>2.4874438556703921E-2</v>
      </c>
    </row>
    <row r="9" spans="1:31" x14ac:dyDescent="0.2">
      <c r="A9" s="11">
        <v>1929</v>
      </c>
      <c r="B9">
        <f t="shared" si="0"/>
        <v>1929.5</v>
      </c>
      <c r="C9" s="13">
        <v>-5.5972165268086422E-3</v>
      </c>
      <c r="D9" s="2"/>
      <c r="E9" s="2">
        <v>7.1620159132447297E-3</v>
      </c>
      <c r="F9" s="2">
        <f t="shared" si="1"/>
        <v>-1.2759232440053371E-2</v>
      </c>
      <c r="G9" s="2">
        <f t="shared" si="2"/>
        <v>1.5647993864360875E-3</v>
      </c>
      <c r="H9" s="11">
        <v>2</v>
      </c>
      <c r="I9" s="2">
        <f t="shared" si="3"/>
        <v>-1.0661526546029955E-2</v>
      </c>
      <c r="J9" s="2">
        <f t="shared" si="4"/>
        <v>-5.3290650758733033E-4</v>
      </c>
      <c r="Y9" s="2"/>
      <c r="AE9" s="5">
        <v>2.8305008652381107E-2</v>
      </c>
    </row>
    <row r="10" spans="1:31" x14ac:dyDescent="0.2">
      <c r="A10" s="11">
        <v>1932</v>
      </c>
      <c r="B10">
        <f t="shared" si="0"/>
        <v>1932.5</v>
      </c>
      <c r="C10" s="13">
        <v>1.604398187796638E-3</v>
      </c>
      <c r="D10" s="2"/>
      <c r="E10" s="2">
        <v>6.8640231498824601E-3</v>
      </c>
      <c r="F10" s="2">
        <f t="shared" si="1"/>
        <v>-5.2596249620858217E-3</v>
      </c>
      <c r="G10" s="2">
        <f t="shared" si="2"/>
        <v>8.4684213376790985E-3</v>
      </c>
      <c r="H10" s="11">
        <v>5</v>
      </c>
      <c r="I10" s="2">
        <f t="shared" si="3"/>
        <v>-1.4652862846572436E-3</v>
      </c>
      <c r="J10" s="2">
        <f t="shared" si="4"/>
        <v>4.6740826602505196E-3</v>
      </c>
      <c r="X10" t="s">
        <v>19</v>
      </c>
      <c r="Y10" s="2"/>
      <c r="AE10" s="5">
        <v>2.1853581113808872E-2</v>
      </c>
    </row>
    <row r="11" spans="1:31" x14ac:dyDescent="0.2">
      <c r="A11" s="11">
        <v>1933</v>
      </c>
      <c r="B11">
        <f t="shared" si="0"/>
        <v>1933.5</v>
      </c>
      <c r="C11" s="13">
        <v>-4.9581684614580703E-3</v>
      </c>
      <c r="D11" s="2"/>
      <c r="E11" s="2">
        <v>7.9756783938569192E-3</v>
      </c>
      <c r="F11" s="2">
        <f t="shared" si="1"/>
        <v>-1.293384685531499E-2</v>
      </c>
      <c r="G11" s="2">
        <f t="shared" si="2"/>
        <v>3.0175099323988489E-3</v>
      </c>
      <c r="H11" s="11">
        <v>11</v>
      </c>
      <c r="I11" s="2">
        <f t="shared" si="3"/>
        <v>-7.3629259779096883E-3</v>
      </c>
      <c r="J11" s="2">
        <f t="shared" si="4"/>
        <v>-2.5534109450064523E-3</v>
      </c>
      <c r="X11" s="12" t="s">
        <v>20</v>
      </c>
      <c r="Y11" s="2"/>
      <c r="AE11" s="5">
        <v>2.2528052934694304E-2</v>
      </c>
    </row>
    <row r="12" spans="1:31" x14ac:dyDescent="0.2">
      <c r="A12" s="11">
        <v>1934</v>
      </c>
      <c r="B12">
        <f t="shared" si="0"/>
        <v>1934.5</v>
      </c>
      <c r="C12" s="13">
        <v>-4.701778409368319E-3</v>
      </c>
      <c r="D12" s="2"/>
      <c r="E12" s="2">
        <v>7.4948442627336799E-3</v>
      </c>
      <c r="F12" s="2">
        <f t="shared" si="1"/>
        <v>-1.2196622672102E-2</v>
      </c>
      <c r="G12" s="2">
        <f t="shared" si="2"/>
        <v>2.793065853365361E-3</v>
      </c>
      <c r="H12" s="11">
        <v>17</v>
      </c>
      <c r="I12" s="2">
        <f t="shared" si="3"/>
        <v>-6.5195451471804066E-3</v>
      </c>
      <c r="J12" s="2">
        <f t="shared" si="4"/>
        <v>-2.8840116715562318E-3</v>
      </c>
      <c r="Y12" s="2"/>
      <c r="AE12" s="5">
        <v>1.5261215798424956E-2</v>
      </c>
    </row>
    <row r="13" spans="1:31" x14ac:dyDescent="0.2">
      <c r="A13" s="11">
        <v>1935</v>
      </c>
      <c r="B13">
        <f t="shared" si="0"/>
        <v>1935.5</v>
      </c>
      <c r="C13" s="13">
        <v>-6.0692518242287732E-3</v>
      </c>
      <c r="D13" s="2"/>
      <c r="E13" s="2">
        <v>6.8298053527988704E-3</v>
      </c>
      <c r="F13" s="2">
        <f t="shared" si="1"/>
        <v>-1.2899057177027645E-2</v>
      </c>
      <c r="G13" s="2">
        <f t="shared" si="2"/>
        <v>7.6055352857009716E-4</v>
      </c>
      <c r="H13" s="11">
        <v>12</v>
      </c>
      <c r="I13" s="2">
        <f t="shared" si="3"/>
        <v>-8.0408468037043608E-3</v>
      </c>
      <c r="J13" s="2">
        <f t="shared" si="4"/>
        <v>-4.0976568447531857E-3</v>
      </c>
      <c r="Y13" s="2"/>
      <c r="AE13" s="5">
        <v>1.4089380389238577E-2</v>
      </c>
    </row>
    <row r="14" spans="1:31" x14ac:dyDescent="0.2">
      <c r="A14" s="11">
        <v>1936</v>
      </c>
      <c r="B14">
        <f t="shared" si="0"/>
        <v>1936.5</v>
      </c>
      <c r="C14" s="13">
        <v>-5.1432139854912821E-3</v>
      </c>
      <c r="D14" s="2"/>
      <c r="E14" s="2">
        <v>4.1633994657316502E-3</v>
      </c>
      <c r="F14" s="2">
        <f t="shared" si="1"/>
        <v>-9.3066134512229323E-3</v>
      </c>
      <c r="G14" s="2">
        <f t="shared" si="2"/>
        <v>-9.7981451975963189E-4</v>
      </c>
      <c r="H14" s="11">
        <v>13</v>
      </c>
      <c r="I14" s="2">
        <f t="shared" si="3"/>
        <v>-6.2979332357939628E-3</v>
      </c>
      <c r="J14" s="2">
        <f t="shared" si="4"/>
        <v>-3.9884947351886014E-3</v>
      </c>
      <c r="Y14" s="2"/>
      <c r="AE14" s="5">
        <v>1.1328545925212562E-2</v>
      </c>
    </row>
    <row r="15" spans="1:31" x14ac:dyDescent="0.2">
      <c r="A15" s="11">
        <v>1937</v>
      </c>
      <c r="B15">
        <f t="shared" si="0"/>
        <v>1937.5</v>
      </c>
      <c r="C15" s="13">
        <v>-7.7488345322672203E-3</v>
      </c>
      <c r="D15" s="2"/>
      <c r="E15" s="2">
        <v>3.5246411069359699E-3</v>
      </c>
      <c r="F15" s="2">
        <f t="shared" si="1"/>
        <v>-1.127347563920319E-2</v>
      </c>
      <c r="G15" s="2">
        <f t="shared" si="2"/>
        <v>-4.2241934253312505E-3</v>
      </c>
      <c r="H15" s="11">
        <v>12</v>
      </c>
      <c r="I15" s="2">
        <f t="shared" si="3"/>
        <v>-8.7663107782103723E-3</v>
      </c>
      <c r="J15" s="2">
        <f t="shared" si="4"/>
        <v>-6.7313582863240684E-3</v>
      </c>
      <c r="Y15" s="2"/>
      <c r="AE15" s="5">
        <v>1.0893954025830342E-2</v>
      </c>
    </row>
    <row r="16" spans="1:31" x14ac:dyDescent="0.2">
      <c r="A16" s="11">
        <v>1938</v>
      </c>
      <c r="B16">
        <f t="shared" si="0"/>
        <v>1938.5</v>
      </c>
      <c r="C16" s="13">
        <v>-2.9036613306171913E-3</v>
      </c>
      <c r="D16" s="2"/>
      <c r="E16" s="2">
        <v>3.40155464921472E-3</v>
      </c>
      <c r="F16" s="2">
        <f t="shared" si="1"/>
        <v>-6.3052159798319112E-3</v>
      </c>
      <c r="G16" s="2">
        <f t="shared" si="2"/>
        <v>4.9789331859752869E-4</v>
      </c>
      <c r="H16" s="11">
        <v>11</v>
      </c>
      <c r="I16" s="2">
        <f t="shared" si="3"/>
        <v>-3.9292686465566646E-3</v>
      </c>
      <c r="J16" s="2">
        <f t="shared" si="4"/>
        <v>-1.8780540146777179E-3</v>
      </c>
      <c r="Y16" s="2"/>
      <c r="AE16" s="5">
        <v>8.1776577593242403E-3</v>
      </c>
    </row>
    <row r="17" spans="1:31" x14ac:dyDescent="0.2">
      <c r="A17" s="11">
        <v>1939</v>
      </c>
      <c r="B17">
        <f t="shared" si="0"/>
        <v>1939.5</v>
      </c>
      <c r="C17" s="13">
        <v>-9.0450150569687145E-3</v>
      </c>
      <c r="D17" s="2"/>
      <c r="E17" s="2">
        <v>4.0955178964839798E-3</v>
      </c>
      <c r="F17" s="2">
        <f t="shared" si="1"/>
        <v>-1.3140532953452695E-2</v>
      </c>
      <c r="G17" s="2">
        <f t="shared" si="2"/>
        <v>-4.9494971604847346E-3</v>
      </c>
      <c r="H17" s="11">
        <v>10</v>
      </c>
      <c r="I17" s="2">
        <f t="shared" si="3"/>
        <v>-1.0340131532055822E-2</v>
      </c>
      <c r="J17" s="2">
        <f t="shared" si="4"/>
        <v>-7.7498985818816061E-3</v>
      </c>
      <c r="Y17" s="2"/>
      <c r="AE17" s="5" t="s">
        <v>11</v>
      </c>
    </row>
    <row r="18" spans="1:31" x14ac:dyDescent="0.2">
      <c r="A18" s="11">
        <v>1947</v>
      </c>
      <c r="B18">
        <f t="shared" si="0"/>
        <v>1947.5</v>
      </c>
      <c r="C18" s="13">
        <v>-2.7100183721631768E-2</v>
      </c>
      <c r="D18" s="2"/>
      <c r="E18" s="2"/>
      <c r="F18" s="2"/>
      <c r="G18" s="2"/>
      <c r="H18" s="11">
        <v>1</v>
      </c>
      <c r="I18" s="2"/>
      <c r="J18" s="2"/>
      <c r="Y18" s="2"/>
      <c r="AE18" s="5">
        <v>2.6769792090847104E-3</v>
      </c>
    </row>
    <row r="19" spans="1:31" x14ac:dyDescent="0.2">
      <c r="A19" s="11">
        <v>1948</v>
      </c>
      <c r="B19">
        <f t="shared" si="0"/>
        <v>1948.5</v>
      </c>
      <c r="C19" s="13">
        <v>-2.6418600009085421E-3</v>
      </c>
      <c r="D19" s="2"/>
      <c r="E19" s="2">
        <v>5.5515639766568698E-3</v>
      </c>
      <c r="F19" s="2">
        <f t="shared" ref="F19:F50" si="5">+C19-E19</f>
        <v>-8.1934239775654123E-3</v>
      </c>
      <c r="G19" s="2">
        <f t="shared" ref="G19:G50" si="6">+C19+E19</f>
        <v>2.9097039757483277E-3</v>
      </c>
      <c r="H19" s="11">
        <v>7</v>
      </c>
      <c r="I19" s="2">
        <f t="shared" ref="I19:I50" si="7">+$C19-($E19/SQRT($H19))</f>
        <v>-4.7401539537226655E-3</v>
      </c>
      <c r="J19" s="2">
        <f t="shared" ref="J19:J50" si="8">+$C19+($E19/SQRT($H19))</f>
        <v>-5.4356604809441874E-4</v>
      </c>
      <c r="Y19" s="2"/>
      <c r="AE19" s="5">
        <v>1.5312597752580922E-2</v>
      </c>
    </row>
    <row r="20" spans="1:31" x14ac:dyDescent="0.2">
      <c r="A20" s="11">
        <v>1949</v>
      </c>
      <c r="B20">
        <f t="shared" si="0"/>
        <v>1949.5</v>
      </c>
      <c r="C20" s="13">
        <v>-1.1268009854429993E-2</v>
      </c>
      <c r="D20" s="2">
        <f t="shared" ref="D20:D51" si="9">AVERAGE(C18:C22)</f>
        <v>-1.1676295758696888E-2</v>
      </c>
      <c r="E20" s="2">
        <v>1.35889048485472E-2</v>
      </c>
      <c r="F20" s="2">
        <f t="shared" si="5"/>
        <v>-2.4856914702977191E-2</v>
      </c>
      <c r="G20" s="2">
        <f t="shared" si="6"/>
        <v>2.3208949941172074E-3</v>
      </c>
      <c r="H20" s="11">
        <v>8</v>
      </c>
      <c r="I20" s="2">
        <f t="shared" si="7"/>
        <v>-1.6072413238083234E-2</v>
      </c>
      <c r="J20" s="2">
        <f t="shared" si="8"/>
        <v>-6.4636064707767529E-3</v>
      </c>
      <c r="Y20" s="2"/>
      <c r="AE20" s="5">
        <v>1.1329283504362287E-2</v>
      </c>
    </row>
    <row r="21" spans="1:31" x14ac:dyDescent="0.2">
      <c r="A21" s="11">
        <v>1950</v>
      </c>
      <c r="B21">
        <f t="shared" si="0"/>
        <v>1950.5</v>
      </c>
      <c r="C21" s="13">
        <v>-1.6130737744952186E-2</v>
      </c>
      <c r="D21" s="2">
        <f t="shared" si="9"/>
        <v>-5.9134040838300971E-3</v>
      </c>
      <c r="E21" s="2">
        <v>8.4691445065662903E-3</v>
      </c>
      <c r="F21" s="2">
        <f t="shared" si="5"/>
        <v>-2.4599882251518476E-2</v>
      </c>
      <c r="G21" s="2">
        <f t="shared" si="6"/>
        <v>-7.6615932383858956E-3</v>
      </c>
      <c r="H21" s="11">
        <v>12</v>
      </c>
      <c r="I21" s="2">
        <f t="shared" si="7"/>
        <v>-1.8575569175288131E-2</v>
      </c>
      <c r="J21" s="2">
        <f t="shared" si="8"/>
        <v>-1.3685906314616242E-2</v>
      </c>
      <c r="Y21" s="2"/>
      <c r="AE21" s="5">
        <v>1.0126439321589197E-2</v>
      </c>
    </row>
    <row r="22" spans="1:31" x14ac:dyDescent="0.2">
      <c r="A22" s="11">
        <v>1951</v>
      </c>
      <c r="B22">
        <f t="shared" si="0"/>
        <v>1951.5</v>
      </c>
      <c r="C22" s="13">
        <v>-1.2406874715619562E-3</v>
      </c>
      <c r="D22" s="2">
        <f t="shared" si="9"/>
        <v>-5.8716765723628517E-3</v>
      </c>
      <c r="E22" s="2">
        <v>6.4490445605529297E-3</v>
      </c>
      <c r="F22" s="2">
        <f t="shared" si="5"/>
        <v>-7.6897320321148857E-3</v>
      </c>
      <c r="G22" s="2">
        <f t="shared" si="6"/>
        <v>5.2083570889909737E-3</v>
      </c>
      <c r="H22" s="11">
        <v>16</v>
      </c>
      <c r="I22" s="2">
        <f t="shared" si="7"/>
        <v>-2.8529486117001889E-3</v>
      </c>
      <c r="J22" s="2">
        <f t="shared" si="8"/>
        <v>3.715736685762762E-4</v>
      </c>
      <c r="Y22" s="2"/>
      <c r="AE22" s="5">
        <v>1.1815598632171524E-2</v>
      </c>
    </row>
    <row r="23" spans="1:31" x14ac:dyDescent="0.2">
      <c r="A23" s="11">
        <v>1952</v>
      </c>
      <c r="B23">
        <f t="shared" si="0"/>
        <v>1952.5</v>
      </c>
      <c r="C23" s="13">
        <v>1.7142746527021939E-3</v>
      </c>
      <c r="D23" s="2">
        <f t="shared" si="9"/>
        <v>-4.8389019388761171E-3</v>
      </c>
      <c r="E23" s="2">
        <v>2.5159066436218902E-3</v>
      </c>
      <c r="F23" s="2">
        <f t="shared" si="5"/>
        <v>-8.0163199091969626E-4</v>
      </c>
      <c r="G23" s="2">
        <f t="shared" si="6"/>
        <v>4.2301812963240846E-3</v>
      </c>
      <c r="H23" s="11">
        <v>12</v>
      </c>
      <c r="I23" s="2">
        <f t="shared" si="7"/>
        <v>9.8799496372666083E-4</v>
      </c>
      <c r="J23" s="2">
        <f t="shared" si="8"/>
        <v>2.4405543416777271E-3</v>
      </c>
      <c r="Y23" s="2"/>
      <c r="AE23" s="5">
        <v>1.098466441039769E-2</v>
      </c>
    </row>
    <row r="24" spans="1:31" x14ac:dyDescent="0.2">
      <c r="A24" s="11">
        <v>1953</v>
      </c>
      <c r="B24">
        <f t="shared" si="0"/>
        <v>1953.5</v>
      </c>
      <c r="C24" s="13">
        <v>-2.433222443572317E-3</v>
      </c>
      <c r="D24" s="2">
        <f t="shared" si="9"/>
        <v>-1.1364682578320641E-3</v>
      </c>
      <c r="E24" s="2">
        <v>6.3509624307298502E-3</v>
      </c>
      <c r="F24" s="2">
        <f t="shared" si="5"/>
        <v>-8.7841848743021676E-3</v>
      </c>
      <c r="G24" s="2">
        <f t="shared" si="6"/>
        <v>3.9177399871575327E-3</v>
      </c>
      <c r="H24" s="11">
        <v>14</v>
      </c>
      <c r="I24" s="2">
        <f t="shared" si="7"/>
        <v>-4.1305885501483263E-3</v>
      </c>
      <c r="J24" s="2">
        <f t="shared" si="8"/>
        <v>-7.3585633699630761E-4</v>
      </c>
      <c r="Y24" s="2"/>
      <c r="AE24" s="5">
        <v>9.7323782681172071E-3</v>
      </c>
    </row>
    <row r="25" spans="1:31" x14ac:dyDescent="0.2">
      <c r="A25" s="11">
        <v>1954</v>
      </c>
      <c r="B25">
        <f t="shared" si="0"/>
        <v>1954.5</v>
      </c>
      <c r="C25" s="13">
        <v>-6.1041366869963171E-3</v>
      </c>
      <c r="D25" s="2">
        <f t="shared" si="9"/>
        <v>-2.7235300024890702E-3</v>
      </c>
      <c r="E25" s="2">
        <v>5.9907129726818704E-3</v>
      </c>
      <c r="F25" s="2">
        <f t="shared" si="5"/>
        <v>-1.2094849659678188E-2</v>
      </c>
      <c r="G25" s="2">
        <f t="shared" si="6"/>
        <v>-1.1342371431444665E-4</v>
      </c>
      <c r="H25" s="11">
        <v>14</v>
      </c>
      <c r="I25" s="2">
        <f t="shared" si="7"/>
        <v>-7.7052220760161459E-3</v>
      </c>
      <c r="J25" s="2">
        <f t="shared" si="8"/>
        <v>-4.5030512979764882E-3</v>
      </c>
      <c r="Y25" s="2"/>
      <c r="AE25" s="5">
        <v>1.4036682314267917E-2</v>
      </c>
    </row>
    <row r="26" spans="1:31" x14ac:dyDescent="0.2">
      <c r="A26" s="11">
        <v>1955</v>
      </c>
      <c r="B26">
        <f t="shared" si="0"/>
        <v>1955.5</v>
      </c>
      <c r="C26" s="13">
        <v>2.3814306602680745E-3</v>
      </c>
      <c r="D26" s="2">
        <f t="shared" si="9"/>
        <v>-3.1487343069549673E-3</v>
      </c>
      <c r="E26" s="2">
        <v>8.6776191631333602E-3</v>
      </c>
      <c r="F26" s="2">
        <f t="shared" si="5"/>
        <v>-6.2961885028652853E-3</v>
      </c>
      <c r="G26" s="2">
        <f t="shared" si="6"/>
        <v>1.1059049823401435E-2</v>
      </c>
      <c r="H26" s="11">
        <v>14</v>
      </c>
      <c r="I26" s="2">
        <f t="shared" si="7"/>
        <v>6.2239385885999761E-5</v>
      </c>
      <c r="J26" s="2">
        <f t="shared" si="8"/>
        <v>4.7006219346501493E-3</v>
      </c>
      <c r="M26">
        <f>0.000096*(2015.5-1948.5)*50</f>
        <v>0.3216</v>
      </c>
      <c r="Y26" s="2"/>
      <c r="AE26" s="5">
        <v>8.5883709857856247E-3</v>
      </c>
    </row>
    <row r="27" spans="1:31" x14ac:dyDescent="0.2">
      <c r="A27" s="11">
        <v>1956</v>
      </c>
      <c r="B27">
        <f t="shared" si="0"/>
        <v>1956.5</v>
      </c>
      <c r="C27" s="13">
        <v>-9.1759961948469845E-3</v>
      </c>
      <c r="D27" s="2">
        <f t="shared" si="9"/>
        <v>-3.4723305648575063E-3</v>
      </c>
      <c r="E27" s="2">
        <v>4.1671837002359999E-3</v>
      </c>
      <c r="F27" s="2">
        <f t="shared" si="5"/>
        <v>-1.3343179895082984E-2</v>
      </c>
      <c r="G27" s="2">
        <f t="shared" si="6"/>
        <v>-5.0088124946109846E-3</v>
      </c>
      <c r="H27" s="11">
        <v>12</v>
      </c>
      <c r="I27" s="2">
        <f t="shared" si="7"/>
        <v>-1.0378958510393922E-2</v>
      </c>
      <c r="J27" s="2">
        <f t="shared" si="8"/>
        <v>-7.9730338793000469E-3</v>
      </c>
      <c r="Y27" s="2"/>
      <c r="AE27" s="5">
        <v>7.2938649276411182E-3</v>
      </c>
    </row>
    <row r="28" spans="1:31" x14ac:dyDescent="0.2">
      <c r="A28" s="11">
        <v>1957</v>
      </c>
      <c r="B28">
        <f t="shared" si="0"/>
        <v>1957.5</v>
      </c>
      <c r="C28" s="13">
        <v>-4.1174686962729151E-4</v>
      </c>
      <c r="D28" s="2">
        <f t="shared" si="9"/>
        <v>-3.5489873721419409E-3</v>
      </c>
      <c r="E28" s="2">
        <v>3.5153892100853799E-3</v>
      </c>
      <c r="F28" s="2">
        <f t="shared" si="5"/>
        <v>-3.9271360797126717E-3</v>
      </c>
      <c r="G28" s="2">
        <f t="shared" si="6"/>
        <v>3.1036423404580886E-3</v>
      </c>
      <c r="H28" s="11">
        <v>4</v>
      </c>
      <c r="I28" s="2">
        <f t="shared" si="7"/>
        <v>-2.1694414746699815E-3</v>
      </c>
      <c r="J28" s="2">
        <f t="shared" si="8"/>
        <v>1.3459477354153984E-3</v>
      </c>
      <c r="L28" t="s">
        <v>15</v>
      </c>
      <c r="Y28" s="2"/>
      <c r="AE28" s="5">
        <v>7.9901245438214509E-3</v>
      </c>
    </row>
    <row r="29" spans="1:31" x14ac:dyDescent="0.2">
      <c r="A29" s="11">
        <v>1958</v>
      </c>
      <c r="B29">
        <f t="shared" si="0"/>
        <v>1958.5</v>
      </c>
      <c r="C29" s="13">
        <v>-4.0512037330850134E-3</v>
      </c>
      <c r="D29" s="2">
        <f t="shared" si="9"/>
        <v>-5.1096508062310059E-3</v>
      </c>
      <c r="E29" s="2">
        <v>6.9625057779385503E-3</v>
      </c>
      <c r="F29" s="2">
        <f t="shared" si="5"/>
        <v>-1.1013709511023564E-2</v>
      </c>
      <c r="G29" s="2">
        <f t="shared" si="6"/>
        <v>2.9113020448535368E-3</v>
      </c>
      <c r="H29" s="11">
        <v>9</v>
      </c>
      <c r="I29" s="2">
        <f t="shared" si="7"/>
        <v>-6.3720389923978635E-3</v>
      </c>
      <c r="J29" s="2">
        <f t="shared" si="8"/>
        <v>-1.7303684737721634E-3</v>
      </c>
      <c r="L29" t="s">
        <v>16</v>
      </c>
      <c r="Y29" s="2"/>
      <c r="AE29" s="5">
        <v>1.4137314718402188E-2</v>
      </c>
    </row>
    <row r="30" spans="1:31" x14ac:dyDescent="0.2">
      <c r="A30" s="11">
        <v>1959</v>
      </c>
      <c r="B30">
        <f t="shared" si="0"/>
        <v>1959.5</v>
      </c>
      <c r="C30" s="13">
        <v>-6.4874207234184899E-3</v>
      </c>
      <c r="D30" s="2">
        <f t="shared" si="9"/>
        <v>-4.3176370394078468E-3</v>
      </c>
      <c r="E30" s="2">
        <v>5.2131739937374098E-3</v>
      </c>
      <c r="F30" s="2">
        <f t="shared" si="5"/>
        <v>-1.1700594717155899E-2</v>
      </c>
      <c r="G30" s="2">
        <f t="shared" si="6"/>
        <v>-1.27424672968108E-3</v>
      </c>
      <c r="H30" s="11">
        <v>18</v>
      </c>
      <c r="I30" s="2">
        <f t="shared" si="7"/>
        <v>-7.7161776175775163E-3</v>
      </c>
      <c r="J30" s="2">
        <f t="shared" si="8"/>
        <v>-5.2586638292594634E-3</v>
      </c>
      <c r="L30" t="s">
        <v>14</v>
      </c>
      <c r="Y30" s="2"/>
      <c r="AE30" s="5">
        <v>1.4367811833683816E-2</v>
      </c>
    </row>
    <row r="31" spans="1:31" x14ac:dyDescent="0.2">
      <c r="A31" s="11">
        <v>1960</v>
      </c>
      <c r="B31">
        <f t="shared" si="0"/>
        <v>1960.5</v>
      </c>
      <c r="C31" s="13">
        <v>-5.4218865101772528E-3</v>
      </c>
      <c r="D31" s="2">
        <f t="shared" si="9"/>
        <v>-5.0324101614513785E-3</v>
      </c>
      <c r="E31" s="2">
        <v>6.6050180157747398E-3</v>
      </c>
      <c r="F31" s="2">
        <f t="shared" si="5"/>
        <v>-1.2026904525951992E-2</v>
      </c>
      <c r="G31" s="2">
        <f t="shared" si="6"/>
        <v>1.1831315055974871E-3</v>
      </c>
      <c r="H31" s="11">
        <v>16</v>
      </c>
      <c r="I31" s="2">
        <f t="shared" si="7"/>
        <v>-7.0731410141209377E-3</v>
      </c>
      <c r="J31" s="2">
        <f t="shared" si="8"/>
        <v>-3.7706320062335678E-3</v>
      </c>
      <c r="Y31" s="2"/>
      <c r="AE31" s="5">
        <v>1.3365036625386044E-2</v>
      </c>
    </row>
    <row r="32" spans="1:31" x14ac:dyDescent="0.2">
      <c r="A32" s="11">
        <v>1961</v>
      </c>
      <c r="B32">
        <f t="shared" si="0"/>
        <v>1961.5</v>
      </c>
      <c r="C32" s="13">
        <v>-5.2159273607311875E-3</v>
      </c>
      <c r="D32" s="2">
        <f t="shared" si="9"/>
        <v>-5.2484398557007868E-3</v>
      </c>
      <c r="E32" s="2">
        <v>4.6302438957303398E-3</v>
      </c>
      <c r="F32" s="2">
        <f t="shared" si="5"/>
        <v>-9.8461712564615264E-3</v>
      </c>
      <c r="G32" s="2">
        <f t="shared" si="6"/>
        <v>-5.8568346500084776E-4</v>
      </c>
      <c r="H32" s="11">
        <v>6</v>
      </c>
      <c r="I32" s="2">
        <f t="shared" si="7"/>
        <v>-7.1062165155938361E-3</v>
      </c>
      <c r="J32" s="2">
        <f t="shared" si="8"/>
        <v>-3.3256382058685389E-3</v>
      </c>
      <c r="Y32" s="2"/>
      <c r="AE32" s="5">
        <v>1.2005011075859801E-2</v>
      </c>
    </row>
    <row r="33" spans="1:31" x14ac:dyDescent="0.2">
      <c r="A33" s="11">
        <v>1962</v>
      </c>
      <c r="B33">
        <f t="shared" si="0"/>
        <v>1962.5</v>
      </c>
      <c r="C33" s="13">
        <v>-3.985612479844948E-3</v>
      </c>
      <c r="D33" s="2">
        <f t="shared" si="9"/>
        <v>-5.2820028063080907E-3</v>
      </c>
      <c r="E33" s="2">
        <v>4.13178668722678E-3</v>
      </c>
      <c r="F33" s="2">
        <f t="shared" si="5"/>
        <v>-8.1173991670717288E-3</v>
      </c>
      <c r="G33" s="2">
        <f t="shared" si="6"/>
        <v>1.4617420738183198E-4</v>
      </c>
      <c r="H33" s="11">
        <v>15</v>
      </c>
      <c r="I33" s="2">
        <f t="shared" si="7"/>
        <v>-5.0524352151590035E-3</v>
      </c>
      <c r="J33" s="2">
        <f t="shared" si="8"/>
        <v>-2.9187897445308924E-3</v>
      </c>
      <c r="Y33" s="2"/>
      <c r="AE33" s="5">
        <v>5.922440307640971E-3</v>
      </c>
    </row>
    <row r="34" spans="1:31" x14ac:dyDescent="0.2">
      <c r="A34" s="11">
        <v>1963</v>
      </c>
      <c r="B34">
        <f t="shared" si="0"/>
        <v>1963.5</v>
      </c>
      <c r="C34" s="13">
        <v>-5.1313522043320587E-3</v>
      </c>
      <c r="D34" s="2">
        <f t="shared" si="9"/>
        <v>-5.1972231901438164E-3</v>
      </c>
      <c r="E34" s="2">
        <v>2.53401928974513E-3</v>
      </c>
      <c r="F34" s="2">
        <f t="shared" si="5"/>
        <v>-7.6653714940771887E-3</v>
      </c>
      <c r="G34" s="2">
        <f t="shared" si="6"/>
        <v>-2.5973329145869287E-3</v>
      </c>
      <c r="H34" s="11">
        <v>8</v>
      </c>
      <c r="I34" s="2">
        <f t="shared" si="7"/>
        <v>-6.0272633160502083E-3</v>
      </c>
      <c r="J34" s="2">
        <f t="shared" si="8"/>
        <v>-4.2354410926139091E-3</v>
      </c>
      <c r="Y34" s="2"/>
      <c r="AE34" s="5">
        <v>1.0395715357352637E-2</v>
      </c>
    </row>
    <row r="35" spans="1:31" x14ac:dyDescent="0.2">
      <c r="A35" s="11">
        <v>1964</v>
      </c>
      <c r="B35">
        <f t="shared" ref="B35:B66" si="10">+A35+0.5</f>
        <v>1964.5</v>
      </c>
      <c r="C35" s="13">
        <v>-6.6552354764550046E-3</v>
      </c>
      <c r="D35" s="2">
        <f t="shared" si="9"/>
        <v>-5.1807818913750196E-3</v>
      </c>
      <c r="E35" s="2">
        <v>3.7663875288461101E-3</v>
      </c>
      <c r="F35" s="2">
        <f t="shared" si="5"/>
        <v>-1.0421623005301115E-2</v>
      </c>
      <c r="G35" s="2">
        <f t="shared" si="6"/>
        <v>-2.8888479476088945E-3</v>
      </c>
      <c r="H35" s="11">
        <v>11</v>
      </c>
      <c r="I35" s="2">
        <f t="shared" si="7"/>
        <v>-7.7908440444783159E-3</v>
      </c>
      <c r="J35" s="2">
        <f t="shared" si="8"/>
        <v>-5.5196269084316933E-3</v>
      </c>
      <c r="Y35" s="2"/>
      <c r="AE35" s="5">
        <v>6.4617226563506063E-3</v>
      </c>
    </row>
    <row r="36" spans="1:31" x14ac:dyDescent="0.2">
      <c r="A36" s="11">
        <v>1965</v>
      </c>
      <c r="B36">
        <f t="shared" si="10"/>
        <v>1965.5</v>
      </c>
      <c r="C36" s="13">
        <v>-4.9979884293558834E-3</v>
      </c>
      <c r="D36" s="2">
        <f t="shared" si="9"/>
        <v>-4.3814938055232672E-3</v>
      </c>
      <c r="E36" s="2">
        <v>4.9215459407350604E-3</v>
      </c>
      <c r="F36" s="2">
        <f t="shared" si="5"/>
        <v>-9.9195343700909447E-3</v>
      </c>
      <c r="G36" s="2">
        <f t="shared" si="6"/>
        <v>-7.6442488620822972E-5</v>
      </c>
      <c r="H36" s="11">
        <v>14</v>
      </c>
      <c r="I36" s="2">
        <f t="shared" si="7"/>
        <v>-6.3133269096057867E-3</v>
      </c>
      <c r="J36" s="2">
        <f t="shared" si="8"/>
        <v>-3.6826499491059801E-3</v>
      </c>
      <c r="Y36" s="2"/>
      <c r="AE36" s="5">
        <v>9.8919871360940263E-3</v>
      </c>
    </row>
    <row r="37" spans="1:31" x14ac:dyDescent="0.2">
      <c r="A37" s="11">
        <v>1966</v>
      </c>
      <c r="B37">
        <f t="shared" si="10"/>
        <v>1966.5</v>
      </c>
      <c r="C37" s="13">
        <v>-5.1337208668872049E-3</v>
      </c>
      <c r="D37" s="2">
        <f t="shared" si="9"/>
        <v>-4.5647375038275293E-3</v>
      </c>
      <c r="E37" s="2">
        <v>3.1023762922700901E-3</v>
      </c>
      <c r="F37" s="2">
        <f t="shared" si="5"/>
        <v>-8.2360971591572945E-3</v>
      </c>
      <c r="G37" s="2">
        <f t="shared" si="6"/>
        <v>-2.0313445746171148E-3</v>
      </c>
      <c r="H37" s="11">
        <v>18</v>
      </c>
      <c r="I37" s="2">
        <f t="shared" si="7"/>
        <v>-5.8649579715727247E-3</v>
      </c>
      <c r="J37" s="2">
        <f t="shared" si="8"/>
        <v>-4.402483762201685E-3</v>
      </c>
      <c r="Y37" s="2"/>
      <c r="AE37" s="5">
        <v>2.5913720331108343E-2</v>
      </c>
    </row>
    <row r="38" spans="1:31" x14ac:dyDescent="0.2">
      <c r="A38" s="11">
        <v>1967</v>
      </c>
      <c r="B38">
        <f t="shared" si="10"/>
        <v>1967.5</v>
      </c>
      <c r="C38" s="13">
        <v>1.082794941381556E-5</v>
      </c>
      <c r="D38" s="2">
        <f t="shared" si="9"/>
        <v>-4.5519189191026372E-3</v>
      </c>
      <c r="E38" s="2">
        <v>9.3008851704174198E-3</v>
      </c>
      <c r="F38" s="2">
        <f t="shared" si="5"/>
        <v>-9.2900572210036034E-3</v>
      </c>
      <c r="G38" s="2">
        <f t="shared" si="6"/>
        <v>9.3117131198312362E-3</v>
      </c>
      <c r="H38" s="11">
        <v>15</v>
      </c>
      <c r="I38" s="2">
        <f t="shared" si="7"/>
        <v>-2.3906502752537979E-3</v>
      </c>
      <c r="J38" s="2">
        <f t="shared" si="8"/>
        <v>2.4123061740814289E-3</v>
      </c>
      <c r="Y38" s="2"/>
      <c r="AE38" s="5">
        <v>1.4788878660766388E-2</v>
      </c>
    </row>
    <row r="39" spans="1:31" x14ac:dyDescent="0.2">
      <c r="A39" s="11">
        <v>1968</v>
      </c>
      <c r="B39">
        <f t="shared" si="10"/>
        <v>1968.5</v>
      </c>
      <c r="C39" s="13">
        <v>-6.0475706958533649E-3</v>
      </c>
      <c r="D39" s="2">
        <f t="shared" si="9"/>
        <v>-4.1277599219098782E-3</v>
      </c>
      <c r="E39" s="2">
        <v>6.2317959107227698E-3</v>
      </c>
      <c r="F39" s="2">
        <f t="shared" si="5"/>
        <v>-1.2279366606576135E-2</v>
      </c>
      <c r="G39" s="2">
        <f t="shared" si="6"/>
        <v>1.8422521486940492E-4</v>
      </c>
      <c r="H39" s="11">
        <v>13</v>
      </c>
      <c r="I39" s="2">
        <f t="shared" si="7"/>
        <v>-7.7759599031101152E-3</v>
      </c>
      <c r="J39" s="2">
        <f t="shared" si="8"/>
        <v>-4.3191814885966146E-3</v>
      </c>
      <c r="Y39" s="2"/>
      <c r="AE39" s="5">
        <v>8.2880960336163684E-3</v>
      </c>
    </row>
    <row r="40" spans="1:31" x14ac:dyDescent="0.2">
      <c r="A40" s="11">
        <v>1969</v>
      </c>
      <c r="B40">
        <f t="shared" si="10"/>
        <v>1969.5</v>
      </c>
      <c r="C40" s="13">
        <v>-6.5911425528305499E-3</v>
      </c>
      <c r="D40" s="2">
        <f t="shared" si="9"/>
        <v>-2.9574801541359E-3</v>
      </c>
      <c r="E40" s="2">
        <v>4.0964138311609301E-3</v>
      </c>
      <c r="F40" s="2">
        <f t="shared" si="5"/>
        <v>-1.068755638399148E-2</v>
      </c>
      <c r="G40" s="2">
        <f t="shared" si="6"/>
        <v>-2.4947287216696198E-3</v>
      </c>
      <c r="H40" s="11">
        <v>18</v>
      </c>
      <c r="I40" s="2">
        <f t="shared" si="7"/>
        <v>-7.5566765523506366E-3</v>
      </c>
      <c r="J40" s="2">
        <f t="shared" si="8"/>
        <v>-5.6256085533104632E-3</v>
      </c>
      <c r="Y40" s="2"/>
      <c r="AE40" s="5">
        <v>1.3647118622120874E-2</v>
      </c>
    </row>
    <row r="41" spans="1:31" x14ac:dyDescent="0.2">
      <c r="A41" s="11">
        <v>1970</v>
      </c>
      <c r="B41">
        <f t="shared" si="10"/>
        <v>1970.5</v>
      </c>
      <c r="C41" s="13">
        <v>-2.877193443392087E-3</v>
      </c>
      <c r="D41" s="2">
        <f t="shared" si="9"/>
        <v>-3.8553488388906355E-3</v>
      </c>
      <c r="E41" s="2">
        <v>4.7315040827697599E-3</v>
      </c>
      <c r="F41" s="2">
        <f t="shared" si="5"/>
        <v>-7.6086975261618469E-3</v>
      </c>
      <c r="G41" s="2">
        <f t="shared" si="6"/>
        <v>1.8543106393776728E-3</v>
      </c>
      <c r="H41" s="11">
        <v>19</v>
      </c>
      <c r="I41" s="2">
        <f t="shared" si="7"/>
        <v>-3.9626749248522705E-3</v>
      </c>
      <c r="J41" s="2">
        <f t="shared" si="8"/>
        <v>-1.7917119619319036E-3</v>
      </c>
      <c r="Y41" s="2"/>
      <c r="AE41" s="5">
        <v>1.3901628992754912E-2</v>
      </c>
    </row>
    <row r="42" spans="1:31" x14ac:dyDescent="0.2">
      <c r="A42" s="11">
        <v>1971</v>
      </c>
      <c r="B42">
        <f t="shared" si="10"/>
        <v>1971.5</v>
      </c>
      <c r="C42" s="13">
        <v>7.1767797198268694E-4</v>
      </c>
      <c r="D42" s="2">
        <f t="shared" si="9"/>
        <v>-2.8589112114731671E-3</v>
      </c>
      <c r="E42" s="2">
        <v>3.22106269876916E-3</v>
      </c>
      <c r="F42" s="2">
        <f t="shared" si="5"/>
        <v>-2.503384726786473E-3</v>
      </c>
      <c r="G42" s="2">
        <f t="shared" si="6"/>
        <v>3.9387406707518469E-3</v>
      </c>
      <c r="H42" s="11">
        <v>20</v>
      </c>
      <c r="I42" s="2">
        <f t="shared" si="7"/>
        <v>-2.57354344098998E-6</v>
      </c>
      <c r="J42" s="2">
        <f t="shared" si="8"/>
        <v>1.4379294874063639E-3</v>
      </c>
      <c r="Y42" s="2"/>
      <c r="AE42" s="5">
        <v>1.2340970413388186E-2</v>
      </c>
    </row>
    <row r="43" spans="1:31" x14ac:dyDescent="0.2">
      <c r="A43" s="11">
        <v>1972</v>
      </c>
      <c r="B43">
        <f t="shared" si="10"/>
        <v>1972.5</v>
      </c>
      <c r="C43" s="13">
        <v>-4.4785154743598636E-3</v>
      </c>
      <c r="D43" s="2">
        <f t="shared" si="9"/>
        <v>-3.5182952816793017E-3</v>
      </c>
      <c r="E43" s="2">
        <v>9.6056189229159206E-3</v>
      </c>
      <c r="F43" s="2">
        <f t="shared" si="5"/>
        <v>-1.4084134397275783E-2</v>
      </c>
      <c r="G43" s="2">
        <f t="shared" si="6"/>
        <v>5.1271034485560569E-3</v>
      </c>
      <c r="H43" s="11">
        <v>14</v>
      </c>
      <c r="I43" s="2">
        <f t="shared" si="7"/>
        <v>-7.0457251170358568E-3</v>
      </c>
      <c r="J43" s="2">
        <f t="shared" si="8"/>
        <v>-1.9113058316838705E-3</v>
      </c>
      <c r="Y43" s="2"/>
      <c r="AE43" s="5">
        <v>1.6776618431873093E-2</v>
      </c>
    </row>
    <row r="44" spans="1:31" x14ac:dyDescent="0.2">
      <c r="A44" s="11">
        <v>1973</v>
      </c>
      <c r="B44">
        <f t="shared" si="10"/>
        <v>1973.5</v>
      </c>
      <c r="C44" s="13">
        <v>-1.0653825587660217E-3</v>
      </c>
      <c r="D44" s="2">
        <f t="shared" si="9"/>
        <v>-4.1833962838952908E-3</v>
      </c>
      <c r="E44" s="2">
        <v>6.8375932438265999E-3</v>
      </c>
      <c r="F44" s="2">
        <f t="shared" si="5"/>
        <v>-7.9029758025926222E-3</v>
      </c>
      <c r="G44" s="2">
        <f t="shared" si="6"/>
        <v>5.7722106850605784E-3</v>
      </c>
      <c r="H44" s="11">
        <v>17</v>
      </c>
      <c r="I44" s="2">
        <f t="shared" si="7"/>
        <v>-2.7237425099017132E-3</v>
      </c>
      <c r="J44" s="2">
        <f t="shared" si="8"/>
        <v>5.9297739236967013E-4</v>
      </c>
      <c r="Y44" s="2"/>
      <c r="AE44" s="5">
        <v>1.5824267292342799E-2</v>
      </c>
    </row>
    <row r="45" spans="1:31" x14ac:dyDescent="0.2">
      <c r="A45" s="11">
        <v>1974</v>
      </c>
      <c r="B45">
        <f t="shared" si="10"/>
        <v>1974.5</v>
      </c>
      <c r="C45" s="13">
        <v>-9.8880629038612233E-3</v>
      </c>
      <c r="D45" s="2">
        <f t="shared" si="9"/>
        <v>-5.1294669433676983E-3</v>
      </c>
      <c r="E45" s="2">
        <v>5.8024448010824204E-3</v>
      </c>
      <c r="F45" s="2">
        <f t="shared" si="5"/>
        <v>-1.5690507704943644E-2</v>
      </c>
      <c r="G45" s="2">
        <f t="shared" si="6"/>
        <v>-4.0856181027788029E-3</v>
      </c>
      <c r="H45" s="11">
        <v>18</v>
      </c>
      <c r="I45" s="2">
        <f t="shared" si="7"/>
        <v>-1.1255712259296559E-2</v>
      </c>
      <c r="J45" s="2">
        <f t="shared" si="8"/>
        <v>-8.5204135484258873E-3</v>
      </c>
      <c r="Y45" s="2"/>
      <c r="AE45" s="5">
        <v>1.4871084685996157E-2</v>
      </c>
    </row>
    <row r="46" spans="1:31" x14ac:dyDescent="0.2">
      <c r="A46" s="11">
        <v>1975</v>
      </c>
      <c r="B46">
        <f t="shared" si="10"/>
        <v>1975.5</v>
      </c>
      <c r="C46" s="13">
        <v>-6.2026984544720333E-3</v>
      </c>
      <c r="D46" s="2">
        <f t="shared" si="9"/>
        <v>-3.9550856226950679E-3</v>
      </c>
      <c r="E46" s="2">
        <v>7.2031760357812004E-3</v>
      </c>
      <c r="F46" s="2">
        <f t="shared" si="5"/>
        <v>-1.3405874490253234E-2</v>
      </c>
      <c r="G46" s="2">
        <f t="shared" si="6"/>
        <v>1.0004775813091671E-3</v>
      </c>
      <c r="H46" s="11">
        <v>15</v>
      </c>
      <c r="I46" s="2">
        <f t="shared" si="7"/>
        <v>-8.0625505095640974E-3</v>
      </c>
      <c r="J46" s="2">
        <f t="shared" si="8"/>
        <v>-4.3428463993799701E-3</v>
      </c>
      <c r="Y46" s="2"/>
      <c r="AE46" s="5">
        <v>8.4854017033551086E-3</v>
      </c>
    </row>
    <row r="47" spans="1:31" x14ac:dyDescent="0.2">
      <c r="A47" s="11">
        <v>1976</v>
      </c>
      <c r="B47">
        <f t="shared" si="10"/>
        <v>1976.5</v>
      </c>
      <c r="C47" s="13">
        <v>-4.0126753253793539E-3</v>
      </c>
      <c r="D47" s="2">
        <f t="shared" si="9"/>
        <v>-3.6942358183887905E-3</v>
      </c>
      <c r="E47" s="2">
        <v>5.9377198164183896E-3</v>
      </c>
      <c r="F47" s="2">
        <f t="shared" si="5"/>
        <v>-9.9503951417977445E-3</v>
      </c>
      <c r="G47" s="2">
        <f t="shared" si="6"/>
        <v>1.9250444910390357E-3</v>
      </c>
      <c r="H47" s="11">
        <v>17</v>
      </c>
      <c r="I47" s="2">
        <f t="shared" si="7"/>
        <v>-5.4527839123450078E-3</v>
      </c>
      <c r="J47" s="2">
        <f t="shared" si="8"/>
        <v>-2.5725667384136996E-3</v>
      </c>
      <c r="Y47" s="2"/>
      <c r="AE47" s="5">
        <v>1.2069615000291148E-2</v>
      </c>
    </row>
    <row r="48" spans="1:31" x14ac:dyDescent="0.2">
      <c r="A48" s="11">
        <v>1977</v>
      </c>
      <c r="B48">
        <f t="shared" si="10"/>
        <v>1977.5</v>
      </c>
      <c r="C48" s="13">
        <v>1.3933911290032941E-3</v>
      </c>
      <c r="D48" s="2">
        <f t="shared" si="9"/>
        <v>-2.5526509638735535E-3</v>
      </c>
      <c r="E48" s="2">
        <v>1.0441944486633501E-2</v>
      </c>
      <c r="F48" s="2">
        <f t="shared" si="5"/>
        <v>-9.0485533576302075E-3</v>
      </c>
      <c r="G48" s="2">
        <f t="shared" si="6"/>
        <v>1.1835335615636794E-2</v>
      </c>
      <c r="H48" s="11">
        <v>20</v>
      </c>
      <c r="I48" s="2">
        <f t="shared" si="7"/>
        <v>-9.4149863993587104E-4</v>
      </c>
      <c r="J48" s="2">
        <f t="shared" si="8"/>
        <v>3.7282808979424592E-3</v>
      </c>
      <c r="Y48" s="2"/>
      <c r="AE48" s="5">
        <v>2.1107953791687683E-2</v>
      </c>
    </row>
    <row r="49" spans="1:31" x14ac:dyDescent="0.2">
      <c r="A49" s="11">
        <v>1978</v>
      </c>
      <c r="B49">
        <f t="shared" si="10"/>
        <v>1978.5</v>
      </c>
      <c r="C49" s="13">
        <v>2.3886646276536163E-4</v>
      </c>
      <c r="D49" s="2">
        <f t="shared" si="9"/>
        <v>-2.3284547238465528E-3</v>
      </c>
      <c r="E49" s="2">
        <v>4.9724413853595604E-3</v>
      </c>
      <c r="F49" s="2">
        <f t="shared" si="5"/>
        <v>-4.7335749225941989E-3</v>
      </c>
      <c r="G49" s="2">
        <f t="shared" si="6"/>
        <v>5.2113078481249219E-3</v>
      </c>
      <c r="H49" s="11">
        <v>19</v>
      </c>
      <c r="I49" s="2">
        <f t="shared" si="7"/>
        <v>-9.0188982678525464E-4</v>
      </c>
      <c r="J49" s="2">
        <f t="shared" si="8"/>
        <v>1.3796227523159778E-3</v>
      </c>
      <c r="Y49" s="2"/>
      <c r="AE49" s="5">
        <v>1.1527534813841193E-2</v>
      </c>
    </row>
    <row r="50" spans="1:31" x14ac:dyDescent="0.2">
      <c r="A50" s="11">
        <v>1979</v>
      </c>
      <c r="B50">
        <f t="shared" si="10"/>
        <v>1979.5</v>
      </c>
      <c r="C50" s="13">
        <v>-4.1801386312850363E-3</v>
      </c>
      <c r="D50" s="2">
        <f t="shared" si="9"/>
        <v>-1.273393787142769E-3</v>
      </c>
      <c r="E50" s="2">
        <v>5.86056677849399E-3</v>
      </c>
      <c r="F50" s="2">
        <f t="shared" si="5"/>
        <v>-1.0040705409779027E-2</v>
      </c>
      <c r="G50" s="2">
        <f t="shared" si="6"/>
        <v>1.6804281472089537E-3</v>
      </c>
      <c r="H50" s="11">
        <v>20</v>
      </c>
      <c r="I50" s="2">
        <f t="shared" si="7"/>
        <v>-5.4906012016239878E-3</v>
      </c>
      <c r="J50" s="2">
        <f t="shared" si="8"/>
        <v>-2.8696760609460848E-3</v>
      </c>
      <c r="Y50" s="2"/>
      <c r="AE50" s="5">
        <v>7.6114621667504991E-3</v>
      </c>
    </row>
    <row r="51" spans="1:31" x14ac:dyDescent="0.2">
      <c r="A51" s="11">
        <v>1980</v>
      </c>
      <c r="B51">
        <f t="shared" si="10"/>
        <v>1980.5</v>
      </c>
      <c r="C51" s="13">
        <v>-5.0817172543370292E-3</v>
      </c>
      <c r="D51" s="2">
        <f t="shared" si="9"/>
        <v>-2.7881134681947257E-3</v>
      </c>
      <c r="E51" s="2">
        <v>3.37292892916072E-3</v>
      </c>
      <c r="F51" s="2">
        <f t="shared" ref="F51:F80" si="11">+C51-E51</f>
        <v>-8.4546461834977497E-3</v>
      </c>
      <c r="G51" s="2">
        <f t="shared" ref="G51:G80" si="12">+C51+E51</f>
        <v>-1.7087883251763092E-3</v>
      </c>
      <c r="H51" s="11">
        <v>19</v>
      </c>
      <c r="I51" s="2">
        <f t="shared" ref="I51:I87" si="13">+$C51-($E51/SQRT($H51))</f>
        <v>-5.855520219913684E-3</v>
      </c>
      <c r="J51" s="2">
        <f t="shared" ref="J51:J87" si="14">+$C51+($E51/SQRT($H51))</f>
        <v>-4.3079142887603745E-3</v>
      </c>
      <c r="Y51" s="2"/>
      <c r="AE51" s="5">
        <v>1.1779741936356591E-2</v>
      </c>
    </row>
    <row r="52" spans="1:31" x14ac:dyDescent="0.2">
      <c r="A52" s="11">
        <v>1981</v>
      </c>
      <c r="B52">
        <f t="shared" si="10"/>
        <v>1981.5</v>
      </c>
      <c r="C52" s="13">
        <v>1.2626293581395652E-3</v>
      </c>
      <c r="D52" s="2">
        <f t="shared" ref="D52:D85" si="15">AVERAGE(C50:C54)</f>
        <v>-2.8148494795221328E-3</v>
      </c>
      <c r="E52" s="2">
        <v>4.16020270605553E-3</v>
      </c>
      <c r="F52" s="2">
        <f t="shared" si="11"/>
        <v>-2.8975733479159648E-3</v>
      </c>
      <c r="G52" s="2">
        <f t="shared" si="12"/>
        <v>5.4228320641950952E-3</v>
      </c>
      <c r="H52" s="11">
        <v>20</v>
      </c>
      <c r="I52" s="2">
        <f t="shared" si="13"/>
        <v>3.323797530476912E-4</v>
      </c>
      <c r="J52" s="2">
        <f t="shared" si="14"/>
        <v>2.1928789632314392E-3</v>
      </c>
      <c r="Y52" s="2"/>
      <c r="AE52" s="5">
        <v>1.3488311143670202E-2</v>
      </c>
    </row>
    <row r="53" spans="1:31" x14ac:dyDescent="0.2">
      <c r="A53" s="11">
        <v>1982</v>
      </c>
      <c r="B53">
        <f t="shared" si="10"/>
        <v>1982.5</v>
      </c>
      <c r="C53" s="13">
        <v>-6.1802072762564908E-3</v>
      </c>
      <c r="D53" s="2">
        <f t="shared" si="15"/>
        <v>-1.8982900304738589E-3</v>
      </c>
      <c r="E53" s="2">
        <v>4.4285018126419403E-3</v>
      </c>
      <c r="F53" s="2">
        <f t="shared" si="11"/>
        <v>-1.0608709088898431E-2</v>
      </c>
      <c r="G53" s="2">
        <f t="shared" si="12"/>
        <v>-1.7517054636145505E-3</v>
      </c>
      <c r="H53" s="11">
        <v>20</v>
      </c>
      <c r="I53" s="2">
        <f t="shared" si="13"/>
        <v>-7.1704503854113323E-3</v>
      </c>
      <c r="J53" s="2">
        <f t="shared" si="14"/>
        <v>-5.1899641671016494E-3</v>
      </c>
      <c r="Y53" s="2"/>
      <c r="AE53" s="5">
        <v>1.8808837324389427E-2</v>
      </c>
    </row>
    <row r="54" spans="1:31" x14ac:dyDescent="0.2">
      <c r="A54" s="11">
        <v>1983</v>
      </c>
      <c r="B54">
        <f t="shared" si="10"/>
        <v>1983.5</v>
      </c>
      <c r="C54" s="13">
        <v>1.0518640612832635E-4</v>
      </c>
      <c r="D54" s="2">
        <f t="shared" si="15"/>
        <v>-2.1974080988048398E-3</v>
      </c>
      <c r="E54" s="2">
        <v>4.8927029802070896E-3</v>
      </c>
      <c r="F54" s="2">
        <f t="shared" si="11"/>
        <v>-4.7875165740787632E-3</v>
      </c>
      <c r="G54" s="2">
        <f t="shared" si="12"/>
        <v>4.9978893863354161E-3</v>
      </c>
      <c r="H54" s="11">
        <v>19</v>
      </c>
      <c r="I54" s="2">
        <f t="shared" si="13"/>
        <v>-1.0172766386865675E-3</v>
      </c>
      <c r="J54" s="2">
        <f t="shared" si="14"/>
        <v>1.2276494509432204E-3</v>
      </c>
      <c r="Y54" s="2"/>
      <c r="AE54" s="5">
        <v>1.6726305568965483E-2</v>
      </c>
    </row>
    <row r="55" spans="1:31" x14ac:dyDescent="0.2">
      <c r="A55" s="11">
        <v>1984</v>
      </c>
      <c r="B55">
        <f t="shared" si="10"/>
        <v>1984.5</v>
      </c>
      <c r="C55" s="13">
        <v>4.0265861395633571E-4</v>
      </c>
      <c r="D55" s="2">
        <f t="shared" si="15"/>
        <v>-3.5112233251904275E-3</v>
      </c>
      <c r="E55" s="2">
        <v>5.4097567021852196E-3</v>
      </c>
      <c r="F55" s="2">
        <f t="shared" si="11"/>
        <v>-5.007098088228884E-3</v>
      </c>
      <c r="G55" s="2">
        <f t="shared" si="12"/>
        <v>5.8124153161415552E-3</v>
      </c>
      <c r="H55" s="11">
        <v>18</v>
      </c>
      <c r="I55" s="2">
        <f t="shared" si="13"/>
        <v>-8.7243326893851213E-4</v>
      </c>
      <c r="J55" s="2">
        <f t="shared" si="14"/>
        <v>1.6777504968511834E-3</v>
      </c>
      <c r="Y55" s="2"/>
      <c r="AE55" s="5">
        <v>6.7503121386929309E-3</v>
      </c>
    </row>
    <row r="56" spans="1:31" x14ac:dyDescent="0.2">
      <c r="A56" s="11">
        <v>1985</v>
      </c>
      <c r="B56">
        <f t="shared" si="10"/>
        <v>1985.5</v>
      </c>
      <c r="C56" s="13">
        <v>-6.5773075959919365E-3</v>
      </c>
      <c r="D56" s="2">
        <f t="shared" si="15"/>
        <v>-2.9990874730340912E-3</v>
      </c>
      <c r="E56" s="2">
        <v>5.83268048628171E-3</v>
      </c>
      <c r="F56" s="2">
        <f t="shared" si="11"/>
        <v>-1.2409988082273646E-2</v>
      </c>
      <c r="G56" s="2">
        <f t="shared" si="12"/>
        <v>-7.4462710971022646E-4</v>
      </c>
      <c r="H56" s="11">
        <v>18</v>
      </c>
      <c r="I56" s="2">
        <f t="shared" si="13"/>
        <v>-7.9520835707733526E-3</v>
      </c>
      <c r="J56" s="2">
        <f t="shared" si="14"/>
        <v>-5.2025316212105203E-3</v>
      </c>
      <c r="Y56" s="2"/>
      <c r="AE56" s="5">
        <v>1.2041218809258677E-2</v>
      </c>
    </row>
    <row r="57" spans="1:31" x14ac:dyDescent="0.2">
      <c r="A57" s="11">
        <v>1986</v>
      </c>
      <c r="B57">
        <f t="shared" si="10"/>
        <v>1986.5</v>
      </c>
      <c r="C57" s="13">
        <v>-5.3064467737883739E-3</v>
      </c>
      <c r="D57" s="2">
        <f t="shared" si="15"/>
        <v>-2.8445668233127736E-3</v>
      </c>
      <c r="E57" s="2">
        <v>3.5340336533243098E-3</v>
      </c>
      <c r="F57" s="2">
        <f t="shared" si="11"/>
        <v>-8.8404804271126833E-3</v>
      </c>
      <c r="G57" s="2">
        <f t="shared" si="12"/>
        <v>-1.7724131204640641E-3</v>
      </c>
      <c r="H57" s="11">
        <v>19</v>
      </c>
      <c r="I57" s="2">
        <f t="shared" si="13"/>
        <v>-6.1172096978890332E-3</v>
      </c>
      <c r="J57" s="2">
        <f t="shared" si="14"/>
        <v>-4.4956838496877146E-3</v>
      </c>
      <c r="Y57" s="2"/>
      <c r="AE57" s="5">
        <v>1.7706672517023351E-2</v>
      </c>
    </row>
    <row r="58" spans="1:31" x14ac:dyDescent="0.2">
      <c r="A58" s="11">
        <v>1987</v>
      </c>
      <c r="B58">
        <f t="shared" si="10"/>
        <v>1987.5</v>
      </c>
      <c r="C58" s="13">
        <v>-3.619528015474808E-3</v>
      </c>
      <c r="D58" s="2">
        <f t="shared" si="15"/>
        <v>-3.9875939745610276E-3</v>
      </c>
      <c r="E58" s="2">
        <v>3.8092266638474199E-3</v>
      </c>
      <c r="F58" s="2">
        <f t="shared" si="11"/>
        <v>-7.4287546793222279E-3</v>
      </c>
      <c r="G58" s="2">
        <f t="shared" si="12"/>
        <v>1.8969864837261197E-4</v>
      </c>
      <c r="H58" s="11">
        <v>17</v>
      </c>
      <c r="I58" s="2">
        <f t="shared" si="13"/>
        <v>-4.5434011852961073E-3</v>
      </c>
      <c r="J58" s="2">
        <f t="shared" si="14"/>
        <v>-2.6956548456535086E-3</v>
      </c>
      <c r="Y58" s="2"/>
      <c r="AE58" s="5">
        <v>1.8081642714541272E-2</v>
      </c>
    </row>
    <row r="59" spans="1:31" x14ac:dyDescent="0.2">
      <c r="A59" s="11">
        <v>1988</v>
      </c>
      <c r="B59">
        <f t="shared" si="10"/>
        <v>1988.5</v>
      </c>
      <c r="C59" s="13">
        <v>8.7778965473491442E-4</v>
      </c>
      <c r="D59" s="2">
        <f t="shared" si="15"/>
        <v>-3.809422800124993E-3</v>
      </c>
      <c r="E59" s="2">
        <v>4.5351821857061896E-3</v>
      </c>
      <c r="F59" s="2">
        <f t="shared" si="11"/>
        <v>-3.6573925309712754E-3</v>
      </c>
      <c r="G59" s="2">
        <f t="shared" si="12"/>
        <v>5.4129718404411038E-3</v>
      </c>
      <c r="H59" s="11">
        <v>17</v>
      </c>
      <c r="I59" s="2">
        <f t="shared" si="13"/>
        <v>-2.2215359132897895E-4</v>
      </c>
      <c r="J59" s="2">
        <f t="shared" si="14"/>
        <v>1.9777329007988078E-3</v>
      </c>
      <c r="Y59" s="2"/>
      <c r="AE59" s="5">
        <v>1.4992160907520771E-2</v>
      </c>
    </row>
    <row r="60" spans="1:31" x14ac:dyDescent="0.2">
      <c r="A60" s="11">
        <v>1989</v>
      </c>
      <c r="B60">
        <f t="shared" si="10"/>
        <v>1989.5</v>
      </c>
      <c r="C60" s="13">
        <v>-5.3124771422849342E-3</v>
      </c>
      <c r="D60" s="2">
        <f t="shared" si="15"/>
        <v>-2.3241914693628487E-3</v>
      </c>
      <c r="E60" s="2">
        <v>3.2672941281367599E-3</v>
      </c>
      <c r="F60" s="2">
        <f t="shared" si="11"/>
        <v>-8.5797712704216936E-3</v>
      </c>
      <c r="G60" s="2">
        <f t="shared" si="12"/>
        <v>-2.0451830141481743E-3</v>
      </c>
      <c r="H60" s="11">
        <v>14</v>
      </c>
      <c r="I60" s="2">
        <f t="shared" si="13"/>
        <v>-6.1856982286639366E-3</v>
      </c>
      <c r="J60" s="2">
        <f t="shared" si="14"/>
        <v>-4.4392560559059317E-3</v>
      </c>
      <c r="Y60" s="2"/>
      <c r="AE60" s="5">
        <v>1.5468714050374132E-2</v>
      </c>
    </row>
    <row r="61" spans="1:31" x14ac:dyDescent="0.2">
      <c r="A61" s="11">
        <v>1990</v>
      </c>
      <c r="B61">
        <f t="shared" si="10"/>
        <v>1990.5</v>
      </c>
      <c r="C61" s="13">
        <v>-5.6864517238117635E-3</v>
      </c>
      <c r="D61" s="2">
        <f t="shared" si="15"/>
        <v>-1.6897079820028256E-3</v>
      </c>
      <c r="E61" s="2">
        <v>4.7602973280852301E-3</v>
      </c>
      <c r="F61" s="2">
        <f t="shared" si="11"/>
        <v>-1.0446749051896994E-2</v>
      </c>
      <c r="G61" s="2">
        <f t="shared" si="12"/>
        <v>-9.2615439572653335E-4</v>
      </c>
      <c r="H61" s="11">
        <v>20</v>
      </c>
      <c r="I61" s="2">
        <f t="shared" si="13"/>
        <v>-6.7508865656826823E-3</v>
      </c>
      <c r="J61" s="2">
        <f t="shared" si="14"/>
        <v>-4.6220168819408446E-3</v>
      </c>
      <c r="Y61" s="2"/>
      <c r="AE61" s="5">
        <v>1.2451573258174435E-2</v>
      </c>
    </row>
    <row r="62" spans="1:31" x14ac:dyDescent="0.2">
      <c r="A62" s="11">
        <v>1991</v>
      </c>
      <c r="B62">
        <f t="shared" si="10"/>
        <v>1991.5</v>
      </c>
      <c r="C62" s="13">
        <v>2.1197098800223454E-3</v>
      </c>
      <c r="D62" s="2">
        <f t="shared" si="15"/>
        <v>-1.5875823822941854E-3</v>
      </c>
      <c r="E62" s="2">
        <v>3.08367321492876E-3</v>
      </c>
      <c r="F62" s="2">
        <f t="shared" si="11"/>
        <v>-9.6396333490641464E-4</v>
      </c>
      <c r="G62" s="2">
        <f t="shared" si="12"/>
        <v>5.2033830949511049E-3</v>
      </c>
      <c r="H62" s="11">
        <v>19</v>
      </c>
      <c r="I62" s="2">
        <f t="shared" si="13"/>
        <v>1.4122667264024696E-3</v>
      </c>
      <c r="J62" s="2">
        <f t="shared" si="14"/>
        <v>2.8271530336422212E-3</v>
      </c>
      <c r="Y62" s="2"/>
      <c r="AE62" s="5">
        <v>1.2777213049088559E-2</v>
      </c>
    </row>
    <row r="63" spans="1:31" x14ac:dyDescent="0.2">
      <c r="A63" s="11">
        <v>1992</v>
      </c>
      <c r="B63">
        <f t="shared" si="10"/>
        <v>1992.5</v>
      </c>
      <c r="C63" s="13">
        <v>-4.4711057867469114E-4</v>
      </c>
      <c r="D63" s="2">
        <f t="shared" si="15"/>
        <v>4.4261028613280031E-4</v>
      </c>
      <c r="E63" s="2">
        <v>4.5151146680588502E-3</v>
      </c>
      <c r="F63" s="2">
        <f t="shared" si="11"/>
        <v>-4.9622252467335414E-3</v>
      </c>
      <c r="G63" s="2">
        <f t="shared" si="12"/>
        <v>4.068004089384159E-3</v>
      </c>
      <c r="H63" s="11">
        <v>20</v>
      </c>
      <c r="I63" s="2">
        <f t="shared" si="13"/>
        <v>-1.4567209110732898E-3</v>
      </c>
      <c r="J63" s="2">
        <f t="shared" si="14"/>
        <v>5.6249975372390745E-4</v>
      </c>
      <c r="Y63" s="2"/>
      <c r="AE63" s="5">
        <v>1.3369013501548347E-2</v>
      </c>
    </row>
    <row r="64" spans="1:31" x14ac:dyDescent="0.2">
      <c r="A64" s="11">
        <v>1993</v>
      </c>
      <c r="B64">
        <f t="shared" si="10"/>
        <v>1993.5</v>
      </c>
      <c r="C64" s="13">
        <v>1.3884176532781151E-3</v>
      </c>
      <c r="D64" s="2">
        <f t="shared" si="15"/>
        <v>2.0178917457528821E-3</v>
      </c>
      <c r="E64" s="2">
        <v>3.14430759088108E-3</v>
      </c>
      <c r="F64" s="2">
        <f t="shared" si="11"/>
        <v>-1.7558899376029649E-3</v>
      </c>
      <c r="G64" s="2">
        <f t="shared" si="12"/>
        <v>4.5327252441591951E-3</v>
      </c>
      <c r="H64" s="11">
        <v>20</v>
      </c>
      <c r="I64" s="2">
        <f t="shared" si="13"/>
        <v>6.8532910174024582E-4</v>
      </c>
      <c r="J64" s="2">
        <f t="shared" si="14"/>
        <v>2.0915062048159844E-3</v>
      </c>
      <c r="Y64" s="2"/>
      <c r="AE64" s="5">
        <v>1.5367918805506527E-2</v>
      </c>
    </row>
    <row r="65" spans="1:31" x14ac:dyDescent="0.2">
      <c r="A65" s="11">
        <v>1994</v>
      </c>
      <c r="B65">
        <f t="shared" si="10"/>
        <v>1994.5</v>
      </c>
      <c r="C65" s="13">
        <v>4.8384861998499954E-3</v>
      </c>
      <c r="D65" s="2">
        <f t="shared" si="15"/>
        <v>1.925658523306169E-3</v>
      </c>
      <c r="E65" s="2">
        <v>5.1963974428976302E-3</v>
      </c>
      <c r="F65" s="2">
        <f t="shared" si="11"/>
        <v>-3.5791124304763479E-4</v>
      </c>
      <c r="G65" s="2">
        <f t="shared" si="12"/>
        <v>1.0034883642747626E-2</v>
      </c>
      <c r="H65" s="11">
        <v>20</v>
      </c>
      <c r="I65" s="2">
        <f t="shared" si="13"/>
        <v>3.6765364078074772E-3</v>
      </c>
      <c r="J65" s="2">
        <f t="shared" si="14"/>
        <v>6.0004359918925136E-3</v>
      </c>
      <c r="Y65" s="2"/>
      <c r="AE65" s="5">
        <v>1.019452401996063E-2</v>
      </c>
    </row>
    <row r="66" spans="1:31" x14ac:dyDescent="0.2">
      <c r="A66" s="11">
        <v>1995</v>
      </c>
      <c r="B66">
        <f t="shared" si="10"/>
        <v>1995.5</v>
      </c>
      <c r="C66" s="13">
        <v>2.1899555742886461E-3</v>
      </c>
      <c r="D66" s="2">
        <f t="shared" si="15"/>
        <v>2.0787289550545482E-3</v>
      </c>
      <c r="E66" s="2">
        <v>2.7889455261753799E-3</v>
      </c>
      <c r="F66" s="2">
        <f t="shared" si="11"/>
        <v>-5.9898995188673379E-4</v>
      </c>
      <c r="G66" s="2">
        <f t="shared" si="12"/>
        <v>4.978901100464026E-3</v>
      </c>
      <c r="H66" s="11">
        <v>20</v>
      </c>
      <c r="I66" s="2">
        <f t="shared" si="13"/>
        <v>1.5663283960814394E-3</v>
      </c>
      <c r="J66" s="2">
        <f t="shared" si="14"/>
        <v>2.8135827524958528E-3</v>
      </c>
      <c r="Y66" s="2"/>
      <c r="AE66" s="5">
        <v>1.0771568972265022E-2</v>
      </c>
    </row>
    <row r="67" spans="1:31" x14ac:dyDescent="0.2">
      <c r="A67" s="11">
        <v>1996</v>
      </c>
      <c r="B67">
        <f t="shared" ref="B67:B78" si="16">+A67+0.5</f>
        <v>1996.5</v>
      </c>
      <c r="C67" s="13">
        <v>1.6585437677887813E-3</v>
      </c>
      <c r="D67" s="2">
        <f t="shared" si="15"/>
        <v>3.7221058786862842E-3</v>
      </c>
      <c r="E67" s="2">
        <v>4.4396570067025496E-3</v>
      </c>
      <c r="F67" s="2">
        <f t="shared" si="11"/>
        <v>-2.7811132389137681E-3</v>
      </c>
      <c r="G67" s="2">
        <f t="shared" si="12"/>
        <v>6.0982007744913311E-3</v>
      </c>
      <c r="H67" s="11">
        <v>20</v>
      </c>
      <c r="I67" s="2">
        <f t="shared" si="13"/>
        <v>6.6580628141176728E-4</v>
      </c>
      <c r="J67" s="2">
        <f t="shared" si="14"/>
        <v>2.6512812541657953E-3</v>
      </c>
      <c r="Y67" s="2"/>
      <c r="AE67" s="5">
        <v>1.9575263800857598E-2</v>
      </c>
    </row>
    <row r="68" spans="1:31" x14ac:dyDescent="0.2">
      <c r="A68" s="11">
        <v>1997</v>
      </c>
      <c r="B68">
        <f t="shared" si="16"/>
        <v>1997.5</v>
      </c>
      <c r="C68" s="13">
        <v>3.1824158006720323E-4</v>
      </c>
      <c r="D68" s="2">
        <f t="shared" si="15"/>
        <v>3.2531500593191661E-3</v>
      </c>
      <c r="E68" s="2">
        <v>3.88017079715384E-3</v>
      </c>
      <c r="F68" s="2">
        <f t="shared" si="11"/>
        <v>-3.5619292170866366E-3</v>
      </c>
      <c r="G68" s="2">
        <f t="shared" si="12"/>
        <v>4.1984123772210429E-3</v>
      </c>
      <c r="H68" s="11">
        <v>20</v>
      </c>
      <c r="I68" s="2">
        <f t="shared" si="13"/>
        <v>-5.4939098660735015E-4</v>
      </c>
      <c r="J68" s="2">
        <f t="shared" si="14"/>
        <v>1.1858741467417565E-3</v>
      </c>
      <c r="Y68" s="2"/>
      <c r="AE68" s="5">
        <v>1.4760697454213148E-2</v>
      </c>
    </row>
    <row r="69" spans="1:31" x14ac:dyDescent="0.2">
      <c r="A69" s="11">
        <v>1998</v>
      </c>
      <c r="B69">
        <f t="shared" si="16"/>
        <v>1998.5</v>
      </c>
      <c r="C69" s="13">
        <v>9.6053022714367928E-3</v>
      </c>
      <c r="D69" s="2">
        <f t="shared" si="15"/>
        <v>2.7038446775716823E-3</v>
      </c>
      <c r="E69" s="2">
        <v>4.0589890443137704E-3</v>
      </c>
      <c r="F69" s="2">
        <f t="shared" si="11"/>
        <v>5.5463132271230224E-3</v>
      </c>
      <c r="G69" s="2">
        <f t="shared" si="12"/>
        <v>1.3664291315750563E-2</v>
      </c>
      <c r="H69" s="11">
        <v>20</v>
      </c>
      <c r="I69" s="2">
        <f t="shared" si="13"/>
        <v>8.6976847291355425E-3</v>
      </c>
      <c r="J69" s="2">
        <f t="shared" si="14"/>
        <v>1.0512919813738043E-2</v>
      </c>
      <c r="Y69" s="2"/>
      <c r="AE69" s="5">
        <v>1.3036115707468357E-2</v>
      </c>
    </row>
    <row r="70" spans="1:31" x14ac:dyDescent="0.2">
      <c r="A70" s="11">
        <v>1999</v>
      </c>
      <c r="B70">
        <f t="shared" si="16"/>
        <v>1999.5</v>
      </c>
      <c r="C70" s="13">
        <v>2.4937071030144077E-3</v>
      </c>
      <c r="D70" s="2">
        <f t="shared" si="15"/>
        <v>1.6902071098082228E-3</v>
      </c>
      <c r="E70" s="2">
        <v>4.5543345043926398E-3</v>
      </c>
      <c r="F70" s="2">
        <f t="shared" si="11"/>
        <v>-2.0606274013782321E-3</v>
      </c>
      <c r="G70" s="2">
        <f t="shared" si="12"/>
        <v>7.048041607407048E-3</v>
      </c>
      <c r="H70" s="11">
        <v>20</v>
      </c>
      <c r="I70" s="2">
        <f t="shared" si="13"/>
        <v>1.4753269486049321E-3</v>
      </c>
      <c r="J70" s="2">
        <f t="shared" si="14"/>
        <v>3.5120872574238831E-3</v>
      </c>
      <c r="Y70" s="2"/>
      <c r="AE70" s="5">
        <v>1.0214499794326514E-2</v>
      </c>
    </row>
    <row r="71" spans="1:31" x14ac:dyDescent="0.2">
      <c r="A71" s="11">
        <v>2000</v>
      </c>
      <c r="B71">
        <f t="shared" si="16"/>
        <v>2000.5</v>
      </c>
      <c r="C71" s="13">
        <v>-5.5657133444877527E-4</v>
      </c>
      <c r="D71" s="2">
        <f t="shared" si="15"/>
        <v>1.0730109164319213E-3</v>
      </c>
      <c r="E71" s="2">
        <v>2.5819311344030499E-3</v>
      </c>
      <c r="F71" s="2">
        <f t="shared" si="11"/>
        <v>-3.138502468851825E-3</v>
      </c>
      <c r="G71" s="2">
        <f t="shared" si="12"/>
        <v>2.0253597999542747E-3</v>
      </c>
      <c r="H71" s="11">
        <v>20</v>
      </c>
      <c r="I71" s="2">
        <f t="shared" si="13"/>
        <v>-1.1339086874236118E-3</v>
      </c>
      <c r="J71" s="2">
        <f t="shared" si="14"/>
        <v>2.0766018526061298E-5</v>
      </c>
      <c r="Y71" s="2"/>
      <c r="AE71" s="5">
        <v>1.015819757899878E-2</v>
      </c>
    </row>
    <row r="72" spans="1:31" x14ac:dyDescent="0.2">
      <c r="A72" s="11">
        <v>2001</v>
      </c>
      <c r="B72">
        <f t="shared" si="16"/>
        <v>2001.5</v>
      </c>
      <c r="C72" s="13">
        <v>-3.4096440710285141E-3</v>
      </c>
      <c r="D72" s="2">
        <f t="shared" si="15"/>
        <v>-1.6100818961681525E-3</v>
      </c>
      <c r="E72" s="2">
        <v>4.1052687977853799E-3</v>
      </c>
      <c r="F72" s="2">
        <f t="shared" si="11"/>
        <v>-7.5149128688138944E-3</v>
      </c>
      <c r="G72" s="2">
        <f t="shared" si="12"/>
        <v>6.9562472675686578E-4</v>
      </c>
      <c r="H72" s="11">
        <v>20</v>
      </c>
      <c r="I72" s="2">
        <f t="shared" si="13"/>
        <v>-4.3276100808042088E-3</v>
      </c>
      <c r="J72" s="2">
        <f t="shared" si="14"/>
        <v>-2.4916780612528194E-3</v>
      </c>
      <c r="Y72" s="2"/>
      <c r="AE72" s="5">
        <v>9.1618183317025009E-3</v>
      </c>
    </row>
    <row r="73" spans="1:31" x14ac:dyDescent="0.2">
      <c r="A73" s="11">
        <v>2002</v>
      </c>
      <c r="B73">
        <f t="shared" si="16"/>
        <v>2002.5</v>
      </c>
      <c r="C73" s="13">
        <v>-2.7677393868143045E-3</v>
      </c>
      <c r="D73" s="2">
        <f t="shared" si="15"/>
        <v>-3.0906471218274381E-3</v>
      </c>
      <c r="E73" s="2">
        <v>2.9261651262020502E-3</v>
      </c>
      <c r="F73" s="2">
        <f t="shared" si="11"/>
        <v>-5.6939045130163547E-3</v>
      </c>
      <c r="G73" s="2">
        <f t="shared" si="12"/>
        <v>1.5842573938774571E-4</v>
      </c>
      <c r="H73" s="11">
        <v>20</v>
      </c>
      <c r="I73" s="2">
        <f t="shared" si="13"/>
        <v>-3.4220498003720082E-3</v>
      </c>
      <c r="J73" s="2">
        <f t="shared" si="14"/>
        <v>-2.1134289732566008E-3</v>
      </c>
      <c r="Y73" s="2"/>
      <c r="AE73" s="5">
        <v>1.9440966240843491E-2</v>
      </c>
    </row>
    <row r="74" spans="1:31" x14ac:dyDescent="0.2">
      <c r="A74" s="11">
        <v>2003</v>
      </c>
      <c r="B74">
        <f t="shared" si="16"/>
        <v>2003.5</v>
      </c>
      <c r="C74" s="13">
        <v>-3.8101617915635762E-3</v>
      </c>
      <c r="D74" s="2">
        <f t="shared" si="15"/>
        <v>-3.0547644713147027E-3</v>
      </c>
      <c r="E74" s="2">
        <v>2.5157045939266901E-3</v>
      </c>
      <c r="F74" s="2">
        <f t="shared" si="11"/>
        <v>-6.3258663854902659E-3</v>
      </c>
      <c r="G74" s="2">
        <f t="shared" si="12"/>
        <v>-1.2944571976368862E-3</v>
      </c>
      <c r="H74" s="11">
        <v>20</v>
      </c>
      <c r="I74" s="2">
        <f t="shared" si="13"/>
        <v>-4.3726904398964346E-3</v>
      </c>
      <c r="J74" s="2">
        <f t="shared" si="14"/>
        <v>-3.2476331432307179E-3</v>
      </c>
      <c r="Y74" s="2"/>
    </row>
    <row r="75" spans="1:31" x14ac:dyDescent="0.2">
      <c r="A75" s="11">
        <v>2004</v>
      </c>
      <c r="B75">
        <f t="shared" si="16"/>
        <v>2004.5</v>
      </c>
      <c r="C75" s="13">
        <v>-4.9091190252820204E-3</v>
      </c>
      <c r="D75" s="2">
        <f t="shared" si="15"/>
        <v>-1.5373543576660659E-3</v>
      </c>
      <c r="E75" s="2">
        <v>4.6377855547754801E-3</v>
      </c>
      <c r="F75" s="2">
        <f t="shared" si="11"/>
        <v>-9.5469045800575005E-3</v>
      </c>
      <c r="G75" s="2">
        <f t="shared" si="12"/>
        <v>-2.7133347050654032E-4</v>
      </c>
      <c r="H75" s="11">
        <v>20</v>
      </c>
      <c r="I75" s="2">
        <f t="shared" si="13"/>
        <v>-5.946159401836475E-3</v>
      </c>
      <c r="J75" s="2">
        <f t="shared" si="14"/>
        <v>-3.8720786487275657E-3</v>
      </c>
      <c r="Y75" s="2"/>
    </row>
    <row r="76" spans="1:31" x14ac:dyDescent="0.2">
      <c r="A76" s="11">
        <v>2005</v>
      </c>
      <c r="B76" s="10">
        <f t="shared" si="16"/>
        <v>2005.5</v>
      </c>
      <c r="C76" s="13">
        <v>-3.7715808188509798E-4</v>
      </c>
      <c r="D76" s="2">
        <f t="shared" si="15"/>
        <v>-9.7279601898549021E-4</v>
      </c>
      <c r="E76" s="2">
        <v>3.40775158426986E-3</v>
      </c>
      <c r="F76" s="2">
        <f t="shared" si="11"/>
        <v>-3.7849096661549579E-3</v>
      </c>
      <c r="G76" s="2">
        <f t="shared" si="12"/>
        <v>3.0305935023847621E-3</v>
      </c>
      <c r="H76" s="11">
        <v>20</v>
      </c>
      <c r="I76" s="2">
        <f t="shared" si="13"/>
        <v>-1.1391545011710991E-3</v>
      </c>
      <c r="J76" s="2">
        <f t="shared" si="14"/>
        <v>3.8483833740090304E-4</v>
      </c>
      <c r="Y76" s="2"/>
    </row>
    <row r="77" spans="1:31" x14ac:dyDescent="0.2">
      <c r="A77" s="11">
        <v>2006</v>
      </c>
      <c r="B77" s="10">
        <f t="shared" si="16"/>
        <v>2006.5</v>
      </c>
      <c r="C77" s="13">
        <v>4.1774064972146703E-3</v>
      </c>
      <c r="D77" s="2">
        <f t="shared" si="15"/>
        <v>1.9593311805647488E-5</v>
      </c>
      <c r="E77" s="2">
        <v>3.2216903027838498E-3</v>
      </c>
      <c r="F77" s="2">
        <f t="shared" si="11"/>
        <v>9.5571619443082052E-4</v>
      </c>
      <c r="G77" s="2">
        <f t="shared" si="12"/>
        <v>7.3990967999985197E-3</v>
      </c>
      <c r="H77" s="11">
        <v>20</v>
      </c>
      <c r="I77" s="2">
        <f t="shared" si="13"/>
        <v>3.4570146452670134E-3</v>
      </c>
      <c r="J77" s="2">
        <f t="shared" si="14"/>
        <v>4.8977983491623267E-3</v>
      </c>
      <c r="Y77" s="2"/>
    </row>
    <row r="78" spans="1:31" x14ac:dyDescent="0.2">
      <c r="A78" s="11">
        <v>2007</v>
      </c>
      <c r="B78" s="10">
        <f t="shared" si="16"/>
        <v>2007.5</v>
      </c>
      <c r="C78" s="13">
        <v>5.5052306588574597E-5</v>
      </c>
      <c r="D78" s="2">
        <f t="shared" si="15"/>
        <v>4.8818258528423257E-4</v>
      </c>
      <c r="E78" s="2">
        <v>2.85723817200342E-3</v>
      </c>
      <c r="F78" s="2">
        <f t="shared" si="11"/>
        <v>-2.8021858654148453E-3</v>
      </c>
      <c r="G78" s="2">
        <f t="shared" si="12"/>
        <v>2.9122904785919947E-3</v>
      </c>
      <c r="H78" s="11">
        <v>20</v>
      </c>
      <c r="I78" s="2">
        <f t="shared" si="13"/>
        <v>-5.8384557146211368E-4</v>
      </c>
      <c r="J78" s="2">
        <f t="shared" si="14"/>
        <v>6.939501846392629E-4</v>
      </c>
      <c r="Y78" s="2"/>
    </row>
    <row r="79" spans="1:31" x14ac:dyDescent="0.2">
      <c r="A79" s="11">
        <v>2008</v>
      </c>
      <c r="B79">
        <v>2008.5</v>
      </c>
      <c r="C79" s="13">
        <v>1.1517848623921114E-3</v>
      </c>
      <c r="D79" s="2">
        <f t="shared" si="15"/>
        <v>6.858522454350613E-4</v>
      </c>
      <c r="E79" s="2">
        <v>6.59672397788228E-3</v>
      </c>
      <c r="F79" s="2">
        <f t="shared" si="11"/>
        <v>-5.4449391154901688E-3</v>
      </c>
      <c r="G79" s="2">
        <f t="shared" si="12"/>
        <v>7.7485088402743912E-3</v>
      </c>
      <c r="H79" s="11">
        <v>19</v>
      </c>
      <c r="I79" s="2">
        <f t="shared" si="13"/>
        <v>-3.6160741013528327E-4</v>
      </c>
      <c r="J79" s="2">
        <f t="shared" si="14"/>
        <v>2.665177134919506E-3</v>
      </c>
      <c r="Y79" s="2"/>
    </row>
    <row r="80" spans="1:31" x14ac:dyDescent="0.2">
      <c r="A80" s="11">
        <v>2009</v>
      </c>
      <c r="B80">
        <v>2009.5</v>
      </c>
      <c r="C80" s="13">
        <v>-2.5661726578890959E-3</v>
      </c>
      <c r="D80" s="2">
        <f t="shared" si="15"/>
        <v>-5.1719729954993634E-4</v>
      </c>
      <c r="E80" s="2">
        <v>3.1719618124801899E-3</v>
      </c>
      <c r="F80" s="2">
        <f t="shared" si="11"/>
        <v>-5.7381344703692858E-3</v>
      </c>
      <c r="G80" s="2">
        <f t="shared" si="12"/>
        <v>6.0578915459109407E-4</v>
      </c>
      <c r="H80" s="11">
        <v>20</v>
      </c>
      <c r="I80" s="2">
        <f t="shared" si="13"/>
        <v>-3.2754448813630105E-3</v>
      </c>
      <c r="J80" s="2">
        <f t="shared" si="14"/>
        <v>-1.8569004344151812E-3</v>
      </c>
      <c r="Y80" s="2"/>
    </row>
    <row r="81" spans="1:25" x14ac:dyDescent="0.2">
      <c r="A81" s="14">
        <v>2010</v>
      </c>
      <c r="B81">
        <v>2010.5</v>
      </c>
      <c r="C81" s="13">
        <v>6.111902188690461E-4</v>
      </c>
      <c r="D81" s="2">
        <f t="shared" si="15"/>
        <v>-2.5819624111152325E-4</v>
      </c>
      <c r="E81" s="2">
        <v>3.53470681655524E-3</v>
      </c>
      <c r="F81" s="2">
        <f t="shared" ref="F81:F87" si="17">+C81-E81</f>
        <v>-2.9235165976861941E-3</v>
      </c>
      <c r="G81" s="2">
        <f t="shared" ref="G81:G87" si="18">+C81+E81</f>
        <v>4.1458970354242859E-3</v>
      </c>
      <c r="H81" s="11">
        <v>20</v>
      </c>
      <c r="I81" s="2">
        <f t="shared" si="13"/>
        <v>-1.791942533658934E-4</v>
      </c>
      <c r="J81" s="2">
        <f t="shared" si="14"/>
        <v>1.4015746911039857E-3</v>
      </c>
      <c r="Y81" s="2"/>
    </row>
    <row r="82" spans="1:25" x14ac:dyDescent="0.2">
      <c r="A82" s="14">
        <v>2011</v>
      </c>
      <c r="B82">
        <f t="shared" ref="B82:B87" si="19">A82+0.5</f>
        <v>2011.5</v>
      </c>
      <c r="C82" s="13">
        <v>-1.8378412277103178E-3</v>
      </c>
      <c r="D82" s="2">
        <f t="shared" si="15"/>
        <v>1.3338563559727655E-4</v>
      </c>
      <c r="E82" s="2">
        <v>3.3639708855119298E-3</v>
      </c>
      <c r="F82" s="2">
        <f t="shared" si="17"/>
        <v>-5.2018121132222477E-3</v>
      </c>
      <c r="G82" s="2">
        <f t="shared" si="18"/>
        <v>1.526129657801612E-3</v>
      </c>
      <c r="H82" s="11">
        <v>20</v>
      </c>
      <c r="I82" s="2">
        <f t="shared" si="13"/>
        <v>-2.5900479851438014E-3</v>
      </c>
      <c r="J82" s="2">
        <f t="shared" si="14"/>
        <v>-1.0856344702768342E-3</v>
      </c>
      <c r="Y82" s="2"/>
    </row>
    <row r="83" spans="1:25" x14ac:dyDescent="0.2">
      <c r="A83" s="14">
        <v>2012</v>
      </c>
      <c r="B83">
        <f t="shared" si="19"/>
        <v>2012.5</v>
      </c>
      <c r="C83" s="13">
        <v>1.3500575987806401E-3</v>
      </c>
      <c r="D83" s="2">
        <f t="shared" si="15"/>
        <v>3.5197462324643565E-4</v>
      </c>
      <c r="E83" s="2">
        <v>4.8159425322847598E-3</v>
      </c>
      <c r="F83" s="2">
        <f t="shared" si="17"/>
        <v>-3.4658849335041197E-3</v>
      </c>
      <c r="G83" s="2">
        <f t="shared" si="18"/>
        <v>6.1660001310653995E-3</v>
      </c>
      <c r="H83" s="11">
        <v>20</v>
      </c>
      <c r="I83" s="2">
        <f t="shared" si="13"/>
        <v>2.7318011098852028E-4</v>
      </c>
      <c r="J83" s="2">
        <f t="shared" si="14"/>
        <v>2.4269350865727601E-3</v>
      </c>
      <c r="Y83" s="2"/>
    </row>
    <row r="84" spans="1:25" x14ac:dyDescent="0.2">
      <c r="A84" s="14">
        <v>2013</v>
      </c>
      <c r="B84">
        <f t="shared" si="19"/>
        <v>2013.5</v>
      </c>
      <c r="C84" s="13">
        <v>3.1096942459361101E-3</v>
      </c>
      <c r="D84" s="2">
        <f t="shared" si="15"/>
        <v>-1.062306809424035E-4</v>
      </c>
      <c r="E84" s="2">
        <v>3.6733118239432E-3</v>
      </c>
      <c r="F84" s="2">
        <f t="shared" si="17"/>
        <v>-5.6361757800708987E-4</v>
      </c>
      <c r="G84" s="2">
        <f t="shared" si="18"/>
        <v>6.7830060698793101E-3</v>
      </c>
      <c r="H84" s="11">
        <v>20</v>
      </c>
      <c r="I84" s="2">
        <f t="shared" si="13"/>
        <v>2.2883167518470368E-3</v>
      </c>
      <c r="J84" s="2">
        <f t="shared" si="14"/>
        <v>3.9310717400251839E-3</v>
      </c>
      <c r="Y84" s="2"/>
    </row>
    <row r="85" spans="1:25" x14ac:dyDescent="0.2">
      <c r="A85" s="14">
        <v>2014</v>
      </c>
      <c r="B85">
        <f t="shared" si="19"/>
        <v>2014.5</v>
      </c>
      <c r="C85" s="13">
        <v>-1.4732277196432999E-3</v>
      </c>
      <c r="D85" s="2">
        <f t="shared" si="15"/>
        <v>6.8021194517643604E-4</v>
      </c>
      <c r="E85" s="2">
        <v>4.73089614866416E-3</v>
      </c>
      <c r="F85" s="2">
        <f t="shared" si="17"/>
        <v>-6.2041238683074595E-3</v>
      </c>
      <c r="G85" s="2">
        <f t="shared" si="18"/>
        <v>3.2576684290208601E-3</v>
      </c>
      <c r="H85" s="11">
        <v>20</v>
      </c>
      <c r="I85" s="2">
        <f t="shared" si="13"/>
        <v>-2.531088257933801E-3</v>
      </c>
      <c r="J85" s="2">
        <f t="shared" si="14"/>
        <v>-4.153671813527987E-4</v>
      </c>
      <c r="Y85" s="2"/>
    </row>
    <row r="86" spans="1:25" x14ac:dyDescent="0.2">
      <c r="A86" s="14">
        <v>2015</v>
      </c>
      <c r="B86">
        <f t="shared" si="19"/>
        <v>2015.5</v>
      </c>
      <c r="C86" s="13">
        <v>-1.6798363020751499E-3</v>
      </c>
      <c r="E86" s="2">
        <v>4.76426330846792E-3</v>
      </c>
      <c r="F86" s="2">
        <f t="shared" si="17"/>
        <v>-6.4440996105430701E-3</v>
      </c>
      <c r="G86" s="2">
        <f t="shared" si="18"/>
        <v>3.0844270063927698E-3</v>
      </c>
      <c r="H86" s="11">
        <v>20</v>
      </c>
      <c r="I86" s="2">
        <f t="shared" si="13"/>
        <v>-2.7451579641193818E-3</v>
      </c>
      <c r="J86" s="2">
        <f t="shared" si="14"/>
        <v>-6.1451464003091805E-4</v>
      </c>
      <c r="Y86" s="2"/>
    </row>
    <row r="87" spans="1:25" x14ac:dyDescent="0.2">
      <c r="A87" s="14">
        <v>2016</v>
      </c>
      <c r="B87">
        <f t="shared" si="19"/>
        <v>2016.5</v>
      </c>
      <c r="C87" s="13">
        <v>2.0943719028838799E-3</v>
      </c>
      <c r="E87" s="2">
        <v>5.7794929800017002E-3</v>
      </c>
      <c r="F87" s="2">
        <f t="shared" si="17"/>
        <v>-3.6851210771178203E-3</v>
      </c>
      <c r="G87" s="2">
        <f t="shared" si="18"/>
        <v>7.8738648828855801E-3</v>
      </c>
      <c r="H87" s="11">
        <v>20</v>
      </c>
      <c r="I87" s="2">
        <f t="shared" si="13"/>
        <v>8.0203798500721644E-4</v>
      </c>
      <c r="J87" s="2">
        <f t="shared" si="14"/>
        <v>3.3867058207605431E-3</v>
      </c>
      <c r="Y87" s="2"/>
    </row>
    <row r="89" spans="1:25" x14ac:dyDescent="0.2">
      <c r="B89" s="15" t="s">
        <v>31</v>
      </c>
      <c r="C89">
        <f>C87/STDEV(C$52:C$81)</f>
        <v>0.56752863408084331</v>
      </c>
    </row>
  </sheetData>
  <phoneticPr fontId="0" type="noConversion"/>
  <printOptions horizontalCentered="1"/>
  <pageMargins left="0.74803149606299213" right="0.74803149606299213" top="0.98425196850393704" bottom="0.98425196850393704" header="0.51181102362204722" footer="0.51181102362204722"/>
  <pageSetup orientation="landscape" r:id="rId1"/>
  <headerFooter alignWithMargins="0"/>
  <ignoredErrors>
    <ignoredError sqref="D20:D79 D80:D81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workbookViewId="0">
      <selection activeCell="K11" sqref="K11"/>
    </sheetView>
  </sheetViews>
  <sheetFormatPr defaultRowHeight="12.75" x14ac:dyDescent="0.2"/>
  <sheetData>
    <row r="1" spans="1:21" x14ac:dyDescent="0.2">
      <c r="D1" t="s">
        <v>30</v>
      </c>
    </row>
    <row r="2" spans="1:21" x14ac:dyDescent="0.2">
      <c r="A2" s="17" t="s">
        <v>0</v>
      </c>
      <c r="B2" s="17" t="s">
        <v>24</v>
      </c>
      <c r="C2" s="17" t="s">
        <v>25</v>
      </c>
      <c r="D2" s="17" t="s">
        <v>26</v>
      </c>
      <c r="E2" s="17" t="s">
        <v>27</v>
      </c>
      <c r="F2" s="17" t="s">
        <v>28</v>
      </c>
      <c r="G2" s="17" t="s">
        <v>29</v>
      </c>
      <c r="I2" s="17"/>
      <c r="J2" s="17"/>
      <c r="K2" s="17"/>
      <c r="L2" s="17"/>
      <c r="M2" s="17"/>
      <c r="N2" s="17"/>
      <c r="O2" s="17"/>
      <c r="Q2" s="17"/>
      <c r="R2" s="17"/>
      <c r="S2" s="17"/>
      <c r="T2" s="17"/>
      <c r="U2" s="17"/>
    </row>
    <row r="3" spans="1:21" x14ac:dyDescent="0.2">
      <c r="A3">
        <v>1913</v>
      </c>
      <c r="F3" s="18">
        <v>0</v>
      </c>
      <c r="G3">
        <v>0</v>
      </c>
      <c r="R3" s="2"/>
      <c r="S3" s="2"/>
      <c r="T3" s="2"/>
      <c r="U3" s="2"/>
    </row>
    <row r="4" spans="1:21" x14ac:dyDescent="0.2">
      <c r="A4">
        <v>1914</v>
      </c>
      <c r="B4" s="2">
        <v>-1.61890649178432E-4</v>
      </c>
      <c r="C4" s="2">
        <v>7.2604467258891E-3</v>
      </c>
      <c r="D4" s="2">
        <v>2.4677312039768401E-3</v>
      </c>
      <c r="E4" s="2">
        <v>9.20578243547201E-3</v>
      </c>
      <c r="F4" s="18">
        <v>29172.858017999999</v>
      </c>
      <c r="G4">
        <v>5</v>
      </c>
      <c r="R4" s="2"/>
      <c r="S4" s="2"/>
      <c r="T4" s="2"/>
      <c r="U4" s="2"/>
    </row>
    <row r="5" spans="1:21" x14ac:dyDescent="0.2">
      <c r="A5">
        <v>1915</v>
      </c>
      <c r="B5" s="2">
        <v>-4.7253205994917903E-3</v>
      </c>
      <c r="C5" s="2">
        <v>3.0987221298716E-3</v>
      </c>
      <c r="D5" s="2">
        <v>-1.09363643881115E-2</v>
      </c>
      <c r="E5" s="2">
        <v>5.3170214339995601E-3</v>
      </c>
      <c r="F5" s="18">
        <v>109596.23729200001</v>
      </c>
      <c r="G5">
        <v>13</v>
      </c>
      <c r="R5" s="2"/>
      <c r="S5" s="2"/>
      <c r="T5" s="2"/>
      <c r="U5" s="2"/>
    </row>
    <row r="6" spans="1:21" x14ac:dyDescent="0.2">
      <c r="A6">
        <v>1919</v>
      </c>
      <c r="B6" s="2">
        <v>-8.9224311044708692E-3</v>
      </c>
      <c r="C6" s="2">
        <v>9.4953117055655793E-3</v>
      </c>
      <c r="D6" s="2">
        <v>-9.7086958695511306E-3</v>
      </c>
      <c r="E6" s="2">
        <v>1.1348486889974601E-2</v>
      </c>
      <c r="F6" s="18">
        <v>43080.808983000003</v>
      </c>
      <c r="G6">
        <v>4</v>
      </c>
      <c r="R6" s="2"/>
      <c r="S6" s="2"/>
      <c r="T6" s="2"/>
      <c r="U6" s="2"/>
    </row>
    <row r="7" spans="1:21" x14ac:dyDescent="0.2">
      <c r="A7">
        <v>1920</v>
      </c>
      <c r="B7" s="2">
        <v>-6.3679379447302504E-3</v>
      </c>
      <c r="C7" s="2">
        <v>3.2033928399483901E-3</v>
      </c>
      <c r="D7" s="2">
        <v>-4.0876783721807298E-3</v>
      </c>
      <c r="E7" s="2">
        <v>1.93449716271834E-3</v>
      </c>
      <c r="F7" s="18">
        <v>16982.414918999999</v>
      </c>
      <c r="G7">
        <v>5</v>
      </c>
      <c r="R7" s="2"/>
      <c r="S7" s="2"/>
      <c r="T7" s="2"/>
      <c r="U7" s="2"/>
    </row>
    <row r="8" spans="1:21" x14ac:dyDescent="0.2">
      <c r="A8">
        <v>1921</v>
      </c>
      <c r="B8" s="2"/>
      <c r="C8" s="2"/>
      <c r="D8" s="2"/>
      <c r="E8" s="2"/>
      <c r="F8" s="18">
        <v>0</v>
      </c>
      <c r="G8">
        <v>0</v>
      </c>
      <c r="R8" s="2"/>
      <c r="S8" s="2"/>
      <c r="T8" s="2"/>
      <c r="U8" s="2"/>
    </row>
    <row r="9" spans="1:21" x14ac:dyDescent="0.2">
      <c r="A9">
        <v>1924</v>
      </c>
      <c r="B9" s="2">
        <v>6.44165716666665E-3</v>
      </c>
      <c r="C9" s="2"/>
      <c r="D9" s="2">
        <v>-5.24941122222225E-3</v>
      </c>
      <c r="E9" s="2"/>
      <c r="F9" s="18">
        <v>11225.29924</v>
      </c>
      <c r="G9">
        <v>1</v>
      </c>
      <c r="R9" s="2"/>
      <c r="S9" s="2"/>
      <c r="T9" s="2"/>
      <c r="U9" s="2"/>
    </row>
    <row r="10" spans="1:21" x14ac:dyDescent="0.2">
      <c r="A10">
        <v>1926</v>
      </c>
      <c r="B10" s="2"/>
      <c r="C10" s="2"/>
      <c r="D10" s="2"/>
      <c r="E10" s="2"/>
      <c r="F10" s="18">
        <v>0</v>
      </c>
      <c r="G10">
        <v>0</v>
      </c>
      <c r="R10" s="2"/>
      <c r="S10" s="2"/>
      <c r="T10" s="2"/>
      <c r="U10" s="2"/>
    </row>
    <row r="11" spans="1:21" x14ac:dyDescent="0.2">
      <c r="A11">
        <v>1928</v>
      </c>
      <c r="B11" s="2">
        <v>-4.80421025610014E-3</v>
      </c>
      <c r="C11" s="2">
        <v>2.21951527178512E-3</v>
      </c>
      <c r="D11" s="2">
        <v>-6.01447342553681E-3</v>
      </c>
      <c r="E11" s="2">
        <v>3.0018785739563099E-3</v>
      </c>
      <c r="F11" s="18">
        <v>31887.398846</v>
      </c>
      <c r="G11">
        <v>3</v>
      </c>
      <c r="R11" s="2"/>
      <c r="S11" s="2"/>
      <c r="T11" s="2"/>
      <c r="U11" s="2"/>
    </row>
    <row r="12" spans="1:21" x14ac:dyDescent="0.2">
      <c r="A12">
        <v>1929</v>
      </c>
      <c r="B12" s="2">
        <v>-5.59719991393875E-3</v>
      </c>
      <c r="C12" s="2">
        <v>7.1620159132447297E-3</v>
      </c>
      <c r="D12" s="2">
        <v>-2.09978525379315E-3</v>
      </c>
      <c r="E12" s="2">
        <v>1.51035928684356E-2</v>
      </c>
      <c r="F12" s="18">
        <v>22326.108942999999</v>
      </c>
      <c r="G12">
        <v>2</v>
      </c>
      <c r="R12" s="2"/>
      <c r="S12" s="2"/>
      <c r="T12" s="2"/>
      <c r="U12" s="2"/>
    </row>
    <row r="13" spans="1:21" x14ac:dyDescent="0.2">
      <c r="A13">
        <v>1930</v>
      </c>
      <c r="B13" s="2"/>
      <c r="C13" s="2"/>
      <c r="D13" s="2"/>
      <c r="E13" s="2"/>
      <c r="F13" s="18">
        <v>0</v>
      </c>
      <c r="G13">
        <v>0</v>
      </c>
      <c r="R13" s="2"/>
      <c r="S13" s="2"/>
      <c r="T13" s="2"/>
      <c r="U13" s="2"/>
    </row>
    <row r="14" spans="1:21" x14ac:dyDescent="0.2">
      <c r="A14">
        <v>1931</v>
      </c>
      <c r="B14" s="2"/>
      <c r="C14" s="2"/>
      <c r="D14" s="2"/>
      <c r="E14" s="2"/>
      <c r="F14" s="18">
        <v>0</v>
      </c>
      <c r="G14">
        <v>0</v>
      </c>
      <c r="R14" s="2"/>
      <c r="S14" s="2"/>
      <c r="T14" s="2"/>
      <c r="U14" s="2"/>
    </row>
    <row r="15" spans="1:21" x14ac:dyDescent="0.2">
      <c r="A15">
        <v>1932</v>
      </c>
      <c r="B15" s="2">
        <v>1.6044121489191699E-3</v>
      </c>
      <c r="C15" s="2">
        <v>6.8640231498824601E-3</v>
      </c>
      <c r="D15" s="2">
        <v>3.6815976658290798E-3</v>
      </c>
      <c r="E15" s="2">
        <v>9.0096221220679392E-3</v>
      </c>
      <c r="F15" s="18">
        <v>41961.607759999999</v>
      </c>
      <c r="G15">
        <v>5</v>
      </c>
      <c r="R15" s="2"/>
      <c r="S15" s="2"/>
      <c r="T15" s="2"/>
      <c r="U15" s="2"/>
    </row>
    <row r="16" spans="1:21" x14ac:dyDescent="0.2">
      <c r="A16">
        <v>1933</v>
      </c>
      <c r="B16" s="2">
        <v>-4.95818937566583E-3</v>
      </c>
      <c r="C16" s="2">
        <v>7.9756783938569192E-3</v>
      </c>
      <c r="D16" s="2">
        <v>-3.41437065285553E-3</v>
      </c>
      <c r="E16" s="2">
        <v>1.13559125714396E-2</v>
      </c>
      <c r="F16" s="18">
        <v>62207.101892999999</v>
      </c>
      <c r="G16">
        <v>11</v>
      </c>
      <c r="R16" s="2"/>
      <c r="S16" s="2"/>
      <c r="T16" s="2"/>
      <c r="U16" s="2"/>
    </row>
    <row r="17" spans="1:21" x14ac:dyDescent="0.2">
      <c r="A17">
        <v>1934</v>
      </c>
      <c r="B17" s="2">
        <v>-4.7017901585272104E-3</v>
      </c>
      <c r="C17" s="2">
        <v>7.4948442627336799E-3</v>
      </c>
      <c r="D17" s="2">
        <v>-1.32349321569965E-3</v>
      </c>
      <c r="E17" s="2">
        <v>1.0125839479261101E-2</v>
      </c>
      <c r="F17" s="18">
        <v>124792.393746</v>
      </c>
      <c r="G17">
        <v>17</v>
      </c>
      <c r="R17" s="2"/>
      <c r="S17" s="2"/>
      <c r="T17" s="2"/>
      <c r="U17" s="2"/>
    </row>
    <row r="18" spans="1:21" x14ac:dyDescent="0.2">
      <c r="A18">
        <v>1935</v>
      </c>
      <c r="B18" s="2">
        <v>-6.0692414583524302E-3</v>
      </c>
      <c r="C18" s="2">
        <v>6.8298053527988704E-3</v>
      </c>
      <c r="D18" s="2">
        <v>-8.2050565414208201E-3</v>
      </c>
      <c r="E18" s="2">
        <v>1.0552450077453399E-2</v>
      </c>
      <c r="F18" s="18">
        <v>99851.547959999996</v>
      </c>
      <c r="G18">
        <v>12</v>
      </c>
      <c r="R18" s="2"/>
      <c r="S18" s="2"/>
      <c r="T18" s="2"/>
      <c r="U18" s="2"/>
    </row>
    <row r="19" spans="1:21" x14ac:dyDescent="0.2">
      <c r="A19">
        <v>1936</v>
      </c>
      <c r="B19" s="2">
        <v>-5.1431990321399801E-3</v>
      </c>
      <c r="C19" s="2">
        <v>4.1633994657316502E-3</v>
      </c>
      <c r="D19" s="2">
        <v>-4.7015757978298503E-3</v>
      </c>
      <c r="E19" s="2">
        <v>4.4896321489052496E-3</v>
      </c>
      <c r="F19" s="18">
        <v>89040.031411999997</v>
      </c>
      <c r="G19">
        <v>13</v>
      </c>
      <c r="R19" s="2"/>
      <c r="S19" s="2"/>
      <c r="T19" s="2"/>
      <c r="U19" s="2"/>
    </row>
    <row r="20" spans="1:21" x14ac:dyDescent="0.2">
      <c r="A20">
        <v>1937</v>
      </c>
      <c r="B20" s="2">
        <v>-8.2138943388941291E-3</v>
      </c>
      <c r="C20" s="2">
        <v>3.5246411069359699E-3</v>
      </c>
      <c r="D20" s="2">
        <v>-5.4936218363082698E-3</v>
      </c>
      <c r="E20" s="2">
        <v>3.4762661972034402E-3</v>
      </c>
      <c r="F20" s="18">
        <v>76679.642743000004</v>
      </c>
      <c r="G20">
        <v>11</v>
      </c>
      <c r="R20" s="2"/>
      <c r="S20" s="2"/>
      <c r="T20" s="2"/>
      <c r="U20" s="2"/>
    </row>
    <row r="21" spans="1:21" x14ac:dyDescent="0.2">
      <c r="A21">
        <v>1938</v>
      </c>
      <c r="B21" s="2">
        <v>-2.9036682804284698E-3</v>
      </c>
      <c r="C21" s="2">
        <v>3.40155464921472E-3</v>
      </c>
      <c r="D21" s="2">
        <v>6.6445925958547904E-4</v>
      </c>
      <c r="E21" s="2">
        <v>4.6405857829350996E-3</v>
      </c>
      <c r="F21" s="18">
        <v>76679.642743000004</v>
      </c>
      <c r="G21">
        <v>11</v>
      </c>
      <c r="R21" s="2"/>
      <c r="S21" s="2"/>
      <c r="T21" s="2"/>
      <c r="U21" s="2"/>
    </row>
    <row r="22" spans="1:21" x14ac:dyDescent="0.2">
      <c r="A22">
        <v>1939</v>
      </c>
      <c r="B22" s="2">
        <v>-9.04500335759305E-3</v>
      </c>
      <c r="C22" s="2">
        <v>4.0955178964839798E-3</v>
      </c>
      <c r="D22" s="2">
        <v>-6.6103723299878797E-3</v>
      </c>
      <c r="E22" s="2">
        <v>3.3151319113408398E-3</v>
      </c>
      <c r="F22" s="18">
        <v>67118.352840000007</v>
      </c>
      <c r="G22">
        <v>10</v>
      </c>
      <c r="R22" s="2"/>
      <c r="S22" s="2"/>
      <c r="T22" s="2"/>
      <c r="U22" s="2"/>
    </row>
    <row r="23" spans="1:21" x14ac:dyDescent="0.2">
      <c r="A23">
        <v>1940</v>
      </c>
      <c r="B23" s="2"/>
      <c r="C23" s="2"/>
      <c r="D23" s="2"/>
      <c r="E23" s="2"/>
      <c r="F23" s="18">
        <v>0</v>
      </c>
      <c r="G23">
        <v>0</v>
      </c>
      <c r="R23" s="2"/>
      <c r="S23" s="2"/>
      <c r="T23" s="2"/>
      <c r="U23" s="2"/>
    </row>
    <row r="24" spans="1:21" x14ac:dyDescent="0.2">
      <c r="A24">
        <v>1941</v>
      </c>
      <c r="B24" s="2"/>
      <c r="C24" s="2"/>
      <c r="D24" s="2"/>
      <c r="E24" s="2"/>
      <c r="F24" s="18">
        <v>0</v>
      </c>
      <c r="G24">
        <v>0</v>
      </c>
      <c r="R24" s="2"/>
      <c r="S24" s="2"/>
      <c r="T24" s="2"/>
      <c r="U24" s="2"/>
    </row>
    <row r="25" spans="1:21" x14ac:dyDescent="0.2">
      <c r="A25">
        <v>1947</v>
      </c>
      <c r="B25" s="2">
        <v>-2.7100173000000002E-2</v>
      </c>
      <c r="C25" s="2"/>
      <c r="D25" s="2">
        <v>-1.4737081000000001E-2</v>
      </c>
      <c r="E25" s="2"/>
      <c r="F25" s="18">
        <v>5107.7715479999997</v>
      </c>
      <c r="G25">
        <v>1</v>
      </c>
      <c r="R25" s="2"/>
      <c r="S25" s="2"/>
      <c r="T25" s="2"/>
      <c r="U25" s="2"/>
    </row>
    <row r="26" spans="1:21" x14ac:dyDescent="0.2">
      <c r="A26">
        <v>1948</v>
      </c>
      <c r="B26" s="2">
        <v>-2.6418139860853599E-3</v>
      </c>
      <c r="C26" s="2">
        <v>5.5515639766568698E-3</v>
      </c>
      <c r="D26" s="2">
        <v>-1.3893743316626499E-3</v>
      </c>
      <c r="E26" s="2">
        <v>3.9856858731616004E-3</v>
      </c>
      <c r="F26" s="18">
        <v>22566.178865999998</v>
      </c>
      <c r="G26">
        <v>7</v>
      </c>
      <c r="R26" s="2"/>
      <c r="S26" s="2"/>
      <c r="T26" s="2"/>
      <c r="U26" s="2"/>
    </row>
    <row r="27" spans="1:21" x14ac:dyDescent="0.2">
      <c r="A27">
        <v>1949</v>
      </c>
      <c r="B27" s="2">
        <v>-1.1268025088404E-2</v>
      </c>
      <c r="C27" s="2">
        <v>1.35889048485472E-2</v>
      </c>
      <c r="D27" s="2">
        <v>-9.6759938080878596E-3</v>
      </c>
      <c r="E27" s="2">
        <v>1.3255748113694199E-2</v>
      </c>
      <c r="F27" s="18">
        <v>68822.079964000004</v>
      </c>
      <c r="G27">
        <v>8</v>
      </c>
      <c r="R27" s="2"/>
      <c r="S27" s="2"/>
      <c r="T27" s="2"/>
      <c r="U27" s="2"/>
    </row>
    <row r="28" spans="1:21" x14ac:dyDescent="0.2">
      <c r="A28">
        <v>1950</v>
      </c>
      <c r="B28" s="2">
        <v>-1.6130752259285699E-2</v>
      </c>
      <c r="C28" s="2">
        <v>8.4691445065662903E-3</v>
      </c>
      <c r="D28" s="2">
        <v>-1.8833811994722699E-2</v>
      </c>
      <c r="E28" s="2">
        <v>1.0186211582280001E-2</v>
      </c>
      <c r="F28" s="18">
        <v>96948.919070000004</v>
      </c>
      <c r="G28">
        <v>12</v>
      </c>
      <c r="R28" s="2"/>
      <c r="S28" s="2"/>
      <c r="T28" s="2"/>
      <c r="U28" s="2"/>
    </row>
    <row r="29" spans="1:21" x14ac:dyDescent="0.2">
      <c r="A29">
        <v>1951</v>
      </c>
      <c r="B29" s="2">
        <v>-1.24069557614363E-3</v>
      </c>
      <c r="C29" s="2">
        <v>6.4490445605529297E-3</v>
      </c>
      <c r="D29" s="2">
        <v>-9.22397361068693E-4</v>
      </c>
      <c r="E29" s="2">
        <v>6.6944233869098198E-3</v>
      </c>
      <c r="F29" s="18">
        <v>119384.19805200001</v>
      </c>
      <c r="G29">
        <v>16</v>
      </c>
      <c r="R29" s="2"/>
      <c r="S29" s="2"/>
      <c r="T29" s="2"/>
      <c r="U29" s="2"/>
    </row>
    <row r="30" spans="1:21" x14ac:dyDescent="0.2">
      <c r="A30">
        <v>1952</v>
      </c>
      <c r="B30" s="2">
        <v>1.71427398375853E-3</v>
      </c>
      <c r="C30" s="2">
        <v>2.5159066436218902E-3</v>
      </c>
      <c r="D30" s="2">
        <v>1.55438007919343E-3</v>
      </c>
      <c r="E30" s="2">
        <v>2.707096774944E-3</v>
      </c>
      <c r="F30" s="18">
        <v>96948.919070000004</v>
      </c>
      <c r="G30">
        <v>12</v>
      </c>
      <c r="R30" s="2"/>
      <c r="S30" s="2"/>
      <c r="T30" s="2"/>
      <c r="U30" s="2"/>
    </row>
    <row r="31" spans="1:21" x14ac:dyDescent="0.2">
      <c r="A31">
        <v>1953</v>
      </c>
      <c r="B31" s="2">
        <v>-2.4332291910222998E-3</v>
      </c>
      <c r="C31" s="2">
        <v>6.3509624307298502E-3</v>
      </c>
      <c r="D31" s="2">
        <v>-3.1274990947219201E-3</v>
      </c>
      <c r="E31" s="2">
        <v>7.0992234272738699E-3</v>
      </c>
      <c r="F31" s="18">
        <v>105998.77611799999</v>
      </c>
      <c r="G31">
        <v>14</v>
      </c>
      <c r="R31" s="2"/>
      <c r="S31" s="2"/>
      <c r="T31" s="2"/>
      <c r="U31" s="2"/>
    </row>
    <row r="32" spans="1:21" x14ac:dyDescent="0.2">
      <c r="A32">
        <v>1954</v>
      </c>
      <c r="B32" s="2">
        <v>-6.1041534398951396E-3</v>
      </c>
      <c r="C32" s="2">
        <v>5.9907129726818704E-3</v>
      </c>
      <c r="D32" s="2">
        <v>-8.10340296025059E-3</v>
      </c>
      <c r="E32" s="2">
        <v>5.55360300029757E-3</v>
      </c>
      <c r="F32" s="18">
        <v>109509.10963399999</v>
      </c>
      <c r="G32">
        <v>14</v>
      </c>
      <c r="R32" s="2"/>
      <c r="S32" s="2"/>
      <c r="T32" s="2"/>
      <c r="U32" s="2"/>
    </row>
    <row r="33" spans="1:21" x14ac:dyDescent="0.2">
      <c r="A33">
        <v>1955</v>
      </c>
      <c r="B33" s="2">
        <v>2.3814375439455298E-3</v>
      </c>
      <c r="C33" s="2">
        <v>8.6776191631333602E-3</v>
      </c>
      <c r="D33" s="2">
        <v>1.37646319880094E-3</v>
      </c>
      <c r="E33" s="2">
        <v>6.9622995017346104E-3</v>
      </c>
      <c r="F33" s="18">
        <v>103387.02224200001</v>
      </c>
      <c r="G33">
        <v>14</v>
      </c>
      <c r="R33" s="2"/>
      <c r="S33" s="2"/>
      <c r="T33" s="2"/>
      <c r="U33" s="2"/>
    </row>
    <row r="34" spans="1:21" x14ac:dyDescent="0.2">
      <c r="A34">
        <v>1956</v>
      </c>
      <c r="B34" s="2">
        <v>-9.1760035897041903E-3</v>
      </c>
      <c r="C34" s="2">
        <v>4.1671837002359999E-3</v>
      </c>
      <c r="D34" s="2">
        <v>-1.0703752978692801E-2</v>
      </c>
      <c r="E34" s="2">
        <v>5.81409721971002E-3</v>
      </c>
      <c r="F34" s="18">
        <v>96948.919070000004</v>
      </c>
      <c r="G34">
        <v>12</v>
      </c>
      <c r="R34" s="2"/>
      <c r="S34" s="2"/>
      <c r="T34" s="2"/>
      <c r="U34" s="2"/>
    </row>
    <row r="35" spans="1:21" x14ac:dyDescent="0.2">
      <c r="A35">
        <v>1957</v>
      </c>
      <c r="B35" s="2">
        <v>-4.1173966822488401E-4</v>
      </c>
      <c r="C35" s="2">
        <v>3.5153892100853799E-3</v>
      </c>
      <c r="D35" s="2">
        <v>1.6622820768240601E-3</v>
      </c>
      <c r="E35" s="2">
        <v>4.2057025077248001E-3</v>
      </c>
      <c r="F35" s="18">
        <v>33353.186827999998</v>
      </c>
      <c r="G35">
        <v>4</v>
      </c>
      <c r="R35" s="2"/>
      <c r="S35" s="2"/>
      <c r="T35" s="2"/>
      <c r="U35" s="2"/>
    </row>
    <row r="36" spans="1:21" x14ac:dyDescent="0.2">
      <c r="A36">
        <v>1958</v>
      </c>
      <c r="B36" s="2">
        <v>-4.0511892592968004E-3</v>
      </c>
      <c r="C36" s="2">
        <v>6.9625057779385503E-3</v>
      </c>
      <c r="D36" s="2">
        <v>-1.26147453565675E-2</v>
      </c>
      <c r="E36" s="2">
        <v>1.0366769068122599E-2</v>
      </c>
      <c r="F36" s="18">
        <v>86253.133898999993</v>
      </c>
      <c r="G36">
        <v>9</v>
      </c>
      <c r="R36" s="2"/>
      <c r="S36" s="2"/>
      <c r="T36" s="2"/>
      <c r="U36" s="2"/>
    </row>
    <row r="37" spans="1:21" x14ac:dyDescent="0.2">
      <c r="A37">
        <v>1959</v>
      </c>
      <c r="B37" s="2">
        <v>-6.5673617182677004E-3</v>
      </c>
      <c r="C37" s="2">
        <v>5.2131739937374098E-3</v>
      </c>
      <c r="D37" s="2">
        <v>-4.5593587393624301E-3</v>
      </c>
      <c r="E37" s="2">
        <v>6.7312860360058003E-3</v>
      </c>
      <c r="F37" s="18">
        <v>130084.25182600001</v>
      </c>
      <c r="G37">
        <v>17</v>
      </c>
      <c r="R37" s="2"/>
      <c r="S37" s="2"/>
      <c r="T37" s="2"/>
      <c r="U37" s="2"/>
    </row>
    <row r="38" spans="1:21" x14ac:dyDescent="0.2">
      <c r="A38">
        <v>1960</v>
      </c>
      <c r="B38" s="2">
        <v>-5.4218953558711099E-3</v>
      </c>
      <c r="C38" s="2">
        <v>6.6050180157747398E-3</v>
      </c>
      <c r="D38" s="2">
        <v>-6.7541031254405399E-3</v>
      </c>
      <c r="E38" s="2">
        <v>6.9591572364044903E-3</v>
      </c>
      <c r="F38" s="18">
        <v>118222.49758</v>
      </c>
      <c r="G38">
        <v>16</v>
      </c>
      <c r="R38" s="2"/>
      <c r="S38" s="2"/>
      <c r="T38" s="2"/>
      <c r="U38" s="2"/>
    </row>
    <row r="39" spans="1:21" x14ac:dyDescent="0.2">
      <c r="A39">
        <v>1961</v>
      </c>
      <c r="B39" s="2">
        <v>-5.2159312359476902E-3</v>
      </c>
      <c r="C39" s="2">
        <v>4.6302438957303398E-3</v>
      </c>
      <c r="D39" s="2">
        <v>-5.54189847459671E-3</v>
      </c>
      <c r="E39" s="2">
        <v>6.29351956957466E-3</v>
      </c>
      <c r="F39" s="18">
        <v>49335.333250000003</v>
      </c>
      <c r="G39">
        <v>6</v>
      </c>
      <c r="R39" s="2"/>
      <c r="S39" s="2"/>
      <c r="T39" s="2"/>
      <c r="U39" s="2"/>
    </row>
    <row r="40" spans="1:21" x14ac:dyDescent="0.2">
      <c r="A40">
        <v>1962</v>
      </c>
      <c r="B40" s="2">
        <v>-3.9856104434082299E-3</v>
      </c>
      <c r="C40" s="2">
        <v>4.13178668722678E-3</v>
      </c>
      <c r="D40" s="2">
        <v>-9.1401950102336892E-3</v>
      </c>
      <c r="E40" s="2">
        <v>7.8084837313782598E-3</v>
      </c>
      <c r="F40" s="18">
        <v>122617.116268</v>
      </c>
      <c r="G40">
        <v>15</v>
      </c>
      <c r="R40" s="2"/>
      <c r="S40" s="2"/>
      <c r="T40" s="2"/>
      <c r="U40" s="2"/>
    </row>
    <row r="41" spans="1:21" x14ac:dyDescent="0.2">
      <c r="A41">
        <v>1963</v>
      </c>
      <c r="B41" s="2">
        <v>-5.1313381650602702E-3</v>
      </c>
      <c r="C41" s="2">
        <v>2.53401928974513E-3</v>
      </c>
      <c r="D41" s="2">
        <v>-4.6772510479717502E-3</v>
      </c>
      <c r="E41" s="2">
        <v>3.6465481913559999E-3</v>
      </c>
      <c r="F41" s="18">
        <v>49134.650235000001</v>
      </c>
      <c r="G41">
        <v>8</v>
      </c>
      <c r="R41" s="2"/>
      <c r="S41" s="2"/>
      <c r="T41" s="2"/>
      <c r="U41" s="2"/>
    </row>
    <row r="42" spans="1:21" x14ac:dyDescent="0.2">
      <c r="A42">
        <v>1964</v>
      </c>
      <c r="B42" s="2">
        <v>-6.6552172807895797E-3</v>
      </c>
      <c r="C42" s="2">
        <v>3.7663875288461101E-3</v>
      </c>
      <c r="D42" s="2">
        <v>-6.2984503074995403E-3</v>
      </c>
      <c r="E42" s="2">
        <v>6.3041633309969102E-3</v>
      </c>
      <c r="F42" s="18">
        <v>66833.915093999996</v>
      </c>
      <c r="G42">
        <v>11</v>
      </c>
      <c r="R42" s="2"/>
      <c r="S42" s="2"/>
      <c r="T42" s="2"/>
      <c r="U42" s="2"/>
    </row>
    <row r="43" spans="1:21" x14ac:dyDescent="0.2">
      <c r="A43">
        <v>1965</v>
      </c>
      <c r="B43" s="2">
        <v>-4.9979845000230599E-3</v>
      </c>
      <c r="C43" s="2">
        <v>4.9215459407350604E-3</v>
      </c>
      <c r="D43" s="2">
        <v>-5.9862501033124804E-3</v>
      </c>
      <c r="E43" s="2">
        <v>7.8396585540329404E-3</v>
      </c>
      <c r="F43" s="18">
        <v>78741.467862999998</v>
      </c>
      <c r="G43">
        <v>14</v>
      </c>
      <c r="R43" s="2"/>
      <c r="S43" s="2"/>
      <c r="T43" s="2"/>
      <c r="U43" s="2"/>
    </row>
    <row r="44" spans="1:21" x14ac:dyDescent="0.2">
      <c r="A44">
        <v>1966</v>
      </c>
      <c r="B44" s="2">
        <v>-5.1337179843321803E-3</v>
      </c>
      <c r="C44" s="2">
        <v>3.1023762922700901E-3</v>
      </c>
      <c r="D44" s="2">
        <v>-4.8504247671328502E-3</v>
      </c>
      <c r="E44" s="2">
        <v>3.7454476069567E-3</v>
      </c>
      <c r="F44" s="18">
        <v>131687.110862</v>
      </c>
      <c r="G44">
        <v>18</v>
      </c>
      <c r="R44" s="2"/>
      <c r="S44" s="2"/>
      <c r="T44" s="2"/>
      <c r="U44" s="2"/>
    </row>
    <row r="45" spans="1:21" x14ac:dyDescent="0.2">
      <c r="A45">
        <v>1967</v>
      </c>
      <c r="B45" s="2">
        <v>1.08447339620225E-5</v>
      </c>
      <c r="C45" s="2">
        <v>9.3008851704174198E-3</v>
      </c>
      <c r="D45" s="2">
        <v>-3.8703928377068798E-3</v>
      </c>
      <c r="E45" s="2">
        <v>8.0419827318874704E-3</v>
      </c>
      <c r="F45" s="18">
        <v>87524.815486000007</v>
      </c>
      <c r="G45">
        <v>15</v>
      </c>
      <c r="R45" s="2"/>
      <c r="S45" s="2"/>
      <c r="T45" s="2"/>
      <c r="U45" s="2"/>
    </row>
    <row r="46" spans="1:21" x14ac:dyDescent="0.2">
      <c r="A46">
        <v>1968</v>
      </c>
      <c r="B46" s="2">
        <v>-6.0475625049473498E-3</v>
      </c>
      <c r="C46" s="2">
        <v>6.2317959107227698E-3</v>
      </c>
      <c r="D46" s="2">
        <v>-8.4108312090125491E-3</v>
      </c>
      <c r="E46" s="2">
        <v>8.0736384929448197E-3</v>
      </c>
      <c r="F46" s="18">
        <v>77610.918055999995</v>
      </c>
      <c r="G46">
        <v>13</v>
      </c>
      <c r="R46" s="2"/>
      <c r="S46" s="2"/>
      <c r="T46" s="2"/>
      <c r="U46" s="2"/>
    </row>
    <row r="47" spans="1:21" x14ac:dyDescent="0.2">
      <c r="A47">
        <v>1969</v>
      </c>
      <c r="B47" s="2">
        <v>-6.5911445489092698E-3</v>
      </c>
      <c r="C47" s="2">
        <v>4.0964138311609301E-3</v>
      </c>
      <c r="D47" s="2">
        <v>-6.7442334112253997E-3</v>
      </c>
      <c r="E47" s="2">
        <v>5.9995178147472699E-3</v>
      </c>
      <c r="F47" s="18">
        <v>131687.110862</v>
      </c>
      <c r="G47">
        <v>18</v>
      </c>
      <c r="R47" s="2"/>
      <c r="S47" s="2"/>
      <c r="T47" s="2"/>
      <c r="U47" s="2"/>
    </row>
    <row r="48" spans="1:21" x14ac:dyDescent="0.2">
      <c r="A48">
        <v>1970</v>
      </c>
      <c r="B48" s="2">
        <v>-2.8771933484175801E-3</v>
      </c>
      <c r="C48" s="2">
        <v>4.7315040827697599E-3</v>
      </c>
      <c r="D48" s="2">
        <v>-2.8864809281697098E-3</v>
      </c>
      <c r="E48" s="2">
        <v>4.67840207025093E-3</v>
      </c>
      <c r="F48" s="18">
        <v>135544.577433</v>
      </c>
      <c r="G48">
        <v>19</v>
      </c>
      <c r="R48" s="2"/>
      <c r="S48" s="2"/>
      <c r="T48" s="2"/>
      <c r="U48" s="2"/>
    </row>
    <row r="49" spans="1:21" x14ac:dyDescent="0.2">
      <c r="A49">
        <v>1971</v>
      </c>
      <c r="B49" s="2">
        <v>7.1768392210781599E-4</v>
      </c>
      <c r="C49" s="2">
        <v>3.22106269876916E-3</v>
      </c>
      <c r="D49" s="2">
        <v>-2.9408768008096701E-3</v>
      </c>
      <c r="E49" s="2">
        <v>4.6590729533463804E-3</v>
      </c>
      <c r="F49" s="18">
        <v>137270.874809</v>
      </c>
      <c r="G49">
        <v>20</v>
      </c>
      <c r="R49" s="2"/>
      <c r="S49" s="2"/>
      <c r="T49" s="2"/>
      <c r="U49" s="2"/>
    </row>
    <row r="50" spans="1:21" x14ac:dyDescent="0.2">
      <c r="A50">
        <v>1972</v>
      </c>
      <c r="B50" s="2">
        <v>-4.4785212159898597E-3</v>
      </c>
      <c r="C50" s="2">
        <v>9.6056189229159206E-3</v>
      </c>
      <c r="D50" s="2">
        <v>-5.7833786814933301E-3</v>
      </c>
      <c r="E50" s="2">
        <v>9.5630650748313901E-3</v>
      </c>
      <c r="F50" s="18">
        <v>116243.657448</v>
      </c>
      <c r="G50">
        <v>14</v>
      </c>
      <c r="R50" s="2"/>
      <c r="S50" s="2"/>
      <c r="T50" s="2"/>
      <c r="U50" s="2"/>
    </row>
    <row r="51" spans="1:21" x14ac:dyDescent="0.2">
      <c r="A51">
        <v>1973</v>
      </c>
      <c r="B51" s="2">
        <v>-1.06537985102345E-3</v>
      </c>
      <c r="C51" s="2">
        <v>6.8375932438265999E-3</v>
      </c>
      <c r="D51" s="2">
        <v>-3.3850411478716798E-3</v>
      </c>
      <c r="E51" s="2">
        <v>8.6417424750651808E-3</v>
      </c>
      <c r="F51" s="18">
        <v>130084.25182600001</v>
      </c>
      <c r="G51">
        <v>17</v>
      </c>
      <c r="R51" s="2"/>
      <c r="S51" s="2"/>
      <c r="T51" s="2"/>
      <c r="U51" s="2"/>
    </row>
    <row r="52" spans="1:21" x14ac:dyDescent="0.2">
      <c r="A52">
        <v>1974</v>
      </c>
      <c r="B52" s="2">
        <v>-9.88807099922491E-3</v>
      </c>
      <c r="C52" s="2">
        <v>5.8024448010824204E-3</v>
      </c>
      <c r="D52" s="2">
        <v>-1.52895174428276E-2</v>
      </c>
      <c r="E52" s="2">
        <v>7.8747229285070792E-3</v>
      </c>
      <c r="F52" s="18">
        <v>128811.333927</v>
      </c>
      <c r="G52">
        <v>18</v>
      </c>
      <c r="R52" s="2"/>
      <c r="S52" s="2"/>
      <c r="T52" s="2"/>
      <c r="U52" s="2"/>
    </row>
    <row r="53" spans="1:21" x14ac:dyDescent="0.2">
      <c r="A53">
        <v>1975</v>
      </c>
      <c r="B53" s="2">
        <v>-6.2027002204573904E-3</v>
      </c>
      <c r="C53" s="2">
        <v>7.2031760357812004E-3</v>
      </c>
      <c r="D53" s="2">
        <v>-8.5929996059066899E-3</v>
      </c>
      <c r="E53" s="2">
        <v>9.6962710073531903E-3</v>
      </c>
      <c r="F53" s="18">
        <v>121516.67155499999</v>
      </c>
      <c r="G53">
        <v>15</v>
      </c>
      <c r="R53" s="2"/>
      <c r="S53" s="2"/>
      <c r="T53" s="2"/>
      <c r="U53" s="2"/>
    </row>
    <row r="54" spans="1:21" x14ac:dyDescent="0.2">
      <c r="A54">
        <v>1976</v>
      </c>
      <c r="B54" s="2">
        <v>-4.0126712284633999E-3</v>
      </c>
      <c r="C54" s="2">
        <v>5.9377198164183896E-3</v>
      </c>
      <c r="D54" s="2">
        <v>-6.6208688166868E-3</v>
      </c>
      <c r="E54" s="2">
        <v>5.75357796776871E-3</v>
      </c>
      <c r="F54" s="18">
        <v>128035.398357</v>
      </c>
      <c r="G54">
        <v>17</v>
      </c>
      <c r="R54" s="2"/>
      <c r="S54" s="2"/>
      <c r="T54" s="2"/>
      <c r="U54" s="2"/>
    </row>
    <row r="55" spans="1:21" x14ac:dyDescent="0.2">
      <c r="A55">
        <v>1977</v>
      </c>
      <c r="B55" s="2">
        <v>1.39338950958403E-3</v>
      </c>
      <c r="C55" s="2">
        <v>1.0441944486633501E-2</v>
      </c>
      <c r="D55" s="2">
        <v>-2.72442050108322E-3</v>
      </c>
      <c r="E55" s="2">
        <v>8.8134559911904192E-3</v>
      </c>
      <c r="F55" s="18">
        <v>137270.874809</v>
      </c>
      <c r="G55">
        <v>20</v>
      </c>
      <c r="R55" s="2"/>
      <c r="S55" s="2"/>
      <c r="T55" s="2"/>
      <c r="U55" s="2"/>
    </row>
    <row r="56" spans="1:21" x14ac:dyDescent="0.2">
      <c r="A56">
        <v>1978</v>
      </c>
      <c r="B56" s="2">
        <v>2.38873801302309E-4</v>
      </c>
      <c r="C56" s="2">
        <v>4.9724413853595604E-3</v>
      </c>
      <c r="D56" s="2">
        <v>4.3700439902421401E-4</v>
      </c>
      <c r="E56" s="2">
        <v>6.0554435869963003E-3</v>
      </c>
      <c r="F56" s="18">
        <v>135668.01577299999</v>
      </c>
      <c r="G56">
        <v>19</v>
      </c>
      <c r="R56" s="2"/>
      <c r="S56" s="2"/>
      <c r="T56" s="2"/>
      <c r="U56" s="2"/>
    </row>
    <row r="57" spans="1:21" x14ac:dyDescent="0.2">
      <c r="A57">
        <v>1979</v>
      </c>
      <c r="B57" s="2">
        <v>-4.1801426892916198E-3</v>
      </c>
      <c r="C57" s="2">
        <v>5.86056677849399E-3</v>
      </c>
      <c r="D57" s="2">
        <v>-5.3059989949002196E-3</v>
      </c>
      <c r="E57" s="2">
        <v>6.1534943826420203E-3</v>
      </c>
      <c r="F57" s="18">
        <v>137270.874809</v>
      </c>
      <c r="G57">
        <v>20</v>
      </c>
      <c r="R57" s="2"/>
      <c r="S57" s="2"/>
      <c r="T57" s="2"/>
      <c r="U57" s="2"/>
    </row>
    <row r="58" spans="1:21" x14ac:dyDescent="0.2">
      <c r="A58">
        <v>1980</v>
      </c>
      <c r="B58" s="2">
        <v>-5.0817161926383601E-3</v>
      </c>
      <c r="C58" s="2">
        <v>3.37292892916072E-3</v>
      </c>
      <c r="D58" s="2">
        <v>-7.9631621595447604E-3</v>
      </c>
      <c r="E58" s="2">
        <v>5.07650181794711E-3</v>
      </c>
      <c r="F58" s="18">
        <v>132158.853585</v>
      </c>
      <c r="G58">
        <v>19</v>
      </c>
      <c r="R58" s="2"/>
      <c r="S58" s="2"/>
      <c r="T58" s="2"/>
      <c r="U58" s="2"/>
    </row>
    <row r="59" spans="1:21" x14ac:dyDescent="0.2">
      <c r="A59">
        <v>1981</v>
      </c>
      <c r="B59" s="2">
        <v>1.2626235177917501E-3</v>
      </c>
      <c r="C59" s="2">
        <v>4.16020270605553E-3</v>
      </c>
      <c r="D59" s="2">
        <v>-1.3992065451980801E-3</v>
      </c>
      <c r="E59" s="2">
        <v>5.34615112941549E-3</v>
      </c>
      <c r="F59" s="18">
        <v>137270.874809</v>
      </c>
      <c r="G59">
        <v>20</v>
      </c>
      <c r="R59" s="2"/>
      <c r="S59" s="2"/>
      <c r="T59" s="2"/>
      <c r="U59" s="2"/>
    </row>
    <row r="60" spans="1:21" x14ac:dyDescent="0.2">
      <c r="A60">
        <v>1982</v>
      </c>
      <c r="B60" s="2">
        <v>-6.1802178231179098E-3</v>
      </c>
      <c r="C60" s="2">
        <v>4.4285018126419403E-3</v>
      </c>
      <c r="D60" s="2">
        <v>-4.8571823004152801E-3</v>
      </c>
      <c r="E60" s="2">
        <v>4.7023771472037897E-3</v>
      </c>
      <c r="F60" s="18">
        <v>137270.874809</v>
      </c>
      <c r="G60">
        <v>20</v>
      </c>
      <c r="R60" s="2"/>
      <c r="S60" s="2"/>
      <c r="T60" s="2"/>
      <c r="U60" s="2"/>
    </row>
    <row r="61" spans="1:21" x14ac:dyDescent="0.2">
      <c r="A61">
        <v>1983</v>
      </c>
      <c r="B61" s="2">
        <v>1.05187406171582E-4</v>
      </c>
      <c r="C61" s="2">
        <v>4.8927029802070896E-3</v>
      </c>
      <c r="D61" s="2">
        <v>2.65414231801318E-3</v>
      </c>
      <c r="E61" s="2">
        <v>5.9906967109280901E-3</v>
      </c>
      <c r="F61" s="18">
        <v>126045.57556899999</v>
      </c>
      <c r="G61">
        <v>19</v>
      </c>
      <c r="R61" s="2"/>
      <c r="S61" s="2"/>
      <c r="T61" s="2"/>
      <c r="U61" s="2"/>
    </row>
    <row r="62" spans="1:21" x14ac:dyDescent="0.2">
      <c r="A62">
        <v>1984</v>
      </c>
      <c r="B62" s="2">
        <v>4.02658457166439E-4</v>
      </c>
      <c r="C62" s="2">
        <v>5.4097567021852196E-3</v>
      </c>
      <c r="D62" s="2">
        <v>-2.7627885524080902E-3</v>
      </c>
      <c r="E62" s="2">
        <v>6.6867550453346596E-3</v>
      </c>
      <c r="F62" s="18">
        <v>121443.501258</v>
      </c>
      <c r="G62">
        <v>18</v>
      </c>
      <c r="R62" s="2"/>
      <c r="S62" s="2"/>
      <c r="T62" s="2"/>
      <c r="U62" s="2"/>
    </row>
    <row r="63" spans="1:21" x14ac:dyDescent="0.2">
      <c r="A63">
        <v>1985</v>
      </c>
      <c r="B63" s="2">
        <v>-6.5773142142085102E-3</v>
      </c>
      <c r="C63" s="2">
        <v>5.83268048628171E-3</v>
      </c>
      <c r="D63" s="2">
        <v>-1.19332671765196E-2</v>
      </c>
      <c r="E63" s="2">
        <v>8.3029901707769097E-3</v>
      </c>
      <c r="F63" s="18">
        <v>128607.532911</v>
      </c>
      <c r="G63">
        <v>18</v>
      </c>
      <c r="R63" s="2"/>
      <c r="S63" s="2"/>
      <c r="T63" s="2"/>
      <c r="U63" s="2"/>
    </row>
    <row r="64" spans="1:21" x14ac:dyDescent="0.2">
      <c r="A64">
        <v>1986</v>
      </c>
      <c r="B64" s="2">
        <v>-5.3064449287713701E-3</v>
      </c>
      <c r="C64" s="2">
        <v>3.5340336533243098E-3</v>
      </c>
      <c r="D64" s="2">
        <v>-8.4713958138270592E-3</v>
      </c>
      <c r="E64" s="2">
        <v>4.1762960579384296E-3</v>
      </c>
      <c r="F64" s="18">
        <v>133209.60722199999</v>
      </c>
      <c r="G64">
        <v>19</v>
      </c>
      <c r="R64" s="2"/>
      <c r="S64" s="2"/>
      <c r="T64" s="2"/>
      <c r="U64" s="2"/>
    </row>
    <row r="65" spans="1:21" x14ac:dyDescent="0.2">
      <c r="A65">
        <v>1987</v>
      </c>
      <c r="B65" s="2">
        <v>-3.6195335647675299E-3</v>
      </c>
      <c r="C65" s="2">
        <v>3.8092266638474199E-3</v>
      </c>
      <c r="D65" s="2">
        <v>-1.2067271344718101E-3</v>
      </c>
      <c r="E65" s="2">
        <v>6.0791849200395702E-3</v>
      </c>
      <c r="F65" s="18">
        <v>125830.481898</v>
      </c>
      <c r="G65">
        <v>17</v>
      </c>
      <c r="R65" s="2"/>
      <c r="S65" s="2"/>
      <c r="T65" s="2"/>
      <c r="U65" s="2"/>
    </row>
    <row r="66" spans="1:21" x14ac:dyDescent="0.2">
      <c r="A66">
        <v>1988</v>
      </c>
      <c r="B66" s="2">
        <v>8.7779476731963198E-4</v>
      </c>
      <c r="C66" s="2">
        <v>4.5351821857061896E-3</v>
      </c>
      <c r="D66" s="2">
        <v>-1.72586843161135E-4</v>
      </c>
      <c r="E66" s="2">
        <v>3.8578381129938302E-3</v>
      </c>
      <c r="F66" s="18">
        <v>121778.06793</v>
      </c>
      <c r="G66">
        <v>17</v>
      </c>
      <c r="R66" s="2"/>
      <c r="S66" s="2"/>
      <c r="T66" s="2"/>
      <c r="U66" s="2"/>
    </row>
    <row r="67" spans="1:21" x14ac:dyDescent="0.2">
      <c r="A67">
        <v>1989</v>
      </c>
      <c r="B67" s="2">
        <v>-5.3124766295810097E-3</v>
      </c>
      <c r="C67" s="2">
        <v>3.2672941281367599E-3</v>
      </c>
      <c r="D67" s="2">
        <v>-4.9270832853268104E-3</v>
      </c>
      <c r="E67" s="2">
        <v>3.7910098492173801E-3</v>
      </c>
      <c r="F67" s="18">
        <v>102093.227808</v>
      </c>
      <c r="G67">
        <v>14</v>
      </c>
      <c r="R67" s="2"/>
      <c r="S67" s="2"/>
      <c r="T67" s="2"/>
      <c r="U67" s="2"/>
    </row>
    <row r="68" spans="1:21" x14ac:dyDescent="0.2">
      <c r="A68">
        <v>1990</v>
      </c>
      <c r="B68" s="2">
        <v>-5.6864496414374202E-3</v>
      </c>
      <c r="C68" s="2">
        <v>4.7602973280852301E-3</v>
      </c>
      <c r="D68" s="2">
        <v>-4.8626947783209102E-3</v>
      </c>
      <c r="E68" s="2">
        <v>6.3830222025809203E-3</v>
      </c>
      <c r="F68" s="18">
        <v>137270.874809</v>
      </c>
      <c r="G68">
        <v>20</v>
      </c>
      <c r="R68" s="2"/>
      <c r="S68" s="2"/>
      <c r="T68" s="2"/>
      <c r="U68" s="2"/>
    </row>
    <row r="69" spans="1:21" x14ac:dyDescent="0.2">
      <c r="A69">
        <v>1991</v>
      </c>
      <c r="B69" s="2">
        <v>2.1197065511176201E-3</v>
      </c>
      <c r="C69" s="2">
        <v>3.08367321492876E-3</v>
      </c>
      <c r="D69" s="2">
        <v>1.0696435569929499E-3</v>
      </c>
      <c r="E69" s="2">
        <v>2.9745039811609501E-3</v>
      </c>
      <c r="F69" s="18">
        <v>135668.01577299999</v>
      </c>
      <c r="G69">
        <v>19</v>
      </c>
      <c r="R69" s="2"/>
      <c r="S69" s="2"/>
      <c r="T69" s="2"/>
      <c r="U69" s="2"/>
    </row>
    <row r="70" spans="1:21" x14ac:dyDescent="0.2">
      <c r="A70">
        <v>1992</v>
      </c>
      <c r="B70" s="2">
        <v>-4.4710067723356201E-4</v>
      </c>
      <c r="C70" s="2">
        <v>4.5151146680588502E-3</v>
      </c>
      <c r="D70" s="2">
        <v>-2.8546035833138502E-3</v>
      </c>
      <c r="E70" s="2">
        <v>7.5089591822027303E-3</v>
      </c>
      <c r="F70" s="18">
        <v>137270.874809</v>
      </c>
      <c r="G70">
        <v>20</v>
      </c>
      <c r="R70" s="2"/>
      <c r="S70" s="2"/>
      <c r="T70" s="2"/>
      <c r="U70" s="2"/>
    </row>
    <row r="71" spans="1:21" x14ac:dyDescent="0.2">
      <c r="A71">
        <v>1993</v>
      </c>
      <c r="B71" s="2">
        <v>1.38841407323474E-3</v>
      </c>
      <c r="C71" s="2">
        <v>3.14430759088108E-3</v>
      </c>
      <c r="D71" s="2">
        <v>-6.7496971794072595E-4</v>
      </c>
      <c r="E71" s="2">
        <v>2.97280723120693E-3</v>
      </c>
      <c r="F71" s="18">
        <v>137270.874809</v>
      </c>
      <c r="G71">
        <v>20</v>
      </c>
      <c r="R71" s="2"/>
      <c r="S71" s="2"/>
      <c r="T71" s="2"/>
      <c r="U71" s="2"/>
    </row>
    <row r="72" spans="1:21" x14ac:dyDescent="0.2">
      <c r="A72">
        <v>1994</v>
      </c>
      <c r="B72" s="2">
        <v>4.8384807556536898E-3</v>
      </c>
      <c r="C72" s="2">
        <v>5.1963974428976302E-3</v>
      </c>
      <c r="D72" s="2">
        <v>6.5015087508248897E-3</v>
      </c>
      <c r="E72" s="2">
        <v>4.8313379394212697E-3</v>
      </c>
      <c r="F72" s="18">
        <v>137270.874809</v>
      </c>
      <c r="G72">
        <v>20</v>
      </c>
      <c r="R72" s="2"/>
      <c r="S72" s="2"/>
      <c r="T72" s="2"/>
      <c r="U72" s="2"/>
    </row>
    <row r="73" spans="1:21" x14ac:dyDescent="0.2">
      <c r="A73">
        <v>1995</v>
      </c>
      <c r="B73" s="2">
        <v>2.1899662857531501E-3</v>
      </c>
      <c r="C73" s="2">
        <v>2.7889455261753799E-3</v>
      </c>
      <c r="D73" s="2">
        <v>-2.2118647124880101E-5</v>
      </c>
      <c r="E73" s="2">
        <v>3.0647999168496999E-3</v>
      </c>
      <c r="F73" s="18">
        <v>137270.874809</v>
      </c>
      <c r="G73">
        <v>20</v>
      </c>
      <c r="R73" s="2"/>
      <c r="S73" s="2"/>
      <c r="T73" s="2"/>
      <c r="U73" s="2"/>
    </row>
    <row r="74" spans="1:21" x14ac:dyDescent="0.2">
      <c r="A74">
        <v>1996</v>
      </c>
      <c r="B74" s="2">
        <v>1.65853789060946E-3</v>
      </c>
      <c r="C74" s="2">
        <v>4.4396570067025496E-3</v>
      </c>
      <c r="D74" s="2">
        <v>-1.30332210536428E-3</v>
      </c>
      <c r="E74" s="2">
        <v>5.5024493016831199E-3</v>
      </c>
      <c r="F74" s="18">
        <v>137270.874809</v>
      </c>
      <c r="G74">
        <v>20</v>
      </c>
      <c r="R74" s="2"/>
      <c r="S74" s="2"/>
      <c r="T74" s="2"/>
      <c r="U74" s="2"/>
    </row>
    <row r="75" spans="1:21" x14ac:dyDescent="0.2">
      <c r="A75">
        <v>1997</v>
      </c>
      <c r="B75" s="2">
        <v>3.1824229801620199E-4</v>
      </c>
      <c r="C75" s="2">
        <v>3.88017079715384E-3</v>
      </c>
      <c r="D75" s="2">
        <v>-3.6609967229764197E-4</v>
      </c>
      <c r="E75" s="2">
        <v>4.0296761442404896E-3</v>
      </c>
      <c r="F75" s="18">
        <v>137270.874809</v>
      </c>
      <c r="G75">
        <v>20</v>
      </c>
      <c r="R75" s="2"/>
      <c r="S75" s="2"/>
      <c r="T75" s="2"/>
      <c r="U75" s="2"/>
    </row>
    <row r="76" spans="1:21" x14ac:dyDescent="0.2">
      <c r="A76">
        <v>1998</v>
      </c>
      <c r="B76" s="2">
        <v>9.6053080926849395E-3</v>
      </c>
      <c r="C76" s="2">
        <v>4.0589890443137704E-3</v>
      </c>
      <c r="D76" s="2">
        <v>1.01451909754842E-2</v>
      </c>
      <c r="E76" s="2">
        <v>4.3470378816326503E-3</v>
      </c>
      <c r="F76" s="18">
        <v>137270.874809</v>
      </c>
      <c r="G76">
        <v>20</v>
      </c>
      <c r="R76" s="2"/>
      <c r="S76" s="2"/>
      <c r="T76" s="2"/>
      <c r="U76" s="2"/>
    </row>
    <row r="77" spans="1:21" x14ac:dyDescent="0.2">
      <c r="A77">
        <v>1999</v>
      </c>
      <c r="B77" s="2">
        <v>2.4937044458219599E-3</v>
      </c>
      <c r="C77" s="2">
        <v>4.5543345043926398E-3</v>
      </c>
      <c r="D77" s="2">
        <v>3.93871791321798E-3</v>
      </c>
      <c r="E77" s="2">
        <v>4.3098896227518196E-3</v>
      </c>
      <c r="F77" s="18">
        <v>137270.874809</v>
      </c>
      <c r="G77">
        <v>20</v>
      </c>
      <c r="R77" s="2"/>
      <c r="S77" s="2"/>
      <c r="T77" s="2"/>
      <c r="U77" s="2"/>
    </row>
    <row r="78" spans="1:21" x14ac:dyDescent="0.2">
      <c r="A78">
        <v>2000</v>
      </c>
      <c r="B78" s="2">
        <v>-5.56572711518053E-4</v>
      </c>
      <c r="C78" s="2">
        <v>2.5819311344030499E-3</v>
      </c>
      <c r="D78" s="2">
        <v>-1.3675467708299999E-4</v>
      </c>
      <c r="E78" s="2">
        <v>3.3919218583230199E-3</v>
      </c>
      <c r="F78" s="18">
        <v>137270.874809</v>
      </c>
      <c r="G78">
        <v>20</v>
      </c>
      <c r="R78" s="2"/>
      <c r="S78" s="2"/>
      <c r="T78" s="2"/>
      <c r="U78" s="2"/>
    </row>
    <row r="79" spans="1:21" x14ac:dyDescent="0.2">
      <c r="A79">
        <v>2001</v>
      </c>
      <c r="B79" s="2">
        <v>-3.4096473652284799E-3</v>
      </c>
      <c r="C79" s="2">
        <v>4.1052687977853799E-3</v>
      </c>
      <c r="D79" s="2">
        <v>-2.2369783887996701E-3</v>
      </c>
      <c r="E79" s="2">
        <v>5.2971287752095596E-3</v>
      </c>
      <c r="F79" s="18">
        <v>137270.874809</v>
      </c>
      <c r="G79">
        <v>20</v>
      </c>
      <c r="R79" s="2"/>
      <c r="S79" s="2"/>
      <c r="T79" s="2"/>
      <c r="U79" s="2"/>
    </row>
    <row r="80" spans="1:21" x14ac:dyDescent="0.2">
      <c r="A80">
        <v>2002</v>
      </c>
      <c r="B80" s="2">
        <v>-2.7677404987142299E-3</v>
      </c>
      <c r="C80" s="2">
        <v>2.9261651262020502E-3</v>
      </c>
      <c r="D80" s="2">
        <v>-4.7785610144625602E-3</v>
      </c>
      <c r="E80" s="2">
        <v>3.5075937693568801E-3</v>
      </c>
      <c r="F80" s="18">
        <v>137270.874809</v>
      </c>
      <c r="G80">
        <v>20</v>
      </c>
      <c r="R80" s="2"/>
      <c r="S80" s="2"/>
      <c r="T80" s="2"/>
      <c r="U80" s="2"/>
    </row>
    <row r="81" spans="1:21" x14ac:dyDescent="0.2">
      <c r="A81">
        <v>2003</v>
      </c>
      <c r="B81" s="2">
        <v>-3.8101704952952001E-3</v>
      </c>
      <c r="C81" s="2">
        <v>2.5157045939266901E-3</v>
      </c>
      <c r="D81" s="2">
        <v>9.0153738451910601E-4</v>
      </c>
      <c r="E81" s="2">
        <v>4.3327518594379003E-3</v>
      </c>
      <c r="F81" s="18">
        <v>137270.874809</v>
      </c>
      <c r="G81">
        <v>20</v>
      </c>
      <c r="R81" s="2"/>
      <c r="S81" s="2"/>
      <c r="T81" s="2"/>
      <c r="U81" s="2"/>
    </row>
    <row r="82" spans="1:21" x14ac:dyDescent="0.2">
      <c r="A82">
        <v>2004</v>
      </c>
      <c r="B82" s="2">
        <v>-4.9091197914549797E-3</v>
      </c>
      <c r="C82" s="2">
        <v>4.6377855547754801E-3</v>
      </c>
      <c r="D82" s="2">
        <v>-3.9599886404151604E-3</v>
      </c>
      <c r="E82" s="2">
        <v>5.3601146708140502E-3</v>
      </c>
      <c r="F82" s="18">
        <v>137270.874809</v>
      </c>
      <c r="G82">
        <v>20</v>
      </c>
      <c r="R82" s="2"/>
      <c r="S82" s="2"/>
      <c r="T82" s="2"/>
      <c r="U82" s="2"/>
    </row>
    <row r="83" spans="1:21" x14ac:dyDescent="0.2">
      <c r="A83">
        <v>2005</v>
      </c>
      <c r="B83" s="2">
        <v>-3.7715482374981401E-4</v>
      </c>
      <c r="C83" s="2">
        <v>3.40775158426986E-3</v>
      </c>
      <c r="D83" s="2">
        <v>6.7647530080345403E-4</v>
      </c>
      <c r="E83" s="2">
        <v>4.5860464342116101E-3</v>
      </c>
      <c r="F83" s="18">
        <v>137270.874809</v>
      </c>
      <c r="G83">
        <v>20</v>
      </c>
      <c r="R83" s="2"/>
      <c r="S83" s="2"/>
      <c r="T83" s="2"/>
      <c r="U83" s="2"/>
    </row>
    <row r="84" spans="1:21" x14ac:dyDescent="0.2">
      <c r="A84">
        <v>2006</v>
      </c>
      <c r="B84" s="2">
        <v>4.1774057007493504E-3</v>
      </c>
      <c r="C84" s="2">
        <v>3.2216903027838498E-3</v>
      </c>
      <c r="D84" s="2">
        <v>3.7388092889742699E-3</v>
      </c>
      <c r="E84" s="2">
        <v>3.6449533560818301E-3</v>
      </c>
      <c r="F84" s="18">
        <v>137270.874809</v>
      </c>
      <c r="G84">
        <v>20</v>
      </c>
      <c r="R84" s="2"/>
      <c r="S84" s="2"/>
      <c r="T84" s="2"/>
      <c r="U84" s="2"/>
    </row>
    <row r="85" spans="1:21" x14ac:dyDescent="0.2">
      <c r="A85">
        <v>2007</v>
      </c>
      <c r="B85" s="2">
        <v>5.50528324249437E-5</v>
      </c>
      <c r="C85" s="2">
        <v>2.85723817200342E-3</v>
      </c>
      <c r="D85" s="2">
        <v>1.5256941624746301E-3</v>
      </c>
      <c r="E85" s="2">
        <v>4.1470844236575002E-3</v>
      </c>
      <c r="F85" s="18">
        <v>137270.874809</v>
      </c>
      <c r="G85">
        <v>20</v>
      </c>
      <c r="R85" s="2"/>
      <c r="S85" s="2"/>
      <c r="T85" s="2"/>
      <c r="U85" s="2"/>
    </row>
    <row r="86" spans="1:21" x14ac:dyDescent="0.2">
      <c r="A86">
        <v>2008</v>
      </c>
      <c r="B86" s="2">
        <v>1.1517935066579501E-3</v>
      </c>
      <c r="C86" s="2">
        <v>6.59672397788228E-3</v>
      </c>
      <c r="D86" s="2">
        <v>3.7912211040613398E-3</v>
      </c>
      <c r="E86" s="2">
        <v>6.4092828316482499E-3</v>
      </c>
      <c r="F86" s="18">
        <v>132158.853585</v>
      </c>
      <c r="G86">
        <v>19</v>
      </c>
      <c r="R86" s="2"/>
      <c r="S86" s="2"/>
      <c r="T86" s="2"/>
      <c r="U86" s="2"/>
    </row>
    <row r="87" spans="1:21" x14ac:dyDescent="0.2">
      <c r="A87">
        <v>2009</v>
      </c>
      <c r="B87" s="2">
        <v>-2.56617148012036E-3</v>
      </c>
      <c r="C87" s="2">
        <v>3.1719618124801899E-3</v>
      </c>
      <c r="D87" s="2">
        <v>-2.4201400322811199E-3</v>
      </c>
      <c r="E87" s="2">
        <v>4.2003118963558099E-3</v>
      </c>
      <c r="F87" s="18">
        <v>137270.874809</v>
      </c>
      <c r="G87">
        <v>20</v>
      </c>
      <c r="R87" s="2"/>
      <c r="S87" s="2"/>
      <c r="T87" s="2"/>
      <c r="U87" s="2"/>
    </row>
    <row r="88" spans="1:21" x14ac:dyDescent="0.2">
      <c r="A88">
        <v>2010</v>
      </c>
      <c r="B88" s="2">
        <v>6.1118913248067697E-4</v>
      </c>
      <c r="C88" s="2">
        <v>3.53470681655524E-3</v>
      </c>
      <c r="D88" s="2">
        <v>5.94399833783493E-3</v>
      </c>
      <c r="E88" s="2">
        <v>5.0973075457112996E-3</v>
      </c>
      <c r="F88" s="18">
        <v>137270.874809</v>
      </c>
      <c r="G88">
        <v>20</v>
      </c>
      <c r="R88" s="2"/>
      <c r="S88" s="2"/>
      <c r="T88" s="2"/>
      <c r="U88" s="2"/>
    </row>
    <row r="89" spans="1:21" x14ac:dyDescent="0.2">
      <c r="A89">
        <v>2011</v>
      </c>
      <c r="B89" s="2">
        <v>-1.8378373234809601E-3</v>
      </c>
      <c r="C89" s="2">
        <v>3.3639708855119298E-3</v>
      </c>
      <c r="D89" s="2">
        <v>-5.2888473393755001E-3</v>
      </c>
      <c r="E89" s="2">
        <v>5.3094356775154001E-3</v>
      </c>
      <c r="F89" s="18">
        <v>137270.874809</v>
      </c>
      <c r="G89">
        <v>20</v>
      </c>
      <c r="R89" s="2"/>
      <c r="S89" s="2"/>
      <c r="T89" s="2"/>
      <c r="U89" s="2"/>
    </row>
    <row r="90" spans="1:21" x14ac:dyDescent="0.2">
      <c r="A90">
        <v>2012</v>
      </c>
      <c r="B90" s="2">
        <v>1.3500566237317701E-3</v>
      </c>
      <c r="C90" s="2">
        <v>4.8159425322847598E-3</v>
      </c>
      <c r="D90" s="2">
        <v>5.9603332701345796E-3</v>
      </c>
      <c r="E90" s="2">
        <v>5.35725209858183E-3</v>
      </c>
      <c r="F90" s="18">
        <v>137270.874809</v>
      </c>
      <c r="G90">
        <v>20</v>
      </c>
      <c r="R90" s="2"/>
      <c r="S90" s="2"/>
      <c r="T90" s="2"/>
      <c r="U90" s="2"/>
    </row>
    <row r="91" spans="1:21" x14ac:dyDescent="0.2">
      <c r="A91">
        <v>2013</v>
      </c>
      <c r="B91" s="2">
        <v>3.1096946796799101E-3</v>
      </c>
      <c r="C91" s="2">
        <v>3.6733118239432E-3</v>
      </c>
      <c r="D91" s="2">
        <v>6.0280942739070502E-3</v>
      </c>
      <c r="E91" s="2">
        <v>4.8594602806520896E-3</v>
      </c>
      <c r="F91" s="18">
        <v>137270.874809</v>
      </c>
      <c r="G91">
        <v>20</v>
      </c>
      <c r="R91" s="2"/>
      <c r="S91" s="2"/>
      <c r="T91" s="2"/>
      <c r="U91" s="2"/>
    </row>
    <row r="92" spans="1:21" x14ac:dyDescent="0.2">
      <c r="A92">
        <v>2014</v>
      </c>
      <c r="B92" s="2">
        <v>-1.4732242149418E-3</v>
      </c>
      <c r="C92" s="2">
        <v>4.73089614866416E-3</v>
      </c>
      <c r="D92" s="2">
        <v>1.42940441395219E-3</v>
      </c>
      <c r="E92" s="2">
        <v>6.40239343041116E-3</v>
      </c>
      <c r="F92" s="18">
        <v>137270.874809</v>
      </c>
      <c r="G92">
        <v>20</v>
      </c>
      <c r="R92" s="2"/>
      <c r="S92" s="2"/>
      <c r="T92" s="2"/>
      <c r="U92" s="2"/>
    </row>
    <row r="93" spans="1:21" x14ac:dyDescent="0.2">
      <c r="A93">
        <v>2015</v>
      </c>
      <c r="B93" s="2">
        <v>-1.6798363020751499E-3</v>
      </c>
      <c r="C93" s="2">
        <v>4.76426330846792E-3</v>
      </c>
      <c r="D93" s="2">
        <v>-1.27754097353338E-3</v>
      </c>
      <c r="E93" s="2">
        <v>6.1343118903109299E-3</v>
      </c>
      <c r="F93" s="18">
        <v>137270.874809</v>
      </c>
      <c r="G93">
        <v>20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Density</vt:lpstr>
      <vt:lpstr>Salinity</vt:lpstr>
      <vt:lpstr>Sheet1</vt:lpstr>
      <vt:lpstr>Salinity!Annual_mean_anomaly_areas_4_23</vt:lpstr>
      <vt:lpstr>Annual_mean_anomaly_areas_4_23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Pettipas, Roger</dc:creator>
  <cp:lastModifiedBy>DFO-MPO</cp:lastModifiedBy>
  <cp:lastPrinted>2017-02-27T13:34:24Z</cp:lastPrinted>
  <dcterms:created xsi:type="dcterms:W3CDTF">2004-02-26T19:19:03Z</dcterms:created>
  <dcterms:modified xsi:type="dcterms:W3CDTF">2017-02-27T13:38:27Z</dcterms:modified>
</cp:coreProperties>
</file>