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Robin Niermaréchal\Documents\EPSA\02-Saison_Valkyriz\00-DirTech\02-Design\"/>
    </mc:Choice>
  </mc:AlternateContent>
  <xr:revisionPtr revIDLastSave="0" documentId="13_ncr:1_{64C40A26-889D-4D4C-B256-DF01AD6DD53A}" xr6:coauthVersionLast="46" xr6:coauthVersionMax="46" xr10:uidLastSave="{00000000-0000-0000-0000-000000000000}"/>
  <bookViews>
    <workbookView xWindow="-108" yWindow="-108" windowWidth="23256" windowHeight="12576" xr2:uid="{00000000-000D-0000-FFFF-FFFF00000000}"/>
  </bookViews>
  <sheets>
    <sheet name="FS_Specs_EV" sheetId="1" r:id="rId1"/>
    <sheet name="Programme Info" sheetId="3" r:id="rId2"/>
    <sheet name="Instructions-Tips" sheetId="2" r:id="rId3"/>
  </sheets>
  <definedNames>
    <definedName name="Pr">FS_Specs_EV!$A$1:$H$126</definedName>
    <definedName name="_xlnm.Print_Area" localSheetId="0">FS_Specs_EV!$A$1:$H$126</definedName>
    <definedName name="_xlnm.Print_Area" localSheetId="2">'Instructions-Tips'!$B$2:$B$13</definedName>
  </definedNames>
  <calcPr calcId="181029"/>
</workbook>
</file>

<file path=xl/calcChain.xml><?xml version="1.0" encoding="utf-8"?>
<calcChain xmlns="http://schemas.openxmlformats.org/spreadsheetml/2006/main">
  <c r="AN2" i="3" l="1"/>
  <c r="AS2" i="3"/>
  <c r="AT2" i="3"/>
  <c r="AQ2" i="3"/>
  <c r="AV2" i="3"/>
  <c r="AU2" i="3"/>
  <c r="AP2" i="3"/>
  <c r="AO2" i="3"/>
  <c r="AF2" i="3"/>
  <c r="AE2" i="3"/>
  <c r="AC2" i="3"/>
  <c r="AB2" i="3"/>
  <c r="AD2" i="3" s="1"/>
  <c r="Z2" i="3"/>
  <c r="X2" i="3"/>
  <c r="W2" i="3"/>
  <c r="U2" i="3"/>
  <c r="T2" i="3"/>
  <c r="R2" i="3"/>
  <c r="Q2" i="3"/>
  <c r="O2" i="3"/>
  <c r="N2" i="3"/>
  <c r="L2" i="3"/>
  <c r="K2" i="3"/>
  <c r="J2" i="3"/>
  <c r="H2" i="3"/>
  <c r="G2" i="3"/>
  <c r="E2" i="3"/>
  <c r="D2" i="3"/>
  <c r="C2" i="3"/>
  <c r="B2" i="3"/>
  <c r="A2" i="3"/>
  <c r="AR2" i="3" l="1"/>
  <c r="V2" i="3"/>
  <c r="AG2" i="3"/>
  <c r="S3" i="3"/>
  <c r="S2" i="3"/>
  <c r="I2" i="3"/>
  <c r="F2" i="3" l="1"/>
  <c r="M2" i="3"/>
  <c r="Y2" i="3"/>
  <c r="P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PAR</author>
  </authors>
  <commentList>
    <comment ref="A7" authorId="0" shapeId="0" xr:uid="{00000000-0006-0000-0000-000001000000}">
      <text>
        <r>
          <rPr>
            <sz val="9"/>
            <color indexed="8"/>
            <rFont val="Tahoma"/>
            <family val="2"/>
            <charset val="1"/>
          </rPr>
          <t xml:space="preserve">
Exterior Dimensions:   If you were to put the car in a box, how big would the box have to be?
</t>
        </r>
      </text>
    </comment>
    <comment ref="A8" authorId="0" shapeId="0" xr:uid="{00000000-0006-0000-0000-000002000000}">
      <text>
        <r>
          <rPr>
            <sz val="9"/>
            <color indexed="8"/>
            <rFont val="Tahoma"/>
            <family val="2"/>
            <charset val="1"/>
          </rPr>
          <t xml:space="preserve">
Wheelbase= Longitudinal Measurement from wheel center to wheel center.
Track= Lateral Measurement from center of tread to center of tread.</t>
        </r>
      </text>
    </comment>
    <comment ref="A9" authorId="0" shapeId="0" xr:uid="{00000000-0006-0000-0000-000003000000}">
      <text>
        <r>
          <rPr>
            <sz val="9"/>
            <color indexed="8"/>
            <rFont val="Tahoma"/>
            <family val="2"/>
            <charset val="1"/>
          </rPr>
          <t xml:space="preserve">
Without driver, relative to ground.</t>
        </r>
      </text>
    </comment>
    <comment ref="E9" authorId="0" shapeId="0" xr:uid="{00000000-0006-0000-0000-000004000000}">
      <text>
        <r>
          <rPr>
            <sz val="9"/>
            <color indexed="8"/>
            <rFont val="Tahoma"/>
            <family val="2"/>
            <charset val="1"/>
          </rPr>
          <t xml:space="preserve">
Confirmed via _____ test.
</t>
        </r>
      </text>
    </comment>
    <comment ref="A10" authorId="0" shapeId="0" xr:uid="{00000000-0006-0000-0000-000005000000}">
      <text>
        <r>
          <rPr>
            <sz val="9"/>
            <color indexed="8"/>
            <rFont val="Tahoma"/>
            <family val="2"/>
            <charset val="1"/>
          </rPr>
          <t xml:space="preserve">
Vehicle mass without driver or fuel but otherwise 'ready to run'.
</t>
        </r>
      </text>
    </comment>
    <comment ref="A11" authorId="0" shapeId="0" xr:uid="{00000000-0006-0000-0000-000006000000}">
      <text>
        <r>
          <rPr>
            <sz val="9"/>
            <color indexed="8"/>
            <rFont val="Tahoma"/>
            <family val="2"/>
            <charset val="1"/>
          </rPr>
          <t xml:space="preserve">
Specified 'with driver' to assess fore / aft and lateral weights distribution.</t>
        </r>
      </text>
    </comment>
    <comment ref="E11" authorId="0" shapeId="0" xr:uid="{00000000-0006-0000-0000-000007000000}">
      <text>
        <r>
          <rPr>
            <b/>
            <sz val="9"/>
            <color indexed="8"/>
            <rFont val="Tahoma"/>
            <family val="2"/>
            <charset val="1"/>
          </rPr>
          <t>Yes… Left.</t>
        </r>
      </text>
    </comment>
    <comment ref="A13" authorId="0" shapeId="0" xr:uid="{00000000-0006-0000-0000-000008000000}">
      <text>
        <r>
          <rPr>
            <sz val="8"/>
            <color indexed="8"/>
            <rFont val="Tahoma"/>
            <family val="2"/>
            <charset val="1"/>
          </rPr>
          <t xml:space="preserve">When writing Design report, expand upon these parameters and discuss testing used to confirm targets
</t>
        </r>
      </text>
    </comment>
    <comment ref="A14" authorId="0" shapeId="0" xr:uid="{00000000-0006-0000-0000-000009000000}">
      <text>
        <r>
          <rPr>
            <sz val="8"/>
            <color indexed="8"/>
            <rFont val="Tahoma"/>
            <family val="2"/>
            <charset val="1"/>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R24A Gripmax</t>
        </r>
      </text>
    </comment>
    <comment ref="A15" authorId="0" shapeId="0" xr:uid="{00000000-0006-0000-0000-00000A000000}">
      <text>
        <r>
          <rPr>
            <sz val="8"/>
            <color indexed="8"/>
            <rFont val="Tahoma"/>
            <family val="2"/>
            <charset val="1"/>
          </rPr>
          <t xml:space="preserve">
Due to common wheel sizing, wheel widths typically given in inches.
If you are using a metric wheel size (diameter) feel free in input in the manufacturers units.
Include wheel offset.
Describe wheel materials and manufacturing method (spin cast, machined, stamped, composite…).</t>
        </r>
      </text>
    </comment>
    <comment ref="A16" authorId="0" shapeId="0" xr:uid="{00000000-0006-0000-0000-00000B000000}">
      <text>
        <r>
          <rPr>
            <sz val="8"/>
            <color indexed="8"/>
            <rFont val="Tahoma"/>
            <family val="2"/>
            <charset val="1"/>
          </rPr>
          <t xml:space="preserve">
Be as descriptive as you can within this small space.  Describe in detail within your Design Report.
Include the basic suspension configuration (examples: (Short-Long Arm, MacPherson strut, 5-link, etc…) 
also include a description of sprung mass load path (examples: direct acting, pull rod, push rod, etc...).
Optional (if space allows): discuss spring type, stab bars, other relevant features.
</t>
        </r>
      </text>
    </comment>
    <comment ref="A17" authorId="0" shapeId="0" xr:uid="{00000000-0006-0000-0000-00000C000000}">
      <text>
        <r>
          <rPr>
            <sz val="8"/>
            <color indexed="8"/>
            <rFont val="Tahoma"/>
            <family val="2"/>
            <charset val="1"/>
          </rPr>
          <t>Travels from Design Position w/ 68kg driver</t>
        </r>
      </text>
    </comment>
    <comment ref="C17" authorId="0" shapeId="0" xr:uid="{00000000-0006-0000-0000-00000D000000}">
      <text>
        <r>
          <rPr>
            <sz val="9"/>
            <color indexed="8"/>
            <rFont val="Tahoma"/>
            <family val="2"/>
            <charset val="1"/>
          </rPr>
          <t xml:space="preserve">Jounce travel in column D
Rebound travel in column E
</t>
        </r>
      </text>
    </comment>
    <comment ref="F17" authorId="0" shapeId="0" xr:uid="{00000000-0006-0000-0000-00000E000000}">
      <text>
        <r>
          <rPr>
            <sz val="9"/>
            <color indexed="8"/>
            <rFont val="Tahoma"/>
            <family val="2"/>
            <charset val="1"/>
          </rPr>
          <t>Jounce travel in column G
Rebound travel in column H</t>
        </r>
      </text>
    </comment>
    <comment ref="A18" authorId="0" shapeId="0" xr:uid="{00000000-0006-0000-0000-00000F000000}">
      <text>
        <r>
          <rPr>
            <sz val="8"/>
            <color indexed="8"/>
            <rFont val="Tahoma"/>
            <family val="2"/>
            <charset val="1"/>
          </rPr>
          <t xml:space="preserve">Suspension wheel rate- 
Does not include tire rate although you should know the tire contribution to net ride and roll rates.
</t>
        </r>
      </text>
    </comment>
    <comment ref="A19" authorId="0" shapeId="0" xr:uid="{00000000-0006-0000-0000-000010000000}">
      <text>
        <r>
          <rPr>
            <sz val="8"/>
            <color indexed="8"/>
            <rFont val="Tahoma"/>
            <family val="2"/>
            <charset val="1"/>
          </rPr>
          <t xml:space="preserve">
Suspension Roll rate, also known as Suspension Roll Stiffness, does not factor in the tire but you should know the tire's contribution.</t>
        </r>
      </text>
    </comment>
    <comment ref="A23" authorId="0" shapeId="0" xr:uid="{00000000-0006-0000-0000-000011000000}">
      <text>
        <r>
          <rPr>
            <sz val="9"/>
            <color indexed="8"/>
            <rFont val="Tahoma"/>
            <family val="2"/>
            <charset val="1"/>
          </rPr>
          <t xml:space="preserve">
Motion ratio: provide for laden vehicle (with driver) at normal trim height.  Spring motion : Vertical wheel center motion
By type, comment on motion ratio linearity.  For exmple: linear MR, progressive rate (give MR range (ie.  X.x - x.x : 1).</t>
        </r>
      </text>
    </comment>
    <comment ref="D23" authorId="0" shapeId="0" xr:uid="{00000000-0006-0000-0000-000012000000}">
      <text>
        <r>
          <rPr>
            <sz val="9"/>
            <color indexed="8"/>
            <rFont val="Tahoma"/>
            <family val="2"/>
            <charset val="1"/>
          </rPr>
          <t>Type could be "linear", "progressive", etc.</t>
        </r>
      </text>
    </comment>
    <comment ref="G23" authorId="0" shapeId="0" xr:uid="{00000000-0006-0000-0000-000013000000}">
      <text>
        <r>
          <rPr>
            <sz val="9"/>
            <color indexed="8"/>
            <rFont val="Tahoma"/>
            <family val="2"/>
            <charset val="1"/>
          </rPr>
          <t>Type could be "linear", "progressive", etc.</t>
        </r>
      </text>
    </comment>
    <comment ref="A24" authorId="0" shapeId="0" xr:uid="{00000000-0006-0000-0000-000014000000}">
      <text>
        <r>
          <rPr>
            <sz val="9"/>
            <color indexed="8"/>
            <rFont val="Tahoma"/>
            <family val="2"/>
            <charset val="1"/>
          </rPr>
          <t xml:space="preserve">
Ride Camber = change in wheel camber/vertical displacement of the wheel (relative to ground the body)</t>
        </r>
      </text>
    </comment>
    <comment ref="A25" authorId="0" shapeId="0" xr:uid="{00000000-0006-0000-0000-000015000000}">
      <text>
        <r>
          <rPr>
            <sz val="9"/>
            <color indexed="8"/>
            <rFont val="Tahoma"/>
            <family val="2"/>
            <charset val="1"/>
          </rPr>
          <t xml:space="preserve">
RC=wheel camber/chassis roll angle (both relative to ground),  ref. SAE J670e or Milliken- Race Car Vehicle Dynamics Ch 17.</t>
        </r>
      </text>
    </comment>
    <comment ref="A26" authorId="0" shapeId="0" xr:uid="{00000000-0006-0000-0000-000016000000}">
      <text>
        <r>
          <rPr>
            <sz val="9"/>
            <color indexed="8"/>
            <rFont val="Tahoma"/>
            <family val="2"/>
            <charset val="1"/>
          </rPr>
          <t xml:space="preserve">
Provide values per side.  Ie. Not Sum Toe.
Sign Convention: 
    Positive Toe = Toe In
    Negative Toe = Toe Out
</t>
        </r>
        <r>
          <rPr>
            <b/>
            <sz val="9"/>
            <color indexed="8"/>
            <rFont val="Tahoma"/>
            <family val="2"/>
            <charset val="1"/>
          </rPr>
          <t xml:space="preserve">  
</t>
        </r>
      </text>
    </comment>
    <comment ref="A31" authorId="0" shapeId="0" xr:uid="{00000000-0006-0000-0000-000017000000}">
      <text>
        <r>
          <rPr>
            <sz val="8"/>
            <color indexed="8"/>
            <rFont val="Tahoma"/>
            <family val="2"/>
            <charset val="1"/>
          </rPr>
          <t xml:space="preserve">
Calculation should include chassis roll appropriate for 1g of lateral acceleration
Height is measured above ground, placed in column D or G.
Lateral is measured from centerline, placed in column E or H.  Use positive values if roll center moves toward the laden side.  Negative if it moves toward the unladen side.
</t>
        </r>
      </text>
    </comment>
    <comment ref="A32" authorId="0" shapeId="0" xr:uid="{00000000-0006-0000-0000-000018000000}">
      <text>
        <r>
          <rPr>
            <b/>
            <sz val="9"/>
            <color indexed="8"/>
            <rFont val="Tahoma"/>
            <family val="2"/>
            <charset val="1"/>
          </rPr>
          <t xml:space="preserve">
</t>
        </r>
        <r>
          <rPr>
            <sz val="9"/>
            <color indexed="8"/>
            <rFont val="Tahoma"/>
            <family val="2"/>
            <charset val="1"/>
          </rPr>
          <t>While not included in this specification, 
   You should know and understand "pneumatic trail" at the competition as well.</t>
        </r>
      </text>
    </comment>
    <comment ref="E32" authorId="0" shapeId="0" xr:uid="{00000000-0006-0000-0000-000019000000}">
      <text>
        <r>
          <rPr>
            <sz val="9"/>
            <color indexed="8"/>
            <rFont val="Tahoma"/>
            <family val="2"/>
            <charset val="1"/>
          </rPr>
          <t>Kinematic Trail
As this is a dynamic variable, do not include pneumatic trail here. While not on the spec sheet, teams are expected to undertand pneumatic trail and the impact it has on vehicle dynamics.</t>
        </r>
      </text>
    </comment>
    <comment ref="G32" authorId="0" shapeId="0" xr:uid="{00000000-0006-0000-0000-00001A000000}">
      <text>
        <r>
          <rPr>
            <sz val="9"/>
            <color indexed="8"/>
            <rFont val="Tahoma"/>
            <family val="2"/>
            <charset val="1"/>
          </rPr>
          <t xml:space="preserve">
Front Scrub Radius</t>
        </r>
      </text>
    </comment>
    <comment ref="C33" authorId="0" shapeId="0" xr:uid="{00000000-0006-0000-0000-00001B000000}">
      <text>
        <r>
          <rPr>
            <b/>
            <sz val="9"/>
            <color indexed="8"/>
            <rFont val="Tahoma"/>
            <family val="2"/>
            <charset val="1"/>
          </rPr>
          <t xml:space="preserve">
</t>
        </r>
        <r>
          <rPr>
            <sz val="9"/>
            <color indexed="8"/>
            <rFont val="Tahoma"/>
            <family val="2"/>
            <charset val="1"/>
          </rPr>
          <t>Kingpin Axis Inclination (KPI)</t>
        </r>
      </text>
    </comment>
    <comment ref="E33" authorId="0" shapeId="0" xr:uid="{00000000-0006-0000-0000-00001C000000}">
      <text>
        <r>
          <rPr>
            <sz val="9"/>
            <color indexed="8"/>
            <rFont val="Tahoma"/>
            <family val="2"/>
            <charset val="1"/>
          </rPr>
          <t xml:space="preserve">
Spindle Offset or Spindle Length
Lateral distance from kingpin axis to wheel center.</t>
        </r>
      </text>
    </comment>
    <comment ref="D34" authorId="0" shapeId="0" xr:uid="{00000000-0006-0000-0000-00001D000000}">
      <text>
        <r>
          <rPr>
            <sz val="9"/>
            <color indexed="8"/>
            <rFont val="Tahoma"/>
            <family val="2"/>
            <charset val="1"/>
          </rPr>
          <t xml:space="preserve">Yes or No. 
If Yes, Describe in cell below (Adjustment Methods).
</t>
        </r>
      </text>
    </comment>
    <comment ref="A35" authorId="0" shapeId="0" xr:uid="{00000000-0006-0000-0000-00001E000000}">
      <text>
        <r>
          <rPr>
            <sz val="9"/>
            <color indexed="8"/>
            <rFont val="Tahoma"/>
            <family val="2"/>
            <charset val="1"/>
          </rPr>
          <t>Front Caster, Trail, Kingpin and Ackermann adjustment methods</t>
        </r>
      </text>
    </comment>
    <comment ref="A36" authorId="0" shapeId="0" xr:uid="{00000000-0006-0000-0000-00001F000000}">
      <text>
        <r>
          <rPr>
            <sz val="9"/>
            <color indexed="8"/>
            <rFont val="Tahoma"/>
            <family val="2"/>
            <charset val="1"/>
          </rPr>
          <t xml:space="preserve">
Assumption is Front wheels are the only steered wheels, if different, please describe.
Please see comments for individual cells for more detail.</t>
        </r>
      </text>
    </comment>
    <comment ref="C36" authorId="0" shapeId="0" xr:uid="{00000000-0006-0000-0000-000020000000}">
      <text>
        <r>
          <rPr>
            <sz val="9"/>
            <color indexed="8"/>
            <rFont val="Tahoma"/>
            <family val="2"/>
            <charset val="1"/>
          </rPr>
          <t xml:space="preserve">
Steer Ratio through center.  Be prepared to discuss linearity of ratio (including u-joint effects) with judges. 
Units:  Steering Wheel Angle : Road Wheel Angle (average left and right)
</t>
        </r>
      </text>
    </comment>
    <comment ref="E36" authorId="0" shapeId="0" xr:uid="{00000000-0006-0000-0000-000021000000}">
      <text>
        <r>
          <rPr>
            <sz val="9"/>
            <color indexed="8"/>
            <rFont val="Tahoma"/>
            <family val="2"/>
            <charset val="1"/>
          </rPr>
          <t xml:space="preserve">
c-factor (mm)
The effective steering rack travel (mm) per revolution of the steering input/pinion shaft</t>
        </r>
      </text>
    </comment>
    <comment ref="G36" authorId="0" shapeId="0" xr:uid="{00000000-0006-0000-0000-000022000000}">
      <text>
        <r>
          <rPr>
            <sz val="9"/>
            <color indexed="8"/>
            <rFont val="Tahoma"/>
            <family val="2"/>
            <charset val="1"/>
          </rPr>
          <t xml:space="preserve">
Steer Arm Length (mm)
Distance from kingpin axis to center of outer tie rod.</t>
        </r>
      </text>
    </comment>
    <comment ref="A39" authorId="0" shapeId="0" xr:uid="{00000000-0006-0000-0000-000023000000}">
      <text>
        <r>
          <rPr>
            <b/>
            <sz val="9"/>
            <color indexed="8"/>
            <rFont val="Tahoma"/>
            <family val="2"/>
            <charset val="1"/>
          </rPr>
          <t xml:space="preserve">
</t>
        </r>
        <r>
          <rPr>
            <sz val="9"/>
            <color indexed="8"/>
            <rFont val="Tahoma"/>
            <family val="2"/>
            <charset val="1"/>
          </rPr>
          <t>Be as descriptive as possible in the space provided.
Include: fixed/floating, sizing (diameter and thickness), materials, vented?, coatings (if applicable)</t>
        </r>
      </text>
    </comment>
    <comment ref="A40" authorId="0" shapeId="0" xr:uid="{00000000-0006-0000-0000-000024000000}">
      <text>
        <r>
          <rPr>
            <sz val="9"/>
            <color indexed="8"/>
            <rFont val="Tahoma"/>
            <family val="2"/>
            <charset val="1"/>
          </rPr>
          <t xml:space="preserve">
Include type, sizing and proportioning method.</t>
        </r>
      </text>
    </comment>
    <comment ref="A41" authorId="0" shapeId="0" xr:uid="{00000000-0006-0000-0000-000025000000}">
      <text>
        <r>
          <rPr>
            <sz val="9"/>
            <color indexed="8"/>
            <rFont val="Tahoma"/>
            <family val="2"/>
            <charset val="1"/>
          </rPr>
          <t xml:space="preserve">
Provide as much information as possible in the space available.
Useful information: caliper material, model, make, piston diameter, configuration.</t>
        </r>
      </text>
    </comment>
    <comment ref="A42" authorId="0" shapeId="0" xr:uid="{00000000-0006-0000-0000-000026000000}">
      <text>
        <r>
          <rPr>
            <sz val="9"/>
            <color indexed="8"/>
            <rFont val="Tahoma"/>
            <family val="2"/>
            <charset val="1"/>
          </rPr>
          <t xml:space="preserve">
Provide as much information as possible in the space available.
Useful information: Make / Model / Compound</t>
        </r>
      </text>
    </comment>
    <comment ref="A43" authorId="0" shapeId="0" xr:uid="{00000000-0006-0000-0000-000027000000}">
      <text>
        <r>
          <rPr>
            <sz val="9"/>
            <color indexed="8"/>
            <rFont val="Tahoma"/>
            <family val="2"/>
            <charset val="1"/>
          </rPr>
          <t xml:space="preserve">  
Unless you have two brake pedals, the pedal Force should be the same for front and rear.
</t>
        </r>
      </text>
    </comment>
    <comment ref="A44" authorId="0" shapeId="0" xr:uid="{00000000-0006-0000-0000-000028000000}">
      <text>
        <r>
          <rPr>
            <sz val="9"/>
            <color indexed="8"/>
            <rFont val="Tahoma"/>
            <family val="2"/>
            <charset val="1"/>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5" authorId="0" shapeId="0" xr:uid="{00000000-0006-0000-0000-000029000000}">
      <text>
        <r>
          <rPr>
            <b/>
            <sz val="9"/>
            <color indexed="8"/>
            <rFont val="Tahoma"/>
            <family val="2"/>
            <charset val="1"/>
          </rPr>
          <t xml:space="preserve">
</t>
        </r>
        <r>
          <rPr>
            <sz val="9"/>
            <color indexed="8"/>
            <rFont val="Tahoma"/>
            <family val="2"/>
            <charset val="1"/>
          </rPr>
          <t xml:space="preserve">Describe the bearing type, sizing, and configuration.  
</t>
        </r>
        <r>
          <rPr>
            <b/>
            <sz val="9"/>
            <color indexed="8"/>
            <rFont val="Tahoma"/>
            <family val="2"/>
            <charset val="1"/>
          </rPr>
          <t xml:space="preserve">
</t>
        </r>
        <r>
          <rPr>
            <sz val="9"/>
            <color indexed="8"/>
            <rFont val="Tahoma"/>
            <family val="2"/>
            <charset val="1"/>
          </rPr>
          <t>Like the Upright assembly, you should understand the impact of bearing stiffness on suspension compliance.</t>
        </r>
      </text>
    </comment>
    <comment ref="A46" authorId="0" shapeId="0" xr:uid="{00000000-0006-0000-0000-00002A000000}">
      <text>
        <r>
          <rPr>
            <b/>
            <sz val="9"/>
            <color indexed="8"/>
            <rFont val="Tahoma"/>
            <family val="2"/>
            <charset val="1"/>
          </rPr>
          <t xml:space="preserve">Anthony L Lyscio:
</t>
        </r>
        <r>
          <rPr>
            <sz val="9"/>
            <color indexed="8"/>
            <rFont val="Tahoma"/>
            <family val="2"/>
            <charset val="1"/>
          </rPr>
          <t xml:space="preserve">
Detail material, sizing, and relevant material processes / treatments.</t>
        </r>
      </text>
    </comment>
    <comment ref="A49" authorId="0" shapeId="0" xr:uid="{00000000-0006-0000-0000-00002B000000}">
      <text>
        <r>
          <rPr>
            <b/>
            <sz val="9"/>
            <color indexed="8"/>
            <rFont val="Tahoma"/>
            <family val="2"/>
            <charset val="1"/>
          </rPr>
          <t xml:space="preserve">
</t>
        </r>
        <r>
          <rPr>
            <sz val="9"/>
            <color indexed="8"/>
            <rFont val="Tahoma"/>
            <family val="2"/>
            <charset val="1"/>
          </rPr>
          <t>Include relevant adjustement mechanisms such as adjustable pedals, seats, seat inserts, column adjustments, etc…  
Provide range of adjustments (ie. Seat adjustable +/- xx mm).
Remember: the judges expect the vehicle to accommodate a range of driver sizes.</t>
        </r>
      </text>
    </comment>
    <comment ref="A50" authorId="0" shapeId="0" xr:uid="{00000000-0006-0000-0000-00002C000000}">
      <text>
        <r>
          <rPr>
            <sz val="9"/>
            <color indexed="8"/>
            <rFont val="Tahoma"/>
            <family val="2"/>
            <charset val="1"/>
          </rPr>
          <t xml:space="preserve">
Describe material and basic construction of seat.
Include type of padding.
Include heat support / padding detail.
</t>
        </r>
      </text>
    </comment>
    <comment ref="A51" authorId="0" shapeId="0" xr:uid="{00000000-0006-0000-0000-00002D000000}">
      <text>
        <r>
          <rPr>
            <b/>
            <sz val="9"/>
            <color indexed="8"/>
            <rFont val="Tahoma"/>
            <family val="2"/>
            <charset val="1"/>
          </rPr>
          <t xml:space="preserve">
</t>
        </r>
        <r>
          <rPr>
            <sz val="9"/>
            <color indexed="8"/>
            <rFont val="Tahoma"/>
            <family val="2"/>
            <charset val="1"/>
          </rPr>
          <t xml:space="preserve">Steering wheel size and construction.
</t>
        </r>
        <r>
          <rPr>
            <b/>
            <sz val="9"/>
            <color indexed="8"/>
            <rFont val="Tahoma"/>
            <family val="2"/>
            <charset val="1"/>
          </rPr>
          <t xml:space="preserve">
</t>
        </r>
      </text>
    </comment>
    <comment ref="C51" authorId="0" shapeId="0" xr:uid="{00000000-0006-0000-0000-00002E000000}">
      <text>
        <r>
          <rPr>
            <b/>
            <sz val="9"/>
            <color indexed="8"/>
            <rFont val="Tahoma"/>
            <family val="2"/>
            <charset val="1"/>
          </rPr>
          <t xml:space="preserve">
</t>
        </r>
        <r>
          <rPr>
            <sz val="9"/>
            <color indexed="8"/>
            <rFont val="Tahoma"/>
            <family val="2"/>
            <charset val="1"/>
          </rPr>
          <t>Rim diameter (average diameter of hand wheel at 90 and 180 degrees). 
Rim diameter when combined with steer ratio, trails will lead to steer torque gradient.</t>
        </r>
      </text>
    </comment>
    <comment ref="E51" authorId="0" shapeId="0" xr:uid="{00000000-0006-0000-0000-00002F000000}">
      <text>
        <r>
          <rPr>
            <sz val="9"/>
            <color indexed="8"/>
            <rFont val="Tahoma"/>
            <family val="2"/>
            <charset val="1"/>
          </rPr>
          <t xml:space="preserve">
If purchased, make and model
If student built- shape, materials, etc...</t>
        </r>
      </text>
    </comment>
    <comment ref="A52" authorId="0" shapeId="0" xr:uid="{00000000-0006-0000-0000-000030000000}">
      <text>
        <r>
          <rPr>
            <b/>
            <sz val="9"/>
            <color indexed="8"/>
            <rFont val="Tahoma"/>
            <family val="2"/>
            <charset val="1"/>
          </rPr>
          <t xml:space="preserve">
</t>
        </r>
        <r>
          <rPr>
            <sz val="9"/>
            <color indexed="8"/>
            <rFont val="Tahoma"/>
            <family val="2"/>
            <charset val="1"/>
          </rPr>
          <t xml:space="preserve">Detail actuation method (ie. Linkage, Cable, Hydraulic, etc…).
</t>
        </r>
        <r>
          <rPr>
            <b/>
            <sz val="9"/>
            <color indexed="8"/>
            <rFont val="Tahoma"/>
            <family val="2"/>
            <charset val="1"/>
          </rPr>
          <t xml:space="preserve">
</t>
        </r>
        <r>
          <rPr>
            <sz val="9"/>
            <color indexed="8"/>
            <rFont val="Tahoma"/>
            <family val="2"/>
            <charset val="1"/>
          </rPr>
          <t>If an assisted shifter, include assist mechanism (air, electric solenoid, etc…).
Include shifter location.  Gear selection indicator?</t>
        </r>
      </text>
    </comment>
    <comment ref="A53" authorId="0" shapeId="0" xr:uid="{00000000-0006-0000-0000-000031000000}">
      <text>
        <r>
          <rPr>
            <sz val="9"/>
            <color indexed="8"/>
            <rFont val="Tahoma"/>
            <family val="2"/>
            <charset val="1"/>
          </rPr>
          <t xml:space="preserve">
Detail actuation method (ie. linkage, Cable (Pull? Push?), Hydraulic, etc…).
If an assisted clutch, include assist mechanism (air, electric solenoid, etc…).
Include clutch location (if other than typical pedal location).
</t>
        </r>
      </text>
    </comment>
    <comment ref="A54" authorId="0" shapeId="0" xr:uid="{00000000-0006-0000-0000-000032000000}">
      <text>
        <r>
          <rPr>
            <sz val="9"/>
            <color indexed="8"/>
            <rFont val="Tahoma"/>
            <family val="2"/>
            <charset val="1"/>
          </rPr>
          <t xml:space="preserve">
Detail instrumentation including: tachometer, gages, indicators, warning lights, noise level, shift lights, etc…
</t>
        </r>
      </text>
    </comment>
    <comment ref="A55" authorId="0" shapeId="0" xr:uid="{00000000-0006-0000-0000-000033000000}">
      <text>
        <r>
          <rPr>
            <sz val="9"/>
            <color indexed="8"/>
            <rFont val="Tahoma"/>
            <family val="2"/>
            <charset val="1"/>
          </rPr>
          <t xml:space="preserve">
Optional content:  
Additional driver stafety systems and considerations:  
     -nomex lined driver cell,
     -GPS tracking device
     -fire suppresion system (type/size), 
     -airbags
     -ejection seat with parachute
     -etc...
</t>
        </r>
      </text>
    </comment>
    <comment ref="A59" authorId="0" shapeId="0" xr:uid="{00000000-0006-0000-0000-000034000000}">
      <text>
        <r>
          <rPr>
            <sz val="8"/>
            <color indexed="8"/>
            <rFont val="Tahoma"/>
            <family val="2"/>
            <charset val="1"/>
          </rPr>
          <t>Describe methods and strategy for monitoring and controlling electrical activity on vehicle.
PDM (Power Distribution Management), Fuseblocks, Relays, Auto-switching systems, Safety Power-OFF?</t>
        </r>
      </text>
    </comment>
    <comment ref="A60" authorId="0" shapeId="0" xr:uid="{00000000-0006-0000-0000-000035000000}">
      <text>
        <r>
          <rPr>
            <sz val="8"/>
            <color indexed="8"/>
            <rFont val="Tahoma"/>
            <family val="2"/>
            <charset val="1"/>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1" authorId="0" shapeId="0" xr:uid="{00000000-0006-0000-0000-000036000000}">
      <text>
        <r>
          <rPr>
            <sz val="8"/>
            <color indexed="8"/>
            <rFont val="Tahoma"/>
            <family val="2"/>
            <charset val="1"/>
          </rPr>
          <t xml:space="preserve">
Main chassis power.  What battery type? Rating?  How will battery maintain charge throughout dynamic events?
On-board charging control?  Alternator / Generator capacity?</t>
        </r>
      </text>
    </comment>
    <comment ref="A62" authorId="0" shapeId="0" xr:uid="{00000000-0006-0000-0000-000037000000}">
      <text>
        <r>
          <rPr>
            <sz val="8"/>
            <color indexed="8"/>
            <rFont val="Tahoma"/>
            <family val="2"/>
            <charset val="1"/>
          </rPr>
          <t xml:space="preserve">Ground locations and strategy?  Isolation?
Have proper grounding paths been employed?
</t>
        </r>
      </text>
    </comment>
    <comment ref="A63" authorId="0" shapeId="0" xr:uid="{00000000-0006-0000-0000-000038000000}">
      <text>
        <r>
          <rPr>
            <sz val="8"/>
            <color indexed="8"/>
            <rFont val="Tahoma"/>
            <family val="2"/>
            <charset val="1"/>
          </rPr>
          <t xml:space="preserve">Note any special driver assistance/control systems. Note this may or many not be electrical in nature!
Systems may include: HUD, _____-by-wire, Traction control, Shift without Lift, etc…
</t>
        </r>
      </text>
    </comment>
    <comment ref="A64" authorId="0" shapeId="0" xr:uid="{00000000-0006-0000-0000-000039000000}">
      <text>
        <r>
          <rPr>
            <sz val="8"/>
            <color indexed="8"/>
            <rFont val="Tahoma"/>
            <family val="2"/>
            <charset val="1"/>
          </rPr>
          <t>Data logger designed by team, or purchased? Type? Special characteristics?
Channel count/type?
Data radio-transmission type</t>
        </r>
      </text>
    </comment>
    <comment ref="A65" authorId="0" shapeId="0" xr:uid="{00000000-0006-0000-0000-00003A000000}">
      <text>
        <r>
          <rPr>
            <sz val="8"/>
            <color indexed="8"/>
            <rFont val="Tahoma"/>
            <family val="2"/>
            <charset val="1"/>
          </rPr>
          <t>Unique sensor use or technology?
Wireless network/sensors? State and event monitoring, and special physical/chemical sensing?</t>
        </r>
      </text>
    </comment>
    <comment ref="A68" authorId="0" shapeId="0" xr:uid="{00000000-0006-0000-0000-00003B000000}">
      <text>
        <r>
          <rPr>
            <b/>
            <sz val="9"/>
            <color indexed="8"/>
            <rFont val="Tahoma"/>
            <family val="2"/>
            <charset val="1"/>
          </rPr>
          <t xml:space="preserve">
</t>
        </r>
        <r>
          <rPr>
            <sz val="9"/>
            <color indexed="8"/>
            <rFont val="Tahoma"/>
            <family val="2"/>
            <charset val="1"/>
          </rPr>
          <t>Frame / Structure type: Steel spaceframe, Aluminum or composite monocoque, others??
If a hybrid structure or mixed materials describe.</t>
        </r>
      </text>
    </comment>
    <comment ref="A69" authorId="0" shapeId="0" xr:uid="{00000000-0006-0000-0000-00003C000000}">
      <text>
        <r>
          <rPr>
            <b/>
            <sz val="9"/>
            <color indexed="8"/>
            <rFont val="Tahoma"/>
            <family val="2"/>
            <charset val="1"/>
          </rPr>
          <t xml:space="preserve">
</t>
        </r>
        <r>
          <rPr>
            <sz val="9"/>
            <color indexed="8"/>
            <rFont val="Tahoma"/>
            <family val="2"/>
            <charset val="1"/>
          </rPr>
          <t>Detail of primary structural tubing / sheet / composite material for frame and support structures.</t>
        </r>
      </text>
    </comment>
    <comment ref="A70" authorId="0" shapeId="0" xr:uid="{00000000-0006-0000-0000-00003D000000}">
      <text>
        <r>
          <rPr>
            <b/>
            <sz val="9"/>
            <color indexed="8"/>
            <rFont val="Tahoma"/>
            <family val="2"/>
            <charset val="1"/>
          </rPr>
          <t xml:space="preserve">
</t>
        </r>
        <r>
          <rPr>
            <sz val="9"/>
            <color indexed="8"/>
            <rFont val="Tahoma"/>
            <family val="2"/>
            <charset val="1"/>
          </rPr>
          <t>For welded structure, include welding method and filler material.
For bonded structures, include adhesives and joint details
For composite structures, use the space to add overflow information from Material spec.</t>
        </r>
      </text>
    </comment>
    <comment ref="A71" authorId="0" shapeId="0" xr:uid="{00000000-0006-0000-0000-00003E000000}">
      <text>
        <r>
          <rPr>
            <sz val="9"/>
            <color indexed="8"/>
            <rFont val="Tahoma"/>
            <family val="2"/>
            <charset val="1"/>
          </rPr>
          <t xml:space="preserve">
Frame mass applies to the complete vehicle structure and all structural / stiffening braces.
If hybrid frame (composite/spaceframe), complete structure should be included.</t>
        </r>
      </text>
    </comment>
    <comment ref="A74" authorId="0" shapeId="0" xr:uid="{00000000-0006-0000-0000-00003F000000}">
      <text>
        <r>
          <rPr>
            <sz val="9"/>
            <color indexed="8"/>
            <rFont val="Tahoma"/>
            <family val="2"/>
            <charset val="1"/>
          </rPr>
          <t xml:space="preserve">
Detail the specifics of the impact attenuator.  You should note whether this is a standard IA or student design.
Include basic configuration and relevant construction and material information.</t>
        </r>
      </text>
    </comment>
    <comment ref="E76" authorId="0" shapeId="0" xr:uid="{00000000-0006-0000-0000-000040000000}">
      <text>
        <r>
          <rPr>
            <sz val="9"/>
            <color indexed="8"/>
            <rFont val="Tahoma"/>
            <family val="2"/>
            <charset val="1"/>
          </rPr>
          <t>CAE, physical testing, etc.</t>
        </r>
      </text>
    </comment>
    <comment ref="A80" authorId="1" shapeId="0" xr:uid="{00000000-0006-0000-0000-000041000000}">
      <text>
        <r>
          <rPr>
            <sz val="8"/>
            <color indexed="81"/>
            <rFont val="Tahoma"/>
            <family val="2"/>
          </rPr>
          <t>Induction, PM synchronous, DC brush, etc.</t>
        </r>
      </text>
    </comment>
    <comment ref="C83" authorId="0" shapeId="0" xr:uid="{00000000-0006-0000-0000-000042000000}">
      <text>
        <r>
          <rPr>
            <sz val="9"/>
            <color indexed="8"/>
            <rFont val="Tahoma"/>
            <family val="2"/>
            <charset val="1"/>
          </rPr>
          <t xml:space="preserve">Phase in column D
Voltage in column E
</t>
        </r>
      </text>
    </comment>
    <comment ref="F83" authorId="0" shapeId="0" xr:uid="{00000000-0006-0000-0000-000043000000}">
      <text>
        <r>
          <rPr>
            <sz val="9"/>
            <color indexed="8"/>
            <rFont val="Tahoma"/>
            <family val="2"/>
            <charset val="1"/>
          </rPr>
          <t>Phase in column G
Voltage in column H</t>
        </r>
      </text>
    </comment>
    <comment ref="A91" authorId="1" shapeId="0" xr:uid="{00000000-0006-0000-0000-000044000000}">
      <text>
        <r>
          <rPr>
            <sz val="8"/>
            <color indexed="81"/>
            <rFont val="Tahoma"/>
            <family val="2"/>
          </rPr>
          <t>Elaborate on any motor modifications or customization implemented.</t>
        </r>
      </text>
    </comment>
    <comment ref="A104" authorId="1" shapeId="0" xr:uid="{00000000-0006-0000-0000-000045000000}">
      <text>
        <r>
          <rPr>
            <sz val="8"/>
            <color indexed="81"/>
            <rFont val="Tahoma"/>
            <family val="2"/>
          </rPr>
          <t>Typically for Regen braking limits.</t>
        </r>
      </text>
    </comment>
    <comment ref="A106" authorId="0" shapeId="0" xr:uid="{00000000-0006-0000-0000-000046000000}">
      <text>
        <r>
          <rPr>
            <sz val="9"/>
            <color indexed="8"/>
            <rFont val="Tahoma"/>
            <family val="2"/>
            <charset val="1"/>
          </rPr>
          <t>Mention special considerations for your tractive system design here. (e.g., cooling, state monitoring, enclosures, failure management, etc.)</t>
        </r>
      </text>
    </comment>
    <comment ref="A109" authorId="0" shapeId="0" xr:uid="{00000000-0006-0000-0000-000047000000}">
      <text>
        <r>
          <rPr>
            <sz val="9"/>
            <color indexed="8"/>
            <rFont val="Tahoma"/>
            <family val="2"/>
            <charset val="1"/>
          </rPr>
          <t xml:space="preserve">
Belt (type, width), chain (size?), gearbox, direct….
</t>
        </r>
      </text>
    </comment>
    <comment ref="A110" authorId="0" shapeId="0" xr:uid="{00000000-0006-0000-0000-000048000000}">
      <text>
        <r>
          <rPr>
            <sz val="9"/>
            <color indexed="8"/>
            <rFont val="Tahoma"/>
            <family val="2"/>
            <charset val="1"/>
          </rPr>
          <t>Provide as much information as possible for configuration and tuning of differentiation.
Include both drive and decel bias ratios.
If clutch type, include preload.</t>
        </r>
      </text>
    </comment>
    <comment ref="A111" authorId="1" shapeId="0" xr:uid="{00000000-0006-0000-0000-000049000000}">
      <text>
        <r>
          <rPr>
            <sz val="8"/>
            <color indexed="81"/>
            <rFont val="Tahoma"/>
            <family val="2"/>
          </rPr>
          <t>Differential Ratio 
(often known as Ring/Pinion ratio, or sprocket ratio)</t>
        </r>
      </text>
    </comment>
    <comment ref="A112" authorId="0" shapeId="0" xr:uid="{00000000-0006-0000-0000-00004A000000}">
      <text>
        <r>
          <rPr>
            <sz val="8"/>
            <color indexed="8"/>
            <rFont val="Tahoma"/>
            <family val="2"/>
            <charset val="1"/>
          </rPr>
          <t xml:space="preserve">-Speed in each gear.
-If CVT or other drive system, provide maximum speed at designed max power RPM as well as effective gear ratio bandwidth
</t>
        </r>
      </text>
    </comment>
    <comment ref="A113" authorId="0" shapeId="0" xr:uid="{00000000-0006-0000-0000-00004B000000}">
      <text>
        <r>
          <rPr>
            <sz val="8"/>
            <color indexed="8"/>
            <rFont val="Tahoma"/>
            <family val="2"/>
            <charset val="1"/>
          </rPr>
          <t xml:space="preserve">-Speed in each gear.
-If CVT or other drive system, provide maximum speed at designed max power RPM as well as effective gear ratio bandwidth
</t>
        </r>
      </text>
    </comment>
    <comment ref="A114" authorId="0" shapeId="0" xr:uid="{00000000-0006-0000-0000-00004C000000}">
      <text>
        <r>
          <rPr>
            <sz val="9"/>
            <color indexed="8"/>
            <rFont val="Tahoma"/>
            <family val="2"/>
            <charset val="1"/>
          </rPr>
          <t xml:space="preserve">
Include size, solid or hollow, material, hardness, and other relevant processing information.</t>
        </r>
      </text>
    </comment>
    <comment ref="A119" authorId="0" shapeId="0" xr:uid="{00000000-0006-0000-0000-00004D000000}">
      <text>
        <r>
          <rPr>
            <sz val="8"/>
            <color indexed="8"/>
            <rFont val="Tahoma"/>
            <family val="2"/>
            <charset val="1"/>
          </rPr>
          <t>scale using ρ= 1.162 Kg/m^3 and v= 80 kph
% Front is the percentage of downforce acting on the front tires.</t>
        </r>
      </text>
    </comment>
    <comment ref="C120" authorId="0" shapeId="0" xr:uid="{00000000-0006-0000-0000-00004E000000}">
      <text>
        <r>
          <rPr>
            <sz val="9"/>
            <color indexed="8"/>
            <rFont val="Tahoma"/>
            <family val="2"/>
            <charset val="1"/>
          </rPr>
          <t xml:space="preserve">
Cl: Coefficient of Lift
</t>
        </r>
      </text>
    </comment>
    <comment ref="E120" authorId="0" shapeId="0" xr:uid="{00000000-0006-0000-0000-00004F000000}">
      <text>
        <r>
          <rPr>
            <sz val="9"/>
            <color indexed="8"/>
            <rFont val="Tahoma"/>
            <family val="2"/>
            <charset val="1"/>
          </rPr>
          <t xml:space="preserve">
Reference Area
</t>
        </r>
      </text>
    </comment>
    <comment ref="G120" authorId="0" shapeId="0" xr:uid="{00000000-0006-0000-0000-000050000000}">
      <text>
        <r>
          <rPr>
            <b/>
            <sz val="9"/>
            <color indexed="8"/>
            <rFont val="Tahoma"/>
            <family val="2"/>
            <charset val="1"/>
          </rPr>
          <t xml:space="preserve">
Cd: Coefficient of Drag</t>
        </r>
      </text>
    </comment>
    <comment ref="A126" authorId="0" shapeId="0" xr:uid="{00000000-0006-0000-0000-000051000000}">
      <text>
        <r>
          <rPr>
            <sz val="9"/>
            <color indexed="8"/>
            <rFont val="Tahoma"/>
            <family val="2"/>
            <charset val="1"/>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<sst xmlns="http://schemas.openxmlformats.org/spreadsheetml/2006/main" count="433" uniqueCount="332">
  <si>
    <t>Competitors: Please read the Instructions-Tips (tab below) prior to the completion and submission of this sheet.</t>
  </si>
  <si>
    <t>Car No.</t>
  </si>
  <si>
    <t>School</t>
  </si>
  <si>
    <t>Dimensions</t>
  </si>
  <si>
    <t>Units</t>
  </si>
  <si>
    <t>Overall Dimensions</t>
  </si>
  <si>
    <t>mm</t>
  </si>
  <si>
    <t>Length:</t>
  </si>
  <si>
    <t>Width:</t>
  </si>
  <si>
    <t>Height:</t>
  </si>
  <si>
    <t>Wheelbase &amp; Track</t>
  </si>
  <si>
    <t>Wheelbase:</t>
  </si>
  <si>
    <t>Front Track:</t>
  </si>
  <si>
    <t>Rear Track:</t>
  </si>
  <si>
    <t>Center of Gravity Design Height</t>
  </si>
  <si>
    <t>CG Height:</t>
  </si>
  <si>
    <t>Confirmed Via:</t>
  </si>
  <si>
    <t>Mass without driver</t>
  </si>
  <si>
    <t>kg</t>
  </si>
  <si>
    <t>Front:</t>
  </si>
  <si>
    <t>Rear:</t>
  </si>
  <si>
    <t>Total:</t>
  </si>
  <si>
    <t>Weight Distribution with 68kg driver</t>
  </si>
  <si>
    <t>% Front:</t>
  </si>
  <si>
    <t>% Left:</t>
  </si>
  <si>
    <t>Suspension Parameters</t>
  </si>
  <si>
    <t>Front</t>
  </si>
  <si>
    <t>Rear</t>
  </si>
  <si>
    <t>Tire Size, Compound and Make</t>
  </si>
  <si>
    <t>Wheels (width, construction)</t>
  </si>
  <si>
    <t>Suspension Type</t>
  </si>
  <si>
    <t>Suspension design travel</t>
  </si>
  <si>
    <t>Jounce (col D): Rebound (col E):</t>
  </si>
  <si>
    <t>Jounce (col G): Rebound (col H):</t>
  </si>
  <si>
    <t>Wheel rate (chassis to wheel center)</t>
  </si>
  <si>
    <t>N/mm</t>
  </si>
  <si>
    <t>Roll rate (chassis to wheel center)</t>
  </si>
  <si>
    <t>Sprung mass natural frequency</t>
  </si>
  <si>
    <t>Hz</t>
  </si>
  <si>
    <t>Jounce Damping</t>
  </si>
  <si>
    <t>% critical</t>
  </si>
  <si>
    <t>at __ mm/sec:</t>
  </si>
  <si>
    <t>Rebound Damping</t>
  </si>
  <si>
    <t>Motion ratio</t>
  </si>
  <si>
    <t>_.__:1</t>
  </si>
  <si>
    <t>Type:</t>
  </si>
  <si>
    <r>
      <t xml:space="preserve">Ride Camber </t>
    </r>
    <r>
      <rPr>
        <sz val="9"/>
        <rFont val="Franklin Gothic Medium Cond"/>
        <family val="2"/>
        <charset val="1"/>
      </rPr>
      <t xml:space="preserve"> (Rate of Camber Change)</t>
    </r>
  </si>
  <si>
    <t>deg/m</t>
  </si>
  <si>
    <t>Roll Camber</t>
  </si>
  <si>
    <t>deg/deg</t>
  </si>
  <si>
    <t>Static Toe (- out, + in)</t>
  </si>
  <si>
    <t>deg</t>
  </si>
  <si>
    <t>Static camber</t>
  </si>
  <si>
    <t>Static camber adjustment method</t>
  </si>
  <si>
    <t>Anti dive / Anti Squat</t>
  </si>
  <si>
    <t>%</t>
  </si>
  <si>
    <t>Roll center height above ground, static</t>
  </si>
  <si>
    <t>Roll center position at 1g lateral acc</t>
  </si>
  <si>
    <t>Height (col D): Lateral (col E):</t>
  </si>
  <si>
    <t>Height (col G): Lateral (col H):</t>
  </si>
  <si>
    <t>Front Caster, Trail, and Scrub Radius</t>
  </si>
  <si>
    <t>Caster (deg):</t>
  </si>
  <si>
    <t>Kin Trail (mm):</t>
  </si>
  <si>
    <t>Scrub Rad (mm)</t>
  </si>
  <si>
    <t>Front Kingpin Axis</t>
  </si>
  <si>
    <t>Inclination (deg):</t>
  </si>
  <si>
    <t>Offset (mm):</t>
  </si>
  <si>
    <t>Static Ackermann</t>
  </si>
  <si>
    <t>Adjustable?</t>
  </si>
  <si>
    <t>Suspension Adjustment Methods</t>
  </si>
  <si>
    <t>Steer Ratio, C-Factor, Steer Arm Length</t>
  </si>
  <si>
    <t>Steer Ratio (x:1)</t>
  </si>
  <si>
    <t>c-factor (mm)</t>
  </si>
  <si>
    <t>Steer Arm Length</t>
  </si>
  <si>
    <t>Brake System / Hub &amp; Axle</t>
  </si>
  <si>
    <t>Rotors</t>
  </si>
  <si>
    <t>Master Cylinder</t>
  </si>
  <si>
    <t>Calipers</t>
  </si>
  <si>
    <t>Brake Pad/Lining Material</t>
  </si>
  <si>
    <t>Force and Pressures @ 1g Deceleration</t>
  </si>
  <si>
    <t>Front Pres. (bar):</t>
  </si>
  <si>
    <t>Rear Pres. (bar):</t>
  </si>
  <si>
    <t>Pedal Force (kN)</t>
  </si>
  <si>
    <t>Upright Assembly</t>
  </si>
  <si>
    <t>Hub Bearings</t>
  </si>
  <si>
    <t>Axle type, size, and material</t>
  </si>
  <si>
    <t>Ergonomics</t>
  </si>
  <si>
    <t>Driver Size Adjustments</t>
  </si>
  <si>
    <t>Seat (materials, padding/damping)</t>
  </si>
  <si>
    <t>Steering Wheel (dia, construction)</t>
  </si>
  <si>
    <t>Diamter (mm)</t>
  </si>
  <si>
    <t>Construction</t>
  </si>
  <si>
    <t>Shift Actuator (type, location)</t>
  </si>
  <si>
    <t>Clutch Actuator (type, location)</t>
  </si>
  <si>
    <t>Instrumentation</t>
  </si>
  <si>
    <t>Power Management / Control</t>
  </si>
  <si>
    <t>Wiring / Loom / ECM mounting</t>
  </si>
  <si>
    <t>Battery / Charging System</t>
  </si>
  <si>
    <t>Grounding</t>
  </si>
  <si>
    <t>Driver Assist Systems</t>
  </si>
  <si>
    <t>Logging / Telemetry</t>
  </si>
  <si>
    <t>Special Sensing Technology</t>
  </si>
  <si>
    <t xml:space="preserve">Frame </t>
  </si>
  <si>
    <t>Frame Construction</t>
  </si>
  <si>
    <t>Material</t>
  </si>
  <si>
    <t>Joining method and material</t>
  </si>
  <si>
    <t>Bare frame mass with brackets &amp; paint</t>
  </si>
  <si>
    <t>Target:</t>
  </si>
  <si>
    <t>Physical Test:</t>
  </si>
  <si>
    <t>Torsional stiffness</t>
  </si>
  <si>
    <t>N-m/deg</t>
  </si>
  <si>
    <t>Simulated:</t>
  </si>
  <si>
    <t>Torsional stiffness validation method</t>
  </si>
  <si>
    <t>Impact Attenuator configuration</t>
  </si>
  <si>
    <t>Impact Attenuator dimensions</t>
  </si>
  <si>
    <t>Depth:</t>
  </si>
  <si>
    <t>Impact Attenuator energy capacity</t>
  </si>
  <si>
    <t>kJ</t>
  </si>
  <si>
    <t>Energy:</t>
  </si>
  <si>
    <t>Method:</t>
  </si>
  <si>
    <t>rpm</t>
  </si>
  <si>
    <t>Drivetrain</t>
  </si>
  <si>
    <t>Drive Type</t>
  </si>
  <si>
    <t>_:1</t>
  </si>
  <si>
    <t>Vehicle Speed @ max power (design) rpm</t>
  </si>
  <si>
    <t>kph</t>
  </si>
  <si>
    <t>1st gear:</t>
  </si>
  <si>
    <t>2nd gear:</t>
  </si>
  <si>
    <t>3rd gear:</t>
  </si>
  <si>
    <t>4th gear:</t>
  </si>
  <si>
    <t>5th gear:</t>
  </si>
  <si>
    <t>6th gear:</t>
  </si>
  <si>
    <t>Half shaft size and material</t>
  </si>
  <si>
    <t>Axle Joint type</t>
  </si>
  <si>
    <t>Aerodynamics (if applicable)</t>
  </si>
  <si>
    <t>Type / Configuration</t>
  </si>
  <si>
    <t>Forces (at 80 kph,  ρ= 1.162 kg/m^3)</t>
  </si>
  <si>
    <t>Downforce (N):</t>
  </si>
  <si>
    <t>Drag (N):</t>
  </si>
  <si>
    <t>Coefficients &amp; Reference Area</t>
  </si>
  <si>
    <t xml:space="preserve"> </t>
  </si>
  <si>
    <t>Cl:</t>
  </si>
  <si>
    <t>Ref. Area (m^2):</t>
  </si>
  <si>
    <t>Cd:</t>
  </si>
  <si>
    <t>Noteable Features (active, etc)</t>
  </si>
  <si>
    <t>Other Information</t>
  </si>
  <si>
    <t>Body Work (material, process)</t>
  </si>
  <si>
    <t>Optional Information</t>
  </si>
  <si>
    <t>Instructions / Tips for Design Specification Sheet</t>
  </si>
  <si>
    <r>
      <t>Formatting:</t>
    </r>
    <r>
      <rPr>
        <sz val="10"/>
        <rFont val="Arial"/>
        <family val="2"/>
        <charset val="1"/>
      </rPr>
      <t xml:space="preserve">  </t>
    </r>
    <r>
      <rPr>
        <b/>
        <sz val="10"/>
        <color indexed="56"/>
        <rFont val="Arial"/>
        <family val="2"/>
        <charset val="1"/>
      </rPr>
      <t xml:space="preserve">Please do not modify the formating of the spec sheet. </t>
    </r>
    <r>
      <rPr>
        <sz val="10"/>
        <rFont val="Arial"/>
        <family val="2"/>
        <charset val="1"/>
      </rPr>
      <t xml:space="preserve"> It has been laid out to print on a single sheet of 8.5 x 11 paper (double sided).  While we acknowledge that there is little space in the cells, we ask that you be brief and include longer descriptive information within the Design Report.</t>
    </r>
  </si>
  <si>
    <r>
      <t xml:space="preserve">Completeness: </t>
    </r>
    <r>
      <rPr>
        <sz val="10"/>
        <rFont val="Arial"/>
        <family val="2"/>
        <charset val="1"/>
      </rPr>
      <t xml:space="preserve"> Please complete the spec sheet in its entirety.  The judges expect that there will be a value or description entered for each and every line item contained within.  If by chance, the particular item does not apply to your vehicle / design, please enter "N/A" in the space provided.  N/A in this case meaning: Not Applicable.</t>
    </r>
  </si>
  <si>
    <r>
      <t>Range of Values:</t>
    </r>
    <r>
      <rPr>
        <sz val="10"/>
        <rFont val="Arial"/>
        <family val="2"/>
        <charset val="1"/>
      </rPr>
      <t xml:space="preserve">  In cases where you have yet to determine a specific value for a parameter, please input the range that you anticipate the values to fall within.  Please make the noted range as tight (ie. narrow bandwidth) as you feel comfortable.</t>
    </r>
  </si>
  <si>
    <r>
      <t xml:space="preserve">Units: </t>
    </r>
    <r>
      <rPr>
        <sz val="10"/>
        <rFont val="Arial"/>
        <family val="2"/>
        <charset val="1"/>
      </rPr>
      <t xml:space="preserve"> For the majority of the specifications requiring a numerical input, an example of the desired unit of measure has been provided.  Please be consistent with the units as specified on this sheet.  </t>
    </r>
  </si>
  <si>
    <r>
      <t xml:space="preserve">Comments / Clue Tabs: </t>
    </r>
    <r>
      <rPr>
        <sz val="10"/>
        <rFont val="Arial"/>
        <family val="2"/>
        <charset val="1"/>
      </rPr>
      <t xml:space="preserve"> For many line items, there is additional descriptive information provided if you hover your cursor over the specification cell.  Please use this information to guide your entry.</t>
    </r>
  </si>
  <si>
    <r>
      <t>Understanding:</t>
    </r>
    <r>
      <rPr>
        <sz val="10"/>
        <rFont val="Arial"/>
        <family val="2"/>
        <charset val="1"/>
      </rPr>
      <t xml:space="preserve">  The sample values in the template are fictional and should not be used as the baseline for your designs.  Note that the specifications identified within the spec sheet contain the type of information the</t>
    </r>
    <r>
      <rPr>
        <u/>
        <sz val="10"/>
        <rFont val="Arial"/>
        <family val="2"/>
        <charset val="1"/>
      </rPr>
      <t xml:space="preserve"> judges will expect you to know, understand, and be capable of discussing </t>
    </r>
    <r>
      <rPr>
        <sz val="10"/>
        <rFont val="Arial"/>
        <family val="2"/>
        <charset val="1"/>
      </rPr>
      <t>during the Design Event.  Key factors during the discussion shall be the engineering rationale behind each decision and resulting specification.</t>
    </r>
  </si>
  <si>
    <r>
      <t xml:space="preserve">Consistency: </t>
    </r>
    <r>
      <rPr>
        <sz val="10"/>
        <rFont val="Arial"/>
        <family val="2"/>
        <charset val="1"/>
      </rPr>
      <t xml:space="preserve"> All values contained within this spec sheet are expected to align with your Design report </t>
    </r>
    <r>
      <rPr>
        <u/>
        <sz val="10"/>
        <rFont val="Arial"/>
        <family val="2"/>
        <charset val="1"/>
      </rPr>
      <t>and</t>
    </r>
    <r>
      <rPr>
        <sz val="10"/>
        <rFont val="Arial"/>
        <family val="2"/>
        <charset val="1"/>
      </rPr>
      <t xml:space="preserve"> your vehicle at competition.  It should be expected that inconsistencies will be discussed during the Design event.  Without adequate reasoning for the discrepancies, a negative impact on your design score may result.</t>
    </r>
  </si>
  <si>
    <r>
      <t xml:space="preserve">Data Entry Issues:  </t>
    </r>
    <r>
      <rPr>
        <sz val="10"/>
        <rFont val="Arial"/>
        <family val="2"/>
        <charset val="1"/>
      </rPr>
      <t xml:space="preserve">If you are having issues with Excel not taking a value (especially if a negative sign is used) please try beginning the entry with a " ' " as the first character. </t>
    </r>
  </si>
  <si>
    <t>Optional:
(e.g., Driver Safety Systems, etc.?)</t>
  </si>
  <si>
    <t>Electrical (non-drive systems)</t>
  </si>
  <si>
    <t xml:space="preserve">Final Drive Reduction Ratio </t>
  </si>
  <si>
    <t>Differential Type (if used)</t>
  </si>
  <si>
    <t>Motor Manufacturer / Model / Type</t>
  </si>
  <si>
    <t>Motor Count and Location(s)</t>
  </si>
  <si>
    <t>Maximum Design Motor RPM (1/min)</t>
  </si>
  <si>
    <t>Nm</t>
  </si>
  <si>
    <t>Maximum Motor Torque (continuous)</t>
  </si>
  <si>
    <t>Maximum Motor Torque (peak)</t>
  </si>
  <si>
    <t>Base Speed (max torque until xx RPM)</t>
  </si>
  <si>
    <t>Maximum Motor Power (peak)</t>
  </si>
  <si>
    <t>Maximum Motor Power (continuous)</t>
  </si>
  <si>
    <t>Significant Motor Modifications</t>
  </si>
  <si>
    <t>Motor Controller(s) Type / Model</t>
  </si>
  <si>
    <t>Accumulator Cell Manufacturer / Type</t>
  </si>
  <si>
    <t>Motor Speed Sensor(s)? If so, what type</t>
  </si>
  <si>
    <t>Accumulator Cell Voltage / Capacity</t>
  </si>
  <si>
    <t>Accumulator Cell Configuration</t>
  </si>
  <si>
    <t>Accumulator Cell Technology/Chemistry</t>
  </si>
  <si>
    <t>Accumulator Voltage (fully charged)</t>
  </si>
  <si>
    <t>V</t>
  </si>
  <si>
    <t>hrs:min</t>
  </si>
  <si>
    <t>Accumulator Charging Efficiency</t>
  </si>
  <si>
    <t>Accumulator Full Charge Time</t>
  </si>
  <si>
    <t>Accumulator Charging Power</t>
  </si>
  <si>
    <t>kW</t>
  </si>
  <si>
    <t>Accumulator Discharge Power (peak)</t>
  </si>
  <si>
    <t>Accumulator Discharge Pwr (continuous)</t>
  </si>
  <si>
    <t>Driven Wheel Count &amp; Location(s)</t>
  </si>
  <si>
    <t>Motor Controller Discharge Power (peak)</t>
  </si>
  <si>
    <t>Motor Technology utilized</t>
  </si>
  <si>
    <t>Torque Control Modes (vectoring, etc.)</t>
  </si>
  <si>
    <t>Volts, mAh</t>
  </si>
  <si>
    <t>kW @ RPM</t>
  </si>
  <si>
    <t>kW at RPM</t>
  </si>
  <si>
    <t>Other Special Components</t>
  </si>
  <si>
    <t>kW for x sec</t>
  </si>
  <si>
    <t>Nm for Xsec</t>
  </si>
  <si>
    <t>Controller Continuous Discharge Power</t>
  </si>
  <si>
    <t>Nominal Motor Voltage (phase and volts)</t>
  </si>
  <si>
    <t>P, V</t>
  </si>
  <si>
    <t>Tractive Drive Power System</t>
  </si>
  <si>
    <t>Phase (col D): Voltage (col E):</t>
  </si>
  <si>
    <t>Phase (col G): Voltage (col H):</t>
  </si>
  <si>
    <t>NM/deg</t>
  </si>
  <si>
    <r>
      <t xml:space="preserve">Timeliness:  </t>
    </r>
    <r>
      <rPr>
        <sz val="10"/>
        <rFont val="Arial"/>
        <family val="2"/>
        <charset val="1"/>
      </rPr>
      <t xml:space="preserve">Please submit the Spec Sheet and Design Report ON TIME.  Late submission penalties can be significant and there is little excuse for points lost due to late submissions. </t>
    </r>
  </si>
  <si>
    <t>Car Number</t>
  </si>
  <si>
    <t>Length</t>
  </si>
  <si>
    <t>Width</t>
  </si>
  <si>
    <t>Height</t>
  </si>
  <si>
    <t>Wheelbase</t>
  </si>
  <si>
    <t>Front track</t>
  </si>
  <si>
    <t>Rear track</t>
  </si>
  <si>
    <t>Weight (kg)</t>
  </si>
  <si>
    <t>Weight front</t>
  </si>
  <si>
    <t>Weight rear</t>
  </si>
  <si>
    <t>Weight distribution (front/rear kg)</t>
  </si>
  <si>
    <t>Suspension front</t>
  </si>
  <si>
    <t>Suspension rear</t>
  </si>
  <si>
    <t>Suspension</t>
  </si>
  <si>
    <t>Tyres front size</t>
  </si>
  <si>
    <t>Tyres size rear</t>
  </si>
  <si>
    <t>Tyres</t>
  </si>
  <si>
    <t>Wheels</t>
  </si>
  <si>
    <t>Brakes front</t>
  </si>
  <si>
    <t>Brakes rear</t>
  </si>
  <si>
    <t>Brakes</t>
  </si>
  <si>
    <t>Chassis</t>
  </si>
  <si>
    <t>Engine</t>
  </si>
  <si>
    <t>Electric Motor</t>
  </si>
  <si>
    <t>Accumulator</t>
  </si>
  <si>
    <t>Bore</t>
  </si>
  <si>
    <t>Stroke</t>
  </si>
  <si>
    <t>Cylinder</t>
  </si>
  <si>
    <t>cc</t>
  </si>
  <si>
    <t>Bore(mm)/Stroke(mm)/cylinders/cc</t>
  </si>
  <si>
    <t>Fuel system</t>
  </si>
  <si>
    <t>Max power/max torque</t>
  </si>
  <si>
    <t>Transmission</t>
  </si>
  <si>
    <t>Differential</t>
  </si>
  <si>
    <t>Final drive</t>
  </si>
  <si>
    <t>Team profile</t>
  </si>
  <si>
    <t>Wheel front</t>
  </si>
  <si>
    <t>Wheel rear</t>
  </si>
  <si>
    <t>Motor front</t>
  </si>
  <si>
    <t>Motor rear</t>
  </si>
  <si>
    <t>Battery front</t>
  </si>
  <si>
    <t>Battery rear</t>
  </si>
  <si>
    <t>kW at rpm front</t>
  </si>
  <si>
    <t>kW at rpm rear</t>
  </si>
  <si>
    <t>Nm for x sec front</t>
  </si>
  <si>
    <t>Nm for x sec rear</t>
  </si>
  <si>
    <t>Length/Width/Height/Wheelbase (all mm)</t>
  </si>
  <si>
    <t>Track (front/rear mm)</t>
  </si>
  <si>
    <r>
      <t xml:space="preserve">File naming:  </t>
    </r>
    <r>
      <rPr>
        <b/>
        <sz val="10"/>
        <color rgb="FFFF0000"/>
        <rFont val="Arial"/>
        <family val="2"/>
      </rPr>
      <t xml:space="preserve">Please name your file as follows Car No_Team Name_Spec Sheet e.g. 001_Racing Eagles_Spec Sheet </t>
    </r>
    <r>
      <rPr>
        <b/>
        <sz val="10"/>
        <rFont val="Arial"/>
        <family val="2"/>
        <charset val="1"/>
      </rPr>
      <t xml:space="preserve"> </t>
    </r>
    <r>
      <rPr>
        <sz val="10"/>
        <rFont val="Arial"/>
        <family val="2"/>
      </rPr>
      <t>Also, the file shall be uploaded as a spreadsheet, not a PDF.</t>
    </r>
  </si>
  <si>
    <t>EV Design Spec Sheet</t>
  </si>
  <si>
    <t>Team Profile (max 1200 characters, written in third person please, for inclusion in event programme)</t>
  </si>
  <si>
    <t>E.g. Team EV from the University of Wattage will be aiming for a top 10 finish at this year's Formula Student competition for their most successful campaign to date.  Established in 2010, the team last enjoyed success in the 2019 competition with their highest placed finish of 11th overall and third best scoring EV team.  Since 2019, focus has been on improved aerodynamics and power to weight ratio.  As well as a top 10 finish, the team will target finishing Endurance with an improved efficiency score.  Team Leader, Flo Voltage, and the team would like to thank their sponsors xxxx, ssss and rrrrr as well as Faculty Advisor Dr. E. Lectric and the University of Wattage for their continued support of the Formula Student programme.</t>
  </si>
  <si>
    <t>Ecole Centrale de Lyon</t>
  </si>
  <si>
    <t>N/A</t>
  </si>
  <si>
    <t>205/470 R13 FORMULA STUDENT C19</t>
  </si>
  <si>
    <t>Double wishbone, rocker arm damper, pull-rod</t>
  </si>
  <si>
    <t xml:space="preserve">7 in  
7 in  
</t>
  </si>
  <si>
    <t xml:space="preserve">7 in  
</t>
  </si>
  <si>
    <t>Double wishbone, rocker arm damper, push-rod</t>
  </si>
  <si>
    <t>0</t>
  </si>
  <si>
    <t>-1,03</t>
  </si>
  <si>
    <t>Camber shim between upright and upper wishbone</t>
  </si>
  <si>
    <t>66,7</t>
  </si>
  <si>
    <t>66,5</t>
  </si>
  <si>
    <t>0,75/0</t>
  </si>
  <si>
    <t>6,38/6,78</t>
  </si>
  <si>
    <t>35,4</t>
  </si>
  <si>
    <t>-1.11</t>
  </si>
  <si>
    <t>95,8</t>
  </si>
  <si>
    <t>95,9</t>
  </si>
  <si>
    <t>5,6</t>
  </si>
  <si>
    <t>20,5/29,4</t>
  </si>
  <si>
    <t>3,3</t>
  </si>
  <si>
    <t>No</t>
  </si>
  <si>
    <t>Suspension rod lenght adjustable with screws</t>
  </si>
  <si>
    <t>4.05:1</t>
  </si>
  <si>
    <t>88,9</t>
  </si>
  <si>
    <t>Fixed brake bell, d=164mm / t=5mm, aluminium, coating NA</t>
  </si>
  <si>
    <t>Fixed brake bell, d=132,9/t=5mm, aluminium, coating NA</t>
  </si>
  <si>
    <t>Beringer brakes, MC 127, proportioning with rear by a balancer bar</t>
  </si>
  <si>
    <t>Beringer brakes, MC 127, D piston: 12.7 mm.
Piston stroke : 20 mm.</t>
  </si>
  <si>
    <t>Beringer brakes, ber-2p1a/g, d piston: 32mm</t>
  </si>
  <si>
    <t>Beringer brakes, 10BRG2D1, d piston: 27mm</t>
  </si>
  <si>
    <t>Beringer Brakes KIT1158S</t>
  </si>
  <si>
    <t>Beringer Brakes KIT2547S</t>
  </si>
  <si>
    <t>Alu upright, link between Hub, double wishbone, toe rod and brake system</t>
  </si>
  <si>
    <t>Dowels, brake bell, spacer, bearing, speed dic, bearing, lock washer, lock nut</t>
  </si>
  <si>
    <t>Dowels, brake bell, spacer, bearing, speed dic, bearing, spacer, tripod</t>
  </si>
  <si>
    <t>NA</t>
  </si>
  <si>
    <t>Tripod, drive shaft</t>
  </si>
  <si>
    <t>Fixed seat and adjustable pedals (in depth)</t>
  </si>
  <si>
    <t>Karting seat, carbon and kevlar</t>
  </si>
  <si>
    <t>Formula Style steering wheel</t>
  </si>
  <si>
    <t>None</t>
  </si>
  <si>
    <t xml:space="preserve">Speed, water temp, low and high voltage batteries voltage, high voltage battery power, AMS &amp; IMD indicator </t>
  </si>
  <si>
    <t>Launch control, traction control.</t>
  </si>
  <si>
    <t>Steel spaceframe</t>
  </si>
  <si>
    <t>25CrMo4 Steel</t>
  </si>
  <si>
    <t>Steel welding</t>
  </si>
  <si>
    <t>Glued to the anti-intrusion plate</t>
  </si>
  <si>
    <t>Emrax 228 Medium Voltage and liquid cooling</t>
  </si>
  <si>
    <t>Permanent Magnet Synchronous Motor</t>
  </si>
  <si>
    <t>1 motor at the rear of the car</t>
  </si>
  <si>
    <t>2 driven wheels at the rear</t>
  </si>
  <si>
    <t xml:space="preserve">331.25 </t>
  </si>
  <si>
    <t>230  for a few seconds</t>
  </si>
  <si>
    <t>109 at 5500 RPM</t>
  </si>
  <si>
    <t>53 at 5500 RPM</t>
  </si>
  <si>
    <t xml:space="preserve">One pole pair resolver </t>
  </si>
  <si>
    <t>BAMOCAR-PG-D3-700/400-400</t>
  </si>
  <si>
    <t>180 but we don't have the time yet</t>
  </si>
  <si>
    <t>Lithium Polymer</t>
  </si>
  <si>
    <t>120S2P</t>
  </si>
  <si>
    <t>100,8 but we don't have them time yet</t>
  </si>
  <si>
    <t>94.2</t>
  </si>
  <si>
    <t>Hong Kong Mingda Electric Power</t>
  </si>
  <si>
    <t>Adjustable limited slip differential</t>
  </si>
  <si>
    <t>3,23:1</t>
  </si>
  <si>
    <t>Tripod, RCV, D4672-TA, alloy 4340 steel</t>
  </si>
  <si>
    <t xml:space="preserve">Fiberglass, molded nose and flexible plates attached to the tubes </t>
  </si>
  <si>
    <r>
      <rPr>
        <i/>
        <sz val="10"/>
        <rFont val="Franklin Gothic Medium Cond"/>
        <family val="2"/>
      </rPr>
      <t>Super B</t>
    </r>
    <r>
      <rPr>
        <sz val="10"/>
        <rFont val="Franklin Gothic Medium Cond"/>
        <family val="2"/>
        <charset val="1"/>
      </rPr>
      <t xml:space="preserve"> LiFePO4 5 Ah, charged after every race by the battery provider dedicated charger.</t>
    </r>
  </si>
  <si>
    <t>AutosportLab MK3 logging system. 8 analog channel + bus CAN.</t>
  </si>
  <si>
    <t>Separated grounds for TS Accumulator &amp; LV battery. LV Ground loop for fan, pump and dashboard.</t>
  </si>
  <si>
    <t>All electrical components fuse protected &amp; power devices relay-activated. 3 way switch on the dashboard.</t>
  </si>
  <si>
    <t>Signal cables : 22-24 AWG. Low power cables : 12-18 AWG. Waterproof harnessing tapes + spiral wrap.</t>
  </si>
  <si>
    <t>High alloy 4130 steel, 403,8mm(left), 365mm(right)</t>
  </si>
  <si>
    <t>Chain : CBR.900.RR '92/95 16X42 RK530GXW # (SC29,SC28). No gear box</t>
  </si>
  <si>
    <t>3,7 / 8300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</si>
</sst>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amily val="2"/>
      <charset val="1"/>
    </font>
    <font>
      <sz val="10"/>
      <name val="Franklin Gothic Medium Cond"/>
      <family val="2"/>
      <charset val="1"/>
    </font>
    <font>
      <b/>
      <sz val="18"/>
      <name val="Franklin Gothic Book"/>
      <family val="2"/>
      <charset val="1"/>
    </font>
    <font>
      <b/>
      <sz val="18"/>
      <name val="Franklin Gothic Medium Cond"/>
      <family val="2"/>
      <charset val="1"/>
    </font>
    <font>
      <b/>
      <u/>
      <sz val="18"/>
      <name val="Franklin Gothic Medium Cond"/>
      <family val="2"/>
      <charset val="1"/>
    </font>
    <font>
      <sz val="8"/>
      <color indexed="16"/>
      <name val="Franklin Gothic Book"/>
      <family val="2"/>
      <charset val="1"/>
    </font>
    <font>
      <sz val="8"/>
      <color indexed="16"/>
      <name val="Arial"/>
      <family val="2"/>
      <charset val="1"/>
    </font>
    <font>
      <sz val="8"/>
      <name val="Arial"/>
      <family val="2"/>
      <charset val="1"/>
    </font>
    <font>
      <b/>
      <u/>
      <sz val="8"/>
      <name val="Franklin Gothic Medium Cond"/>
      <family val="2"/>
      <charset val="1"/>
    </font>
    <font>
      <b/>
      <sz val="16"/>
      <name val="Franklin Gothic Medium Cond"/>
      <family val="2"/>
      <charset val="1"/>
    </font>
    <font>
      <sz val="16"/>
      <name val="Franklin Gothic Medium Cond"/>
      <family val="2"/>
      <charset val="1"/>
    </font>
    <font>
      <b/>
      <sz val="10"/>
      <name val="Franklin Gothic Medium Cond"/>
      <family val="2"/>
      <charset val="1"/>
    </font>
    <font>
      <sz val="9"/>
      <color indexed="8"/>
      <name val="Tahoma"/>
      <family val="2"/>
      <charset val="1"/>
    </font>
    <font>
      <b/>
      <sz val="9"/>
      <color indexed="8"/>
      <name val="Tahoma"/>
      <family val="2"/>
      <charset val="1"/>
    </font>
    <font>
      <sz val="8"/>
      <color indexed="8"/>
      <name val="Tahoma"/>
      <family val="2"/>
      <charset val="1"/>
    </font>
    <font>
      <sz val="9"/>
      <name val="Franklin Gothic Medium Cond"/>
      <family val="2"/>
      <charset val="1"/>
    </font>
    <font>
      <sz val="9.5"/>
      <name val="Franklin Gothic Medium Cond"/>
      <family val="2"/>
      <charset val="1"/>
    </font>
    <font>
      <sz val="9.75"/>
      <name val="Franklin Gothic Medium Cond"/>
      <family val="2"/>
      <charset val="1"/>
    </font>
    <font>
      <u/>
      <sz val="14"/>
      <name val="Arial"/>
      <family val="2"/>
      <charset val="1"/>
    </font>
    <font>
      <b/>
      <sz val="10"/>
      <name val="Arial"/>
      <family val="2"/>
      <charset val="1"/>
    </font>
    <font>
      <b/>
      <sz val="10"/>
      <color indexed="56"/>
      <name val="Arial"/>
      <family val="2"/>
      <charset val="1"/>
    </font>
    <font>
      <u/>
      <sz val="10"/>
      <name val="Arial"/>
      <family val="2"/>
      <charset val="1"/>
    </font>
    <font>
      <sz val="8"/>
      <color indexed="81"/>
      <name val="Tahoma"/>
      <family val="2"/>
    </font>
    <font>
      <b/>
      <sz val="10"/>
      <name val="Franklin Gothic Medium Cond"/>
      <family val="2"/>
    </font>
    <font>
      <sz val="10"/>
      <name val="Arial"/>
      <family val="2"/>
      <charset val="1"/>
    </font>
    <font>
      <sz val="10"/>
      <name val="Arial"/>
      <family val="2"/>
    </font>
    <font>
      <i/>
      <sz val="10"/>
      <color theme="0" tint="-0.499984740745262"/>
      <name val="Franklin Gothic Medium Cond"/>
      <family val="2"/>
    </font>
    <font>
      <i/>
      <sz val="16"/>
      <color theme="0" tint="-0.499984740745262"/>
      <name val="Franklin Gothic Medium Cond"/>
      <family val="2"/>
    </font>
    <font>
      <b/>
      <sz val="10"/>
      <color rgb="FFFF0000"/>
      <name val="Arial"/>
      <family val="2"/>
    </font>
    <font>
      <sz val="10"/>
      <name val="Franklin Gothic Medium Cond"/>
      <family val="2"/>
    </font>
    <font>
      <i/>
      <sz val="10"/>
      <name val="Franklin Gothic Medium Cond"/>
      <family val="2"/>
    </font>
  </fonts>
  <fills count="6">
    <fill>
      <patternFill patternType="none"/>
    </fill>
    <fill>
      <patternFill patternType="gray125"/>
    </fill>
    <fill>
      <patternFill patternType="solid">
        <fgColor indexed="42"/>
        <bgColor indexed="41"/>
      </patternFill>
    </fill>
    <fill>
      <patternFill patternType="solid">
        <fgColor indexed="42"/>
        <bgColor indexed="44"/>
      </patternFill>
    </fill>
    <fill>
      <patternFill patternType="solid">
        <fgColor indexed="23"/>
        <bgColor indexed="55"/>
      </patternFill>
    </fill>
    <fill>
      <patternFill patternType="solid">
        <fgColor indexed="42"/>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medium">
        <color indexed="8"/>
      </right>
      <top style="thin">
        <color indexed="8"/>
      </top>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thin">
        <color indexed="8"/>
      </left>
      <right/>
      <top style="medium">
        <color indexed="8"/>
      </top>
      <bottom style="thin">
        <color indexed="8"/>
      </bottom>
      <diagonal/>
    </border>
    <border>
      <left style="medium">
        <color indexed="8"/>
      </left>
      <right style="thin">
        <color indexed="8"/>
      </right>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right/>
      <top style="thin">
        <color indexed="8"/>
      </top>
      <bottom style="medium">
        <color indexed="8"/>
      </bottom>
      <diagonal/>
    </border>
    <border>
      <left style="medium">
        <color indexed="8"/>
      </left>
      <right/>
      <top style="thin">
        <color indexed="8"/>
      </top>
      <bottom/>
      <diagonal/>
    </border>
    <border>
      <left style="medium">
        <color indexed="8"/>
      </left>
      <right/>
      <top style="medium">
        <color indexed="8"/>
      </top>
      <bottom style="thin">
        <color indexed="8"/>
      </bottom>
      <diagonal/>
    </border>
    <border>
      <left style="medium">
        <color indexed="8"/>
      </left>
      <right/>
      <top/>
      <bottom style="thin">
        <color indexed="8"/>
      </bottom>
      <diagonal/>
    </border>
    <border>
      <left/>
      <right/>
      <top style="thin">
        <color indexed="8"/>
      </top>
      <bottom/>
      <diagonal/>
    </border>
    <border>
      <left style="medium">
        <color indexed="8"/>
      </left>
      <right style="medium">
        <color indexed="8"/>
      </right>
      <top style="medium">
        <color indexed="8"/>
      </top>
      <bottom style="thin">
        <color indexed="8"/>
      </bottom>
      <diagonal/>
    </border>
    <border>
      <left/>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right/>
      <top style="medium">
        <color indexed="8"/>
      </top>
      <bottom/>
      <diagonal/>
    </border>
    <border>
      <left/>
      <right style="medium">
        <color indexed="8"/>
      </right>
      <top style="thin">
        <color indexed="8"/>
      </top>
      <bottom style="medium">
        <color indexed="8"/>
      </bottom>
      <diagonal/>
    </border>
    <border>
      <left/>
      <right/>
      <top style="medium">
        <color indexed="8"/>
      </top>
      <bottom style="thin">
        <color indexed="8"/>
      </bottom>
      <diagonal/>
    </border>
  </borders>
  <cellStyleXfs count="2">
    <xf numFmtId="0" fontId="0" fillId="0" borderId="0"/>
    <xf numFmtId="0" fontId="24" fillId="0" borderId="0"/>
  </cellStyleXfs>
  <cellXfs count="143">
    <xf numFmtId="0" fontId="0" fillId="0" borderId="0" xfId="0"/>
    <xf numFmtId="0" fontId="1" fillId="0" borderId="0" xfId="1" applyFont="1" applyAlignment="1">
      <alignment horizontal="left" vertical="center" wrapText="1"/>
    </xf>
    <xf numFmtId="0" fontId="1" fillId="0" borderId="0" xfId="1" applyFont="1" applyAlignment="1">
      <alignment vertical="center" wrapText="1"/>
    </xf>
    <xf numFmtId="0" fontId="1" fillId="0" borderId="0" xfId="1" applyFont="1" applyAlignment="1">
      <alignment vertical="center"/>
    </xf>
    <xf numFmtId="0" fontId="2" fillId="0" borderId="0" xfId="1" applyFont="1" applyAlignment="1">
      <alignment horizontal="right" vertical="center"/>
    </xf>
    <xf numFmtId="0" fontId="3" fillId="0" borderId="0" xfId="1" applyFont="1" applyAlignment="1">
      <alignment horizontal="left" vertical="center"/>
    </xf>
    <xf numFmtId="0" fontId="2" fillId="0" borderId="0" xfId="1" applyFont="1" applyAlignment="1">
      <alignment horizontal="left" vertical="center"/>
    </xf>
    <xf numFmtId="0" fontId="4" fillId="0" borderId="0" xfId="1" applyFont="1" applyAlignment="1">
      <alignment horizontal="left" vertical="center"/>
    </xf>
    <xf numFmtId="0" fontId="6"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10" fillId="0" borderId="0" xfId="1" applyFont="1" applyAlignment="1">
      <alignment vertical="center"/>
    </xf>
    <xf numFmtId="0" fontId="9" fillId="0" borderId="0" xfId="1" applyFont="1" applyAlignment="1">
      <alignment vertical="center"/>
    </xf>
    <xf numFmtId="0" fontId="10" fillId="0" borderId="0" xfId="1" applyFont="1" applyAlignment="1">
      <alignment horizontal="left" vertical="center"/>
    </xf>
    <xf numFmtId="0" fontId="1" fillId="0" borderId="1" xfId="1" applyFont="1" applyBorder="1" applyAlignment="1">
      <alignment vertical="center" wrapText="1"/>
    </xf>
    <xf numFmtId="0" fontId="1" fillId="0" borderId="2" xfId="1" applyFont="1" applyBorder="1" applyAlignment="1">
      <alignment vertical="center" wrapText="1"/>
    </xf>
    <xf numFmtId="0" fontId="1" fillId="0" borderId="3" xfId="1" applyFont="1" applyBorder="1" applyAlignment="1">
      <alignment vertical="center" wrapText="1"/>
    </xf>
    <xf numFmtId="0" fontId="1" fillId="0" borderId="4" xfId="1" applyFont="1" applyBorder="1" applyAlignment="1">
      <alignment vertical="center" wrapText="1"/>
    </xf>
    <xf numFmtId="0" fontId="1" fillId="0" borderId="5" xfId="1" applyFont="1" applyBorder="1" applyAlignment="1">
      <alignment vertical="center" wrapText="1"/>
    </xf>
    <xf numFmtId="0" fontId="1" fillId="0" borderId="6" xfId="1" applyFont="1" applyBorder="1" applyAlignment="1">
      <alignment vertical="center" wrapText="1"/>
    </xf>
    <xf numFmtId="0" fontId="1" fillId="0" borderId="7" xfId="1" applyFont="1" applyBorder="1" applyAlignment="1">
      <alignment vertical="center" wrapText="1"/>
    </xf>
    <xf numFmtId="0" fontId="1" fillId="0" borderId="8" xfId="1" applyFont="1" applyBorder="1" applyAlignment="1">
      <alignment vertical="center" wrapText="1"/>
    </xf>
    <xf numFmtId="0" fontId="1" fillId="0" borderId="7" xfId="1" applyFont="1" applyBorder="1" applyAlignment="1">
      <alignment horizontal="left" vertical="center" wrapText="1"/>
    </xf>
    <xf numFmtId="0" fontId="1" fillId="0" borderId="2" xfId="1" applyFont="1" applyBorder="1" applyAlignment="1">
      <alignment horizontal="left" vertical="center" wrapText="1"/>
    </xf>
    <xf numFmtId="0" fontId="1" fillId="0" borderId="8" xfId="1" applyFont="1" applyBorder="1" applyAlignment="1">
      <alignment horizontal="left" vertical="center" wrapText="1"/>
    </xf>
    <xf numFmtId="49" fontId="1" fillId="0" borderId="7" xfId="1" applyNumberFormat="1" applyFont="1" applyBorder="1" applyAlignment="1">
      <alignment horizontal="left" vertical="center" wrapText="1"/>
    </xf>
    <xf numFmtId="49" fontId="1" fillId="0" borderId="8" xfId="1" applyNumberFormat="1" applyFont="1" applyBorder="1" applyAlignment="1">
      <alignment horizontal="left" vertical="center" wrapText="1"/>
    </xf>
    <xf numFmtId="49" fontId="1" fillId="0" borderId="6" xfId="1" applyNumberFormat="1" applyFont="1" applyBorder="1" applyAlignment="1">
      <alignment horizontal="left" vertical="center" wrapText="1"/>
    </xf>
    <xf numFmtId="49" fontId="1" fillId="0" borderId="9" xfId="1" applyNumberFormat="1" applyFont="1" applyBorder="1" applyAlignment="1">
      <alignment horizontal="left" vertical="center" wrapText="1"/>
    </xf>
    <xf numFmtId="49" fontId="1" fillId="0" borderId="10" xfId="1" applyNumberFormat="1" applyFont="1" applyBorder="1" applyAlignment="1">
      <alignment horizontal="left" vertical="center" wrapText="1"/>
    </xf>
    <xf numFmtId="49" fontId="1" fillId="0" borderId="11" xfId="1" applyNumberFormat="1" applyFont="1" applyBorder="1" applyAlignment="1">
      <alignment horizontal="left" vertical="center" wrapText="1"/>
    </xf>
    <xf numFmtId="49" fontId="1" fillId="0" borderId="12" xfId="1" applyNumberFormat="1" applyFont="1" applyBorder="1" applyAlignment="1">
      <alignment horizontal="left" vertical="center" wrapText="1"/>
    </xf>
    <xf numFmtId="0" fontId="24" fillId="0" borderId="13" xfId="1" applyBorder="1" applyAlignment="1">
      <alignment horizontal="left" vertical="center" wrapText="1"/>
    </xf>
    <xf numFmtId="49" fontId="1" fillId="0" borderId="1" xfId="1" applyNumberFormat="1" applyFont="1" applyBorder="1" applyAlignment="1">
      <alignment horizontal="left" vertical="center" wrapText="1"/>
    </xf>
    <xf numFmtId="49" fontId="1" fillId="0" borderId="14" xfId="1" applyNumberFormat="1" applyFont="1" applyBorder="1" applyAlignment="1">
      <alignment horizontal="left" vertical="center" wrapText="1"/>
    </xf>
    <xf numFmtId="49" fontId="16" fillId="0" borderId="10" xfId="1" applyNumberFormat="1" applyFont="1" applyBorder="1" applyAlignment="1">
      <alignment horizontal="left" vertical="center" wrapText="1"/>
    </xf>
    <xf numFmtId="0" fontId="1" fillId="0" borderId="3" xfId="1" applyFont="1" applyBorder="1" applyAlignment="1">
      <alignment horizontal="left" vertical="center" wrapText="1"/>
    </xf>
    <xf numFmtId="0" fontId="1" fillId="0" borderId="1" xfId="1" applyFont="1" applyBorder="1" applyAlignment="1">
      <alignment horizontal="left" vertical="center" wrapText="1"/>
    </xf>
    <xf numFmtId="0" fontId="24" fillId="0" borderId="2" xfId="1" applyBorder="1" applyAlignment="1">
      <alignment horizontal="left" vertical="center" wrapText="1"/>
    </xf>
    <xf numFmtId="0" fontId="1" fillId="0" borderId="10" xfId="1" applyFont="1" applyBorder="1" applyAlignment="1">
      <alignment horizontal="left" vertical="center" wrapText="1"/>
    </xf>
    <xf numFmtId="0" fontId="24" fillId="0" borderId="0" xfId="1" applyAlignment="1">
      <alignment vertical="center"/>
    </xf>
    <xf numFmtId="0" fontId="18" fillId="0" borderId="0" xfId="1" applyFont="1" applyAlignment="1">
      <alignment vertical="center"/>
    </xf>
    <xf numFmtId="0" fontId="19" fillId="0" borderId="0" xfId="1" applyFont="1" applyAlignment="1">
      <alignment vertical="center" wrapText="1"/>
    </xf>
    <xf numFmtId="0" fontId="11" fillId="2" borderId="15" xfId="1" applyFont="1" applyFill="1" applyBorder="1" applyAlignment="1">
      <alignment horizontal="left" vertical="center" wrapText="1"/>
    </xf>
    <xf numFmtId="0" fontId="11" fillId="2" borderId="16" xfId="1" applyFont="1" applyFill="1" applyBorder="1" applyAlignment="1">
      <alignment horizontal="center" vertical="center" wrapText="1"/>
    </xf>
    <xf numFmtId="0" fontId="1" fillId="2" borderId="7" xfId="1" applyFont="1" applyFill="1" applyBorder="1" applyAlignment="1">
      <alignment horizontal="left" vertical="center" wrapText="1"/>
    </xf>
    <xf numFmtId="0" fontId="1" fillId="2" borderId="2" xfId="1" applyFont="1" applyFill="1" applyBorder="1" applyAlignment="1">
      <alignment horizontal="center" vertical="center" wrapText="1"/>
    </xf>
    <xf numFmtId="0" fontId="1" fillId="2" borderId="14" xfId="1" applyFont="1" applyFill="1" applyBorder="1" applyAlignment="1">
      <alignment horizontal="left" vertical="center" wrapText="1"/>
    </xf>
    <xf numFmtId="0" fontId="1" fillId="2" borderId="5" xfId="1" applyFont="1" applyFill="1" applyBorder="1" applyAlignment="1">
      <alignment horizontal="center" vertical="center" wrapText="1"/>
    </xf>
    <xf numFmtId="0" fontId="1" fillId="2" borderId="17" xfId="1" applyFont="1" applyFill="1" applyBorder="1" applyAlignment="1">
      <alignment horizontal="left" vertical="center" wrapText="1"/>
    </xf>
    <xf numFmtId="0" fontId="1" fillId="2" borderId="9" xfId="1" applyFont="1" applyFill="1" applyBorder="1" applyAlignment="1">
      <alignment horizontal="center" vertical="center" wrapText="1"/>
    </xf>
    <xf numFmtId="0" fontId="1" fillId="2" borderId="18" xfId="1" applyFont="1" applyFill="1" applyBorder="1" applyAlignment="1">
      <alignment horizontal="right" vertical="center" wrapText="1"/>
    </xf>
    <xf numFmtId="0" fontId="1" fillId="2" borderId="19" xfId="1" applyFont="1" applyFill="1" applyBorder="1" applyAlignment="1">
      <alignment horizontal="right" vertical="center" wrapText="1"/>
    </xf>
    <xf numFmtId="0" fontId="1" fillId="2" borderId="20" xfId="1" applyFont="1" applyFill="1" applyBorder="1" applyAlignment="1">
      <alignment horizontal="right" vertical="center" wrapText="1"/>
    </xf>
    <xf numFmtId="0" fontId="1" fillId="2" borderId="1" xfId="1" applyFont="1" applyFill="1" applyBorder="1" applyAlignment="1">
      <alignment horizontal="right" vertical="center" wrapText="1"/>
    </xf>
    <xf numFmtId="0" fontId="1" fillId="2" borderId="3" xfId="1" applyFont="1" applyFill="1" applyBorder="1" applyAlignment="1">
      <alignment horizontal="right" vertical="center" wrapText="1"/>
    </xf>
    <xf numFmtId="0" fontId="1" fillId="2" borderId="4" xfId="1" applyFont="1" applyFill="1" applyBorder="1" applyAlignment="1">
      <alignment horizontal="right" vertical="center" wrapText="1"/>
    </xf>
    <xf numFmtId="0" fontId="1" fillId="2" borderId="6" xfId="1" applyFont="1" applyFill="1" applyBorder="1" applyAlignment="1">
      <alignment horizontal="right" vertical="center" wrapText="1"/>
    </xf>
    <xf numFmtId="0" fontId="1" fillId="2" borderId="3" xfId="1" applyFont="1" applyFill="1" applyBorder="1" applyAlignment="1">
      <alignment horizontal="center" vertical="center" wrapText="1"/>
    </xf>
    <xf numFmtId="0" fontId="1" fillId="2" borderId="4" xfId="1" applyFont="1" applyFill="1" applyBorder="1" applyAlignment="1">
      <alignment horizontal="center" vertical="center" wrapText="1"/>
    </xf>
    <xf numFmtId="0" fontId="1" fillId="2" borderId="6" xfId="1" applyFont="1" applyFill="1" applyBorder="1" applyAlignment="1">
      <alignment horizontal="center" vertical="center" wrapText="1"/>
    </xf>
    <xf numFmtId="0" fontId="1" fillId="2" borderId="7" xfId="1" applyFont="1" applyFill="1" applyBorder="1" applyAlignment="1">
      <alignment horizontal="right" vertical="center" wrapText="1"/>
    </xf>
    <xf numFmtId="49" fontId="1" fillId="2" borderId="17" xfId="1" applyNumberFormat="1" applyFont="1" applyFill="1" applyBorder="1" applyAlignment="1">
      <alignment horizontal="right" vertical="center" wrapText="1"/>
    </xf>
    <xf numFmtId="49" fontId="1" fillId="2" borderId="20" xfId="1" applyNumberFormat="1" applyFont="1" applyFill="1" applyBorder="1" applyAlignment="1">
      <alignment horizontal="right" vertical="center" wrapText="1"/>
    </xf>
    <xf numFmtId="49" fontId="1" fillId="2" borderId="11" xfId="1" applyNumberFormat="1" applyFont="1" applyFill="1" applyBorder="1" applyAlignment="1">
      <alignment horizontal="right" vertical="center" wrapText="1"/>
    </xf>
    <xf numFmtId="49" fontId="1" fillId="2" borderId="21" xfId="1" applyNumberFormat="1" applyFont="1" applyFill="1" applyBorder="1" applyAlignment="1">
      <alignment horizontal="left" vertical="center" wrapText="1"/>
    </xf>
    <xf numFmtId="49" fontId="1" fillId="2" borderId="22" xfId="1" applyNumberFormat="1" applyFont="1" applyFill="1" applyBorder="1" applyAlignment="1">
      <alignment horizontal="right" vertical="center" wrapText="1"/>
    </xf>
    <xf numFmtId="49" fontId="1" fillId="2" borderId="7" xfId="1" applyNumberFormat="1" applyFont="1" applyFill="1" applyBorder="1" applyAlignment="1">
      <alignment horizontal="right" vertical="center" wrapText="1"/>
    </xf>
    <xf numFmtId="49" fontId="1" fillId="2" borderId="23" xfId="1" applyNumberFormat="1" applyFont="1" applyFill="1" applyBorder="1" applyAlignment="1">
      <alignment horizontal="right" vertical="center" wrapText="1"/>
    </xf>
    <xf numFmtId="49" fontId="1" fillId="2" borderId="3" xfId="1" applyNumberFormat="1" applyFont="1" applyFill="1" applyBorder="1" applyAlignment="1">
      <alignment horizontal="right" vertical="center" wrapText="1"/>
    </xf>
    <xf numFmtId="49" fontId="17" fillId="2" borderId="10" xfId="1" applyNumberFormat="1" applyFont="1" applyFill="1" applyBorder="1" applyAlignment="1">
      <alignment horizontal="right" vertical="center" wrapText="1"/>
    </xf>
    <xf numFmtId="0" fontId="1" fillId="2" borderId="2" xfId="1" applyFont="1" applyFill="1" applyBorder="1" applyAlignment="1">
      <alignment horizontal="left" vertical="center" wrapText="1"/>
    </xf>
    <xf numFmtId="0" fontId="1" fillId="2" borderId="5" xfId="1" applyFont="1" applyFill="1" applyBorder="1" applyAlignment="1">
      <alignment horizontal="left" vertical="center" wrapText="1"/>
    </xf>
    <xf numFmtId="0" fontId="1" fillId="2" borderId="9" xfId="1" applyFont="1" applyFill="1" applyBorder="1" applyAlignment="1">
      <alignment horizontal="left" vertical="center" wrapText="1"/>
    </xf>
    <xf numFmtId="0" fontId="11" fillId="2" borderId="24" xfId="1" applyFont="1" applyFill="1" applyBorder="1" applyAlignment="1">
      <alignment horizontal="center" vertical="center" wrapText="1"/>
    </xf>
    <xf numFmtId="0" fontId="1" fillId="2" borderId="8" xfId="1" applyFont="1" applyFill="1" applyBorder="1" applyAlignment="1">
      <alignment horizontal="left" vertical="center" wrapText="1"/>
    </xf>
    <xf numFmtId="0" fontId="1" fillId="2" borderId="25" xfId="1" applyFont="1" applyFill="1" applyBorder="1" applyAlignment="1">
      <alignment horizontal="left" vertical="center" wrapText="1"/>
    </xf>
    <xf numFmtId="0" fontId="1" fillId="2" borderId="26" xfId="1" applyFont="1" applyFill="1" applyBorder="1" applyAlignment="1">
      <alignment horizontal="left" vertical="center" wrapText="1"/>
    </xf>
    <xf numFmtId="0" fontId="1" fillId="2" borderId="18" xfId="1" applyFont="1" applyFill="1" applyBorder="1" applyAlignment="1">
      <alignment horizontal="left" vertical="center" wrapText="1"/>
    </xf>
    <xf numFmtId="0" fontId="1" fillId="2" borderId="20" xfId="1" applyFont="1" applyFill="1" applyBorder="1" applyAlignment="1">
      <alignment horizontal="left" vertical="center" wrapText="1"/>
    </xf>
    <xf numFmtId="0" fontId="1" fillId="2" borderId="27" xfId="1" applyFont="1" applyFill="1" applyBorder="1" applyAlignment="1">
      <alignment horizontal="right" vertical="center" wrapText="1"/>
    </xf>
    <xf numFmtId="0" fontId="1" fillId="2" borderId="17" xfId="1" applyFont="1" applyFill="1" applyBorder="1" applyAlignment="1">
      <alignment horizontal="right" vertical="center" wrapText="1"/>
    </xf>
    <xf numFmtId="0" fontId="1" fillId="2" borderId="10" xfId="1" applyFont="1" applyFill="1" applyBorder="1" applyAlignment="1">
      <alignment horizontal="right" vertical="center" wrapText="1"/>
    </xf>
    <xf numFmtId="0" fontId="1" fillId="2" borderId="8" xfId="1" applyFont="1" applyFill="1" applyBorder="1" applyAlignment="1">
      <alignment horizontal="center" vertical="center" wrapText="1"/>
    </xf>
    <xf numFmtId="0" fontId="1" fillId="2" borderId="28" xfId="1" applyFont="1" applyFill="1" applyBorder="1" applyAlignment="1">
      <alignment horizontal="center" vertical="center" wrapText="1"/>
    </xf>
    <xf numFmtId="0" fontId="1" fillId="2" borderId="29" xfId="1" applyFont="1" applyFill="1" applyBorder="1" applyAlignment="1">
      <alignment horizontal="left" vertical="center" wrapText="1"/>
    </xf>
    <xf numFmtId="49" fontId="1" fillId="2" borderId="6" xfId="1" applyNumberFormat="1" applyFont="1" applyFill="1" applyBorder="1" applyAlignment="1">
      <alignment horizontal="right" vertical="center" wrapText="1"/>
    </xf>
    <xf numFmtId="0" fontId="11" fillId="2" borderId="30" xfId="1" applyFont="1" applyFill="1" applyBorder="1" applyAlignment="1">
      <alignment horizontal="left" vertical="center" wrapText="1"/>
    </xf>
    <xf numFmtId="0" fontId="1" fillId="2" borderId="31"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32" xfId="1" applyFont="1" applyFill="1" applyBorder="1" applyAlignment="1">
      <alignment horizontal="left" vertical="center" wrapText="1"/>
    </xf>
    <xf numFmtId="0" fontId="1" fillId="2" borderId="28" xfId="1" applyFont="1" applyFill="1" applyBorder="1" applyAlignment="1">
      <alignment horizontal="left" vertical="center" wrapText="1"/>
    </xf>
    <xf numFmtId="0" fontId="25" fillId="0" borderId="0" xfId="0" applyFont="1"/>
    <xf numFmtId="1" fontId="0" fillId="0" borderId="0" xfId="0" applyNumberFormat="1"/>
    <xf numFmtId="0" fontId="1" fillId="0" borderId="2" xfId="1" applyFont="1" applyBorder="1" applyAlignment="1">
      <alignment vertical="center" wrapText="1"/>
    </xf>
    <xf numFmtId="0" fontId="2" fillId="0" borderId="0" xfId="1" applyFont="1" applyAlignment="1">
      <alignment horizontal="left" vertical="center"/>
    </xf>
    <xf numFmtId="0" fontId="5" fillId="0" borderId="26" xfId="1" applyFont="1" applyBorder="1" applyAlignment="1">
      <alignment vertical="center"/>
    </xf>
    <xf numFmtId="0" fontId="9" fillId="3" borderId="30" xfId="1" applyFont="1" applyFill="1" applyBorder="1" applyAlignment="1">
      <alignment horizontal="left" vertical="center" wrapText="1"/>
    </xf>
    <xf numFmtId="0" fontId="1" fillId="0" borderId="2" xfId="1" applyFont="1" applyBorder="1" applyAlignment="1">
      <alignment vertical="center" wrapText="1"/>
    </xf>
    <xf numFmtId="0" fontId="1" fillId="4" borderId="9" xfId="1" applyFont="1" applyFill="1" applyBorder="1" applyAlignment="1">
      <alignment horizontal="center" vertical="center" wrapText="1"/>
    </xf>
    <xf numFmtId="0" fontId="1" fillId="0" borderId="34" xfId="1" applyFont="1" applyBorder="1" applyAlignment="1">
      <alignment horizontal="center" vertical="center" wrapText="1"/>
    </xf>
    <xf numFmtId="0" fontId="11" fillId="2" borderId="33" xfId="1" applyFont="1" applyFill="1" applyBorder="1" applyAlignment="1">
      <alignment horizontal="center" vertical="center" wrapText="1"/>
    </xf>
    <xf numFmtId="0" fontId="11" fillId="2" borderId="35" xfId="1" applyFont="1" applyFill="1" applyBorder="1" applyAlignment="1">
      <alignment horizontal="center" vertical="center" wrapText="1"/>
    </xf>
    <xf numFmtId="0" fontId="9" fillId="3" borderId="36" xfId="1" applyFont="1" applyFill="1" applyBorder="1" applyAlignment="1">
      <alignment horizontal="left" vertical="center" wrapText="1"/>
    </xf>
    <xf numFmtId="0" fontId="11" fillId="4" borderId="35" xfId="1" applyFont="1" applyFill="1" applyBorder="1" applyAlignment="1">
      <alignment vertical="center" wrapText="1"/>
    </xf>
    <xf numFmtId="0" fontId="1" fillId="4" borderId="2" xfId="1" applyFont="1" applyFill="1" applyBorder="1" applyAlignment="1">
      <alignment vertical="center" wrapText="1"/>
    </xf>
    <xf numFmtId="0" fontId="1" fillId="0" borderId="39" xfId="1" applyFont="1" applyBorder="1" applyAlignment="1">
      <alignment vertical="center" wrapText="1"/>
    </xf>
    <xf numFmtId="49" fontId="1" fillId="0" borderId="38" xfId="1" applyNumberFormat="1" applyFont="1" applyBorder="1" applyAlignment="1">
      <alignment horizontal="left" vertical="center" wrapText="1"/>
    </xf>
    <xf numFmtId="49" fontId="1" fillId="0" borderId="39" xfId="1" applyNumberFormat="1" applyFont="1" applyBorder="1" applyAlignment="1">
      <alignment horizontal="left" vertical="center" wrapText="1"/>
    </xf>
    <xf numFmtId="49" fontId="1" fillId="4" borderId="2" xfId="1" applyNumberFormat="1" applyFont="1" applyFill="1" applyBorder="1" applyAlignment="1">
      <alignment horizontal="center" vertical="center" wrapText="1"/>
    </xf>
    <xf numFmtId="0" fontId="24" fillId="4" borderId="2" xfId="1" applyFill="1" applyBorder="1" applyAlignment="1">
      <alignment vertical="center" wrapText="1"/>
    </xf>
    <xf numFmtId="0" fontId="1" fillId="0" borderId="38" xfId="1" applyFont="1" applyBorder="1" applyAlignment="1">
      <alignment horizontal="left" vertical="center" wrapText="1"/>
    </xf>
    <xf numFmtId="0" fontId="1" fillId="0" borderId="37" xfId="1" applyFont="1" applyBorder="1" applyAlignment="1">
      <alignment horizontal="left" vertical="center" wrapText="1"/>
    </xf>
    <xf numFmtId="0" fontId="1" fillId="4" borderId="33" xfId="1" applyFont="1" applyFill="1" applyBorder="1" applyAlignment="1">
      <alignment horizontal="left" vertical="center" wrapText="1"/>
    </xf>
    <xf numFmtId="0" fontId="1" fillId="0" borderId="40" xfId="1" applyFont="1" applyBorder="1" applyAlignment="1">
      <alignment horizontal="left" vertical="center" wrapText="1"/>
    </xf>
    <xf numFmtId="0" fontId="1" fillId="0" borderId="41" xfId="1" applyFont="1" applyBorder="1" applyAlignment="1">
      <alignment horizontal="center" vertical="center" wrapText="1"/>
    </xf>
    <xf numFmtId="0" fontId="1" fillId="0" borderId="26" xfId="1" applyFont="1" applyBorder="1" applyAlignment="1">
      <alignment horizontal="center" vertical="center" wrapText="1"/>
    </xf>
    <xf numFmtId="49" fontId="1" fillId="0" borderId="42" xfId="1" applyNumberFormat="1" applyFont="1" applyBorder="1" applyAlignment="1">
      <alignment horizontal="left" vertical="center" wrapText="1"/>
    </xf>
    <xf numFmtId="0" fontId="1" fillId="0" borderId="27" xfId="1" applyFont="1" applyBorder="1" applyAlignment="1">
      <alignment horizontal="left" vertical="center" wrapText="1"/>
    </xf>
    <xf numFmtId="0" fontId="1" fillId="0" borderId="8" xfId="1" applyFont="1" applyBorder="1" applyAlignment="1">
      <alignment horizontal="left" vertical="center" wrapText="1"/>
    </xf>
    <xf numFmtId="0" fontId="1" fillId="0" borderId="39" xfId="1" applyFont="1" applyBorder="1" applyAlignment="1">
      <alignment horizontal="left" vertical="center" wrapText="1"/>
    </xf>
    <xf numFmtId="0" fontId="23" fillId="5" borderId="30" xfId="1" applyFont="1" applyFill="1" applyBorder="1" applyAlignment="1">
      <alignment horizontal="center" vertical="center" wrapText="1"/>
    </xf>
    <xf numFmtId="0" fontId="23" fillId="5" borderId="43" xfId="1" applyFont="1" applyFill="1" applyBorder="1" applyAlignment="1">
      <alignment horizontal="center" vertical="center" wrapText="1"/>
    </xf>
    <xf numFmtId="0" fontId="23" fillId="5" borderId="35" xfId="1" applyFont="1" applyFill="1" applyBorder="1" applyAlignment="1">
      <alignment horizontal="center" vertical="center" wrapText="1"/>
    </xf>
    <xf numFmtId="0" fontId="1" fillId="4" borderId="2" xfId="1" applyFont="1" applyFill="1" applyBorder="1" applyAlignment="1">
      <alignment horizontal="left" vertical="center" wrapText="1"/>
    </xf>
    <xf numFmtId="0" fontId="26" fillId="0" borderId="37" xfId="1" applyFont="1" applyBorder="1" applyAlignment="1">
      <alignment horizontal="left" vertical="center" wrapText="1"/>
    </xf>
    <xf numFmtId="0" fontId="0" fillId="0" borderId="8" xfId="0" applyBorder="1" applyAlignment="1">
      <alignment horizontal="left" vertical="center" wrapText="1"/>
    </xf>
    <xf numFmtId="0" fontId="0" fillId="0" borderId="39" xfId="0" applyBorder="1" applyAlignment="1">
      <alignment horizontal="left" vertical="center" wrapText="1"/>
    </xf>
    <xf numFmtId="0" fontId="27" fillId="0" borderId="36" xfId="1" applyFont="1" applyBorder="1" applyAlignment="1">
      <alignment horizontal="left" vertical="center"/>
    </xf>
    <xf numFmtId="0" fontId="27" fillId="0" borderId="28" xfId="1" applyFont="1" applyBorder="1" applyAlignment="1">
      <alignment horizontal="left" vertical="center"/>
    </xf>
    <xf numFmtId="0" fontId="27" fillId="0" borderId="42" xfId="1" applyFont="1" applyBorder="1" applyAlignment="1">
      <alignment horizontal="left" vertical="center"/>
    </xf>
    <xf numFmtId="0" fontId="27" fillId="0" borderId="30" xfId="1" applyFont="1" applyBorder="1" applyAlignment="1">
      <alignment horizontal="left" vertical="center" wrapText="1"/>
    </xf>
    <xf numFmtId="0" fontId="27" fillId="0" borderId="43" xfId="1" applyFont="1" applyBorder="1" applyAlignment="1">
      <alignment horizontal="left" vertical="center" wrapText="1"/>
    </xf>
    <xf numFmtId="0" fontId="27" fillId="0" borderId="35" xfId="1" applyFont="1" applyBorder="1" applyAlignment="1">
      <alignment horizontal="left" vertical="center" wrapText="1"/>
    </xf>
    <xf numFmtId="0" fontId="1" fillId="0" borderId="27" xfId="1" applyFont="1" applyBorder="1" applyAlignment="1">
      <alignment vertical="center" wrapText="1"/>
    </xf>
    <xf numFmtId="0" fontId="1" fillId="0" borderId="8" xfId="1" applyFont="1" applyBorder="1" applyAlignment="1">
      <alignment vertical="center" wrapText="1"/>
    </xf>
    <xf numFmtId="0" fontId="1" fillId="4" borderId="3" xfId="1" applyFont="1" applyFill="1" applyBorder="1" applyAlignment="1">
      <alignment vertical="center" wrapText="1"/>
    </xf>
    <xf numFmtId="0" fontId="1" fillId="4" borderId="39" xfId="1" applyFont="1" applyFill="1" applyBorder="1" applyAlignment="1">
      <alignment vertical="center" wrapText="1"/>
    </xf>
    <xf numFmtId="0" fontId="29" fillId="0" borderId="1" xfId="1" applyFont="1" applyBorder="1" applyAlignment="1">
      <alignment vertical="center" wrapText="1"/>
    </xf>
    <xf numFmtId="0" fontId="29" fillId="0" borderId="3" xfId="1" applyFont="1" applyBorder="1" applyAlignment="1">
      <alignment horizontal="center" vertical="center" wrapText="1"/>
    </xf>
    <xf numFmtId="0" fontId="29" fillId="0" borderId="8" xfId="1" applyFont="1" applyBorder="1" applyAlignment="1">
      <alignment horizontal="center" vertical="center" wrapText="1"/>
    </xf>
    <xf numFmtId="0" fontId="29" fillId="0" borderId="39" xfId="1" applyFont="1" applyBorder="1" applyAlignment="1">
      <alignment horizontal="center" vertical="center" wrapText="1"/>
    </xf>
    <xf numFmtId="0" fontId="29" fillId="0" borderId="38" xfId="1" applyFont="1" applyBorder="1" applyAlignment="1">
      <alignment horizontal="lef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FFFCC"/>
      <rgbColor rgb="00DBEEF4"/>
      <rgbColor rgb="00660066"/>
      <rgbColor rgb="00FF8080"/>
      <rgbColor rgb="000066CC"/>
      <rgbColor rgb="00B7DEE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66699"/>
      <rgbColor rgb="00969696"/>
      <rgbColor rgb="0017375E"/>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26"/>
  <sheetViews>
    <sheetView tabSelected="1" topLeftCell="A85" zoomScaleNormal="100" workbookViewId="0">
      <selection activeCell="F94" sqref="F94:H94"/>
    </sheetView>
  </sheetViews>
  <sheetFormatPr baseColWidth="10" defaultColWidth="9.109375" defaultRowHeight="30" customHeight="1" x14ac:dyDescent="0.25"/>
  <cols>
    <col min="1" max="1" width="28.77734375" style="1" customWidth="1"/>
    <col min="2" max="2" width="8.5546875" style="1" customWidth="1"/>
    <col min="3" max="8" width="12.88671875" style="2" customWidth="1"/>
    <col min="9" max="9" width="9.109375" style="3"/>
    <col min="10" max="10" width="37.44140625" style="3" customWidth="1"/>
    <col min="11" max="16384" width="9.109375" style="3"/>
  </cols>
  <sheetData>
    <row r="1" spans="1:10" s="7" customFormat="1" ht="24" x14ac:dyDescent="0.25">
      <c r="A1" s="95" t="s">
        <v>253</v>
      </c>
      <c r="B1" s="95"/>
      <c r="C1" s="95"/>
      <c r="D1" s="95"/>
      <c r="E1" s="95"/>
      <c r="F1" s="95"/>
      <c r="G1" s="95"/>
      <c r="H1" s="4">
        <v>2021</v>
      </c>
      <c r="I1" s="5"/>
      <c r="J1" s="6"/>
    </row>
    <row r="2" spans="1:10" s="10" customFormat="1" ht="13.5" customHeight="1" thickBot="1" x14ac:dyDescent="0.3">
      <c r="A2" s="96" t="s">
        <v>0</v>
      </c>
      <c r="B2" s="96"/>
      <c r="C2" s="96"/>
      <c r="D2" s="96"/>
      <c r="E2" s="96"/>
      <c r="F2" s="96"/>
      <c r="G2" s="96"/>
      <c r="H2" s="96"/>
      <c r="I2" s="8"/>
      <c r="J2" s="9"/>
    </row>
    <row r="3" spans="1:10" s="12" customFormat="1" ht="23.25" customHeight="1" x14ac:dyDescent="0.25">
      <c r="A3" s="97" t="s">
        <v>1</v>
      </c>
      <c r="B3" s="97"/>
      <c r="C3" s="131">
        <v>281</v>
      </c>
      <c r="D3" s="132"/>
      <c r="E3" s="132"/>
      <c r="F3" s="132"/>
      <c r="G3" s="132"/>
      <c r="H3" s="133"/>
      <c r="I3" s="11"/>
      <c r="J3" s="11"/>
    </row>
    <row r="4" spans="1:10" s="12" customFormat="1" ht="27.9" customHeight="1" thickBot="1" x14ac:dyDescent="0.3">
      <c r="A4" s="103" t="s">
        <v>2</v>
      </c>
      <c r="B4" s="103"/>
      <c r="C4" s="128" t="s">
        <v>256</v>
      </c>
      <c r="D4" s="129"/>
      <c r="E4" s="129"/>
      <c r="F4" s="129"/>
      <c r="G4" s="129"/>
      <c r="H4" s="130"/>
      <c r="I4" s="13"/>
      <c r="J4" s="13"/>
    </row>
    <row r="5" spans="1:10" ht="9.75" customHeight="1" thickBot="1" x14ac:dyDescent="0.3">
      <c r="A5" s="100"/>
      <c r="B5" s="100"/>
      <c r="C5" s="100"/>
      <c r="D5" s="100"/>
      <c r="E5" s="100"/>
      <c r="F5" s="100"/>
      <c r="G5" s="100"/>
      <c r="H5" s="100"/>
    </row>
    <row r="6" spans="1:10" s="2" customFormat="1" ht="13.5" customHeight="1" x14ac:dyDescent="0.25">
      <c r="A6" s="43" t="s">
        <v>3</v>
      </c>
      <c r="B6" s="44" t="s">
        <v>4</v>
      </c>
      <c r="C6" s="104"/>
      <c r="D6" s="104"/>
      <c r="E6" s="104"/>
      <c r="F6" s="104"/>
      <c r="G6" s="104"/>
      <c r="H6" s="104"/>
    </row>
    <row r="7" spans="1:10" s="2" customFormat="1" ht="13.8" x14ac:dyDescent="0.25">
      <c r="A7" s="45" t="s">
        <v>5</v>
      </c>
      <c r="B7" s="46" t="s">
        <v>6</v>
      </c>
      <c r="C7" s="51" t="s">
        <v>7</v>
      </c>
      <c r="D7" s="14">
        <v>2757</v>
      </c>
      <c r="E7" s="54" t="s">
        <v>8</v>
      </c>
      <c r="F7" s="14">
        <v>1460</v>
      </c>
      <c r="G7" s="54" t="s">
        <v>9</v>
      </c>
      <c r="H7" s="94">
        <v>1272</v>
      </c>
    </row>
    <row r="8" spans="1:10" s="2" customFormat="1" ht="13.8" x14ac:dyDescent="0.25">
      <c r="A8" s="45" t="s">
        <v>10</v>
      </c>
      <c r="B8" s="46" t="s">
        <v>6</v>
      </c>
      <c r="C8" s="51" t="s">
        <v>11</v>
      </c>
      <c r="D8" s="16">
        <v>1605</v>
      </c>
      <c r="E8" s="55" t="s">
        <v>12</v>
      </c>
      <c r="F8" s="16">
        <v>1254</v>
      </c>
      <c r="G8" s="54" t="s">
        <v>13</v>
      </c>
      <c r="H8" s="94">
        <v>1200</v>
      </c>
    </row>
    <row r="9" spans="1:10" s="2" customFormat="1" ht="13.8" x14ac:dyDescent="0.25">
      <c r="A9" s="47" t="s">
        <v>14</v>
      </c>
      <c r="B9" s="48" t="s">
        <v>6</v>
      </c>
      <c r="C9" s="52" t="s">
        <v>15</v>
      </c>
      <c r="D9" s="17">
        <v>290</v>
      </c>
      <c r="E9" s="56" t="s">
        <v>16</v>
      </c>
      <c r="F9" s="98" t="s">
        <v>257</v>
      </c>
      <c r="G9" s="98"/>
      <c r="H9" s="98"/>
    </row>
    <row r="10" spans="1:10" s="2" customFormat="1" ht="13.8" x14ac:dyDescent="0.25">
      <c r="A10" s="47" t="s">
        <v>17</v>
      </c>
      <c r="B10" s="48" t="s">
        <v>18</v>
      </c>
      <c r="C10" s="52" t="s">
        <v>19</v>
      </c>
      <c r="D10" s="17">
        <v>101.2</v>
      </c>
      <c r="E10" s="56" t="s">
        <v>20</v>
      </c>
      <c r="F10" s="17">
        <v>128.80000000000001</v>
      </c>
      <c r="G10" s="56" t="s">
        <v>21</v>
      </c>
      <c r="H10" s="18">
        <v>230</v>
      </c>
    </row>
    <row r="11" spans="1:10" s="2" customFormat="1" ht="14.4" thickBot="1" x14ac:dyDescent="0.3">
      <c r="A11" s="49" t="s">
        <v>22</v>
      </c>
      <c r="B11" s="50"/>
      <c r="C11" s="53" t="s">
        <v>23</v>
      </c>
      <c r="D11" s="19">
        <v>0.44</v>
      </c>
      <c r="E11" s="57" t="s">
        <v>24</v>
      </c>
      <c r="F11" s="19">
        <v>0.56000000000000005</v>
      </c>
      <c r="G11" s="99"/>
      <c r="H11" s="99"/>
    </row>
    <row r="12" spans="1:10" s="2" customFormat="1" ht="9.75" customHeight="1" thickBot="1" x14ac:dyDescent="0.3">
      <c r="A12" s="1"/>
      <c r="B12" s="100"/>
      <c r="C12" s="100"/>
      <c r="D12" s="100"/>
      <c r="E12" s="100"/>
      <c r="F12" s="100"/>
      <c r="G12" s="100"/>
      <c r="H12" s="100"/>
    </row>
    <row r="13" spans="1:10" s="2" customFormat="1" ht="15" customHeight="1" x14ac:dyDescent="0.25">
      <c r="A13" s="43" t="s">
        <v>25</v>
      </c>
      <c r="B13" s="44" t="s">
        <v>4</v>
      </c>
      <c r="C13" s="101" t="s">
        <v>26</v>
      </c>
      <c r="D13" s="101"/>
      <c r="E13" s="101"/>
      <c r="F13" s="102" t="s">
        <v>27</v>
      </c>
      <c r="G13" s="102"/>
      <c r="H13" s="102"/>
    </row>
    <row r="14" spans="1:10" s="2" customFormat="1" ht="13.8" customHeight="1" x14ac:dyDescent="0.25">
      <c r="A14" s="45" t="s">
        <v>28</v>
      </c>
      <c r="B14" s="58"/>
      <c r="C14" s="134" t="s">
        <v>258</v>
      </c>
      <c r="D14" s="135"/>
      <c r="E14" s="106"/>
      <c r="F14" s="134" t="s">
        <v>258</v>
      </c>
      <c r="G14" s="135"/>
      <c r="H14" s="106"/>
    </row>
    <row r="15" spans="1:10" s="2" customFormat="1" ht="13.8" x14ac:dyDescent="0.25">
      <c r="A15" s="45" t="s">
        <v>29</v>
      </c>
      <c r="B15" s="58"/>
      <c r="C15" s="134" t="s">
        <v>260</v>
      </c>
      <c r="D15" s="135"/>
      <c r="E15" s="106"/>
      <c r="F15" s="134" t="s">
        <v>261</v>
      </c>
      <c r="G15" s="135"/>
      <c r="H15" s="106"/>
    </row>
    <row r="16" spans="1:10" s="2" customFormat="1" ht="13.8" customHeight="1" x14ac:dyDescent="0.25">
      <c r="A16" s="45" t="s">
        <v>30</v>
      </c>
      <c r="B16" s="58"/>
      <c r="C16" s="134" t="s">
        <v>259</v>
      </c>
      <c r="D16" s="135"/>
      <c r="E16" s="106"/>
      <c r="F16" s="134" t="s">
        <v>262</v>
      </c>
      <c r="G16" s="135"/>
      <c r="H16" s="106"/>
    </row>
    <row r="17" spans="1:8" s="2" customFormat="1" ht="27.6" x14ac:dyDescent="0.25">
      <c r="A17" s="45" t="s">
        <v>31</v>
      </c>
      <c r="B17" s="58" t="s">
        <v>6</v>
      </c>
      <c r="C17" s="61" t="s">
        <v>32</v>
      </c>
      <c r="D17" s="16">
        <v>25</v>
      </c>
      <c r="E17" s="94">
        <v>25</v>
      </c>
      <c r="F17" s="51" t="s">
        <v>33</v>
      </c>
      <c r="G17" s="16">
        <v>25</v>
      </c>
      <c r="H17" s="15">
        <v>25</v>
      </c>
    </row>
    <row r="18" spans="1:8" s="2" customFormat="1" ht="13.8" x14ac:dyDescent="0.25">
      <c r="A18" s="45" t="s">
        <v>34</v>
      </c>
      <c r="B18" s="58" t="s">
        <v>35</v>
      </c>
      <c r="C18" s="20">
        <v>12.6</v>
      </c>
      <c r="D18" s="136"/>
      <c r="E18" s="137"/>
      <c r="F18" s="21">
        <v>15.8</v>
      </c>
      <c r="G18" s="105"/>
      <c r="H18" s="105"/>
    </row>
    <row r="19" spans="1:8" s="2" customFormat="1" ht="13.8" x14ac:dyDescent="0.25">
      <c r="A19" s="45" t="s">
        <v>36</v>
      </c>
      <c r="B19" s="58" t="s">
        <v>202</v>
      </c>
      <c r="C19" s="20">
        <v>529</v>
      </c>
      <c r="D19" s="105"/>
      <c r="E19" s="105"/>
      <c r="F19" s="21">
        <v>177</v>
      </c>
      <c r="G19" s="105"/>
      <c r="H19" s="105"/>
    </row>
    <row r="20" spans="1:8" s="2" customFormat="1" ht="13.8" x14ac:dyDescent="0.25">
      <c r="A20" s="45" t="s">
        <v>37</v>
      </c>
      <c r="B20" s="58" t="s">
        <v>38</v>
      </c>
      <c r="C20" s="20">
        <v>1.9187000000000001</v>
      </c>
      <c r="D20" s="105"/>
      <c r="E20" s="105"/>
      <c r="F20" s="21">
        <v>1.8733</v>
      </c>
      <c r="G20" s="105"/>
      <c r="H20" s="105"/>
    </row>
    <row r="21" spans="1:8" s="2" customFormat="1" ht="13.8" x14ac:dyDescent="0.25">
      <c r="A21" s="45" t="s">
        <v>39</v>
      </c>
      <c r="B21" s="58" t="s">
        <v>40</v>
      </c>
      <c r="C21" s="22"/>
      <c r="D21" s="55" t="s">
        <v>41</v>
      </c>
      <c r="E21" s="23"/>
      <c r="F21" s="24"/>
      <c r="G21" s="55" t="s">
        <v>41</v>
      </c>
      <c r="H21" s="23"/>
    </row>
    <row r="22" spans="1:8" s="2" customFormat="1" ht="13.8" x14ac:dyDescent="0.25">
      <c r="A22" s="45" t="s">
        <v>42</v>
      </c>
      <c r="B22" s="58" t="s">
        <v>40</v>
      </c>
      <c r="C22" s="22"/>
      <c r="D22" s="55" t="s">
        <v>41</v>
      </c>
      <c r="E22" s="23"/>
      <c r="F22" s="24"/>
      <c r="G22" s="55" t="s">
        <v>41</v>
      </c>
      <c r="H22" s="23"/>
    </row>
    <row r="23" spans="1:8" s="2" customFormat="1" ht="13.8" x14ac:dyDescent="0.25">
      <c r="A23" s="45" t="s">
        <v>43</v>
      </c>
      <c r="B23" s="58" t="s">
        <v>44</v>
      </c>
      <c r="C23" s="22">
        <v>1.1399999999999999</v>
      </c>
      <c r="D23" s="55" t="s">
        <v>45</v>
      </c>
      <c r="E23" s="23"/>
      <c r="F23" s="24">
        <v>1.1399999999999999</v>
      </c>
      <c r="G23" s="55" t="s">
        <v>45</v>
      </c>
      <c r="H23" s="23"/>
    </row>
    <row r="24" spans="1:8" s="2" customFormat="1" ht="13.8" x14ac:dyDescent="0.25">
      <c r="A24" s="45" t="s">
        <v>46</v>
      </c>
      <c r="B24" s="58" t="s">
        <v>47</v>
      </c>
      <c r="C24" s="22">
        <v>13.5</v>
      </c>
      <c r="D24" s="105"/>
      <c r="E24" s="105"/>
      <c r="F24" s="24">
        <v>46</v>
      </c>
      <c r="G24" s="105"/>
      <c r="H24" s="105"/>
    </row>
    <row r="25" spans="1:8" s="2" customFormat="1" ht="13.8" x14ac:dyDescent="0.25">
      <c r="A25" s="45" t="s">
        <v>48</v>
      </c>
      <c r="B25" s="58" t="s">
        <v>49</v>
      </c>
      <c r="C25" s="22">
        <v>0.85</v>
      </c>
      <c r="D25" s="105"/>
      <c r="E25" s="105"/>
      <c r="F25" s="24">
        <v>0.51</v>
      </c>
      <c r="G25" s="105"/>
      <c r="H25" s="105"/>
    </row>
    <row r="26" spans="1:8" s="2" customFormat="1" ht="13.8" x14ac:dyDescent="0.25">
      <c r="A26" s="45" t="s">
        <v>50</v>
      </c>
      <c r="B26" s="58" t="s">
        <v>51</v>
      </c>
      <c r="C26" s="25" t="s">
        <v>263</v>
      </c>
      <c r="D26" s="105"/>
      <c r="E26" s="105"/>
      <c r="F26" s="26" t="s">
        <v>263</v>
      </c>
      <c r="G26" s="105"/>
      <c r="H26" s="105"/>
    </row>
    <row r="27" spans="1:8" s="2" customFormat="1" ht="13.8" x14ac:dyDescent="0.25">
      <c r="A27" s="45" t="s">
        <v>52</v>
      </c>
      <c r="B27" s="58" t="s">
        <v>51</v>
      </c>
      <c r="C27" s="25" t="s">
        <v>264</v>
      </c>
      <c r="D27" s="105"/>
      <c r="E27" s="105"/>
      <c r="F27" s="26" t="s">
        <v>271</v>
      </c>
      <c r="G27" s="105"/>
      <c r="H27" s="105"/>
    </row>
    <row r="28" spans="1:8" s="2" customFormat="1" ht="13.8" x14ac:dyDescent="0.25">
      <c r="A28" s="45" t="s">
        <v>53</v>
      </c>
      <c r="B28" s="58"/>
      <c r="C28" s="107" t="s">
        <v>265</v>
      </c>
      <c r="D28" s="107"/>
      <c r="E28" s="107"/>
      <c r="F28" s="108" t="s">
        <v>265</v>
      </c>
      <c r="G28" s="108"/>
      <c r="H28" s="108"/>
    </row>
    <row r="29" spans="1:8" s="2" customFormat="1" ht="13.8" x14ac:dyDescent="0.25">
      <c r="A29" s="45" t="s">
        <v>54</v>
      </c>
      <c r="B29" s="58" t="s">
        <v>55</v>
      </c>
      <c r="C29" s="25" t="s">
        <v>263</v>
      </c>
      <c r="D29" s="105"/>
      <c r="E29" s="105"/>
      <c r="F29" s="26" t="s">
        <v>263</v>
      </c>
      <c r="G29" s="105"/>
      <c r="H29" s="105"/>
    </row>
    <row r="30" spans="1:8" s="2" customFormat="1" ht="13.8" x14ac:dyDescent="0.25">
      <c r="A30" s="45" t="s">
        <v>56</v>
      </c>
      <c r="B30" s="58" t="s">
        <v>6</v>
      </c>
      <c r="C30" s="25" t="s">
        <v>266</v>
      </c>
      <c r="D30" s="105"/>
      <c r="E30" s="105"/>
      <c r="F30" s="26" t="s">
        <v>272</v>
      </c>
      <c r="G30" s="105"/>
      <c r="H30" s="105"/>
    </row>
    <row r="31" spans="1:8" s="2" customFormat="1" ht="28.2" thickBot="1" x14ac:dyDescent="0.3">
      <c r="A31" s="45" t="s">
        <v>57</v>
      </c>
      <c r="B31" s="58" t="s">
        <v>6</v>
      </c>
      <c r="C31" s="62" t="s">
        <v>58</v>
      </c>
      <c r="D31" s="27" t="s">
        <v>267</v>
      </c>
      <c r="E31" s="28" t="s">
        <v>270</v>
      </c>
      <c r="F31" s="63" t="s">
        <v>59</v>
      </c>
      <c r="G31" s="29" t="s">
        <v>273</v>
      </c>
      <c r="H31" s="28" t="s">
        <v>274</v>
      </c>
    </row>
    <row r="32" spans="1:8" s="2" customFormat="1" ht="13.8" x14ac:dyDescent="0.25">
      <c r="A32" s="45" t="s">
        <v>60</v>
      </c>
      <c r="B32" s="58"/>
      <c r="C32" s="66" t="s">
        <v>61</v>
      </c>
      <c r="D32" s="30" t="s">
        <v>268</v>
      </c>
      <c r="E32" s="68" t="s">
        <v>62</v>
      </c>
      <c r="F32" s="31"/>
      <c r="G32" s="64" t="s">
        <v>63</v>
      </c>
      <c r="H32" s="32"/>
    </row>
    <row r="33" spans="1:8" s="2" customFormat="1" ht="13.8" x14ac:dyDescent="0.25">
      <c r="A33" s="45" t="s">
        <v>64</v>
      </c>
      <c r="B33" s="58"/>
      <c r="C33" s="67" t="s">
        <v>65</v>
      </c>
      <c r="D33" s="33" t="s">
        <v>269</v>
      </c>
      <c r="E33" s="69" t="s">
        <v>66</v>
      </c>
      <c r="F33" s="33" t="s">
        <v>275</v>
      </c>
      <c r="G33" s="109"/>
      <c r="H33" s="109"/>
    </row>
    <row r="34" spans="1:8" s="2" customFormat="1" ht="13.8" x14ac:dyDescent="0.25">
      <c r="A34" s="45" t="s">
        <v>67</v>
      </c>
      <c r="B34" s="58" t="s">
        <v>55</v>
      </c>
      <c r="C34" s="34" t="s">
        <v>276</v>
      </c>
      <c r="D34" s="65" t="s">
        <v>68</v>
      </c>
      <c r="E34" s="17" t="s">
        <v>277</v>
      </c>
      <c r="F34" s="110"/>
      <c r="G34" s="110"/>
      <c r="H34" s="110"/>
    </row>
    <row r="35" spans="1:8" s="2" customFormat="1" ht="13.8" x14ac:dyDescent="0.25">
      <c r="A35" s="47" t="s">
        <v>69</v>
      </c>
      <c r="B35" s="59"/>
      <c r="C35" s="107" t="s">
        <v>278</v>
      </c>
      <c r="D35" s="107"/>
      <c r="E35" s="107"/>
      <c r="F35" s="107"/>
      <c r="G35" s="107"/>
      <c r="H35" s="107"/>
    </row>
    <row r="36" spans="1:8" s="2" customFormat="1" ht="27.6" x14ac:dyDescent="0.25">
      <c r="A36" s="49" t="s">
        <v>70</v>
      </c>
      <c r="B36" s="60"/>
      <c r="C36" s="62" t="s">
        <v>71</v>
      </c>
      <c r="D36" s="35" t="s">
        <v>279</v>
      </c>
      <c r="E36" s="86" t="s">
        <v>72</v>
      </c>
      <c r="F36" s="35" t="s">
        <v>280</v>
      </c>
      <c r="G36" s="70" t="s">
        <v>73</v>
      </c>
      <c r="H36" s="28"/>
    </row>
    <row r="37" spans="1:8" s="2" customFormat="1" ht="9.75" customHeight="1" x14ac:dyDescent="0.25">
      <c r="A37" s="100"/>
      <c r="B37" s="100"/>
      <c r="C37" s="100"/>
      <c r="D37" s="100"/>
      <c r="E37" s="100"/>
      <c r="F37" s="100"/>
      <c r="G37" s="100"/>
      <c r="H37" s="100"/>
    </row>
    <row r="38" spans="1:8" s="2" customFormat="1" ht="13.5" customHeight="1" x14ac:dyDescent="0.25">
      <c r="A38" s="43" t="s">
        <v>74</v>
      </c>
      <c r="B38" s="44" t="s">
        <v>4</v>
      </c>
      <c r="C38" s="101" t="s">
        <v>26</v>
      </c>
      <c r="D38" s="101"/>
      <c r="E38" s="101"/>
      <c r="F38" s="101" t="s">
        <v>27</v>
      </c>
      <c r="G38" s="101"/>
      <c r="H38" s="101"/>
    </row>
    <row r="39" spans="1:8" s="2" customFormat="1" ht="13.8" x14ac:dyDescent="0.25">
      <c r="A39" s="45" t="s">
        <v>75</v>
      </c>
      <c r="B39" s="71"/>
      <c r="C39" s="111" t="s">
        <v>281</v>
      </c>
      <c r="D39" s="111"/>
      <c r="E39" s="111"/>
      <c r="F39" s="111" t="s">
        <v>282</v>
      </c>
      <c r="G39" s="111"/>
      <c r="H39" s="111"/>
    </row>
    <row r="40" spans="1:8" s="2" customFormat="1" ht="13.8" x14ac:dyDescent="0.25">
      <c r="A40" s="45" t="s">
        <v>76</v>
      </c>
      <c r="B40" s="71"/>
      <c r="C40" s="111" t="s">
        <v>283</v>
      </c>
      <c r="D40" s="111"/>
      <c r="E40" s="111"/>
      <c r="F40" s="111" t="s">
        <v>284</v>
      </c>
      <c r="G40" s="111"/>
      <c r="H40" s="111"/>
    </row>
    <row r="41" spans="1:8" s="2" customFormat="1" ht="13.8" x14ac:dyDescent="0.25">
      <c r="A41" s="45" t="s">
        <v>77</v>
      </c>
      <c r="B41" s="71"/>
      <c r="C41" s="111" t="s">
        <v>285</v>
      </c>
      <c r="D41" s="111"/>
      <c r="E41" s="111"/>
      <c r="F41" s="111" t="s">
        <v>286</v>
      </c>
      <c r="G41" s="111"/>
      <c r="H41" s="111"/>
    </row>
    <row r="42" spans="1:8" s="2" customFormat="1" ht="13.8" x14ac:dyDescent="0.25">
      <c r="A42" s="45" t="s">
        <v>78</v>
      </c>
      <c r="B42" s="71"/>
      <c r="C42" s="111" t="s">
        <v>287</v>
      </c>
      <c r="D42" s="111"/>
      <c r="E42" s="111"/>
      <c r="F42" s="111" t="s">
        <v>288</v>
      </c>
      <c r="G42" s="111"/>
      <c r="H42" s="111"/>
    </row>
    <row r="43" spans="1:8" s="2" customFormat="1" ht="13.8" x14ac:dyDescent="0.25">
      <c r="A43" s="45" t="s">
        <v>79</v>
      </c>
      <c r="B43" s="71"/>
      <c r="C43" s="61" t="s">
        <v>80</v>
      </c>
      <c r="D43" s="36">
        <v>3.38</v>
      </c>
      <c r="E43" s="55" t="s">
        <v>81</v>
      </c>
      <c r="F43" s="37">
        <v>2.27</v>
      </c>
      <c r="G43" s="55" t="s">
        <v>82</v>
      </c>
      <c r="H43" s="23">
        <v>0.13</v>
      </c>
    </row>
    <row r="44" spans="1:8" s="2" customFormat="1" ht="13.8" x14ac:dyDescent="0.25">
      <c r="A44" s="47" t="s">
        <v>83</v>
      </c>
      <c r="B44" s="72"/>
      <c r="C44" s="111" t="s">
        <v>289</v>
      </c>
      <c r="D44" s="111"/>
      <c r="E44" s="111"/>
      <c r="F44" s="111" t="s">
        <v>289</v>
      </c>
      <c r="G44" s="111"/>
      <c r="H44" s="111"/>
    </row>
    <row r="45" spans="1:8" s="2" customFormat="1" ht="13.8" x14ac:dyDescent="0.25">
      <c r="A45" s="45" t="s">
        <v>84</v>
      </c>
      <c r="B45" s="71"/>
      <c r="C45" s="111" t="s">
        <v>290</v>
      </c>
      <c r="D45" s="111"/>
      <c r="E45" s="111"/>
      <c r="F45" s="111" t="s">
        <v>291</v>
      </c>
      <c r="G45" s="111"/>
      <c r="H45" s="111"/>
    </row>
    <row r="46" spans="1:8" s="2" customFormat="1" ht="13.8" x14ac:dyDescent="0.25">
      <c r="A46" s="49" t="s">
        <v>85</v>
      </c>
      <c r="B46" s="73"/>
      <c r="C46" s="112" t="s">
        <v>292</v>
      </c>
      <c r="D46" s="112"/>
      <c r="E46" s="112"/>
      <c r="F46" s="112" t="s">
        <v>293</v>
      </c>
      <c r="G46" s="112"/>
      <c r="H46" s="112"/>
    </row>
    <row r="47" spans="1:8" s="2" customFormat="1" ht="9.75" customHeight="1" x14ac:dyDescent="0.25">
      <c r="A47" s="100"/>
      <c r="B47" s="100"/>
      <c r="C47" s="100"/>
      <c r="D47" s="100"/>
      <c r="E47" s="100"/>
      <c r="F47" s="100"/>
      <c r="G47" s="100"/>
      <c r="H47" s="100"/>
    </row>
    <row r="48" spans="1:8" s="2" customFormat="1" ht="13.5" customHeight="1" x14ac:dyDescent="0.25">
      <c r="A48" s="43" t="s">
        <v>86</v>
      </c>
      <c r="B48" s="74" t="s">
        <v>4</v>
      </c>
      <c r="C48" s="113"/>
      <c r="D48" s="113"/>
      <c r="E48" s="113"/>
      <c r="F48" s="113"/>
      <c r="G48" s="113"/>
      <c r="H48" s="113"/>
    </row>
    <row r="49" spans="1:8" s="2" customFormat="1" ht="13.8" x14ac:dyDescent="0.25">
      <c r="A49" s="45" t="s">
        <v>87</v>
      </c>
      <c r="B49" s="75"/>
      <c r="C49" s="111" t="s">
        <v>294</v>
      </c>
      <c r="D49" s="111"/>
      <c r="E49" s="111"/>
      <c r="F49" s="111"/>
      <c r="G49" s="111"/>
      <c r="H49" s="111"/>
    </row>
    <row r="50" spans="1:8" s="2" customFormat="1" ht="13.8" x14ac:dyDescent="0.25">
      <c r="A50" s="45" t="s">
        <v>88</v>
      </c>
      <c r="B50" s="75"/>
      <c r="C50" s="111" t="s">
        <v>295</v>
      </c>
      <c r="D50" s="111"/>
      <c r="E50" s="111"/>
      <c r="F50" s="111"/>
      <c r="G50" s="111"/>
      <c r="H50" s="111"/>
    </row>
    <row r="51" spans="1:8" s="2" customFormat="1" ht="13.8" x14ac:dyDescent="0.25">
      <c r="A51" s="45" t="s">
        <v>89</v>
      </c>
      <c r="B51" s="75"/>
      <c r="C51" s="67" t="s">
        <v>90</v>
      </c>
      <c r="D51" s="138">
        <v>270</v>
      </c>
      <c r="E51" s="69" t="s">
        <v>91</v>
      </c>
      <c r="F51" s="139" t="s">
        <v>296</v>
      </c>
      <c r="G51" s="140"/>
      <c r="H51" s="141"/>
    </row>
    <row r="52" spans="1:8" s="2" customFormat="1" ht="13.8" x14ac:dyDescent="0.25">
      <c r="A52" s="45" t="s">
        <v>92</v>
      </c>
      <c r="B52" s="75"/>
      <c r="C52" s="111" t="s">
        <v>297</v>
      </c>
      <c r="D52" s="111"/>
      <c r="E52" s="111"/>
      <c r="F52" s="111"/>
      <c r="G52" s="111"/>
      <c r="H52" s="111"/>
    </row>
    <row r="53" spans="1:8" s="2" customFormat="1" ht="13.8" x14ac:dyDescent="0.25">
      <c r="A53" s="45" t="s">
        <v>93</v>
      </c>
      <c r="B53" s="75"/>
      <c r="C53" s="111" t="s">
        <v>297</v>
      </c>
      <c r="D53" s="111"/>
      <c r="E53" s="111"/>
      <c r="F53" s="111"/>
      <c r="G53" s="111"/>
      <c r="H53" s="111"/>
    </row>
    <row r="54" spans="1:8" s="2" customFormat="1" ht="13.8" x14ac:dyDescent="0.25">
      <c r="A54" s="45" t="s">
        <v>94</v>
      </c>
      <c r="B54" s="75"/>
      <c r="C54" s="111" t="s">
        <v>298</v>
      </c>
      <c r="D54" s="111"/>
      <c r="E54" s="111"/>
      <c r="F54" s="111"/>
      <c r="G54" s="111"/>
      <c r="H54" s="111"/>
    </row>
    <row r="55" spans="1:8" s="2" customFormat="1" ht="27.6" x14ac:dyDescent="0.25">
      <c r="A55" s="76" t="s">
        <v>157</v>
      </c>
      <c r="B55" s="77"/>
      <c r="C55" s="114" t="s">
        <v>257</v>
      </c>
      <c r="D55" s="114"/>
      <c r="E55" s="114"/>
      <c r="F55" s="114"/>
      <c r="G55" s="114"/>
      <c r="H55" s="114"/>
    </row>
    <row r="56" spans="1:8" s="2" customFormat="1" ht="3.75" customHeight="1" x14ac:dyDescent="0.25">
      <c r="A56" s="115"/>
      <c r="B56" s="115"/>
      <c r="C56" s="115"/>
      <c r="D56" s="115"/>
      <c r="E56" s="115"/>
      <c r="F56" s="115"/>
      <c r="G56" s="115"/>
      <c r="H56" s="115"/>
    </row>
    <row r="57" spans="1:8" s="2" customFormat="1" ht="3.75" customHeight="1" x14ac:dyDescent="0.25">
      <c r="A57" s="116"/>
      <c r="B57" s="116"/>
      <c r="C57" s="116"/>
      <c r="D57" s="116"/>
      <c r="E57" s="116"/>
      <c r="F57" s="116"/>
      <c r="G57" s="116"/>
      <c r="H57" s="116"/>
    </row>
    <row r="58" spans="1:8" s="2" customFormat="1" ht="13.5" customHeight="1" x14ac:dyDescent="0.25">
      <c r="A58" s="43" t="s">
        <v>158</v>
      </c>
      <c r="B58" s="44" t="s">
        <v>4</v>
      </c>
      <c r="C58" s="113"/>
      <c r="D58" s="113"/>
      <c r="E58" s="113"/>
      <c r="F58" s="113"/>
      <c r="G58" s="113"/>
      <c r="H58" s="113"/>
    </row>
    <row r="59" spans="1:8" s="2" customFormat="1" ht="13.8" x14ac:dyDescent="0.25">
      <c r="A59" s="45" t="s">
        <v>95</v>
      </c>
      <c r="B59" s="78"/>
      <c r="C59" s="111" t="s">
        <v>327</v>
      </c>
      <c r="D59" s="111"/>
      <c r="E59" s="111"/>
      <c r="F59" s="111"/>
      <c r="G59" s="111"/>
      <c r="H59" s="111"/>
    </row>
    <row r="60" spans="1:8" s="2" customFormat="1" ht="13.8" customHeight="1" x14ac:dyDescent="0.25">
      <c r="A60" s="45" t="s">
        <v>96</v>
      </c>
      <c r="B60" s="78"/>
      <c r="C60" s="118" t="s">
        <v>328</v>
      </c>
      <c r="D60" s="119"/>
      <c r="E60" s="119"/>
      <c r="F60" s="119"/>
      <c r="G60" s="119"/>
      <c r="H60" s="120"/>
    </row>
    <row r="61" spans="1:8" s="2" customFormat="1" ht="13.8" x14ac:dyDescent="0.25">
      <c r="A61" s="45" t="s">
        <v>97</v>
      </c>
      <c r="B61" s="78"/>
      <c r="C61" s="142" t="s">
        <v>324</v>
      </c>
      <c r="D61" s="111"/>
      <c r="E61" s="111"/>
      <c r="F61" s="111"/>
      <c r="G61" s="111"/>
      <c r="H61" s="111"/>
    </row>
    <row r="62" spans="1:8" s="2" customFormat="1" ht="13.8" customHeight="1" x14ac:dyDescent="0.25">
      <c r="A62" s="45" t="s">
        <v>98</v>
      </c>
      <c r="B62" s="75"/>
      <c r="C62" s="118" t="s">
        <v>326</v>
      </c>
      <c r="D62" s="119"/>
      <c r="E62" s="119"/>
      <c r="F62" s="119"/>
      <c r="G62" s="119"/>
      <c r="H62" s="120"/>
    </row>
    <row r="63" spans="1:8" s="2" customFormat="1" ht="13.8" customHeight="1" x14ac:dyDescent="0.25">
      <c r="A63" s="45" t="s">
        <v>99</v>
      </c>
      <c r="B63" s="78"/>
      <c r="C63" s="118" t="s">
        <v>299</v>
      </c>
      <c r="D63" s="119"/>
      <c r="E63" s="119"/>
      <c r="F63" s="119"/>
      <c r="G63" s="119"/>
      <c r="H63" s="120"/>
    </row>
    <row r="64" spans="1:8" s="2" customFormat="1" ht="13.8" x14ac:dyDescent="0.25">
      <c r="A64" s="45" t="s">
        <v>100</v>
      </c>
      <c r="B64" s="78"/>
      <c r="C64" s="111" t="s">
        <v>325</v>
      </c>
      <c r="D64" s="111"/>
      <c r="E64" s="111"/>
      <c r="F64" s="111"/>
      <c r="G64" s="111"/>
      <c r="H64" s="111"/>
    </row>
    <row r="65" spans="1:8" s="2" customFormat="1" ht="13.8" x14ac:dyDescent="0.25">
      <c r="A65" s="49" t="s">
        <v>101</v>
      </c>
      <c r="B65" s="79"/>
      <c r="C65" s="112" t="s">
        <v>257</v>
      </c>
      <c r="D65" s="112"/>
      <c r="E65" s="112"/>
      <c r="F65" s="112"/>
      <c r="G65" s="112"/>
      <c r="H65" s="112"/>
    </row>
    <row r="66" spans="1:8" s="2" customFormat="1" ht="9.75" customHeight="1" x14ac:dyDescent="0.25">
      <c r="A66" s="100"/>
      <c r="B66" s="100"/>
      <c r="C66" s="100"/>
      <c r="D66" s="100"/>
      <c r="E66" s="100"/>
      <c r="F66" s="100"/>
      <c r="G66" s="100"/>
      <c r="H66" s="100"/>
    </row>
    <row r="67" spans="1:8" s="2" customFormat="1" ht="13.5" customHeight="1" x14ac:dyDescent="0.25">
      <c r="A67" s="43" t="s">
        <v>102</v>
      </c>
      <c r="B67" s="44" t="s">
        <v>4</v>
      </c>
      <c r="C67" s="113"/>
      <c r="D67" s="113"/>
      <c r="E67" s="113"/>
      <c r="F67" s="113"/>
      <c r="G67" s="113"/>
      <c r="H67" s="113"/>
    </row>
    <row r="68" spans="1:8" s="2" customFormat="1" ht="13.8" x14ac:dyDescent="0.25">
      <c r="A68" s="45" t="s">
        <v>103</v>
      </c>
      <c r="B68" s="83"/>
      <c r="C68" s="111" t="s">
        <v>300</v>
      </c>
      <c r="D68" s="111"/>
      <c r="E68" s="111"/>
      <c r="F68" s="111"/>
      <c r="G68" s="111"/>
      <c r="H68" s="111"/>
    </row>
    <row r="69" spans="1:8" s="2" customFormat="1" ht="13.8" x14ac:dyDescent="0.25">
      <c r="A69" s="45" t="s">
        <v>104</v>
      </c>
      <c r="B69" s="83"/>
      <c r="C69" s="111" t="s">
        <v>301</v>
      </c>
      <c r="D69" s="111"/>
      <c r="E69" s="111"/>
      <c r="F69" s="111"/>
      <c r="G69" s="111"/>
      <c r="H69" s="111"/>
    </row>
    <row r="70" spans="1:8" s="2" customFormat="1" ht="13.8" x14ac:dyDescent="0.25">
      <c r="A70" s="45" t="s">
        <v>105</v>
      </c>
      <c r="B70" s="83"/>
      <c r="C70" s="111" t="s">
        <v>302</v>
      </c>
      <c r="D70" s="111"/>
      <c r="E70" s="111"/>
      <c r="F70" s="111"/>
      <c r="G70" s="111"/>
      <c r="H70" s="111"/>
    </row>
    <row r="71" spans="1:8" s="2" customFormat="1" ht="13.8" x14ac:dyDescent="0.25">
      <c r="A71" s="45" t="s">
        <v>106</v>
      </c>
      <c r="B71" s="83" t="s">
        <v>18</v>
      </c>
      <c r="C71" s="80" t="s">
        <v>107</v>
      </c>
      <c r="D71" s="37">
        <v>40</v>
      </c>
      <c r="E71" s="54" t="s">
        <v>108</v>
      </c>
      <c r="F71" s="37" t="s">
        <v>257</v>
      </c>
      <c r="G71" s="105"/>
      <c r="H71" s="105"/>
    </row>
    <row r="72" spans="1:8" s="2" customFormat="1" ht="13.8" x14ac:dyDescent="0.25">
      <c r="A72" s="45" t="s">
        <v>109</v>
      </c>
      <c r="B72" s="83" t="s">
        <v>110</v>
      </c>
      <c r="C72" s="61" t="s">
        <v>107</v>
      </c>
      <c r="D72" s="36">
        <v>4400</v>
      </c>
      <c r="E72" s="55" t="s">
        <v>111</v>
      </c>
      <c r="F72" s="36" t="s">
        <v>257</v>
      </c>
      <c r="G72" s="55" t="s">
        <v>108</v>
      </c>
      <c r="H72" s="23" t="s">
        <v>257</v>
      </c>
    </row>
    <row r="73" spans="1:8" s="2" customFormat="1" ht="13.8" x14ac:dyDescent="0.25">
      <c r="A73" s="45" t="s">
        <v>112</v>
      </c>
      <c r="B73" s="83"/>
      <c r="C73" s="111" t="s">
        <v>257</v>
      </c>
      <c r="D73" s="111"/>
      <c r="E73" s="111"/>
      <c r="F73" s="111"/>
      <c r="G73" s="111"/>
      <c r="H73" s="111"/>
    </row>
    <row r="74" spans="1:8" s="2" customFormat="1" ht="13.8" x14ac:dyDescent="0.25">
      <c r="A74" s="45" t="s">
        <v>113</v>
      </c>
      <c r="B74" s="83"/>
      <c r="C74" s="111" t="s">
        <v>303</v>
      </c>
      <c r="D74" s="111"/>
      <c r="E74" s="111"/>
      <c r="F74" s="111"/>
      <c r="G74" s="111"/>
      <c r="H74" s="111"/>
    </row>
    <row r="75" spans="1:8" s="2" customFormat="1" ht="13.8" x14ac:dyDescent="0.25">
      <c r="A75" s="45" t="s">
        <v>114</v>
      </c>
      <c r="B75" s="83" t="s">
        <v>6</v>
      </c>
      <c r="C75" s="61" t="s">
        <v>8</v>
      </c>
      <c r="D75" s="37">
        <v>356</v>
      </c>
      <c r="E75" s="54" t="s">
        <v>9</v>
      </c>
      <c r="F75" s="37">
        <v>305</v>
      </c>
      <c r="G75" s="54" t="s">
        <v>115</v>
      </c>
      <c r="H75" s="38">
        <v>254</v>
      </c>
    </row>
    <row r="76" spans="1:8" s="2" customFormat="1" ht="13.8" x14ac:dyDescent="0.25">
      <c r="A76" s="49" t="s">
        <v>116</v>
      </c>
      <c r="B76" s="84" t="s">
        <v>117</v>
      </c>
      <c r="C76" s="81" t="s">
        <v>118</v>
      </c>
      <c r="D76" s="39" t="s">
        <v>257</v>
      </c>
      <c r="E76" s="82" t="s">
        <v>119</v>
      </c>
      <c r="F76" s="117" t="s">
        <v>257</v>
      </c>
      <c r="G76" s="117"/>
      <c r="H76" s="117"/>
    </row>
    <row r="77" spans="1:8" s="2" customFormat="1" ht="9.75" customHeight="1" thickBot="1" x14ac:dyDescent="0.3">
      <c r="A77" s="100"/>
      <c r="B77" s="100"/>
      <c r="C77" s="100"/>
      <c r="D77" s="100"/>
      <c r="E77" s="100"/>
      <c r="F77" s="100"/>
      <c r="G77" s="100"/>
      <c r="H77" s="100"/>
    </row>
    <row r="78" spans="1:8" s="2" customFormat="1" ht="13.8" x14ac:dyDescent="0.25">
      <c r="A78" s="43" t="s">
        <v>199</v>
      </c>
      <c r="B78" s="44" t="s">
        <v>4</v>
      </c>
      <c r="C78" s="121" t="s">
        <v>26</v>
      </c>
      <c r="D78" s="122"/>
      <c r="E78" s="123"/>
      <c r="F78" s="121" t="s">
        <v>27</v>
      </c>
      <c r="G78" s="122"/>
      <c r="H78" s="123"/>
    </row>
    <row r="79" spans="1:8" s="2" customFormat="1" ht="13.8" x14ac:dyDescent="0.25">
      <c r="A79" s="45" t="s">
        <v>161</v>
      </c>
      <c r="B79" s="83"/>
      <c r="C79" s="118" t="s">
        <v>257</v>
      </c>
      <c r="D79" s="119"/>
      <c r="E79" s="120"/>
      <c r="F79" s="118" t="s">
        <v>304</v>
      </c>
      <c r="G79" s="119"/>
      <c r="H79" s="120"/>
    </row>
    <row r="80" spans="1:8" s="2" customFormat="1" ht="13.8" x14ac:dyDescent="0.25">
      <c r="A80" s="45" t="s">
        <v>188</v>
      </c>
      <c r="B80" s="83"/>
      <c r="C80" s="118" t="s">
        <v>257</v>
      </c>
      <c r="D80" s="119"/>
      <c r="E80" s="120"/>
      <c r="F80" s="118" t="s">
        <v>305</v>
      </c>
      <c r="G80" s="119"/>
      <c r="H80" s="120"/>
    </row>
    <row r="81" spans="1:8" s="2" customFormat="1" ht="13.8" x14ac:dyDescent="0.25">
      <c r="A81" s="45" t="s">
        <v>162</v>
      </c>
      <c r="B81" s="83"/>
      <c r="C81" s="118" t="s">
        <v>257</v>
      </c>
      <c r="D81" s="119"/>
      <c r="E81" s="120"/>
      <c r="F81" s="118" t="s">
        <v>306</v>
      </c>
      <c r="G81" s="119"/>
      <c r="H81" s="120"/>
    </row>
    <row r="82" spans="1:8" s="2" customFormat="1" ht="13.8" x14ac:dyDescent="0.25">
      <c r="A82" s="45" t="s">
        <v>186</v>
      </c>
      <c r="B82" s="83"/>
      <c r="C82" s="118" t="s">
        <v>257</v>
      </c>
      <c r="D82" s="119"/>
      <c r="E82" s="120"/>
      <c r="F82" s="118" t="s">
        <v>307</v>
      </c>
      <c r="G82" s="119"/>
      <c r="H82" s="120"/>
    </row>
    <row r="83" spans="1:8" s="2" customFormat="1" ht="27.6" x14ac:dyDescent="0.25">
      <c r="A83" s="45" t="s">
        <v>197</v>
      </c>
      <c r="B83" s="83" t="s">
        <v>198</v>
      </c>
      <c r="C83" s="61" t="s">
        <v>200</v>
      </c>
      <c r="D83" s="16" t="s">
        <v>257</v>
      </c>
      <c r="E83" s="15" t="s">
        <v>257</v>
      </c>
      <c r="F83" s="51" t="s">
        <v>201</v>
      </c>
      <c r="G83" s="16" t="s">
        <v>257</v>
      </c>
      <c r="H83" s="15" t="s">
        <v>308</v>
      </c>
    </row>
    <row r="84" spans="1:8" s="2" customFormat="1" ht="13.8" x14ac:dyDescent="0.25">
      <c r="A84" s="45" t="s">
        <v>163</v>
      </c>
      <c r="B84" s="83" t="s">
        <v>120</v>
      </c>
      <c r="C84" s="118" t="s">
        <v>257</v>
      </c>
      <c r="D84" s="119"/>
      <c r="E84" s="120"/>
      <c r="F84" s="118">
        <v>5500</v>
      </c>
      <c r="G84" s="119"/>
      <c r="H84" s="120"/>
    </row>
    <row r="85" spans="1:8" s="2" customFormat="1" ht="13.8" x14ac:dyDescent="0.25">
      <c r="A85" s="45" t="s">
        <v>167</v>
      </c>
      <c r="B85" s="83" t="s">
        <v>120</v>
      </c>
      <c r="C85" s="118" t="s">
        <v>257</v>
      </c>
      <c r="D85" s="119"/>
      <c r="E85" s="120"/>
      <c r="F85" s="118">
        <v>4400</v>
      </c>
      <c r="G85" s="119"/>
      <c r="H85" s="120"/>
    </row>
    <row r="86" spans="1:8" s="2" customFormat="1" ht="27.6" x14ac:dyDescent="0.25">
      <c r="A86" s="45" t="s">
        <v>166</v>
      </c>
      <c r="B86" s="83" t="s">
        <v>195</v>
      </c>
      <c r="C86" s="118" t="s">
        <v>257</v>
      </c>
      <c r="D86" s="119"/>
      <c r="E86" s="120"/>
      <c r="F86" s="118" t="s">
        <v>309</v>
      </c>
      <c r="G86" s="119"/>
      <c r="H86" s="120"/>
    </row>
    <row r="87" spans="1:8" s="2" customFormat="1" ht="13.8" x14ac:dyDescent="0.25">
      <c r="A87" s="45" t="s">
        <v>165</v>
      </c>
      <c r="B87" s="83" t="s">
        <v>164</v>
      </c>
      <c r="C87" s="118" t="s">
        <v>257</v>
      </c>
      <c r="D87" s="119"/>
      <c r="E87" s="120"/>
      <c r="F87" s="118">
        <v>102</v>
      </c>
      <c r="G87" s="119"/>
      <c r="H87" s="120"/>
    </row>
    <row r="88" spans="1:8" s="2" customFormat="1" ht="13.8" x14ac:dyDescent="0.25">
      <c r="A88" s="45" t="s">
        <v>168</v>
      </c>
      <c r="B88" s="83" t="s">
        <v>192</v>
      </c>
      <c r="C88" s="118" t="s">
        <v>257</v>
      </c>
      <c r="D88" s="119"/>
      <c r="E88" s="120"/>
      <c r="F88" s="118" t="s">
        <v>310</v>
      </c>
      <c r="G88" s="119"/>
      <c r="H88" s="120"/>
    </row>
    <row r="89" spans="1:8" s="2" customFormat="1" ht="13.8" x14ac:dyDescent="0.25">
      <c r="A89" s="45" t="s">
        <v>169</v>
      </c>
      <c r="B89" s="83" t="s">
        <v>191</v>
      </c>
      <c r="C89" s="118" t="s">
        <v>257</v>
      </c>
      <c r="D89" s="119"/>
      <c r="E89" s="120"/>
      <c r="F89" s="118" t="s">
        <v>311</v>
      </c>
      <c r="G89" s="119"/>
      <c r="H89" s="120"/>
    </row>
    <row r="90" spans="1:8" s="2" customFormat="1" ht="27.6" x14ac:dyDescent="0.25">
      <c r="A90" s="45" t="s">
        <v>173</v>
      </c>
      <c r="B90" s="83"/>
      <c r="C90" s="118" t="s">
        <v>257</v>
      </c>
      <c r="D90" s="119"/>
      <c r="E90" s="120"/>
      <c r="F90" s="118" t="s">
        <v>312</v>
      </c>
      <c r="G90" s="119"/>
      <c r="H90" s="120"/>
    </row>
    <row r="91" spans="1:8" s="2" customFormat="1" ht="13.8" x14ac:dyDescent="0.25">
      <c r="A91" s="45" t="s">
        <v>170</v>
      </c>
      <c r="B91" s="83"/>
      <c r="C91" s="118" t="s">
        <v>257</v>
      </c>
      <c r="D91" s="119"/>
      <c r="E91" s="120"/>
      <c r="F91" s="118" t="s">
        <v>277</v>
      </c>
      <c r="G91" s="119"/>
      <c r="H91" s="120"/>
    </row>
    <row r="92" spans="1:8" s="2" customFormat="1" ht="13.8" x14ac:dyDescent="0.25">
      <c r="A92" s="45" t="s">
        <v>171</v>
      </c>
      <c r="B92" s="83"/>
      <c r="C92" s="118" t="s">
        <v>257</v>
      </c>
      <c r="D92" s="119"/>
      <c r="E92" s="120"/>
      <c r="F92" s="118" t="s">
        <v>313</v>
      </c>
      <c r="G92" s="119"/>
      <c r="H92" s="120"/>
    </row>
    <row r="93" spans="1:8" s="2" customFormat="1" ht="27.6" x14ac:dyDescent="0.25">
      <c r="A93" s="45" t="s">
        <v>187</v>
      </c>
      <c r="B93" s="83" t="s">
        <v>194</v>
      </c>
      <c r="C93" s="118" t="s">
        <v>257</v>
      </c>
      <c r="D93" s="119"/>
      <c r="E93" s="120"/>
      <c r="F93" s="118" t="s">
        <v>314</v>
      </c>
      <c r="G93" s="119"/>
      <c r="H93" s="120"/>
    </row>
    <row r="94" spans="1:8" s="2" customFormat="1" ht="27.6" x14ac:dyDescent="0.25">
      <c r="A94" s="45" t="s">
        <v>196</v>
      </c>
      <c r="B94" s="83" t="s">
        <v>183</v>
      </c>
      <c r="C94" s="118" t="s">
        <v>257</v>
      </c>
      <c r="D94" s="119"/>
      <c r="E94" s="120"/>
      <c r="F94" s="118">
        <v>90</v>
      </c>
      <c r="G94" s="119"/>
      <c r="H94" s="120"/>
    </row>
    <row r="95" spans="1:8" s="2" customFormat="1" ht="13.8" x14ac:dyDescent="0.25">
      <c r="A95" s="45" t="s">
        <v>172</v>
      </c>
      <c r="B95" s="83"/>
      <c r="C95" s="118" t="s">
        <v>257</v>
      </c>
      <c r="D95" s="119"/>
      <c r="E95" s="120"/>
      <c r="F95" s="118" t="s">
        <v>319</v>
      </c>
      <c r="G95" s="119"/>
      <c r="H95" s="120"/>
    </row>
    <row r="96" spans="1:8" s="2" customFormat="1" ht="13.8" x14ac:dyDescent="0.25">
      <c r="A96" s="45" t="s">
        <v>174</v>
      </c>
      <c r="B96" s="83" t="s">
        <v>190</v>
      </c>
      <c r="C96" s="118" t="s">
        <v>257</v>
      </c>
      <c r="D96" s="119"/>
      <c r="E96" s="120"/>
      <c r="F96" s="118" t="s">
        <v>331</v>
      </c>
      <c r="G96" s="119"/>
      <c r="H96" s="120"/>
    </row>
    <row r="97" spans="1:8" s="2" customFormat="1" ht="13.8" x14ac:dyDescent="0.25">
      <c r="A97" s="45" t="s">
        <v>177</v>
      </c>
      <c r="B97" s="83" t="s">
        <v>178</v>
      </c>
      <c r="C97" s="118" t="s">
        <v>257</v>
      </c>
      <c r="D97" s="126"/>
      <c r="E97" s="127"/>
      <c r="F97" s="118">
        <v>504</v>
      </c>
      <c r="G97" s="126"/>
      <c r="H97" s="127"/>
    </row>
    <row r="98" spans="1:8" s="2" customFormat="1" ht="27.6" x14ac:dyDescent="0.25">
      <c r="A98" s="45" t="s">
        <v>176</v>
      </c>
      <c r="B98" s="83"/>
      <c r="C98" s="118" t="s">
        <v>257</v>
      </c>
      <c r="D98" s="119"/>
      <c r="E98" s="120"/>
      <c r="F98" s="118" t="s">
        <v>315</v>
      </c>
      <c r="G98" s="119"/>
      <c r="H98" s="120"/>
    </row>
    <row r="99" spans="1:8" s="2" customFormat="1" ht="13.8" x14ac:dyDescent="0.25">
      <c r="A99" s="45" t="s">
        <v>175</v>
      </c>
      <c r="B99" s="83"/>
      <c r="C99" s="118" t="s">
        <v>257</v>
      </c>
      <c r="D99" s="119"/>
      <c r="E99" s="120"/>
      <c r="F99" s="118" t="s">
        <v>316</v>
      </c>
      <c r="G99" s="119"/>
      <c r="H99" s="120"/>
    </row>
    <row r="100" spans="1:8" s="2" customFormat="1" ht="27.6" x14ac:dyDescent="0.25">
      <c r="A100" s="45" t="s">
        <v>184</v>
      </c>
      <c r="B100" s="83" t="s">
        <v>194</v>
      </c>
      <c r="C100" s="118" t="s">
        <v>257</v>
      </c>
      <c r="D100" s="119"/>
      <c r="E100" s="120"/>
      <c r="F100" s="118" t="s">
        <v>317</v>
      </c>
      <c r="G100" s="119"/>
      <c r="H100" s="120"/>
    </row>
    <row r="101" spans="1:8" s="2" customFormat="1" ht="27.6" x14ac:dyDescent="0.25">
      <c r="A101" s="45" t="s">
        <v>185</v>
      </c>
      <c r="B101" s="83" t="s">
        <v>183</v>
      </c>
      <c r="C101" s="118" t="s">
        <v>257</v>
      </c>
      <c r="D101" s="119"/>
      <c r="E101" s="120"/>
      <c r="F101" s="118">
        <v>55.5</v>
      </c>
      <c r="G101" s="119"/>
      <c r="H101" s="120"/>
    </row>
    <row r="102" spans="1:8" s="2" customFormat="1" ht="13.8" x14ac:dyDescent="0.25">
      <c r="A102" s="45" t="s">
        <v>181</v>
      </c>
      <c r="B102" s="83" t="s">
        <v>179</v>
      </c>
      <c r="C102" s="118" t="s">
        <v>257</v>
      </c>
      <c r="D102" s="119"/>
      <c r="E102" s="120"/>
      <c r="F102" s="118" t="s">
        <v>257</v>
      </c>
      <c r="G102" s="119"/>
      <c r="H102" s="120"/>
    </row>
    <row r="103" spans="1:8" s="2" customFormat="1" ht="13.8" x14ac:dyDescent="0.25">
      <c r="A103" s="45" t="s">
        <v>180</v>
      </c>
      <c r="B103" s="83" t="s">
        <v>55</v>
      </c>
      <c r="C103" s="118" t="s">
        <v>257</v>
      </c>
      <c r="D103" s="119"/>
      <c r="E103" s="120"/>
      <c r="F103" s="118" t="s">
        <v>318</v>
      </c>
      <c r="G103" s="119"/>
      <c r="H103" s="120"/>
    </row>
    <row r="104" spans="1:8" s="2" customFormat="1" ht="13.8" x14ac:dyDescent="0.25">
      <c r="A104" s="45" t="s">
        <v>182</v>
      </c>
      <c r="B104" s="83" t="s">
        <v>183</v>
      </c>
      <c r="C104" s="118" t="s">
        <v>257</v>
      </c>
      <c r="D104" s="119"/>
      <c r="E104" s="120"/>
      <c r="F104" s="118">
        <v>44258</v>
      </c>
      <c r="G104" s="119"/>
      <c r="H104" s="120"/>
    </row>
    <row r="105" spans="1:8" s="2" customFormat="1" ht="13.8" x14ac:dyDescent="0.25">
      <c r="A105" s="45" t="s">
        <v>189</v>
      </c>
      <c r="B105" s="83"/>
      <c r="C105" s="118" t="s">
        <v>257</v>
      </c>
      <c r="D105" s="119"/>
      <c r="E105" s="120"/>
      <c r="F105" s="118" t="s">
        <v>257</v>
      </c>
      <c r="G105" s="119"/>
      <c r="H105" s="120"/>
    </row>
    <row r="106" spans="1:8" s="2" customFormat="1" ht="14.4" thickBot="1" x14ac:dyDescent="0.3">
      <c r="A106" s="49" t="s">
        <v>193</v>
      </c>
      <c r="B106" s="84"/>
      <c r="C106" s="118" t="s">
        <v>257</v>
      </c>
      <c r="D106" s="119"/>
      <c r="E106" s="120"/>
      <c r="F106" s="118" t="s">
        <v>257</v>
      </c>
      <c r="G106" s="119"/>
      <c r="H106" s="120"/>
    </row>
    <row r="107" spans="1:8" s="2" customFormat="1" ht="9.75" customHeight="1" thickBot="1" x14ac:dyDescent="0.3">
      <c r="A107" s="100"/>
      <c r="B107" s="100"/>
      <c r="C107" s="100"/>
      <c r="D107" s="100"/>
      <c r="E107" s="100"/>
      <c r="F107" s="100"/>
      <c r="G107" s="100"/>
      <c r="H107" s="100"/>
    </row>
    <row r="108" spans="1:8" s="2" customFormat="1" ht="13.5" customHeight="1" x14ac:dyDescent="0.25">
      <c r="A108" s="43" t="s">
        <v>121</v>
      </c>
      <c r="B108" s="44" t="s">
        <v>4</v>
      </c>
      <c r="C108" s="113"/>
      <c r="D108" s="113"/>
      <c r="E108" s="113"/>
      <c r="F108" s="113"/>
      <c r="G108" s="113"/>
      <c r="H108" s="113"/>
    </row>
    <row r="109" spans="1:8" s="2" customFormat="1" ht="13.8" x14ac:dyDescent="0.25">
      <c r="A109" s="45" t="s">
        <v>122</v>
      </c>
      <c r="B109" s="83"/>
      <c r="C109" s="111" t="s">
        <v>330</v>
      </c>
      <c r="D109" s="111"/>
      <c r="E109" s="111"/>
      <c r="F109" s="111"/>
      <c r="G109" s="111"/>
      <c r="H109" s="111"/>
    </row>
    <row r="110" spans="1:8" s="2" customFormat="1" ht="13.8" x14ac:dyDescent="0.25">
      <c r="A110" s="45" t="s">
        <v>160</v>
      </c>
      <c r="B110" s="83"/>
      <c r="C110" s="111" t="s">
        <v>320</v>
      </c>
      <c r="D110" s="111"/>
      <c r="E110" s="111"/>
      <c r="F110" s="111"/>
      <c r="G110" s="111"/>
      <c r="H110" s="111"/>
    </row>
    <row r="111" spans="1:8" s="2" customFormat="1" ht="13.8" x14ac:dyDescent="0.25">
      <c r="A111" s="45" t="s">
        <v>159</v>
      </c>
      <c r="B111" s="83" t="s">
        <v>123</v>
      </c>
      <c r="C111" s="25" t="s">
        <v>321</v>
      </c>
      <c r="D111" s="124"/>
      <c r="E111" s="124"/>
      <c r="F111" s="124"/>
      <c r="G111" s="124"/>
      <c r="H111" s="124"/>
    </row>
    <row r="112" spans="1:8" s="2" customFormat="1" ht="27.6" x14ac:dyDescent="0.25">
      <c r="A112" s="45" t="s">
        <v>124</v>
      </c>
      <c r="B112" s="83" t="s">
        <v>125</v>
      </c>
      <c r="C112" s="61" t="s">
        <v>126</v>
      </c>
      <c r="D112" s="14">
        <v>151</v>
      </c>
      <c r="E112" s="54" t="s">
        <v>127</v>
      </c>
      <c r="F112" s="14" t="s">
        <v>257</v>
      </c>
      <c r="G112" s="54" t="s">
        <v>128</v>
      </c>
      <c r="H112" s="15" t="s">
        <v>257</v>
      </c>
    </row>
    <row r="113" spans="1:8" s="2" customFormat="1" ht="27.6" x14ac:dyDescent="0.25">
      <c r="A113" s="45" t="s">
        <v>124</v>
      </c>
      <c r="B113" s="83" t="s">
        <v>125</v>
      </c>
      <c r="C113" s="61" t="s">
        <v>129</v>
      </c>
      <c r="D113" s="14" t="s">
        <v>257</v>
      </c>
      <c r="E113" s="54" t="s">
        <v>130</v>
      </c>
      <c r="F113" s="14" t="s">
        <v>257</v>
      </c>
      <c r="G113" s="54" t="s">
        <v>131</v>
      </c>
      <c r="H113" s="15" t="s">
        <v>257</v>
      </c>
    </row>
    <row r="114" spans="1:8" s="2" customFormat="1" ht="13.8" x14ac:dyDescent="0.25">
      <c r="A114" s="45" t="s">
        <v>132</v>
      </c>
      <c r="B114" s="83"/>
      <c r="C114" s="111" t="s">
        <v>329</v>
      </c>
      <c r="D114" s="111"/>
      <c r="E114" s="111"/>
      <c r="F114" s="111"/>
      <c r="G114" s="111"/>
      <c r="H114" s="111"/>
    </row>
    <row r="115" spans="1:8" s="2" customFormat="1" ht="13.8" x14ac:dyDescent="0.25">
      <c r="A115" s="49" t="s">
        <v>133</v>
      </c>
      <c r="B115" s="84"/>
      <c r="C115" s="112" t="s">
        <v>322</v>
      </c>
      <c r="D115" s="112"/>
      <c r="E115" s="112"/>
      <c r="F115" s="112"/>
      <c r="G115" s="112"/>
      <c r="H115" s="112"/>
    </row>
    <row r="116" spans="1:8" s="2" customFormat="1" ht="9.75" customHeight="1" x14ac:dyDescent="0.25">
      <c r="A116" s="100"/>
      <c r="B116" s="100"/>
      <c r="C116" s="100"/>
      <c r="D116" s="100"/>
      <c r="E116" s="100"/>
      <c r="F116" s="100"/>
      <c r="G116" s="100"/>
      <c r="H116" s="100"/>
    </row>
    <row r="117" spans="1:8" s="2" customFormat="1" ht="13.5" customHeight="1" x14ac:dyDescent="0.25">
      <c r="A117" s="87" t="s">
        <v>134</v>
      </c>
      <c r="B117" s="44" t="s">
        <v>4</v>
      </c>
      <c r="C117" s="113"/>
      <c r="D117" s="113"/>
      <c r="E117" s="113"/>
      <c r="F117" s="113"/>
      <c r="G117" s="113"/>
      <c r="H117" s="113"/>
    </row>
    <row r="118" spans="1:8" s="2" customFormat="1" ht="13.8" x14ac:dyDescent="0.25">
      <c r="A118" s="88" t="s">
        <v>135</v>
      </c>
      <c r="B118" s="89"/>
      <c r="C118" s="111" t="s">
        <v>257</v>
      </c>
      <c r="D118" s="111"/>
      <c r="E118" s="111"/>
      <c r="F118" s="111"/>
      <c r="G118" s="111"/>
      <c r="H118" s="111"/>
    </row>
    <row r="119" spans="1:8" s="2" customFormat="1" ht="13.8" x14ac:dyDescent="0.25">
      <c r="A119" s="85" t="s">
        <v>136</v>
      </c>
      <c r="B119" s="89"/>
      <c r="C119" s="61" t="s">
        <v>137</v>
      </c>
      <c r="D119" s="37" t="s">
        <v>257</v>
      </c>
      <c r="E119" s="54" t="s">
        <v>23</v>
      </c>
      <c r="F119" s="37" t="s">
        <v>257</v>
      </c>
      <c r="G119" s="54" t="s">
        <v>138</v>
      </c>
      <c r="H119" s="23" t="s">
        <v>257</v>
      </c>
    </row>
    <row r="120" spans="1:8" s="2" customFormat="1" ht="13.8" x14ac:dyDescent="0.25">
      <c r="A120" s="45" t="s">
        <v>139</v>
      </c>
      <c r="B120" s="89" t="s">
        <v>140</v>
      </c>
      <c r="C120" s="61" t="s">
        <v>141</v>
      </c>
      <c r="D120" s="37" t="s">
        <v>257</v>
      </c>
      <c r="E120" s="54" t="s">
        <v>142</v>
      </c>
      <c r="F120" s="37" t="s">
        <v>257</v>
      </c>
      <c r="G120" s="54" t="s">
        <v>143</v>
      </c>
      <c r="H120" s="23" t="s">
        <v>257</v>
      </c>
    </row>
    <row r="121" spans="1:8" s="2" customFormat="1" ht="13.8" x14ac:dyDescent="0.25">
      <c r="A121" s="76" t="s">
        <v>144</v>
      </c>
      <c r="B121" s="77"/>
      <c r="C121" s="112" t="s">
        <v>257</v>
      </c>
      <c r="D121" s="112"/>
      <c r="E121" s="112"/>
      <c r="F121" s="112"/>
      <c r="G121" s="112"/>
      <c r="H121" s="112"/>
    </row>
    <row r="122" spans="1:8" s="2" customFormat="1" ht="9.75" customHeight="1" x14ac:dyDescent="0.25">
      <c r="A122" s="100"/>
      <c r="B122" s="100"/>
      <c r="C122" s="100"/>
      <c r="D122" s="100"/>
      <c r="E122" s="100"/>
      <c r="F122" s="100"/>
      <c r="G122" s="100"/>
      <c r="H122" s="100"/>
    </row>
    <row r="123" spans="1:8" s="2" customFormat="1" ht="13.5" customHeight="1" x14ac:dyDescent="0.25">
      <c r="A123" s="43" t="s">
        <v>145</v>
      </c>
      <c r="B123" s="44" t="s">
        <v>4</v>
      </c>
      <c r="C123" s="113"/>
      <c r="D123" s="113"/>
      <c r="E123" s="113"/>
      <c r="F123" s="113"/>
      <c r="G123" s="113"/>
      <c r="H123" s="113"/>
    </row>
    <row r="124" spans="1:8" s="2" customFormat="1" ht="13.8" x14ac:dyDescent="0.25">
      <c r="A124" s="47" t="s">
        <v>146</v>
      </c>
      <c r="B124" s="90"/>
      <c r="C124" s="111" t="s">
        <v>323</v>
      </c>
      <c r="D124" s="111"/>
      <c r="E124" s="111"/>
      <c r="F124" s="111"/>
      <c r="G124" s="111"/>
      <c r="H124" s="111"/>
    </row>
    <row r="125" spans="1:8" s="2" customFormat="1" ht="131.25" customHeight="1" thickBot="1" x14ac:dyDescent="0.3">
      <c r="A125" s="47" t="s">
        <v>254</v>
      </c>
      <c r="B125" s="90"/>
      <c r="C125" s="125" t="s">
        <v>255</v>
      </c>
      <c r="D125" s="125"/>
      <c r="E125" s="125"/>
      <c r="F125" s="125"/>
      <c r="G125" s="125"/>
      <c r="H125" s="125"/>
    </row>
    <row r="126" spans="1:8" s="2" customFormat="1" ht="14.4" thickBot="1" x14ac:dyDescent="0.3">
      <c r="A126" s="49" t="s">
        <v>147</v>
      </c>
      <c r="B126" s="91"/>
      <c r="C126" s="112"/>
      <c r="D126" s="112"/>
      <c r="E126" s="112"/>
      <c r="F126" s="112"/>
      <c r="G126" s="112"/>
      <c r="H126" s="112"/>
    </row>
  </sheetData>
  <sheetProtection selectLockedCells="1" selectUnlockedCells="1"/>
  <mergeCells count="160">
    <mergeCell ref="F97:H97"/>
    <mergeCell ref="C104:E104"/>
    <mergeCell ref="F104:H104"/>
    <mergeCell ref="C105:E105"/>
    <mergeCell ref="F105:H105"/>
    <mergeCell ref="C102:E102"/>
    <mergeCell ref="F102:H102"/>
    <mergeCell ref="C98:E98"/>
    <mergeCell ref="F98:H98"/>
    <mergeCell ref="C99:E99"/>
    <mergeCell ref="F99:H99"/>
    <mergeCell ref="C95:E95"/>
    <mergeCell ref="F95:H95"/>
    <mergeCell ref="C96:E96"/>
    <mergeCell ref="F96:H96"/>
    <mergeCell ref="C100:E100"/>
    <mergeCell ref="F100:H100"/>
    <mergeCell ref="C108:H108"/>
    <mergeCell ref="C88:E88"/>
    <mergeCell ref="F88:H88"/>
    <mergeCell ref="C89:E89"/>
    <mergeCell ref="F89:H89"/>
    <mergeCell ref="C90:E90"/>
    <mergeCell ref="F90:H90"/>
    <mergeCell ref="C93:E93"/>
    <mergeCell ref="F93:H93"/>
    <mergeCell ref="C94:E94"/>
    <mergeCell ref="F94:H94"/>
    <mergeCell ref="C103:E103"/>
    <mergeCell ref="F103:H103"/>
    <mergeCell ref="C101:E101"/>
    <mergeCell ref="F101:H101"/>
    <mergeCell ref="C106:E106"/>
    <mergeCell ref="F106:H106"/>
    <mergeCell ref="C97:E97"/>
    <mergeCell ref="C126:H126"/>
    <mergeCell ref="C118:H118"/>
    <mergeCell ref="C121:H121"/>
    <mergeCell ref="A122:H122"/>
    <mergeCell ref="C123:H123"/>
    <mergeCell ref="C109:H109"/>
    <mergeCell ref="C110:H110"/>
    <mergeCell ref="C117:H117"/>
    <mergeCell ref="C124:H124"/>
    <mergeCell ref="D111:H111"/>
    <mergeCell ref="C114:H114"/>
    <mergeCell ref="C115:H115"/>
    <mergeCell ref="A116:H116"/>
    <mergeCell ref="C125:H125"/>
    <mergeCell ref="A77:H77"/>
    <mergeCell ref="C87:E87"/>
    <mergeCell ref="F87:H87"/>
    <mergeCell ref="C84:E84"/>
    <mergeCell ref="F84:H84"/>
    <mergeCell ref="C82:E82"/>
    <mergeCell ref="F82:H82"/>
    <mergeCell ref="C86:E86"/>
    <mergeCell ref="A107:H107"/>
    <mergeCell ref="C81:E81"/>
    <mergeCell ref="F81:H81"/>
    <mergeCell ref="C85:E85"/>
    <mergeCell ref="F85:H85"/>
    <mergeCell ref="F86:H86"/>
    <mergeCell ref="C78:E78"/>
    <mergeCell ref="F78:H78"/>
    <mergeCell ref="C79:E79"/>
    <mergeCell ref="F79:H79"/>
    <mergeCell ref="C80:E80"/>
    <mergeCell ref="F80:H80"/>
    <mergeCell ref="C91:E91"/>
    <mergeCell ref="F91:H91"/>
    <mergeCell ref="C92:E92"/>
    <mergeCell ref="F92:H92"/>
    <mergeCell ref="C70:H70"/>
    <mergeCell ref="G71:H71"/>
    <mergeCell ref="C73:H73"/>
    <mergeCell ref="C65:H65"/>
    <mergeCell ref="A66:H66"/>
    <mergeCell ref="C67:H67"/>
    <mergeCell ref="C68:H68"/>
    <mergeCell ref="C74:H74"/>
    <mergeCell ref="F76:H76"/>
    <mergeCell ref="C61:H61"/>
    <mergeCell ref="C62:H62"/>
    <mergeCell ref="C63:H63"/>
    <mergeCell ref="C64:H64"/>
    <mergeCell ref="A57:H57"/>
    <mergeCell ref="C58:H58"/>
    <mergeCell ref="C59:H59"/>
    <mergeCell ref="C60:H60"/>
    <mergeCell ref="C69:H69"/>
    <mergeCell ref="C48:H48"/>
    <mergeCell ref="C44:E44"/>
    <mergeCell ref="F44:H44"/>
    <mergeCell ref="C45:E45"/>
    <mergeCell ref="F45:H45"/>
    <mergeCell ref="C53:H53"/>
    <mergeCell ref="C54:H54"/>
    <mergeCell ref="C55:H55"/>
    <mergeCell ref="A56:H56"/>
    <mergeCell ref="C49:H49"/>
    <mergeCell ref="C50:H50"/>
    <mergeCell ref="F51:H51"/>
    <mergeCell ref="C52:H52"/>
    <mergeCell ref="C42:E42"/>
    <mergeCell ref="F42:H42"/>
    <mergeCell ref="C39:E39"/>
    <mergeCell ref="F39:H39"/>
    <mergeCell ref="C40:E40"/>
    <mergeCell ref="F40:H40"/>
    <mergeCell ref="C46:E46"/>
    <mergeCell ref="F46:H46"/>
    <mergeCell ref="A47:H47"/>
    <mergeCell ref="C35:H35"/>
    <mergeCell ref="A37:H37"/>
    <mergeCell ref="C38:E38"/>
    <mergeCell ref="F38:H38"/>
    <mergeCell ref="D30:E30"/>
    <mergeCell ref="G30:H30"/>
    <mergeCell ref="G33:H33"/>
    <mergeCell ref="F34:H34"/>
    <mergeCell ref="C41:E41"/>
    <mergeCell ref="F41:H41"/>
    <mergeCell ref="D25:E25"/>
    <mergeCell ref="G25:H25"/>
    <mergeCell ref="D19:E19"/>
    <mergeCell ref="G19:H19"/>
    <mergeCell ref="D20:E20"/>
    <mergeCell ref="G20:H20"/>
    <mergeCell ref="C28:E28"/>
    <mergeCell ref="F28:H28"/>
    <mergeCell ref="D29:E29"/>
    <mergeCell ref="G29:H29"/>
    <mergeCell ref="D26:E26"/>
    <mergeCell ref="G26:H26"/>
    <mergeCell ref="D27:E27"/>
    <mergeCell ref="G27:H27"/>
    <mergeCell ref="C16:E16"/>
    <mergeCell ref="F16:H16"/>
    <mergeCell ref="D18:E18"/>
    <mergeCell ref="G18:H18"/>
    <mergeCell ref="C14:E14"/>
    <mergeCell ref="F14:H14"/>
    <mergeCell ref="C15:E15"/>
    <mergeCell ref="F15:H15"/>
    <mergeCell ref="D24:E24"/>
    <mergeCell ref="G24:H24"/>
    <mergeCell ref="A1:G1"/>
    <mergeCell ref="A2:H2"/>
    <mergeCell ref="A3:B3"/>
    <mergeCell ref="C3:H3"/>
    <mergeCell ref="F9:H9"/>
    <mergeCell ref="G11:H11"/>
    <mergeCell ref="B12:H12"/>
    <mergeCell ref="C13:E13"/>
    <mergeCell ref="F13:H13"/>
    <mergeCell ref="A4:B4"/>
    <mergeCell ref="C4:H4"/>
    <mergeCell ref="A5:H5"/>
    <mergeCell ref="C6:H6"/>
  </mergeCells>
  <phoneticPr fontId="7" type="noConversion"/>
  <printOptions horizontalCentered="1"/>
  <pageMargins left="0.3" right="0.3" top="0.32013888888888886" bottom="0.4" header="0.51180555555555551" footer="0"/>
  <pageSetup scale="80" firstPageNumber="0" fitToHeight="2"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C38B-EC4F-4190-B3EB-0BCDF498CE2A}">
  <dimension ref="A1:AV3"/>
  <sheetViews>
    <sheetView topLeftCell="V1" workbookViewId="0">
      <selection activeCell="AD2" sqref="AD2"/>
    </sheetView>
  </sheetViews>
  <sheetFormatPr baseColWidth="10" defaultColWidth="8.88671875" defaultRowHeight="13.2" x14ac:dyDescent="0.25"/>
  <cols>
    <col min="1" max="1" width="10.88671875" bestFit="1" customWidth="1"/>
    <col min="2" max="5" width="10.88671875" hidden="1" customWidth="1"/>
    <col min="6" max="6" width="28.21875" bestFit="1" customWidth="1"/>
    <col min="7" max="8" width="28.21875" hidden="1" customWidth="1"/>
    <col min="9" max="9" width="14.77734375" customWidth="1"/>
    <col min="10" max="10" width="10.5546875" customWidth="1"/>
    <col min="11" max="12" width="10.5546875" hidden="1" customWidth="1"/>
    <col min="13" max="13" width="28.5546875" customWidth="1"/>
    <col min="14" max="15" width="28.5546875" hidden="1" customWidth="1"/>
    <col min="16" max="16" width="120" customWidth="1"/>
    <col min="17" max="17" width="30.21875" hidden="1" customWidth="1"/>
    <col min="18" max="18" width="44.21875" hidden="1" customWidth="1"/>
    <col min="19" max="19" width="33.109375" customWidth="1"/>
    <col min="20" max="21" width="33.109375" hidden="1" customWidth="1"/>
    <col min="22" max="22" width="12.109375" bestFit="1" customWidth="1"/>
    <col min="23" max="24" width="9.109375" hidden="1" customWidth="1"/>
    <col min="25" max="25" width="29" bestFit="1" customWidth="1"/>
    <col min="27" max="29" width="9.109375" hidden="1" customWidth="1"/>
    <col min="30" max="30" width="12.5546875" bestFit="1" customWidth="1"/>
    <col min="31" max="32" width="12.5546875" hidden="1" customWidth="1"/>
    <col min="33" max="33" width="11.44140625" bestFit="1" customWidth="1"/>
    <col min="34" max="37" width="9.109375" hidden="1" customWidth="1"/>
    <col min="38" max="38" width="30.77734375" hidden="1" customWidth="1"/>
    <col min="39" max="43" width="9.109375" hidden="1" customWidth="1"/>
    <col min="44" max="44" width="31.5546875" bestFit="1" customWidth="1"/>
    <col min="48" max="48" width="11" bestFit="1" customWidth="1"/>
  </cols>
  <sheetData>
    <row r="1" spans="1:48" x14ac:dyDescent="0.25">
      <c r="A1" s="92" t="s">
        <v>204</v>
      </c>
      <c r="B1" s="92" t="s">
        <v>205</v>
      </c>
      <c r="C1" s="92" t="s">
        <v>206</v>
      </c>
      <c r="D1" s="92" t="s">
        <v>207</v>
      </c>
      <c r="E1" s="92" t="s">
        <v>208</v>
      </c>
      <c r="F1" s="92" t="s">
        <v>250</v>
      </c>
      <c r="G1" s="92" t="s">
        <v>209</v>
      </c>
      <c r="H1" s="92" t="s">
        <v>210</v>
      </c>
      <c r="I1" s="92" t="s">
        <v>251</v>
      </c>
      <c r="J1" s="92" t="s">
        <v>211</v>
      </c>
      <c r="K1" s="92" t="s">
        <v>212</v>
      </c>
      <c r="L1" s="92" t="s">
        <v>213</v>
      </c>
      <c r="M1" s="92" t="s">
        <v>214</v>
      </c>
      <c r="N1" s="92" t="s">
        <v>215</v>
      </c>
      <c r="O1" s="92" t="s">
        <v>216</v>
      </c>
      <c r="P1" s="92" t="s">
        <v>217</v>
      </c>
      <c r="Q1" s="92" t="s">
        <v>218</v>
      </c>
      <c r="R1" s="92" t="s">
        <v>219</v>
      </c>
      <c r="S1" s="92" t="s">
        <v>220</v>
      </c>
      <c r="T1" s="92" t="s">
        <v>240</v>
      </c>
      <c r="U1" s="92" t="s">
        <v>241</v>
      </c>
      <c r="V1" s="92" t="s">
        <v>221</v>
      </c>
      <c r="W1" s="92" t="s">
        <v>222</v>
      </c>
      <c r="X1" s="92" t="s">
        <v>223</v>
      </c>
      <c r="Y1" s="92" t="s">
        <v>224</v>
      </c>
      <c r="Z1" s="92" t="s">
        <v>225</v>
      </c>
      <c r="AA1" s="92" t="s">
        <v>226</v>
      </c>
      <c r="AB1" s="92" t="s">
        <v>242</v>
      </c>
      <c r="AC1" s="92" t="s">
        <v>243</v>
      </c>
      <c r="AD1" s="92" t="s">
        <v>227</v>
      </c>
      <c r="AE1" s="92" t="s">
        <v>244</v>
      </c>
      <c r="AF1" s="92" t="s">
        <v>245</v>
      </c>
      <c r="AG1" s="92" t="s">
        <v>228</v>
      </c>
      <c r="AH1" s="92" t="s">
        <v>229</v>
      </c>
      <c r="AI1" s="92" t="s">
        <v>230</v>
      </c>
      <c r="AJ1" s="92" t="s">
        <v>231</v>
      </c>
      <c r="AK1" s="92" t="s">
        <v>232</v>
      </c>
      <c r="AL1" s="92" t="s">
        <v>233</v>
      </c>
      <c r="AM1" s="92" t="s">
        <v>234</v>
      </c>
      <c r="AN1" s="92" t="s">
        <v>246</v>
      </c>
      <c r="AO1" s="92" t="s">
        <v>247</v>
      </c>
      <c r="AP1" s="92" t="s">
        <v>248</v>
      </c>
      <c r="AQ1" s="92" t="s">
        <v>249</v>
      </c>
      <c r="AR1" s="92" t="s">
        <v>235</v>
      </c>
      <c r="AS1" s="92" t="s">
        <v>236</v>
      </c>
      <c r="AT1" s="92" t="s">
        <v>237</v>
      </c>
      <c r="AU1" s="92" t="s">
        <v>238</v>
      </c>
      <c r="AV1" s="92" t="s">
        <v>239</v>
      </c>
    </row>
    <row r="2" spans="1:48" x14ac:dyDescent="0.25">
      <c r="A2" s="93">
        <f>FS_Specs_EV!C3</f>
        <v>281</v>
      </c>
      <c r="B2" s="93">
        <f>FS_Specs_EV!D7</f>
        <v>2757</v>
      </c>
      <c r="C2" s="93">
        <f>FS_Specs_EV!F7</f>
        <v>1460</v>
      </c>
      <c r="D2" s="93">
        <f>FS_Specs_EV!H7</f>
        <v>1272</v>
      </c>
      <c r="E2" s="93">
        <f>FS_Specs_EV!D8</f>
        <v>1605</v>
      </c>
      <c r="F2" t="str">
        <f>CONCATENATE(B2,"/",C2,"/",D2,"/",E2)</f>
        <v>2757/1460/1272/1605</v>
      </c>
      <c r="G2" s="93">
        <f>FS_Specs_EV!F8</f>
        <v>1254</v>
      </c>
      <c r="H2" s="93">
        <f>FS_Specs_EV!H8</f>
        <v>1200</v>
      </c>
      <c r="I2" t="str">
        <f>CONCATENATE(G2,"/",H2)</f>
        <v>1254/1200</v>
      </c>
      <c r="J2" s="93">
        <f>FS_Specs_EV!H10</f>
        <v>230</v>
      </c>
      <c r="K2" s="93">
        <f>FS_Specs_EV!D10</f>
        <v>101.2</v>
      </c>
      <c r="L2" s="93">
        <f>FS_Specs_EV!F10</f>
        <v>128.80000000000001</v>
      </c>
      <c r="M2" t="str">
        <f>CONCATENATE(K2,"/",L2)</f>
        <v>101,2/128,8</v>
      </c>
      <c r="N2" s="93" t="str">
        <f>FS_Specs_EV!C16</f>
        <v>Double wishbone, rocker arm damper, pull-rod</v>
      </c>
      <c r="O2" s="93" t="str">
        <f>FS_Specs_EV!F16</f>
        <v>Double wishbone, rocker arm damper, push-rod</v>
      </c>
      <c r="P2" t="str">
        <f>CONCATENATE(N2," ","front","/",O2," ", "rear")</f>
        <v>Double wishbone, rocker arm damper, pull-rod front/Double wishbone, rocker arm damper, push-rod rear</v>
      </c>
      <c r="Q2" s="93" t="str">
        <f>FS_Specs_EV!C14</f>
        <v>205/470 R13 FORMULA STUDENT C19</v>
      </c>
      <c r="R2" s="93" t="str">
        <f>FS_Specs_EV!F14</f>
        <v>205/470 R13 FORMULA STUDENT C19</v>
      </c>
      <c r="S2" t="str">
        <f>CONCATENATE(Q2," ","front","/",R2," ","rear")</f>
        <v>205/470 R13 FORMULA STUDENT C19 front/205/470 R13 FORMULA STUDENT C19 rear</v>
      </c>
      <c r="T2" s="93" t="str">
        <f>FS_Specs_EV!C15</f>
        <v xml:space="preserve">7 in  
7 in  
</v>
      </c>
      <c r="U2" s="93" t="str">
        <f>FS_Specs_EV!F15</f>
        <v xml:space="preserve">7 in  
</v>
      </c>
      <c r="V2" t="str">
        <f>CONCATENATE(T2," ","front","/",U2," ","rear")</f>
        <v>7 in  
7 in  
 front/7 in  
 rear</v>
      </c>
      <c r="W2" s="93" t="str">
        <f>FS_Specs_EV!C40</f>
        <v>Beringer brakes, MC 127, proportioning with rear by a balancer bar</v>
      </c>
      <c r="X2" s="93" t="str">
        <f>FS_Specs_EV!F40</f>
        <v>Beringer brakes, MC 127, D piston: 12.7 mm.
Piston stroke : 20 mm.</v>
      </c>
      <c r="Y2" t="str">
        <f>CONCATENATE(W2," ","front","/",X2," ","rear")</f>
        <v>Beringer brakes, MC 127, proportioning with rear by a balancer bar front/Beringer brakes, MC 127, D piston: 12.7 mm.
Piston stroke : 20 mm. rear</v>
      </c>
      <c r="Z2" s="93" t="str">
        <f>FS_Specs_EV!C68</f>
        <v>Steel spaceframe</v>
      </c>
      <c r="AA2" s="93"/>
      <c r="AB2" s="93" t="str">
        <f>FS_Specs_EV!C79</f>
        <v>N/A</v>
      </c>
      <c r="AC2" s="93" t="str">
        <f>FS_Specs_EV!F79</f>
        <v>Emrax 228 Medium Voltage and liquid cooling</v>
      </c>
      <c r="AD2" t="str">
        <f>CONCATENATE(AB2," ","front","/",AB2," ","rear")</f>
        <v>N/A front/N/A rear</v>
      </c>
      <c r="AE2" s="93" t="str">
        <f>FS_Specs_EV!C95</f>
        <v>N/A</v>
      </c>
      <c r="AF2" s="93" t="str">
        <f>FS_Specs_EV!F95</f>
        <v>Hong Kong Mingda Electric Power</v>
      </c>
      <c r="AG2" t="str">
        <f>CONCATENATE(AE2," ","front","/",AF2," ","rear")</f>
        <v>N/A front/Hong Kong Mingda Electric Power rear</v>
      </c>
      <c r="AH2" s="93"/>
      <c r="AI2" s="93"/>
      <c r="AJ2" s="93"/>
      <c r="AK2" s="93"/>
      <c r="AM2" s="93"/>
      <c r="AN2" s="93" t="str">
        <f>FS_Specs_EV!C88</f>
        <v>N/A</v>
      </c>
      <c r="AO2" s="93" t="str">
        <f>FS_Specs_EV!F88</f>
        <v>109 at 5500 RPM</v>
      </c>
      <c r="AP2" s="93" t="str">
        <f>FS_Specs_EV!C86</f>
        <v>N/A</v>
      </c>
      <c r="AQ2" s="93" t="str">
        <f>FS_Specs_EV!F86</f>
        <v>230  for a few seconds</v>
      </c>
      <c r="AR2" t="str">
        <f>CONCATENATE(AN2," ","front",",",AO2," ","rear","/",AP2," ","front",",",AQ2," ","rear")</f>
        <v>N/A front,109 at 5500 RPM rear/N/A front,230  for a few seconds rear</v>
      </c>
      <c r="AS2" s="93" t="str">
        <f>FS_Specs_EV!C109</f>
        <v>Chain : CBR.900.RR '92/95 16X42 RK530GXW # (SC29,SC28). No gear box</v>
      </c>
      <c r="AT2" s="93" t="str">
        <f>FS_Specs_EV!C110</f>
        <v>Adjustable limited slip differential</v>
      </c>
      <c r="AU2" s="93" t="str">
        <f>FS_Specs_EV!C111</f>
        <v>3,23:1</v>
      </c>
      <c r="AV2" s="93" t="str">
        <f>FS_Specs_EV!C125</f>
        <v>E.g. Team EV from the University of Wattage will be aiming for a top 10 finish at this year's Formula Student competition for their most successful campaign to date.  Established in 2010, the team last enjoyed success in the 2019 competition with their highest placed finish of 11th overall and third best scoring EV team.  Since 2019, focus has been on improved aerodynamics and power to weight ratio.  As well as a top 10 finish, the team will target finishing Endurance with an improved efficiency score.  Team Leader, Flo Voltage, and the team would like to thank their sponsors xxxx, ssss and rrrrr as well as Faculty Advisor Dr. E. Lectric and the University of Wattage for their continued support of the Formula Student programme.</v>
      </c>
    </row>
    <row r="3" spans="1:48" x14ac:dyDescent="0.25">
      <c r="S3" t="str">
        <f>V3&amp;", "&amp;Y3</f>
        <v xml:space="preserve">, </v>
      </c>
    </row>
  </sheetData>
  <sheetProtection algorithmName="SHA-512" hashValue="eWZc7euchmSuCsXZCQBsIxtOgPzL1SIwTH880Q8gWiGQFvBlsLrMLgcC08eg20Jof9Vf/gBkbhKuC+JVjaqYlQ==" saltValue="D7dFh7NWnmqtQjCFDGJlf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3"/>
  </sheetPr>
  <dimension ref="B2:B20"/>
  <sheetViews>
    <sheetView showGridLines="0" topLeftCell="A10" zoomScaleNormal="100" workbookViewId="0">
      <selection activeCell="B54" sqref="B54"/>
    </sheetView>
  </sheetViews>
  <sheetFormatPr baseColWidth="10" defaultColWidth="9.109375" defaultRowHeight="6.75" customHeight="1" x14ac:dyDescent="0.25"/>
  <cols>
    <col min="1" max="1" width="1" style="40" customWidth="1"/>
    <col min="2" max="2" width="113.77734375" style="40" customWidth="1"/>
    <col min="3" max="16384" width="9.109375" style="40"/>
  </cols>
  <sheetData>
    <row r="2" spans="2:2" ht="17.399999999999999" x14ac:dyDescent="0.25">
      <c r="B2" s="41" t="s">
        <v>148</v>
      </c>
    </row>
    <row r="3" spans="2:2" ht="13.2" x14ac:dyDescent="0.25"/>
    <row r="4" spans="2:2" ht="46.5" customHeight="1" x14ac:dyDescent="0.25">
      <c r="B4" s="42" t="s">
        <v>149</v>
      </c>
    </row>
    <row r="5" spans="2:2" ht="40.5" customHeight="1" x14ac:dyDescent="0.25">
      <c r="B5" s="42" t="s">
        <v>150</v>
      </c>
    </row>
    <row r="6" spans="2:2" ht="40.5" customHeight="1" x14ac:dyDescent="0.25">
      <c r="B6" s="42" t="s">
        <v>151</v>
      </c>
    </row>
    <row r="7" spans="2:2" ht="40.5" customHeight="1" x14ac:dyDescent="0.25">
      <c r="B7" s="42" t="s">
        <v>152</v>
      </c>
    </row>
    <row r="8" spans="2:2" ht="46.5" customHeight="1" x14ac:dyDescent="0.25">
      <c r="B8" s="42" t="s">
        <v>153</v>
      </c>
    </row>
    <row r="9" spans="2:2" ht="55.5" customHeight="1" x14ac:dyDescent="0.25">
      <c r="B9" s="42" t="s">
        <v>154</v>
      </c>
    </row>
    <row r="10" spans="2:2" ht="40.5" customHeight="1" x14ac:dyDescent="0.25">
      <c r="B10" s="42" t="s">
        <v>155</v>
      </c>
    </row>
    <row r="11" spans="2:2" ht="40.5" customHeight="1" x14ac:dyDescent="0.25">
      <c r="B11" s="42" t="s">
        <v>203</v>
      </c>
    </row>
    <row r="12" spans="2:2" ht="40.5" customHeight="1" x14ac:dyDescent="0.25">
      <c r="B12" s="42" t="s">
        <v>156</v>
      </c>
    </row>
    <row r="13" spans="2:2" ht="40.5" customHeight="1" x14ac:dyDescent="0.25">
      <c r="B13" s="42" t="s">
        <v>252</v>
      </c>
    </row>
    <row r="20" ht="40.5" customHeight="1" x14ac:dyDescent="0.25"/>
  </sheetData>
  <sheetProtection selectLockedCells="1" selectUnlockedCells="1"/>
  <phoneticPr fontId="7" type="noConversion"/>
  <printOptions horizontalCentered="1" verticalCentered="1"/>
  <pageMargins left="0.7" right="0.7" top="0.75" bottom="0.75" header="0.51180555555555596" footer="0.51180555555555596"/>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FS_Specs_EV</vt:lpstr>
      <vt:lpstr>Programme Info</vt:lpstr>
      <vt:lpstr>Instructions-Tips</vt:lpstr>
      <vt:lpstr>Pr</vt:lpstr>
      <vt:lpstr>FS_Specs_EV!Zone_d_impression</vt:lpstr>
      <vt:lpstr>'Instructions-Tips'!Zone_d_impression</vt:lpstr>
    </vt:vector>
  </TitlesOfParts>
  <Company>PAR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Redszus</dc:creator>
  <cp:lastModifiedBy>Robin Niermaréchal</cp:lastModifiedBy>
  <cp:lastPrinted>2019-04-09T10:09:46Z</cp:lastPrinted>
  <dcterms:created xsi:type="dcterms:W3CDTF">2015-03-04T19:17:28Z</dcterms:created>
  <dcterms:modified xsi:type="dcterms:W3CDTF">2021-05-05T20:15:41Z</dcterms:modified>
</cp:coreProperties>
</file>