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SAE_invictus\STUF-2020\SU_Suspension\13_Cas_de_charges\"/>
    </mc:Choice>
  </mc:AlternateContent>
  <bookViews>
    <workbookView xWindow="-120" yWindow="-120" windowWidth="20730" windowHeight="11160" tabRatio="857" firstSheet="14" activeTab="14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0,5G" sheetId="14" r:id="rId6"/>
    <sheet name="RIGHT TURN 0,5G" sheetId="13" r:id="rId7"/>
    <sheet name="LEFT TURN 1 G" sheetId="11" r:id="rId8"/>
    <sheet name="RIGHT TURN 1 G" sheetId="12" r:id="rId9"/>
    <sheet name="LEFT TURN 2,2 G" sheetId="4" r:id="rId10"/>
    <sheet name="RIGHT TURN 2,2G" sheetId="8" r:id="rId11"/>
    <sheet name="Bump 3G" sheetId="5" r:id="rId12"/>
    <sheet name="Left Turn 1G + Freinage 1" sheetId="2" r:id="rId13"/>
    <sheet name="Right Turn 1G + Freinage 1G" sheetId="7" r:id="rId14"/>
    <sheet name="Braking" sheetId="15" r:id="rId15"/>
  </sheets>
  <definedNames>
    <definedName name="DonnéesExternes_1" localSheetId="4">'BRAKING 1,9G'!$D$5:$I$47</definedName>
    <definedName name="DonnéesExternes_1" localSheetId="13">'Right Turn 1G + Freinage 1G'!#REF!</definedName>
    <definedName name="DonnéesExternes_2" localSheetId="12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11">'Bump 3G'!#REF!</definedName>
    <definedName name="DonnéesExternes_5" localSheetId="5">'LEFT TURN 0,5G'!#REF!</definedName>
    <definedName name="DonnéesExternes_5" localSheetId="7">'LEFT TURN 1 G'!#REF!</definedName>
    <definedName name="DonnéesExternes_5" localSheetId="9">'LEFT TURN 2,2 G'!#REF!</definedName>
    <definedName name="DonnéesExternes_5" localSheetId="6">'RIGHT TURN 0,5G'!#REF!</definedName>
    <definedName name="DonnéesExternes_5" localSheetId="8">'RIGHT TURN 1 G'!#REF!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5" l="1"/>
  <c r="B14" i="15"/>
  <c r="B11" i="15"/>
  <c r="B12" i="15"/>
  <c r="B24" i="15"/>
  <c r="B30" i="15" s="1"/>
  <c r="B22" i="15"/>
  <c r="B23" i="15" s="1"/>
  <c r="B29" i="15" s="1"/>
  <c r="B18" i="15" l="1"/>
  <c r="B17" i="15"/>
  <c r="B8" i="15"/>
  <c r="B7" i="15"/>
  <c r="J47" i="14" l="1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<sst xmlns="http://schemas.openxmlformats.org/spreadsheetml/2006/main" count="3053" uniqueCount="200">
  <si>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</si>
  <si>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</si>
  <si>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</si>
  <si>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</si>
  <si>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</si>
  <si>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</si>
  <si>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</si>
  <si>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</si>
  <si>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</si>
  <si>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</si>
  <si>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</si>
  <si>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</si>
  <si>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</si>
  <si>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</si>
  <si>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</si>
  <si>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</si>
  <si>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</si>
  <si>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</si>
  <si>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</si>
  <si>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</si>
  <si>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</si>
  <si>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</si>
  <si>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</si>
  <si>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</si>
  <si>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</si>
  <si>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</si>
  <si>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</si>
  <si>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</si>
  <si>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</si>
  <si>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</si>
  <si>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</si>
  <si>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</si>
  <si>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</si>
  <si>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</si>
  <si>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</si>
  <si>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</si>
  <si>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</si>
  <si>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</si>
  <si>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</si>
  <si>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</si>
  <si>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</si>
  <si>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</si>
  <si>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</si>
  <si>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</si>
  <si>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</si>
  <si>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</si>
  <si>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</si>
  <si>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</si>
  <si>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</si>
  <si>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</si>
  <si>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</si>
  <si>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</si>
  <si>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</si>
  <si>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</si>
  <si>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</si>
  <si>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</si>
  <si>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</si>
  <si>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</si>
  <si>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</si>
  <si>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</si>
  <si>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</si>
  <si>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</si>
  <si>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</si>
  <si>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</si>
  <si>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</si>
  <si>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</si>
  <si>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</si>
  <si>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</si>
  <si>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</si>
  <si>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</si>
  <si>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</si>
  <si>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</si>
  <si>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</si>
  <si>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</si>
  <si>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</si>
  <si>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</si>
  <si>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</si>
  <si>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</si>
  <si>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</si>
  <si>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</si>
  <si>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</si>
  <si>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</si>
  <si>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</si>
  <si>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</si>
  <si>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</si>
  <si>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</si>
  <si>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</si>
  <si>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</si>
  <si>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</si>
  <si>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</si>
  <si>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</si>
  <si>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</si>
  <si>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</si>
  <si>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</si>
  <si>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</si>
  <si>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</si>
  <si>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</si>
  <si>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</si>
  <si>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</si>
  <si>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</si>
  <si>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</si>
  <si>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</si>
  <si>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</si>
  <si>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</si>
  <si>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</si>
  <si>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</si>
  <si>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</si>
  <si>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</si>
  <si>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</si>
  <si>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</si>
  <si>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</si>
  <si>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</si>
  <si>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</si>
  <si>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</si>
  <si>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</si>
  <si>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</si>
  <si>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</si>
  <si>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</si>
  <si>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</si>
  <si>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</si>
  <si>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</si>
  <si>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</si>
  <si>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</si>
  <si>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</si>
  <si>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</si>
  <si>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</si>
  <si>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</si>
  <si>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</si>
  <si>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</si>
  <si>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</si>
  <si>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</si>
  <si>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</si>
  <si>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</si>
  <si>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</si>
  <si>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</si>
  <si>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</si>
  <si>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</si>
  <si>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</si>
  <si>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</si>
  <si>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</si>
  <si>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</si>
  <si>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</si>
  <si>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</si>
  <si>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</si>
  <si>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</si>
  <si>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</si>
  <si>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</si>
  <si>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</si>
  <si>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</si>
  <si>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</si>
  <si>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</si>
  <si>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</si>
  <si>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</si>
  <si>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</si>
  <si>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</si>
  <si>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</si>
  <si>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</si>
  <si>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</si>
  <si>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</si>
  <si>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</si>
  <si>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</si>
  <si>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</si>
  <si>
    <t>Xcatia = Xmecamaster</t>
  </si>
  <si>
    <t>Ycatia = - Ymecamaster</t>
  </si>
  <si>
    <t>Zcatia = Zmecamaster</t>
  </si>
  <si>
    <t>rear uf a-arm</t>
  </si>
  <si>
    <t>rear ur a-arm</t>
  </si>
  <si>
    <t>F_z0R</t>
  </si>
  <si>
    <t>F_z0F</t>
  </si>
  <si>
    <t>m</t>
  </si>
  <si>
    <t>a_y</t>
  </si>
  <si>
    <t>a_x</t>
  </si>
  <si>
    <t>w</t>
  </si>
  <si>
    <t>t</t>
  </si>
  <si>
    <t>a</t>
  </si>
  <si>
    <t>b</t>
  </si>
  <si>
    <t>m/s^2</t>
  </si>
  <si>
    <t>kg</t>
  </si>
  <si>
    <t>h</t>
  </si>
  <si>
    <t>ΔF_zx</t>
  </si>
  <si>
    <t>F_zR</t>
  </si>
  <si>
    <t>F_zF</t>
  </si>
  <si>
    <t>ΔF_zy</t>
  </si>
  <si>
    <t>r_R</t>
  </si>
  <si>
    <t>r_F</t>
  </si>
  <si>
    <t>F_cF</t>
  </si>
  <si>
    <t>F_cR</t>
  </si>
  <si>
    <t>Nm</t>
  </si>
  <si>
    <t>force étrier C19</t>
  </si>
  <si>
    <t>vehiclue + pilote</t>
  </si>
  <si>
    <t>wheelbase</t>
  </si>
  <si>
    <t>track</t>
  </si>
  <si>
    <t>CG height</t>
  </si>
  <si>
    <t xml:space="preserve">brake caliper force </t>
  </si>
  <si>
    <t>r_tire</t>
  </si>
  <si>
    <t>F_xmaxF</t>
  </si>
  <si>
    <t>F_xmaxR</t>
  </si>
  <si>
    <t>M_xmaxR</t>
  </si>
  <si>
    <t>M_xmaxF</t>
  </si>
  <si>
    <t>Contineantal plots from TIR with MF simplified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</si>
</sst>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2" fillId="0" borderId="15" xfId="0" applyFont="1" applyBorder="1"/>
    <xf numFmtId="0" fontId="2" fillId="0" borderId="15" xfId="0" applyFont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/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1" fontId="6" fillId="0" borderId="0" xfId="0" applyNumberFormat="1" applyFont="1" applyAlignment="1">
      <alignment horizontal="left"/>
    </xf>
  </cellXfs>
  <cellStyles count="1">
    <cellStyle name="Normale" xfId="0" builtinId="0"/>
  </cellStyles>
  <dxfs count="13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>
      <tableStyleElement type="headerRow" dxfId="133"/>
      <tableStyleElement type="firstRowStripe" dxfId="132"/>
      <tableStyleElement type="secondRowStripe" dxfId="131"/>
    </tableStyle>
    <tableStyle name="Left Turn 1G + Freinage 1-style" pivot="0" count="3">
      <tableStyleElement type="headerRow" dxfId="130"/>
      <tableStyleElement type="firstRowStripe" dxfId="129"/>
      <tableStyleElement type="secondRowStripe" dxfId="128"/>
    </tableStyle>
    <tableStyle name="LEFT TURN 2G-style" pivot="0" count="3">
      <tableStyleElement type="headerRow" dxfId="127"/>
      <tableStyleElement type="firstRowStripe" dxfId="126"/>
      <tableStyleElement type="secondRowStripe" dxfId="125"/>
    </tableStyle>
    <tableStyle name="Bump 3G-style" pivot="0" count="3">
      <tableStyleElement type="headerRow" dxfId="124"/>
      <tableStyleElement type="firstRowStripe" dxfId="123"/>
      <tableStyleElement type="secondRowStripe" dxfId="122"/>
    </tableStyle>
    <tableStyle name="INVERSE BRAKING 0.5G-style" pivot="0" count="3">
      <tableStyleElement type="headerRow" dxfId="121"/>
      <tableStyleElement type="firstRowStripe" dxfId="120"/>
      <tableStyleElement type="secondRowStripe" dxfId="119"/>
    </tableStyle>
    <tableStyle name="Right Turn 1G + Freinage 1G-style" pivot="0" count="3">
      <tableStyleElement type="headerRow" dxfId="118"/>
      <tableStyleElement type="firstRowStripe" dxfId="117"/>
      <tableStyleElement type="secondRowStripe" dxfId="1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_229101134" displayName="Table_229101134" ref="D5:J49" headerRowDxfId="115" totalsRowDxfId="114">
  <tableColumns count="7">
    <tableColumn id="1" name="Type" dataDxfId="113"/>
    <tableColumn id="2" name="Part 1" dataDxfId="112"/>
    <tableColumn id="3" name="Part 2" dataDxfId="111"/>
    <tableColumn id="4" name="Rx" dataDxfId="110"/>
    <tableColumn id="5" name="Ry" dataDxfId="109"/>
    <tableColumn id="6" name="Rz" dataDxfId="108"/>
    <tableColumn id="10" name="F" dataDxfId="10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0.xml><?xml version="1.0" encoding="utf-8"?>
<table xmlns="http://schemas.openxmlformats.org/spreadsheetml/2006/main" id="5" name="Table_226" displayName="Table_226" ref="D5:J50" headerRowDxfId="34" totalsRowDxfId="33">
  <tableColumns count="7">
    <tableColumn id="1" name="Type" dataDxfId="32"/>
    <tableColumn id="2" name="Part 1" dataDxfId="31"/>
    <tableColumn id="3" name="Part 2" dataDxfId="30"/>
    <tableColumn id="4" name="Rx" dataDxfId="29"/>
    <tableColumn id="5" name="Ry" dataDxfId="28"/>
    <tableColumn id="6" name="Rz" dataDxfId="27"/>
    <tableColumn id="10" name="F" dataDxfId="2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1.xml><?xml version="1.0" encoding="utf-8"?>
<table xmlns="http://schemas.openxmlformats.org/spreadsheetml/2006/main" id="9" name="Table_22910" displayName="Table_22910" ref="D5:J48" headerRowDxfId="25" totalsRowDxfId="24">
  <tableColumns count="7">
    <tableColumn id="1" name="Type" dataDxfId="23"/>
    <tableColumn id="2" name="Part 1" dataDxfId="22"/>
    <tableColumn id="3" name="Part 2" dataDxfId="21"/>
    <tableColumn id="4" name="Rx" dataDxfId="20"/>
    <tableColumn id="5" name="Ry" dataDxfId="19"/>
    <tableColumn id="6" name="Rz" dataDxfId="18"/>
    <tableColumn id="10" name="F" dataDxfId="1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2.xml><?xml version="1.0" encoding="utf-8"?>
<table xmlns="http://schemas.openxmlformats.org/spreadsheetml/2006/main" id="11" name="Table_229101112" displayName="Table_229101112" ref="D5:I50" headerRowDxfId="16" totalsRowDxfId="15">
  <tableColumns count="6">
    <tableColumn id="1" name="Type" dataDxfId="14"/>
    <tableColumn id="2" name="Part 1" dataDxfId="13"/>
    <tableColumn id="3" name="Part 2" dataDxfId="12"/>
    <tableColumn id="4" name="Rx" dataDxfId="11"/>
    <tableColumn id="5" name="Ry" dataDxfId="10"/>
    <tableColumn id="6" name="Rz" dataDxfId="9"/>
  </tableColumns>
  <tableStyleInfo name="BRAKING 2G-style" showFirstColumn="1" showLastColumn="1" showRowStripes="1" showColumnStripes="0"/>
</table>
</file>

<file path=xl/tables/table13.xml><?xml version="1.0" encoding="utf-8"?>
<table xmlns="http://schemas.openxmlformats.org/spreadsheetml/2006/main" id="12" name="Table_22910111213" displayName="Table_22910111213" ref="D5:J47" headerRowDxfId="8" totalsRowDxfId="7">
  <tableColumns count="7">
    <tableColumn id="1" name="Type" dataDxfId="6"/>
    <tableColumn id="2" name="Part 1" dataDxfId="5"/>
    <tableColumn id="3" name="Part 2" dataDxfId="4"/>
    <tableColumn id="4" name="Rx" dataDxfId="3"/>
    <tableColumn id="5" name="Ry" dataDxfId="2"/>
    <tableColumn id="6" name="Rz" dataDxfId="1"/>
    <tableColumn id="10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id="2" name="Table_22910113" displayName="Table_22910113" ref="D5:J49" headerRowDxfId="106" totalsRowDxfId="105">
  <tableColumns count="7">
    <tableColumn id="1" name="Type" dataDxfId="104"/>
    <tableColumn id="2" name="Part 1" dataDxfId="103"/>
    <tableColumn id="3" name="Part 2" dataDxfId="102"/>
    <tableColumn id="4" name="Rx" dataDxfId="101"/>
    <tableColumn id="5" name="Ry" dataDxfId="100"/>
    <tableColumn id="6" name="Rz" dataDxfId="99"/>
    <tableColumn id="10" name="F" dataDxfId="9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id="10" name="Table_2291011" displayName="Table_2291011" ref="D5:J50" headerRowDxfId="97" totalsRowDxfId="96">
  <tableColumns count="7">
    <tableColumn id="1" name="Type" dataDxfId="95"/>
    <tableColumn id="2" name="Part 1" dataDxfId="94"/>
    <tableColumn id="3" name="Part 2" dataDxfId="93"/>
    <tableColumn id="4" name="Rx" dataDxfId="92"/>
    <tableColumn id="5" name="Ry" dataDxfId="91"/>
    <tableColumn id="6" name="Rz" dataDxfId="90"/>
    <tableColumn id="10" name="F" dataDxfId="8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id="1" name="Table_22" displayName="Table_22" ref="D5:J47" headerRowDxfId="88" totalsRowDxfId="87">
  <tableColumns count="7">
    <tableColumn id="1" name="Type" dataDxfId="86"/>
    <tableColumn id="2" name="Part 1" dataDxfId="85"/>
    <tableColumn id="3" name="Part 2" dataDxfId="84"/>
    <tableColumn id="4" name="Rx" dataDxfId="83"/>
    <tableColumn id="5" name="Ry" dataDxfId="82"/>
    <tableColumn id="6" name="Rz" dataDxfId="81"/>
    <tableColumn id="10" name="F" dataDxfId="8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id="13" name="Table_2295814" displayName="Table_2295814" ref="D5:J50" headerRowDxfId="79" totalsRowDxfId="78">
  <tableColumns count="7">
    <tableColumn id="1" name="Type" dataDxfId="77"/>
    <tableColumn id="2" name="Part 1" dataDxfId="76"/>
    <tableColumn id="3" name="Part 2" dataDxfId="75"/>
    <tableColumn id="4" name="Rx" dataDxfId="74"/>
    <tableColumn id="5" name="Ry" dataDxfId="73"/>
    <tableColumn id="6" name="Rz" dataDxfId="72"/>
    <tableColumn id="10" name="F" dataDxfId="71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id="7" name="Table_22958" displayName="Table_22958" ref="D5:J50" headerRowDxfId="70" totalsRowDxfId="69">
  <tableColumns count="7">
    <tableColumn id="1" name="Type" dataDxfId="68"/>
    <tableColumn id="2" name="Part 1" dataDxfId="67"/>
    <tableColumn id="3" name="Part 2" dataDxfId="66"/>
    <tableColumn id="4" name="Rx" dataDxfId="65"/>
    <tableColumn id="5" name="Ry" dataDxfId="64"/>
    <tableColumn id="6" name="Rz" dataDxfId="63"/>
    <tableColumn id="10" name="F" dataDxfId="6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id="4" name="Table_2295" displayName="Table_2295" ref="D5:J50" headerRowDxfId="61" totalsRowDxfId="60">
  <tableColumns count="7">
    <tableColumn id="1" name="Type" dataDxfId="59"/>
    <tableColumn id="2" name="Part 1" dataDxfId="58"/>
    <tableColumn id="3" name="Part 2" dataDxfId="57"/>
    <tableColumn id="4" name="Rx" dataDxfId="56"/>
    <tableColumn id="5" name="Ry" dataDxfId="55"/>
    <tableColumn id="6" name="Rz" dataDxfId="54"/>
    <tableColumn id="10" name="F" dataDxfId="5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id="6" name="Table_2297" displayName="Table_2297" ref="D2:J47" headerRowDxfId="52" totalsRowDxfId="51">
  <tableColumns count="7">
    <tableColumn id="1" name="Type" dataDxfId="50"/>
    <tableColumn id="2" name="Part 1" dataDxfId="49"/>
    <tableColumn id="3" name="Part 2" dataDxfId="48"/>
    <tableColumn id="4" name="Rx" dataDxfId="47"/>
    <tableColumn id="5" name="Ry" dataDxfId="46"/>
    <tableColumn id="6" name="Rz" dataDxfId="45"/>
    <tableColumn id="10" name="F" dataDxfId="44">
      <calculatedColumnFormula>SQRT(G3*G3+H3*H3+I3*I3)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id="8" name="Table_229" displayName="Table_229" ref="D5:J50" headerRowDxfId="43" totalsRowDxfId="42">
  <tableColumns count="7">
    <tableColumn id="1" name="Type" dataDxfId="41"/>
    <tableColumn id="2" name="Part 1" dataDxfId="40"/>
    <tableColumn id="3" name="Part 2" dataDxfId="39"/>
    <tableColumn id="4" name="Rx" dataDxfId="38"/>
    <tableColumn id="5" name="Ry" dataDxfId="37"/>
    <tableColumn id="6" name="Rz" dataDxfId="36"/>
    <tableColumn id="10" name="F" dataDxfId="35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10"/>
  <sheetViews>
    <sheetView topLeftCell="A10" zoomScale="70" zoomScaleNormal="70" workbookViewId="0">
      <selection activeCell="D20" sqref="D20"/>
    </sheetView>
  </sheetViews>
  <sheetFormatPr defaultColWidth="14.42578125" defaultRowHeight="15" customHeight="1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>
      <c r="B1" s="1"/>
    </row>
    <row r="2" spans="1:6" ht="14.25" customHeight="1"/>
    <row r="3" spans="1:6" ht="14.25" customHeight="1"/>
    <row r="4" spans="1:6" ht="14.25" customHeight="1"/>
    <row r="5" spans="1:6" ht="14.25" customHeight="1" thickBot="1"/>
    <row r="6" spans="1:6" ht="27" thickBot="1">
      <c r="B6" s="62" t="s">
        <v>161</v>
      </c>
      <c r="C6" s="63"/>
      <c r="D6" s="63"/>
      <c r="E6" s="63"/>
      <c r="F6" s="64"/>
    </row>
    <row r="8" spans="1:6" ht="14.25" customHeight="1"/>
    <row r="9" spans="1:6" ht="14.25" customHeight="1">
      <c r="A9" s="23" t="s">
        <v>144</v>
      </c>
      <c r="B9" s="23"/>
      <c r="C9" s="23"/>
      <c r="D9" s="23"/>
      <c r="E9" s="23"/>
    </row>
    <row r="10" spans="1:6" ht="14.25" customHeight="1"/>
    <row r="11" spans="1:6" ht="14.25" customHeight="1">
      <c r="A11" s="24" t="s">
        <v>1</v>
      </c>
    </row>
    <row r="12" spans="1:6" ht="14.25" customHeight="1" thickBot="1">
      <c r="A12" s="24"/>
    </row>
    <row r="13" spans="1:6" ht="14.25" customHeight="1" thickBot="1">
      <c r="A13" s="34" t="s">
        <v>156</v>
      </c>
      <c r="B13" s="67" t="s">
        <v>143</v>
      </c>
      <c r="C13" s="68"/>
      <c r="D13" s="41"/>
    </row>
    <row r="14" spans="1:6" ht="14.25" customHeight="1" thickBot="1">
      <c r="A14" s="34" t="s">
        <v>146</v>
      </c>
      <c r="B14" s="67" t="s">
        <v>143</v>
      </c>
      <c r="C14" s="68"/>
      <c r="D14" s="41"/>
    </row>
    <row r="15" spans="1:6" ht="14.25" customHeight="1" thickBot="1">
      <c r="A15" s="35" t="s">
        <v>154</v>
      </c>
      <c r="B15" s="65" t="s">
        <v>157</v>
      </c>
      <c r="C15" s="66"/>
      <c r="D15" s="69" t="s">
        <v>159</v>
      </c>
      <c r="E15" s="71" t="s">
        <v>160</v>
      </c>
    </row>
    <row r="16" spans="1:6" ht="14.25" customHeight="1" thickBot="1">
      <c r="A16" s="34" t="s">
        <v>155</v>
      </c>
      <c r="B16" s="65" t="s">
        <v>158</v>
      </c>
      <c r="C16" s="66"/>
      <c r="D16" s="70"/>
      <c r="E16" s="72"/>
    </row>
    <row r="17" spans="1:5" ht="14.25" customHeight="1">
      <c r="A17" s="38"/>
      <c r="B17" s="39"/>
      <c r="C17" s="39"/>
      <c r="D17" s="39"/>
    </row>
    <row r="18" spans="1:5" ht="14.25" customHeight="1">
      <c r="A18" s="38"/>
      <c r="B18" s="39" t="s">
        <v>153</v>
      </c>
      <c r="C18" s="39" t="s">
        <v>152</v>
      </c>
      <c r="D18" s="39" t="s">
        <v>151</v>
      </c>
    </row>
    <row r="19" spans="1:5" ht="14.25" customHeight="1">
      <c r="A19" s="38" t="s">
        <v>145</v>
      </c>
      <c r="B19" s="39">
        <v>0</v>
      </c>
      <c r="C19" s="39">
        <v>0</v>
      </c>
      <c r="D19" s="39">
        <v>-4063</v>
      </c>
    </row>
    <row r="20" spans="1:5" ht="14.25" customHeight="1">
      <c r="A20" s="40" t="s">
        <v>146</v>
      </c>
      <c r="B20" s="33">
        <v>5400</v>
      </c>
      <c r="C20" s="33">
        <v>0</v>
      </c>
      <c r="D20" s="33">
        <v>-2845</v>
      </c>
    </row>
    <row r="21" spans="1:5" ht="14.25" customHeight="1">
      <c r="A21" s="40" t="s">
        <v>147</v>
      </c>
      <c r="B21" s="33">
        <v>-4265</v>
      </c>
      <c r="C21" s="33">
        <v>0</v>
      </c>
      <c r="D21" s="33">
        <v>-2845</v>
      </c>
    </row>
    <row r="22" spans="1:5" ht="14.25" customHeight="1">
      <c r="A22" s="40" t="s">
        <v>148</v>
      </c>
      <c r="B22" s="33">
        <v>0</v>
      </c>
      <c r="C22" s="33">
        <v>-6250</v>
      </c>
      <c r="D22" s="33">
        <v>-4240</v>
      </c>
    </row>
    <row r="23" spans="1:5" ht="14.25" customHeight="1">
      <c r="A23" s="40" t="s">
        <v>149</v>
      </c>
      <c r="B23" s="33">
        <v>0</v>
      </c>
      <c r="C23" s="33">
        <v>6250</v>
      </c>
      <c r="D23" s="33">
        <v>-4240</v>
      </c>
    </row>
    <row r="24" spans="1:5" ht="14.25" customHeight="1">
      <c r="A24" s="40" t="s">
        <v>150</v>
      </c>
      <c r="B24" s="33">
        <v>0</v>
      </c>
      <c r="C24" s="33">
        <v>0</v>
      </c>
      <c r="D24" s="33">
        <v>-11380</v>
      </c>
    </row>
    <row r="25" spans="1:5" ht="14.25" customHeight="1">
      <c r="A25" s="40"/>
      <c r="B25" s="33"/>
      <c r="C25" s="33"/>
      <c r="D25" s="33"/>
    </row>
    <row r="26" spans="1:5" ht="14.25" customHeight="1" thickBot="1">
      <c r="A26" s="21"/>
      <c r="B26" s="22"/>
    </row>
    <row r="27" spans="1:5" ht="14.25" customHeight="1" thickBot="1">
      <c r="A27" s="58" t="s">
        <v>8</v>
      </c>
      <c r="B27" s="59"/>
      <c r="C27" s="60" t="s">
        <v>15</v>
      </c>
      <c r="D27" s="61"/>
    </row>
    <row r="28" spans="1:5" ht="14.25" customHeight="1">
      <c r="A28" s="25" t="s">
        <v>132</v>
      </c>
      <c r="B28" s="26" t="s">
        <v>27</v>
      </c>
      <c r="C28" s="2" t="s">
        <v>33</v>
      </c>
      <c r="D28" s="3" t="s">
        <v>37</v>
      </c>
      <c r="E28" t="s">
        <v>162</v>
      </c>
    </row>
    <row r="29" spans="1:5" ht="14.25" customHeight="1">
      <c r="A29" s="27" t="s">
        <v>43</v>
      </c>
      <c r="B29" s="28" t="s">
        <v>50</v>
      </c>
      <c r="C29" s="4" t="s">
        <v>43</v>
      </c>
      <c r="D29" s="5" t="s">
        <v>60</v>
      </c>
      <c r="E29" t="s">
        <v>163</v>
      </c>
    </row>
    <row r="30" spans="1:5" ht="14.25" customHeight="1" thickBot="1">
      <c r="A30" s="29" t="s">
        <v>66</v>
      </c>
      <c r="B30" s="30" t="s">
        <v>70</v>
      </c>
      <c r="C30" s="6" t="s">
        <v>79</v>
      </c>
      <c r="D30" s="7" t="s">
        <v>83</v>
      </c>
      <c r="E30" t="s">
        <v>164</v>
      </c>
    </row>
    <row r="31" spans="1:5" ht="14.25" customHeight="1"/>
    <row r="32" spans="1:5" ht="14.25" customHeight="1"/>
    <row r="33" spans="2:5" ht="14.25" customHeight="1"/>
    <row r="34" spans="2:5" ht="14.25" customHeight="1"/>
    <row r="35" spans="2:5" ht="14.25" customHeight="1"/>
    <row r="36" spans="2:5" ht="14.25" customHeight="1"/>
    <row r="37" spans="2:5" ht="14.25" customHeight="1"/>
    <row r="38" spans="2:5" ht="14.25" customHeight="1"/>
    <row r="39" spans="2:5" ht="14.25" customHeight="1"/>
    <row r="40" spans="2:5" ht="14.25" customHeight="1"/>
    <row r="41" spans="2:5" ht="14.25" customHeight="1"/>
    <row r="42" spans="2:5" ht="14.25" customHeight="1"/>
    <row r="43" spans="2:5" ht="14.25" customHeight="1"/>
    <row r="44" spans="2:5" ht="14.25" customHeight="1"/>
    <row r="45" spans="2:5" ht="14.25" customHeight="1"/>
    <row r="46" spans="2:5" ht="14.25" customHeight="1"/>
    <row r="47" spans="2:5" ht="14.25" customHeight="1"/>
    <row r="48" spans="2:5" ht="14.25" customHeight="1">
      <c r="B48" s="32"/>
      <c r="E48" s="32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A3" zoomScale="80" zoomScaleNormal="80" workbookViewId="0">
      <selection activeCell="I15" sqref="I15"/>
    </sheetView>
  </sheetViews>
  <sheetFormatPr defaultColWidth="14.42578125" defaultRowHeight="15" customHeight="1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967.02</v>
      </c>
      <c r="H6" s="9">
        <v>1235.9359999999999</v>
      </c>
      <c r="I6" s="9">
        <v>508.637</v>
      </c>
      <c r="J6" s="16">
        <f t="shared" ref="J6:J47" si="0">SQRT(G6*G6+H6*H6+I6*I6)</f>
        <v>1649.659684378872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-966.45299999999997</v>
      </c>
      <c r="H7" s="9">
        <v>1852.367</v>
      </c>
      <c r="I7" s="9">
        <v>763.25599999999997</v>
      </c>
      <c r="J7" s="16">
        <f t="shared" si="0"/>
        <v>2224.3773567976277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709.39099999999996</v>
      </c>
      <c r="H8" s="9">
        <v>-2216.8440000000001</v>
      </c>
      <c r="I8" s="9">
        <v>-17.734999999999999</v>
      </c>
      <c r="J8" s="16">
        <f t="shared" si="0"/>
        <v>2327.6484789250289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-709.84299999999996</v>
      </c>
      <c r="H9" s="9">
        <v>-1478.8409999999999</v>
      </c>
      <c r="I9" s="9">
        <v>-11.831</v>
      </c>
      <c r="J9" s="16">
        <f t="shared" si="0"/>
        <v>1640.4230431480166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967.02</v>
      </c>
      <c r="H10" s="9">
        <v>1235.9259999999999</v>
      </c>
      <c r="I10" s="9">
        <v>508.63400000000001</v>
      </c>
      <c r="J10" s="16">
        <f t="shared" si="0"/>
        <v>1649.6512673386455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-966.45299999999997</v>
      </c>
      <c r="H11" s="9">
        <v>1852.367</v>
      </c>
      <c r="I11" s="9">
        <v>763.25599999999997</v>
      </c>
      <c r="J11" s="16">
        <f t="shared" si="0"/>
        <v>2224.3773567976277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709.39099999999996</v>
      </c>
      <c r="H12" s="9">
        <v>-2216.8440000000001</v>
      </c>
      <c r="I12" s="9">
        <v>-17.734999999999999</v>
      </c>
      <c r="J12" s="16">
        <f t="shared" si="0"/>
        <v>2327.6484789250289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-709.84299999999996</v>
      </c>
      <c r="H13" s="9">
        <v>-1478.8409999999999</v>
      </c>
      <c r="I13" s="9">
        <v>-11.831</v>
      </c>
      <c r="J13" s="16">
        <f t="shared" si="0"/>
        <v>1640.4230431480166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-0.114</v>
      </c>
      <c r="H14" s="9">
        <v>-0.379</v>
      </c>
      <c r="I14" s="9">
        <v>-3.3000000000000002E-2</v>
      </c>
      <c r="J14" s="16">
        <f t="shared" si="0"/>
        <v>0.39714732782684059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-0.114</v>
      </c>
      <c r="H15" s="9">
        <v>-0.379</v>
      </c>
      <c r="I15" s="9">
        <v>-3.3000000000000002E-2</v>
      </c>
      <c r="J15" s="16">
        <f t="shared" si="0"/>
        <v>0.39714732782684059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-2019.2280000000001</v>
      </c>
      <c r="I16" s="9">
        <v>634.13499999999999</v>
      </c>
      <c r="J16" s="16">
        <f t="shared" si="0"/>
        <v>2116.4614133522491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-2019.2280000000001</v>
      </c>
      <c r="I17" s="9">
        <v>634.13499999999999</v>
      </c>
      <c r="J17" s="16">
        <f t="shared" si="0"/>
        <v>2116.4614133522491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-1563.0930000000001</v>
      </c>
      <c r="I18" s="9">
        <v>-486.524</v>
      </c>
      <c r="J18" s="16">
        <f t="shared" si="0"/>
        <v>1637.059965066949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-1563.0930000000001</v>
      </c>
      <c r="I19" s="9">
        <v>-486.524</v>
      </c>
      <c r="J19" s="16">
        <f t="shared" si="0"/>
        <v>1637.059965066949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-456.13499999999999</v>
      </c>
      <c r="I20" s="9">
        <v>1120.6590000000001</v>
      </c>
      <c r="J20" s="16">
        <f t="shared" si="0"/>
        <v>1209.9321189661841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1876.4269999999999</v>
      </c>
      <c r="J21" s="16">
        <f t="shared" si="0"/>
        <v>1876.4269999999999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-1.4530000000000001</v>
      </c>
      <c r="J22" s="16">
        <f t="shared" si="0"/>
        <v>1.4530000000000001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-0.314</v>
      </c>
      <c r="H23" s="9">
        <v>0</v>
      </c>
      <c r="I23" s="9">
        <v>-7410.1450000000004</v>
      </c>
      <c r="J23" s="16">
        <f t="shared" si="0"/>
        <v>7410.1450066527714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0.314</v>
      </c>
      <c r="H24" s="9">
        <v>0</v>
      </c>
      <c r="I24" s="9">
        <v>9288.0239999999994</v>
      </c>
      <c r="J24" s="16">
        <f t="shared" si="0"/>
        <v>9288.0240053076941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-2626.998</v>
      </c>
      <c r="I25" s="9">
        <v>0</v>
      </c>
      <c r="J25" s="16">
        <f t="shared" si="0"/>
        <v>2626.998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-165.02699999999999</v>
      </c>
      <c r="H26" s="9">
        <v>-390.91</v>
      </c>
      <c r="I26" s="9">
        <v>21.658999999999999</v>
      </c>
      <c r="J26" s="16">
        <f t="shared" si="0"/>
        <v>424.86898111064784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113.767</v>
      </c>
      <c r="H27" s="9">
        <v>-260.21499999999997</v>
      </c>
      <c r="I27" s="9">
        <v>14.920999999999999</v>
      </c>
      <c r="J27" s="16">
        <f t="shared" si="0"/>
        <v>284.38954403247664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589.31100000000004</v>
      </c>
      <c r="H28" s="9">
        <v>-1527.789</v>
      </c>
      <c r="I28" s="9">
        <v>168.85300000000001</v>
      </c>
      <c r="J28" s="16">
        <f t="shared" si="0"/>
        <v>1646.1889377744585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-543.20299999999997</v>
      </c>
      <c r="H29" s="9">
        <v>-1467.6890000000001</v>
      </c>
      <c r="I29" s="9">
        <v>162.21100000000001</v>
      </c>
      <c r="J29" s="16">
        <f t="shared" si="0"/>
        <v>1573.3699210455879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-543.20299999999997</v>
      </c>
      <c r="H30" s="9">
        <v>-1467.6890000000001</v>
      </c>
      <c r="I30" s="9">
        <v>162.21100000000001</v>
      </c>
      <c r="J30" s="16">
        <f t="shared" si="0"/>
        <v>1573.3699210455879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589.31100000000004</v>
      </c>
      <c r="H31" s="9">
        <v>-1527.789</v>
      </c>
      <c r="I31" s="9">
        <v>168.85300000000001</v>
      </c>
      <c r="J31" s="16">
        <f t="shared" si="0"/>
        <v>1646.1889377744585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113.767</v>
      </c>
      <c r="H32" s="9">
        <v>-260.21499999999997</v>
      </c>
      <c r="I32" s="9">
        <v>14.920999999999999</v>
      </c>
      <c r="J32" s="16">
        <f t="shared" si="0"/>
        <v>284.38954403247664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-165.02699999999999</v>
      </c>
      <c r="H33" s="9">
        <v>-390.91</v>
      </c>
      <c r="I33" s="9">
        <v>21.658999999999999</v>
      </c>
      <c r="J33" s="16">
        <f t="shared" si="0"/>
        <v>424.86898111064784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1519.768</v>
      </c>
      <c r="I34" s="9">
        <v>1459.05</v>
      </c>
      <c r="J34" s="16">
        <f t="shared" si="0"/>
        <v>2106.7799306818929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1519.768</v>
      </c>
      <c r="I35" s="9">
        <v>1459.05</v>
      </c>
      <c r="J35" s="16">
        <f t="shared" si="0"/>
        <v>2106.7799306818929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-222.488</v>
      </c>
      <c r="I36" s="9">
        <v>1771.5709999999999</v>
      </c>
      <c r="J36" s="16">
        <f t="shared" si="0"/>
        <v>1785.4872495162208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-222.488</v>
      </c>
      <c r="I37" s="9">
        <v>1771.5709999999999</v>
      </c>
      <c r="J37" s="16">
        <f t="shared" si="0"/>
        <v>1785.4872495162208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5.1529999999999996</v>
      </c>
      <c r="H38" s="9">
        <v>-500.16300000000001</v>
      </c>
      <c r="I38" s="9">
        <v>49.732999999999997</v>
      </c>
      <c r="J38" s="16">
        <f t="shared" si="0"/>
        <v>502.65589747559909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5.1529999999999996</v>
      </c>
      <c r="H39" s="9">
        <v>-500.16300000000001</v>
      </c>
      <c r="I39" s="9">
        <v>49.732999999999997</v>
      </c>
      <c r="J39" s="16">
        <f t="shared" si="0"/>
        <v>502.65589747559909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221.983</v>
      </c>
      <c r="J40" s="16">
        <f t="shared" si="0"/>
        <v>221.983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1876.4269999999999</v>
      </c>
      <c r="J41" s="16">
        <f t="shared" si="0"/>
        <v>1876.4269999999999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265.16199999999998</v>
      </c>
      <c r="J42" s="16">
        <f t="shared" si="0"/>
        <v>265.16199999999998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-1.238</v>
      </c>
      <c r="H43" s="9">
        <v>-438.64600000000002</v>
      </c>
      <c r="I43" s="9">
        <v>9393.0869999999995</v>
      </c>
      <c r="J43" s="16">
        <f t="shared" si="0"/>
        <v>9403.3236270761736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1.1439999999999999</v>
      </c>
      <c r="H44" s="9">
        <v>345.53100000000001</v>
      </c>
      <c r="I44" s="9">
        <v>-7399.1289999999999</v>
      </c>
      <c r="J44" s="16">
        <f t="shared" si="0"/>
        <v>7407.1926489958396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9.4E-2</v>
      </c>
      <c r="H45" s="9">
        <v>-2533.8820000000001</v>
      </c>
      <c r="I45" s="9">
        <v>-118.32899999999999</v>
      </c>
      <c r="J45" s="16">
        <f t="shared" si="0"/>
        <v>2536.6434024121327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0.79900000000000004</v>
      </c>
      <c r="J46" s="16">
        <f t="shared" si="0"/>
        <v>0.79900000000000004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1742.2560000000001</v>
      </c>
      <c r="I47" s="9">
        <v>-312.524</v>
      </c>
      <c r="J47" s="16">
        <f t="shared" si="0"/>
        <v>1770.0641853085442</v>
      </c>
    </row>
    <row r="48" spans="1:10" ht="14.25" customHeight="1">
      <c r="D48" s="36"/>
      <c r="E48" s="36"/>
      <c r="F48" s="36"/>
      <c r="J48" s="36"/>
    </row>
    <row r="49" spans="4:10" ht="14.25" customHeight="1">
      <c r="D49" s="36"/>
      <c r="E49" s="36"/>
      <c r="F49" s="36"/>
      <c r="G49" s="36"/>
      <c r="H49" s="36"/>
      <c r="I49" s="36"/>
      <c r="J49" s="36"/>
    </row>
    <row r="50" spans="4:10" ht="14.25" customHeight="1">
      <c r="D50" s="36"/>
      <c r="E50" s="36"/>
      <c r="F50" s="36"/>
      <c r="G50" s="36"/>
      <c r="H50" s="36"/>
      <c r="I50" s="36"/>
      <c r="J50" s="36"/>
    </row>
    <row r="51" spans="4:10" ht="14.25" customHeight="1"/>
    <row r="52" spans="4:10" ht="14.25" customHeight="1"/>
    <row r="53" spans="4:10" ht="14.25" customHeight="1"/>
    <row r="54" spans="4:10" ht="14.25" customHeight="1"/>
    <row r="55" spans="4:10" ht="14.25" customHeight="1"/>
    <row r="56" spans="4:10" ht="14.25" customHeight="1"/>
    <row r="57" spans="4:10" ht="14.25" customHeight="1"/>
    <row r="58" spans="4:10" ht="14.25" customHeight="1"/>
    <row r="59" spans="4:10" ht="14.25" customHeight="1"/>
    <row r="60" spans="4:10" ht="14.25" customHeight="1"/>
    <row r="61" spans="4:10" ht="14.25" customHeight="1"/>
    <row r="62" spans="4:10" ht="14.25" customHeight="1"/>
    <row r="63" spans="4:10" ht="14.25" customHeight="1"/>
    <row r="64" spans="4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" zoomScale="70" zoomScaleNormal="70" workbookViewId="0">
      <selection activeCell="B23" sqref="A23:XFD23"/>
    </sheetView>
  </sheetViews>
  <sheetFormatPr defaultColWidth="11.5703125" defaultRowHeight="1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>
      <c r="B1" s="17" t="s">
        <v>0</v>
      </c>
    </row>
    <row r="2" spans="1:10">
      <c r="B2" s="18" t="s">
        <v>2</v>
      </c>
    </row>
    <row r="3" spans="1:10">
      <c r="B3" s="19" t="s">
        <v>4</v>
      </c>
    </row>
    <row r="4" spans="1:10">
      <c r="G4" t="s">
        <v>3</v>
      </c>
      <c r="H4" t="s">
        <v>3</v>
      </c>
      <c r="I4" t="s">
        <v>3</v>
      </c>
      <c r="J4" s="15" t="s">
        <v>133</v>
      </c>
    </row>
    <row r="5" spans="1:10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1104.7070000000001</v>
      </c>
      <c r="H6" s="9">
        <v>1411.818</v>
      </c>
      <c r="I6" s="9">
        <v>581.02800000000002</v>
      </c>
      <c r="J6" s="16">
        <f t="shared" ref="J6:J47" si="0">SQRT(G6*G6+H6*H6+I6*I6)</f>
        <v>1884.4630953555445</v>
      </c>
    </row>
    <row r="7" spans="1:10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-1104.06</v>
      </c>
      <c r="H7" s="9">
        <v>2116.1149999999998</v>
      </c>
      <c r="I7" s="9">
        <v>871.93100000000004</v>
      </c>
      <c r="J7" s="16">
        <f t="shared" si="0"/>
        <v>2541.0932382708825</v>
      </c>
    </row>
    <row r="8" spans="1:10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-149.577</v>
      </c>
      <c r="H8" s="9">
        <v>467.428</v>
      </c>
      <c r="I8" s="9">
        <v>3.7389999999999999</v>
      </c>
      <c r="J8" s="16">
        <f t="shared" si="0"/>
        <v>490.79139584348866</v>
      </c>
    </row>
    <row r="9" spans="1:10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148.98599999999999</v>
      </c>
      <c r="H9" s="9">
        <v>310.38799999999998</v>
      </c>
      <c r="I9" s="9">
        <v>2.4830000000000001</v>
      </c>
      <c r="J9" s="16">
        <f t="shared" si="0"/>
        <v>344.30176303498649</v>
      </c>
    </row>
    <row r="10" spans="1:10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1104.7070000000001</v>
      </c>
      <c r="H10" s="9">
        <v>1411.818</v>
      </c>
      <c r="I10" s="9">
        <v>581.02800000000002</v>
      </c>
      <c r="J10" s="16">
        <f t="shared" si="0"/>
        <v>1884.4630953555445</v>
      </c>
    </row>
    <row r="11" spans="1:10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-1104.06</v>
      </c>
      <c r="H11" s="9">
        <v>2116.1149999999998</v>
      </c>
      <c r="I11" s="9">
        <v>871.93100000000004</v>
      </c>
      <c r="J11" s="16">
        <f t="shared" si="0"/>
        <v>2541.0932382708825</v>
      </c>
    </row>
    <row r="12" spans="1:10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-149.577</v>
      </c>
      <c r="H12" s="9">
        <v>467.428</v>
      </c>
      <c r="I12" s="9">
        <v>3.7389999999999999</v>
      </c>
      <c r="J12" s="16">
        <f t="shared" si="0"/>
        <v>490.79139584348866</v>
      </c>
    </row>
    <row r="13" spans="1:10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148.98599999999999</v>
      </c>
      <c r="H13" s="9">
        <v>310.38799999999998</v>
      </c>
      <c r="I13" s="9">
        <v>2.4830000000000001</v>
      </c>
      <c r="J13" s="16">
        <f t="shared" si="0"/>
        <v>344.30176303498649</v>
      </c>
    </row>
    <row r="14" spans="1:10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-5.6000000000000001E-2</v>
      </c>
      <c r="H14" s="9">
        <v>-0.185</v>
      </c>
      <c r="I14" s="9">
        <v>-1.6E-2</v>
      </c>
      <c r="J14" s="16">
        <f t="shared" si="0"/>
        <v>0.19395102474593939</v>
      </c>
    </row>
    <row r="15" spans="1:10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-5.6000000000000001E-2</v>
      </c>
      <c r="H15" s="9">
        <v>-0.185</v>
      </c>
      <c r="I15" s="9">
        <v>-1.6E-2</v>
      </c>
      <c r="J15" s="16">
        <f t="shared" si="0"/>
        <v>0.19395102474593939</v>
      </c>
    </row>
    <row r="16" spans="1:10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-4305.5630000000001</v>
      </c>
      <c r="I16" s="9">
        <v>1352.155</v>
      </c>
      <c r="J16" s="16">
        <f t="shared" si="0"/>
        <v>4512.8921869455289</v>
      </c>
    </row>
    <row r="17" spans="1:10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-4305.5630000000001</v>
      </c>
      <c r="I17" s="9">
        <v>1352.155</v>
      </c>
      <c r="J17" s="16">
        <f t="shared" si="0"/>
        <v>4512.8921869455289</v>
      </c>
    </row>
    <row r="18" spans="1:10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-3332.9589999999998</v>
      </c>
      <c r="I18" s="9">
        <v>-1037.4079999999999</v>
      </c>
      <c r="J18" s="16">
        <f t="shared" si="0"/>
        <v>3490.6777356474768</v>
      </c>
    </row>
    <row r="19" spans="1:10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-3332.9589999999998</v>
      </c>
      <c r="I19" s="9">
        <v>-1037.4079999999999</v>
      </c>
      <c r="J19" s="16">
        <f t="shared" si="0"/>
        <v>3490.6777356474768</v>
      </c>
    </row>
    <row r="20" spans="1:10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-972.60400000000004</v>
      </c>
      <c r="I20" s="9">
        <v>2389.5619999999999</v>
      </c>
      <c r="J20" s="16">
        <f t="shared" si="0"/>
        <v>2579.9157142550221</v>
      </c>
    </row>
    <row r="21" spans="1:10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</v>
      </c>
      <c r="J23" s="16">
        <f t="shared" si="0"/>
        <v>2288.89</v>
      </c>
    </row>
    <row r="24" spans="1:10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522.27200000000005</v>
      </c>
      <c r="J24" s="16">
        <f t="shared" si="0"/>
        <v>522.27200000000005</v>
      </c>
    </row>
    <row r="25" spans="1:10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-862.90099999999995</v>
      </c>
      <c r="H26" s="9">
        <v>-2044.0039999999999</v>
      </c>
      <c r="I26" s="9">
        <v>113.249</v>
      </c>
      <c r="J26" s="16">
        <f t="shared" si="0"/>
        <v>2221.5705759255097</v>
      </c>
    </row>
    <row r="27" spans="1:10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774.31500000000005</v>
      </c>
      <c r="H27" s="9">
        <v>-1771.066</v>
      </c>
      <c r="I27" s="9">
        <v>101.55800000000001</v>
      </c>
      <c r="J27" s="16">
        <f t="shared" si="0"/>
        <v>1935.6013336803114</v>
      </c>
    </row>
    <row r="28" spans="1:10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-106.26900000000001</v>
      </c>
      <c r="H28" s="9">
        <v>275.50200000000001</v>
      </c>
      <c r="I28" s="9">
        <v>-30.449000000000002</v>
      </c>
      <c r="J28" s="16">
        <f t="shared" si="0"/>
        <v>296.85281532436238</v>
      </c>
    </row>
    <row r="29" spans="1:10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196.18100000000001</v>
      </c>
      <c r="H29" s="9">
        <v>530.06399999999996</v>
      </c>
      <c r="I29" s="9">
        <v>-58.582999999999998</v>
      </c>
      <c r="J29" s="16">
        <f t="shared" si="0"/>
        <v>568.23128807379135</v>
      </c>
    </row>
    <row r="30" spans="1:10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196.18100000000001</v>
      </c>
      <c r="H30" s="9">
        <v>530.06399999999996</v>
      </c>
      <c r="I30" s="9">
        <v>-58.582999999999998</v>
      </c>
      <c r="J30" s="16">
        <f t="shared" si="0"/>
        <v>568.23128807379135</v>
      </c>
    </row>
    <row r="31" spans="1:10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-106.26900000000001</v>
      </c>
      <c r="H31" s="9">
        <v>275.50200000000001</v>
      </c>
      <c r="I31" s="9">
        <v>-30.449000000000002</v>
      </c>
      <c r="J31" s="16">
        <f t="shared" si="0"/>
        <v>296.85281532436238</v>
      </c>
    </row>
    <row r="32" spans="1:10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774.31500000000005</v>
      </c>
      <c r="H32" s="9">
        <v>-1771.066</v>
      </c>
      <c r="I32" s="9">
        <v>101.55800000000001</v>
      </c>
      <c r="J32" s="16">
        <f t="shared" si="0"/>
        <v>1935.6013336803114</v>
      </c>
    </row>
    <row r="33" spans="1:10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-862.90099999999995</v>
      </c>
      <c r="H33" s="9">
        <v>-2044.0039999999999</v>
      </c>
      <c r="I33" s="9">
        <v>113.249</v>
      </c>
      <c r="J33" s="16">
        <f t="shared" si="0"/>
        <v>2221.5705759255097</v>
      </c>
    </row>
    <row r="34" spans="1:10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2880.7939999999999</v>
      </c>
      <c r="I34" s="9">
        <v>2765.6990000000001</v>
      </c>
      <c r="J34" s="16">
        <f t="shared" si="0"/>
        <v>3993.5028520131295</v>
      </c>
    </row>
    <row r="35" spans="1:10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2880.7939999999999</v>
      </c>
      <c r="I35" s="9">
        <v>2765.6990000000001</v>
      </c>
      <c r="J35" s="16">
        <f t="shared" si="0"/>
        <v>3993.5028520131295</v>
      </c>
    </row>
    <row r="36" spans="1:10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-421.73500000000001</v>
      </c>
      <c r="I36" s="9">
        <v>3358.085</v>
      </c>
      <c r="J36" s="16">
        <f t="shared" si="0"/>
        <v>3384.4638094460402</v>
      </c>
    </row>
    <row r="37" spans="1:10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-421.73500000000001</v>
      </c>
      <c r="I37" s="9">
        <v>3358.085</v>
      </c>
      <c r="J37" s="16">
        <f t="shared" si="0"/>
        <v>3384.4638094460402</v>
      </c>
    </row>
    <row r="38" spans="1:10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-1.3260000000000001</v>
      </c>
      <c r="H38" s="9">
        <v>128.71100000000001</v>
      </c>
      <c r="I38" s="9">
        <v>-12.798</v>
      </c>
      <c r="J38" s="16">
        <f t="shared" si="0"/>
        <v>129.35249746719234</v>
      </c>
    </row>
    <row r="39" spans="1:10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-1.3260000000000001</v>
      </c>
      <c r="H39" s="9">
        <v>128.71100000000001</v>
      </c>
      <c r="I39" s="9">
        <v>-12.798</v>
      </c>
      <c r="J39" s="16">
        <f t="shared" si="0"/>
        <v>129.35249746719234</v>
      </c>
    </row>
    <row r="40" spans="1:10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496.59</v>
      </c>
      <c r="J43" s="16">
        <f t="shared" si="0"/>
        <v>497.13117411906484</v>
      </c>
    </row>
    <row r="44" spans="1:10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2374.9209999999998</v>
      </c>
      <c r="J44" s="16">
        <f t="shared" si="0"/>
        <v>2377.509179181649</v>
      </c>
    </row>
    <row r="45" spans="1:10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3302.529</v>
      </c>
      <c r="I47" s="9">
        <v>-592.38599999999997</v>
      </c>
      <c r="J47" s="16">
        <f t="shared" si="0"/>
        <v>3355.2375428331447</v>
      </c>
    </row>
    <row r="48" spans="1:10">
      <c r="D48" s="46"/>
      <c r="E48" s="9"/>
      <c r="F48" s="9"/>
      <c r="J48" s="47"/>
    </row>
    <row r="49" spans="4:10">
      <c r="D49" s="46"/>
      <c r="E49" s="9"/>
      <c r="F49" s="9"/>
      <c r="J49" s="47"/>
    </row>
    <row r="50" spans="4:10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A4" zoomScale="55" zoomScaleNormal="55" workbookViewId="0">
      <selection activeCell="L18" sqref="L18"/>
    </sheetView>
  </sheetViews>
  <sheetFormatPr defaultColWidth="14.42578125" defaultRowHeight="15" customHeight="1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591.23699999999997</v>
      </c>
      <c r="H6" s="9">
        <v>945.678</v>
      </c>
      <c r="I6" s="9">
        <v>302.10399999999998</v>
      </c>
      <c r="J6" s="16">
        <f t="shared" ref="J6:J47" si="0">SQRT(G6*G6+H6*H6+I6*I6)</f>
        <v>1155.4803748523814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-591.46600000000001</v>
      </c>
      <c r="H7" s="9">
        <v>2838.1260000000002</v>
      </c>
      <c r="I7" s="9">
        <v>906.66</v>
      </c>
      <c r="J7" s="16">
        <f t="shared" si="0"/>
        <v>3037.5686949651031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-98.260999999999996</v>
      </c>
      <c r="H8" s="9">
        <v>655.07299999999998</v>
      </c>
      <c r="I8" s="9">
        <v>4.9130000000000003</v>
      </c>
      <c r="J8" s="16">
        <f t="shared" si="0"/>
        <v>662.41980421708399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98.156999999999996</v>
      </c>
      <c r="H9" s="9">
        <v>218.12700000000001</v>
      </c>
      <c r="I9" s="9">
        <v>1.6359999999999999</v>
      </c>
      <c r="J9" s="16">
        <f t="shared" si="0"/>
        <v>239.20046252881704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591.23699999999997</v>
      </c>
      <c r="H10" s="9">
        <v>945.678</v>
      </c>
      <c r="I10" s="9">
        <v>302.10399999999998</v>
      </c>
      <c r="J10" s="16">
        <f t="shared" si="0"/>
        <v>1155.4803748523814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-591.46600000000001</v>
      </c>
      <c r="H11" s="9">
        <v>2838.1260000000002</v>
      </c>
      <c r="I11" s="9">
        <v>906.66</v>
      </c>
      <c r="J11" s="16">
        <f t="shared" si="0"/>
        <v>3037.5686949651031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-98.260999999999996</v>
      </c>
      <c r="H12" s="9">
        <v>655.07299999999998</v>
      </c>
      <c r="I12" s="9">
        <v>4.9130000000000003</v>
      </c>
      <c r="J12" s="16">
        <f t="shared" si="0"/>
        <v>662.41980421708399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98.156999999999996</v>
      </c>
      <c r="H13" s="9">
        <v>218.12700000000001</v>
      </c>
      <c r="I13" s="9">
        <v>1.6359999999999999</v>
      </c>
      <c r="J13" s="16">
        <f t="shared" si="0"/>
        <v>239.20046252881704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4.5999999999999999E-2</v>
      </c>
      <c r="H14" s="9">
        <v>0.29099999999999998</v>
      </c>
      <c r="I14" s="9">
        <v>2.5000000000000001E-2</v>
      </c>
      <c r="J14" s="16">
        <f t="shared" si="0"/>
        <v>0.29567211569574831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4.5999999999999999E-2</v>
      </c>
      <c r="H15" s="9">
        <v>0.29099999999999998</v>
      </c>
      <c r="I15" s="9">
        <v>2.5000000000000001E-2</v>
      </c>
      <c r="J15" s="16">
        <f t="shared" si="0"/>
        <v>0.29567211569574831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0.28599999999999998</v>
      </c>
      <c r="H16" s="9">
        <v>-4657.2939999999999</v>
      </c>
      <c r="I16" s="9">
        <v>1595.982</v>
      </c>
      <c r="J16" s="16">
        <f t="shared" si="0"/>
        <v>4923.1642292895331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0.28599999999999998</v>
      </c>
      <c r="H17" s="9">
        <v>-4657.2939999999999</v>
      </c>
      <c r="I17" s="9">
        <v>1595.982</v>
      </c>
      <c r="J17" s="16">
        <f t="shared" si="0"/>
        <v>4923.1642292895331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-3373.4340000000002</v>
      </c>
      <c r="I18" s="9">
        <v>-901.47299999999996</v>
      </c>
      <c r="J18" s="16">
        <f t="shared" si="0"/>
        <v>3491.8061976697677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-3373.4340000000002</v>
      </c>
      <c r="I19" s="9">
        <v>-901.47299999999996</v>
      </c>
      <c r="J19" s="16">
        <f t="shared" si="0"/>
        <v>3491.8061976697677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0.28599999999999998</v>
      </c>
      <c r="H20" s="9">
        <v>-1283.8599999999999</v>
      </c>
      <c r="I20" s="9">
        <v>2497.4560000000001</v>
      </c>
      <c r="J20" s="16">
        <f t="shared" si="0"/>
        <v>2808.1280336430532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2288.8910000000001</v>
      </c>
      <c r="J23" s="16">
        <f t="shared" si="0"/>
        <v>2288.8910000000001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522.27099999999996</v>
      </c>
      <c r="J24" s="16">
        <f t="shared" si="0"/>
        <v>522.27099999999996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-914.51700000000005</v>
      </c>
      <c r="H26" s="9">
        <v>-2349.105</v>
      </c>
      <c r="I26" s="9">
        <v>126.324</v>
      </c>
      <c r="J26" s="16">
        <f t="shared" si="0"/>
        <v>2524.0034463704683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826.42499999999995</v>
      </c>
      <c r="H27" s="9">
        <v>-2121.4659999999999</v>
      </c>
      <c r="I27" s="9">
        <v>114.083</v>
      </c>
      <c r="J27" s="16">
        <f t="shared" si="0"/>
        <v>2279.6076856928694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-69.448999999999998</v>
      </c>
      <c r="H28" s="9">
        <v>180.04499999999999</v>
      </c>
      <c r="I28" s="9">
        <v>-19.899000000000001</v>
      </c>
      <c r="J28" s="16">
        <f t="shared" si="0"/>
        <v>193.99828820636534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158.292</v>
      </c>
      <c r="H29" s="9">
        <v>427.69299999999998</v>
      </c>
      <c r="I29" s="9">
        <v>-47.268999999999998</v>
      </c>
      <c r="J29" s="16">
        <f t="shared" si="0"/>
        <v>458.48884160249742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158.292</v>
      </c>
      <c r="H30" s="9">
        <v>427.69299999999998</v>
      </c>
      <c r="I30" s="9">
        <v>-47.268999999999998</v>
      </c>
      <c r="J30" s="16">
        <f t="shared" si="0"/>
        <v>458.48884160249742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-69.448999999999998</v>
      </c>
      <c r="H31" s="9">
        <v>180.04499999999999</v>
      </c>
      <c r="I31" s="9">
        <v>-19.899000000000001</v>
      </c>
      <c r="J31" s="16">
        <f t="shared" si="0"/>
        <v>193.99828820636534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826.42499999999995</v>
      </c>
      <c r="H32" s="9">
        <v>-2121.4659999999999</v>
      </c>
      <c r="I32" s="9">
        <v>114.083</v>
      </c>
      <c r="J32" s="16">
        <f t="shared" si="0"/>
        <v>2279.6076856928694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-914.51700000000005</v>
      </c>
      <c r="H33" s="9">
        <v>-2349.105</v>
      </c>
      <c r="I33" s="9">
        <v>126.324</v>
      </c>
      <c r="J33" s="16">
        <f t="shared" si="0"/>
        <v>2524.0034463704683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3789.8609999999999</v>
      </c>
      <c r="I34" s="9">
        <v>2712.692</v>
      </c>
      <c r="J34" s="16">
        <f t="shared" si="0"/>
        <v>4660.6592115477615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3789.8609999999999</v>
      </c>
      <c r="I35" s="9">
        <v>2712.692</v>
      </c>
      <c r="J35" s="16">
        <f t="shared" si="0"/>
        <v>4660.6592115477615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-315.911</v>
      </c>
      <c r="I36" s="9">
        <v>3094.3519999999999</v>
      </c>
      <c r="J36" s="16">
        <f t="shared" si="0"/>
        <v>3110.4363134172991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-315.911</v>
      </c>
      <c r="I37" s="9">
        <v>3094.3519999999999</v>
      </c>
      <c r="J37" s="16">
        <f t="shared" si="0"/>
        <v>3110.4363134172991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-0.752</v>
      </c>
      <c r="H38" s="9">
        <v>72.971000000000004</v>
      </c>
      <c r="I38" s="9">
        <v>-7.2560000000000002</v>
      </c>
      <c r="J38" s="16">
        <f t="shared" si="0"/>
        <v>73.334724933008374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-0.752</v>
      </c>
      <c r="H39" s="9">
        <v>72.971000000000004</v>
      </c>
      <c r="I39" s="9">
        <v>-7.2560000000000002</v>
      </c>
      <c r="J39" s="16">
        <f t="shared" si="0"/>
        <v>73.334724933008374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496.589</v>
      </c>
      <c r="J43" s="16">
        <f t="shared" si="0"/>
        <v>497.13017520766124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2374.922</v>
      </c>
      <c r="J44" s="16">
        <f t="shared" si="0"/>
        <v>2377.5101780930399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4105.7719999999999</v>
      </c>
      <c r="I47" s="9">
        <v>-381.65899999999999</v>
      </c>
      <c r="J47" s="16">
        <f t="shared" si="0"/>
        <v>4123.472724326547</v>
      </c>
    </row>
    <row r="48" spans="1:10" ht="14.25" customHeight="1">
      <c r="D48" s="46"/>
      <c r="E48" s="9"/>
      <c r="F48" s="9"/>
      <c r="G48" s="9"/>
      <c r="H48" s="9"/>
      <c r="I48" s="9"/>
      <c r="J48" s="47"/>
    </row>
    <row r="49" spans="1:3" ht="14.25" customHeight="1"/>
    <row r="50" spans="1:3" ht="14.25" customHeight="1"/>
    <row r="51" spans="1:3" ht="14.25" customHeight="1"/>
    <row r="52" spans="1:3" ht="14.25" customHeight="1">
      <c r="A52" s="14"/>
      <c r="B52" s="8"/>
      <c r="C52" s="8"/>
    </row>
    <row r="53" spans="1:3" ht="14.25" customHeight="1">
      <c r="A53" s="14"/>
      <c r="B53" s="8"/>
      <c r="C53" s="8"/>
    </row>
    <row r="54" spans="1:3" ht="14.25" customHeight="1">
      <c r="A54" s="14"/>
      <c r="B54" s="8"/>
      <c r="C54" s="8"/>
    </row>
    <row r="55" spans="1:3" ht="14.25" customHeight="1">
      <c r="A55" s="8"/>
      <c r="B55" s="8"/>
      <c r="C55" s="8"/>
    </row>
    <row r="56" spans="1:3" ht="14.25" customHeight="1">
      <c r="A56" s="14"/>
      <c r="B56" s="8"/>
      <c r="C56" s="8"/>
    </row>
    <row r="57" spans="1:3" ht="14.25" customHeight="1">
      <c r="A57" s="14"/>
      <c r="B57" s="8"/>
      <c r="C57" s="8"/>
    </row>
    <row r="58" spans="1:3" ht="14.25" customHeight="1">
      <c r="A58" s="8"/>
      <c r="B58" s="8"/>
      <c r="C58" s="8"/>
    </row>
    <row r="59" spans="1:3" ht="14.25" customHeight="1">
      <c r="A59" s="8"/>
      <c r="B59" s="8"/>
      <c r="C59" s="8"/>
    </row>
    <row r="60" spans="1:3" ht="14.25" customHeight="1"/>
    <row r="61" spans="1:3" ht="14.25" customHeight="1"/>
    <row r="62" spans="1:3" ht="14.25" customHeight="1"/>
    <row r="63" spans="1:3" ht="14.25" customHeight="1"/>
    <row r="64" spans="1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zoomScale="90" zoomScaleNormal="90" workbookViewId="0">
      <selection activeCell="B24" sqref="A24:XFD24"/>
    </sheetView>
  </sheetViews>
  <sheetFormatPr defaultColWidth="14.42578125" defaultRowHeight="15" customHeight="1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749.07500000000005</v>
      </c>
      <c r="H6" s="9">
        <v>957.31700000000001</v>
      </c>
      <c r="I6" s="9">
        <v>393.98</v>
      </c>
      <c r="J6" s="16">
        <f t="shared" ref="J6:J47" si="0">SQRT(G6*G6+H6*H6+I6*I6)</f>
        <v>1277.8064933760511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-748.63599999999997</v>
      </c>
      <c r="H7" s="9">
        <v>1434.886</v>
      </c>
      <c r="I7" s="9">
        <v>591.23599999999999</v>
      </c>
      <c r="J7" s="16">
        <f t="shared" si="0"/>
        <v>1723.0535978860321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549.49800000000005</v>
      </c>
      <c r="H8" s="9">
        <v>-1717.182</v>
      </c>
      <c r="I8" s="9">
        <v>-13.737</v>
      </c>
      <c r="J8" s="16">
        <f t="shared" si="0"/>
        <v>1803.0115857356548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-549.84900000000005</v>
      </c>
      <c r="H9" s="9">
        <v>-1145.519</v>
      </c>
      <c r="I9" s="9">
        <v>-9.1639999999999997</v>
      </c>
      <c r="J9" s="16">
        <f t="shared" si="0"/>
        <v>1270.6815813011535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749.07500000000005</v>
      </c>
      <c r="H10" s="9">
        <v>957.31700000000001</v>
      </c>
      <c r="I10" s="9">
        <v>393.98</v>
      </c>
      <c r="J10" s="16">
        <f t="shared" si="0"/>
        <v>1277.8064933760511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-748.63599999999997</v>
      </c>
      <c r="H11" s="9">
        <v>1434.886</v>
      </c>
      <c r="I11" s="9">
        <v>591.23599999999999</v>
      </c>
      <c r="J11" s="16">
        <f t="shared" si="0"/>
        <v>1723.0535978860321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549.49800000000005</v>
      </c>
      <c r="H12" s="9">
        <v>-1717.182</v>
      </c>
      <c r="I12" s="9">
        <v>-13.737</v>
      </c>
      <c r="J12" s="16">
        <f t="shared" si="0"/>
        <v>1803.0115857356548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-549.84900000000005</v>
      </c>
      <c r="H13" s="9">
        <v>-1145.519</v>
      </c>
      <c r="I13" s="9">
        <v>-9.1639999999999997</v>
      </c>
      <c r="J13" s="16">
        <f t="shared" si="0"/>
        <v>1270.6815813011535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-8.7999999999999995E-2</v>
      </c>
      <c r="H14" s="9">
        <v>-0.29199999999999998</v>
      </c>
      <c r="I14" s="9">
        <v>-2.5000000000000001E-2</v>
      </c>
      <c r="J14" s="16">
        <f t="shared" si="0"/>
        <v>0.30599509799995162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-8.7999999999999995E-2</v>
      </c>
      <c r="H15" s="9">
        <v>-0.29199999999999998</v>
      </c>
      <c r="I15" s="9">
        <v>-2.5000000000000001E-2</v>
      </c>
      <c r="J15" s="16">
        <f t="shared" si="0"/>
        <v>0.30599509799995162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-1564.0989999999999</v>
      </c>
      <c r="I16" s="9">
        <v>491.202</v>
      </c>
      <c r="J16" s="16">
        <f t="shared" si="0"/>
        <v>1639.4160809888988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-1564.0989999999999</v>
      </c>
      <c r="I17" s="9">
        <v>491.202</v>
      </c>
      <c r="J17" s="16">
        <f t="shared" si="0"/>
        <v>1639.4160809888988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-1210.7750000000001</v>
      </c>
      <c r="I18" s="9">
        <v>-376.863</v>
      </c>
      <c r="J18" s="16">
        <f t="shared" si="0"/>
        <v>1268.0701169075787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-1210.7750000000001</v>
      </c>
      <c r="I19" s="9">
        <v>-376.863</v>
      </c>
      <c r="J19" s="16">
        <f t="shared" si="0"/>
        <v>1268.0701169075787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-353.32299999999998</v>
      </c>
      <c r="I20" s="9">
        <v>868.06500000000005</v>
      </c>
      <c r="J20" s="16">
        <f t="shared" si="0"/>
        <v>937.21608317079153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1453.491</v>
      </c>
      <c r="J21" s="16">
        <f t="shared" si="0"/>
        <v>1453.491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-1.1220000000000001</v>
      </c>
      <c r="J22" s="16">
        <f t="shared" si="0"/>
        <v>1.1220000000000001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-0.24099999999999999</v>
      </c>
      <c r="H23" s="9">
        <v>0</v>
      </c>
      <c r="I23" s="9">
        <v>-5739.9459999999999</v>
      </c>
      <c r="J23" s="16">
        <f t="shared" si="0"/>
        <v>5739.946005059368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0.24099999999999999</v>
      </c>
      <c r="H24" s="9">
        <v>0</v>
      </c>
      <c r="I24" s="9">
        <v>7194.5590000000002</v>
      </c>
      <c r="J24" s="16">
        <f t="shared" si="0"/>
        <v>7194.5590040364532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-2034.8879999999999</v>
      </c>
      <c r="I25" s="9">
        <v>0</v>
      </c>
      <c r="J25" s="16">
        <f t="shared" si="0"/>
        <v>2034.8879999999999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-355.988</v>
      </c>
      <c r="H26" s="9">
        <v>-843.24900000000002</v>
      </c>
      <c r="I26" s="9">
        <v>46.720999999999997</v>
      </c>
      <c r="J26" s="16">
        <f t="shared" si="0"/>
        <v>916.50378285416809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-22.666</v>
      </c>
      <c r="H27" s="9">
        <v>51.844000000000001</v>
      </c>
      <c r="I27" s="9">
        <v>-2.9729999999999999</v>
      </c>
      <c r="J27" s="16">
        <f t="shared" si="0"/>
        <v>56.66027374625012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1204.2429999999999</v>
      </c>
      <c r="H28" s="9">
        <v>-3122</v>
      </c>
      <c r="I28" s="9">
        <v>345.048</v>
      </c>
      <c r="J28" s="16">
        <f t="shared" si="0"/>
        <v>3363.9475806488126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-190.511</v>
      </c>
      <c r="H29" s="9">
        <v>-514.745</v>
      </c>
      <c r="I29" s="9">
        <v>56.89</v>
      </c>
      <c r="J29" s="16">
        <f t="shared" si="0"/>
        <v>551.80914114030406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-190.511</v>
      </c>
      <c r="H30" s="9">
        <v>-514.745</v>
      </c>
      <c r="I30" s="9">
        <v>56.89</v>
      </c>
      <c r="J30" s="16">
        <f t="shared" si="0"/>
        <v>551.80914114030406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1204.2429999999999</v>
      </c>
      <c r="H31" s="9">
        <v>-3122</v>
      </c>
      <c r="I31" s="9">
        <v>345.048</v>
      </c>
      <c r="J31" s="16">
        <f t="shared" si="0"/>
        <v>3363.9475806488126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-22.666</v>
      </c>
      <c r="H32" s="9">
        <v>51.844000000000001</v>
      </c>
      <c r="I32" s="9">
        <v>-2.9729999999999999</v>
      </c>
      <c r="J32" s="16">
        <f t="shared" si="0"/>
        <v>56.66027374625012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-355.988</v>
      </c>
      <c r="H33" s="9">
        <v>-843.24900000000002</v>
      </c>
      <c r="I33" s="9">
        <v>46.720999999999997</v>
      </c>
      <c r="J33" s="16">
        <f t="shared" si="0"/>
        <v>916.50378285416809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1858.058</v>
      </c>
      <c r="I34" s="9">
        <v>1783.8240000000001</v>
      </c>
      <c r="J34" s="16">
        <f t="shared" si="0"/>
        <v>2575.7343796168116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1858.058</v>
      </c>
      <c r="I35" s="9">
        <v>1783.8240000000001</v>
      </c>
      <c r="J35" s="16">
        <f t="shared" si="0"/>
        <v>2575.7343796168116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-272.01100000000002</v>
      </c>
      <c r="I36" s="9">
        <v>2165.902</v>
      </c>
      <c r="J36" s="16">
        <f t="shared" si="0"/>
        <v>2182.9158155377868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-272.01100000000002</v>
      </c>
      <c r="I37" s="9">
        <v>2165.902</v>
      </c>
      <c r="J37" s="16">
        <f t="shared" si="0"/>
        <v>2182.9158155377868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6.5970000000000004</v>
      </c>
      <c r="H38" s="9">
        <v>-640.36500000000001</v>
      </c>
      <c r="I38" s="9">
        <v>63.673999999999999</v>
      </c>
      <c r="J38" s="16">
        <f t="shared" si="0"/>
        <v>643.55670450240825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6.5970000000000004</v>
      </c>
      <c r="H39" s="9">
        <v>-640.36500000000001</v>
      </c>
      <c r="I39" s="9">
        <v>63.673999999999999</v>
      </c>
      <c r="J39" s="16">
        <f t="shared" si="0"/>
        <v>643.55670450240825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2293.1840000000002</v>
      </c>
      <c r="J41" s="16">
        <f t="shared" si="0"/>
        <v>2293.1840000000002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493.32499999999999</v>
      </c>
      <c r="J42" s="16">
        <f t="shared" si="0"/>
        <v>493.32499999999999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110.64</v>
      </c>
      <c r="H43" s="9">
        <v>-511.85700000000003</v>
      </c>
      <c r="I43" s="9">
        <v>10960.895</v>
      </c>
      <c r="J43" s="16">
        <f t="shared" si="0"/>
        <v>10973.397741769593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530.91800000000001</v>
      </c>
      <c r="H44" s="9">
        <v>470.05099999999999</v>
      </c>
      <c r="I44" s="9">
        <v>-10065.166999999999</v>
      </c>
      <c r="J44" s="16">
        <f t="shared" si="0"/>
        <v>10090.114399907168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0.11700000000000001</v>
      </c>
      <c r="H45" s="9">
        <v>-3168.6509999999998</v>
      </c>
      <c r="I45" s="9">
        <v>-147.97200000000001</v>
      </c>
      <c r="J45" s="16">
        <f t="shared" si="0"/>
        <v>3172.1041733010597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1545.4280000000001</v>
      </c>
      <c r="J46" s="16">
        <f t="shared" si="0"/>
        <v>1545.4280000000001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2130.069</v>
      </c>
      <c r="I47" s="9">
        <v>-382.07799999999997</v>
      </c>
      <c r="J47" s="16">
        <f t="shared" si="0"/>
        <v>2164.0650505114213</v>
      </c>
    </row>
    <row r="48" spans="1:10" ht="14.25" customHeight="1">
      <c r="D48" s="46"/>
      <c r="E48" s="9"/>
      <c r="F48" s="9"/>
      <c r="J48" s="47"/>
    </row>
    <row r="49" spans="4:10" ht="14.25" customHeight="1">
      <c r="D49" s="46"/>
      <c r="E49" s="9"/>
      <c r="F49" s="9"/>
      <c r="J49" s="47"/>
    </row>
    <row r="50" spans="4:10" ht="14.25" customHeight="1">
      <c r="D50" s="46"/>
      <c r="E50" s="9"/>
      <c r="F50" s="9"/>
      <c r="J50" s="47"/>
    </row>
    <row r="51" spans="4:10" ht="14.25" customHeight="1"/>
    <row r="52" spans="4:10" ht="14.25" customHeight="1"/>
    <row r="53" spans="4:10" ht="14.25" customHeight="1"/>
    <row r="54" spans="4:10" ht="14.25" customHeight="1"/>
    <row r="55" spans="4:10" ht="14.25" customHeight="1"/>
    <row r="56" spans="4:10" ht="14.25" customHeight="1"/>
    <row r="57" spans="4:10" ht="14.25" customHeight="1"/>
    <row r="58" spans="4:10" ht="14.25" customHeight="1"/>
    <row r="59" spans="4:10" ht="14.25" customHeight="1"/>
    <row r="60" spans="4:10" ht="14.25" customHeight="1"/>
    <row r="61" spans="4:10" ht="14.25" customHeight="1"/>
    <row r="62" spans="4:10" ht="14.25" customHeight="1"/>
    <row r="63" spans="4:10" ht="14.25" customHeight="1"/>
    <row r="64" spans="4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I15" sqref="I15"/>
    </sheetView>
  </sheetViews>
  <sheetFormatPr defaultColWidth="14.42578125" defaultRowHeight="15" customHeight="1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0</v>
      </c>
      <c r="I6" s="9">
        <v>0</v>
      </c>
      <c r="J6" s="16">
        <f t="shared" ref="J6:J47" si="0">SQRT(G6*G6+H6*H6+I6*I6)</f>
        <v>0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-350.19799999999998</v>
      </c>
      <c r="H26" s="9">
        <v>-899.548</v>
      </c>
      <c r="I26" s="9">
        <v>48.374000000000002</v>
      </c>
      <c r="J26" s="16">
        <f t="shared" si="0"/>
        <v>966.52226429813811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173.82400000000001</v>
      </c>
      <c r="H27" s="9">
        <v>-446.21300000000002</v>
      </c>
      <c r="I27" s="9">
        <v>23.995000000000001</v>
      </c>
      <c r="J27" s="16">
        <f t="shared" si="0"/>
        <v>479.47532196141236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34.799999999999997</v>
      </c>
      <c r="H28" s="9">
        <v>-90.218000000000004</v>
      </c>
      <c r="I28" s="9">
        <v>9.9710000000000001</v>
      </c>
      <c r="J28" s="16">
        <f t="shared" si="0"/>
        <v>97.209816196719558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466.096</v>
      </c>
      <c r="H29" s="9">
        <v>1259.354</v>
      </c>
      <c r="I29" s="9">
        <v>-139.185</v>
      </c>
      <c r="J29" s="16">
        <f t="shared" si="0"/>
        <v>1350.0334969018361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466.096</v>
      </c>
      <c r="H30" s="9">
        <v>1259.354</v>
      </c>
      <c r="I30" s="9">
        <v>-139.185</v>
      </c>
      <c r="J30" s="16">
        <f t="shared" si="0"/>
        <v>1350.0334969018361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34.799999999999997</v>
      </c>
      <c r="H31" s="9">
        <v>-90.218000000000004</v>
      </c>
      <c r="I31" s="9">
        <v>9.9710000000000001</v>
      </c>
      <c r="J31" s="16">
        <f t="shared" si="0"/>
        <v>97.209816196719558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173.82400000000001</v>
      </c>
      <c r="H32" s="9">
        <v>-446.21300000000002</v>
      </c>
      <c r="I32" s="9">
        <v>23.995000000000001</v>
      </c>
      <c r="J32" s="16">
        <f t="shared" si="0"/>
        <v>479.47532196141236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-350.19799999999998</v>
      </c>
      <c r="H33" s="9">
        <v>-899.548</v>
      </c>
      <c r="I33" s="9">
        <v>48.374000000000002</v>
      </c>
      <c r="J33" s="16">
        <f t="shared" si="0"/>
        <v>966.52226429813811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829.88800000000003</v>
      </c>
      <c r="I34" s="9">
        <v>594.01400000000001</v>
      </c>
      <c r="J34" s="16">
        <f t="shared" si="0"/>
        <v>1020.5717636403625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829.88800000000003</v>
      </c>
      <c r="I35" s="9">
        <v>594.01400000000001</v>
      </c>
      <c r="J35" s="16">
        <f t="shared" si="0"/>
        <v>1020.5717636403625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-69.177000000000007</v>
      </c>
      <c r="I36" s="9">
        <v>677.58799999999997</v>
      </c>
      <c r="J36" s="16">
        <f t="shared" si="0"/>
        <v>681.11009027395858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-69.177000000000007</v>
      </c>
      <c r="I37" s="9">
        <v>677.58799999999997</v>
      </c>
      <c r="J37" s="16">
        <f t="shared" si="0"/>
        <v>681.11009027395858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-0.89300000000000002</v>
      </c>
      <c r="H38" s="9">
        <v>86.703999999999994</v>
      </c>
      <c r="I38" s="9">
        <v>-8.6210000000000004</v>
      </c>
      <c r="J38" s="16">
        <f t="shared" si="0"/>
        <v>87.136115968064587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-0.89300000000000002</v>
      </c>
      <c r="H39" s="9">
        <v>86.703999999999994</v>
      </c>
      <c r="I39" s="9">
        <v>-8.6210000000000004</v>
      </c>
      <c r="J39" s="16">
        <f t="shared" si="0"/>
        <v>87.136115968064587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1445.8330000000001</v>
      </c>
      <c r="J40" s="16">
        <f t="shared" si="0"/>
        <v>1445.8330000000001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528.54700000000003</v>
      </c>
      <c r="J41" s="16">
        <f t="shared" si="0"/>
        <v>528.54700000000003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2265.62</v>
      </c>
      <c r="J42" s="16">
        <f t="shared" si="0"/>
        <v>2265.62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56.915999999999997</v>
      </c>
      <c r="H43" s="9">
        <v>127.253</v>
      </c>
      <c r="I43" s="9">
        <v>-2724.9270000000001</v>
      </c>
      <c r="J43" s="16">
        <f t="shared" si="0"/>
        <v>2728.4904090712876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266.73899999999998</v>
      </c>
      <c r="H44" s="9">
        <v>-113.958</v>
      </c>
      <c r="I44" s="9">
        <v>2440.4899999999998</v>
      </c>
      <c r="J44" s="16">
        <f t="shared" si="0"/>
        <v>2457.6670970627815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-2.7E-2</v>
      </c>
      <c r="H45" s="9">
        <v>726.67100000000005</v>
      </c>
      <c r="I45" s="9">
        <v>33.935000000000002</v>
      </c>
      <c r="J45" s="16">
        <f t="shared" si="0"/>
        <v>727.4629387089077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779.05</v>
      </c>
      <c r="J46" s="16">
        <f t="shared" si="0"/>
        <v>779.05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899.06500000000005</v>
      </c>
      <c r="I47" s="9">
        <v>-83.573999999999998</v>
      </c>
      <c r="J47" s="16">
        <f t="shared" si="0"/>
        <v>902.94102116417332</v>
      </c>
    </row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31" sqref="D31"/>
    </sheetView>
  </sheetViews>
  <sheetFormatPr defaultRowHeight="15"/>
  <cols>
    <col min="1" max="1" width="18.28515625" style="53" customWidth="1"/>
    <col min="2" max="2" width="53" style="33" customWidth="1"/>
    <col min="4" max="4" width="40" customWidth="1"/>
  </cols>
  <sheetData>
    <row r="1" spans="1:4">
      <c r="A1" s="77" t="s">
        <v>188</v>
      </c>
      <c r="B1" s="78"/>
      <c r="C1" s="78"/>
    </row>
    <row r="2" spans="1:4">
      <c r="A2" s="53" t="s">
        <v>169</v>
      </c>
      <c r="B2" s="33">
        <v>300</v>
      </c>
      <c r="C2" t="s">
        <v>177</v>
      </c>
      <c r="D2" s="32" t="s">
        <v>189</v>
      </c>
    </row>
    <row r="3" spans="1:4">
      <c r="A3" s="53" t="s">
        <v>170</v>
      </c>
      <c r="B3" s="33">
        <v>10</v>
      </c>
      <c r="C3" t="s">
        <v>176</v>
      </c>
      <c r="D3" s="55"/>
    </row>
    <row r="4" spans="1:4">
      <c r="A4" s="53" t="s">
        <v>171</v>
      </c>
      <c r="B4" s="33">
        <v>10</v>
      </c>
      <c r="C4" t="s">
        <v>176</v>
      </c>
      <c r="D4" s="55"/>
    </row>
    <row r="5" spans="1:4">
      <c r="A5" s="53" t="s">
        <v>172</v>
      </c>
      <c r="B5" s="33">
        <v>1.575</v>
      </c>
      <c r="C5" t="s">
        <v>169</v>
      </c>
      <c r="D5" s="32" t="s">
        <v>190</v>
      </c>
    </row>
    <row r="6" spans="1:4">
      <c r="A6" s="53" t="s">
        <v>173</v>
      </c>
      <c r="B6" s="33">
        <v>1.254</v>
      </c>
      <c r="C6" t="s">
        <v>169</v>
      </c>
      <c r="D6" s="32" t="s">
        <v>191</v>
      </c>
    </row>
    <row r="7" spans="1:4">
      <c r="A7" s="53" t="s">
        <v>174</v>
      </c>
      <c r="B7" s="33">
        <f>B5/2</f>
        <v>0.78749999999999998</v>
      </c>
      <c r="C7" t="s">
        <v>169</v>
      </c>
    </row>
    <row r="8" spans="1:4">
      <c r="A8" s="53" t="s">
        <v>175</v>
      </c>
      <c r="B8" s="33">
        <f>B5/2</f>
        <v>0.78749999999999998</v>
      </c>
      <c r="C8" t="s">
        <v>169</v>
      </c>
    </row>
    <row r="9" spans="1:4">
      <c r="A9" s="53" t="s">
        <v>178</v>
      </c>
      <c r="B9" s="33">
        <v>0.3</v>
      </c>
      <c r="C9" t="s">
        <v>169</v>
      </c>
      <c r="D9" s="32" t="s">
        <v>192</v>
      </c>
    </row>
    <row r="11" spans="1:4">
      <c r="A11" s="53" t="s">
        <v>167</v>
      </c>
      <c r="B11" s="56">
        <f>B2*9.81*B7/B5</f>
        <v>1471.4999999999998</v>
      </c>
      <c r="C11" s="32" t="s">
        <v>3</v>
      </c>
      <c r="D11" s="32"/>
    </row>
    <row r="12" spans="1:4">
      <c r="A12" s="53" t="s">
        <v>168</v>
      </c>
      <c r="B12" s="56">
        <f>B2*9.81*B8/B5</f>
        <v>1471.4999999999998</v>
      </c>
      <c r="C12" s="32" t="s">
        <v>3</v>
      </c>
    </row>
    <row r="13" spans="1:4">
      <c r="B13" s="56"/>
    </row>
    <row r="14" spans="1:4">
      <c r="A14" s="54" t="s">
        <v>182</v>
      </c>
      <c r="B14" s="56">
        <f>B2*B3*B9/B6</f>
        <v>717.7033492822967</v>
      </c>
      <c r="C14" s="32" t="s">
        <v>3</v>
      </c>
    </row>
    <row r="15" spans="1:4">
      <c r="A15" s="54" t="s">
        <v>179</v>
      </c>
      <c r="B15" s="56">
        <f>B2*B4*B9/B5</f>
        <v>571.42857142857144</v>
      </c>
      <c r="C15" s="32" t="s">
        <v>3</v>
      </c>
    </row>
    <row r="16" spans="1:4">
      <c r="B16" s="56"/>
    </row>
    <row r="17" spans="1:4">
      <c r="A17" s="54" t="s">
        <v>180</v>
      </c>
      <c r="B17" s="56">
        <f>B11/2-B15/2+B14</f>
        <v>1167.7390635680108</v>
      </c>
      <c r="C17" s="32" t="s">
        <v>3</v>
      </c>
    </row>
    <row r="18" spans="1:4">
      <c r="A18" s="54" t="s">
        <v>181</v>
      </c>
      <c r="B18" s="56">
        <f>B12/2+B15/2+B14</f>
        <v>1739.1676349965824</v>
      </c>
      <c r="C18" s="32" t="s">
        <v>3</v>
      </c>
    </row>
    <row r="20" spans="1:4">
      <c r="A20" s="54" t="s">
        <v>195</v>
      </c>
      <c r="B20" s="33">
        <v>4800</v>
      </c>
      <c r="C20" t="s">
        <v>3</v>
      </c>
      <c r="D20" s="79" t="s">
        <v>199</v>
      </c>
    </row>
    <row r="21" spans="1:4">
      <c r="A21" s="54" t="s">
        <v>196</v>
      </c>
      <c r="B21" s="33">
        <v>3200</v>
      </c>
      <c r="C21" t="s">
        <v>3</v>
      </c>
      <c r="D21" s="79"/>
    </row>
    <row r="22" spans="1:4">
      <c r="A22" s="54" t="s">
        <v>194</v>
      </c>
      <c r="B22" s="57">
        <f xml:space="preserve"> 0.47/2</f>
        <v>0.23499999999999999</v>
      </c>
      <c r="C22" s="32" t="s">
        <v>169</v>
      </c>
    </row>
    <row r="23" spans="1:4">
      <c r="A23" s="54" t="s">
        <v>198</v>
      </c>
      <c r="B23" s="33">
        <f>B20*B22</f>
        <v>1128</v>
      </c>
      <c r="C23" s="32" t="s">
        <v>187</v>
      </c>
    </row>
    <row r="24" spans="1:4">
      <c r="A24" s="54" t="s">
        <v>197</v>
      </c>
      <c r="B24" s="33">
        <f>B21*B22</f>
        <v>752</v>
      </c>
      <c r="C24" s="32" t="s">
        <v>187</v>
      </c>
    </row>
    <row r="26" spans="1:4">
      <c r="A26" s="54" t="s">
        <v>183</v>
      </c>
      <c r="B26" s="33">
        <v>8.7999999999999995E-2</v>
      </c>
      <c r="C26" s="32" t="s">
        <v>169</v>
      </c>
    </row>
    <row r="27" spans="1:4">
      <c r="A27" s="54" t="s">
        <v>184</v>
      </c>
      <c r="B27" s="33">
        <v>0.10299999999999999</v>
      </c>
      <c r="C27" s="32" t="s">
        <v>169</v>
      </c>
    </row>
    <row r="29" spans="1:4">
      <c r="A29" s="54" t="s">
        <v>185</v>
      </c>
      <c r="B29" s="80">
        <f>B23/B27</f>
        <v>10951.456310679612</v>
      </c>
      <c r="C29" s="32" t="s">
        <v>3</v>
      </c>
      <c r="D29" s="32" t="s">
        <v>193</v>
      </c>
    </row>
    <row r="30" spans="1:4">
      <c r="A30" s="54" t="s">
        <v>186</v>
      </c>
      <c r="B30" s="81">
        <f>B24/B26</f>
        <v>8545.454545454546</v>
      </c>
      <c r="C30" s="32" t="s">
        <v>3</v>
      </c>
    </row>
  </sheetData>
  <mergeCells count="2">
    <mergeCell ref="A1:C1"/>
    <mergeCell ref="D20: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N32" sqref="N32"/>
    </sheetView>
  </sheetViews>
  <sheetFormatPr defaultColWidth="14.42578125" defaultRowHeight="15" customHeight="1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>
      <c r="B1" s="17" t="s">
        <v>0</v>
      </c>
      <c r="M1" s="8"/>
    </row>
    <row r="2" spans="1:13" ht="14.25" customHeight="1">
      <c r="B2" s="18" t="s">
        <v>2</v>
      </c>
      <c r="K2" s="8"/>
      <c r="L2" s="8"/>
      <c r="M2" s="8"/>
    </row>
    <row r="3" spans="1:13" ht="14.25" customHeight="1">
      <c r="B3" s="19" t="s">
        <v>4</v>
      </c>
      <c r="K3" s="8"/>
      <c r="L3" s="8"/>
      <c r="M3" s="8"/>
    </row>
    <row r="4" spans="1:13" ht="14.25" customHeight="1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>
      <c r="C48" s="8"/>
      <c r="D48" s="36"/>
      <c r="E48" s="36"/>
      <c r="F48" s="36"/>
      <c r="G48" s="36"/>
      <c r="H48" s="36"/>
      <c r="I48" s="36"/>
      <c r="J48" s="36"/>
    </row>
    <row r="49" spans="3:10" ht="14.25" customHeight="1">
      <c r="C49" s="8"/>
      <c r="D49" s="36"/>
      <c r="E49" s="36"/>
      <c r="F49" s="36"/>
      <c r="G49" s="36"/>
      <c r="H49" s="36"/>
      <c r="I49" s="36"/>
      <c r="J49" s="36"/>
    </row>
    <row r="50" spans="3:10" ht="14.25" customHeight="1">
      <c r="C50" s="8"/>
      <c r="D50" s="8"/>
      <c r="E50" s="8"/>
      <c r="F50" s="8"/>
      <c r="G50" s="8"/>
      <c r="H50" s="8"/>
      <c r="I50" s="8"/>
      <c r="J50" s="8"/>
    </row>
    <row r="51" spans="3:10" ht="14.25" customHeight="1"/>
    <row r="52" spans="3:10" ht="14.25" customHeight="1"/>
    <row r="53" spans="3:10" ht="14.25" customHeight="1"/>
    <row r="54" spans="3:10" ht="14.25" customHeight="1"/>
    <row r="55" spans="3:10" ht="14.25" customHeight="1"/>
    <row r="56" spans="3:10" ht="14.25" customHeight="1"/>
    <row r="57" spans="3:10" ht="14.25" customHeight="1"/>
    <row r="58" spans="3:10" ht="14.25" customHeight="1"/>
    <row r="59" spans="3:10" ht="14.25" customHeight="1"/>
    <row r="60" spans="3:10" ht="14.25" customHeight="1"/>
    <row r="61" spans="3:10" ht="14.25" customHeight="1"/>
    <row r="62" spans="3:10" ht="14.25" customHeight="1"/>
    <row r="63" spans="3:10" ht="14.25" customHeight="1"/>
    <row r="64" spans="3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>
      <c r="B1" s="17" t="s">
        <v>0</v>
      </c>
      <c r="M1" s="8"/>
    </row>
    <row r="2" spans="1:13" ht="14.25" customHeight="1">
      <c r="B2" s="18" t="s">
        <v>2</v>
      </c>
      <c r="K2" s="8"/>
      <c r="L2" s="8"/>
      <c r="M2" s="8"/>
    </row>
    <row r="3" spans="1:13" ht="14.25" customHeight="1">
      <c r="B3" s="19" t="s">
        <v>4</v>
      </c>
      <c r="K3" s="8"/>
      <c r="L3" s="8"/>
      <c r="M3" s="8"/>
    </row>
    <row r="4" spans="1:13" ht="14.25" customHeight="1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>
      <c r="C48" s="8"/>
      <c r="D48" s="36"/>
      <c r="E48" s="36"/>
      <c r="F48" s="36"/>
      <c r="G48" s="36"/>
      <c r="H48" s="36"/>
      <c r="I48" s="36"/>
      <c r="J48" s="36"/>
    </row>
    <row r="49" spans="3:10" ht="14.25" customHeight="1">
      <c r="C49" s="8"/>
      <c r="D49" s="36"/>
      <c r="E49" s="36"/>
      <c r="F49" s="36"/>
      <c r="G49" s="36"/>
      <c r="H49" s="36"/>
      <c r="I49" s="36"/>
      <c r="J49" s="36"/>
    </row>
    <row r="50" spans="3:10" ht="14.25" customHeight="1">
      <c r="C50" s="8"/>
      <c r="D50" s="8"/>
      <c r="E50" s="8"/>
      <c r="F50" s="8"/>
      <c r="G50" s="8"/>
      <c r="H50" s="8"/>
      <c r="I50" s="8"/>
      <c r="J50" s="8"/>
    </row>
    <row r="51" spans="3:10" ht="14.25" customHeight="1"/>
    <row r="52" spans="3:10" ht="14.25" customHeight="1"/>
    <row r="53" spans="3:10" ht="14.25" customHeight="1"/>
    <row r="54" spans="3:10" ht="14.25" customHeight="1"/>
    <row r="55" spans="3:10" ht="14.25" customHeight="1"/>
    <row r="56" spans="3:10" ht="14.25" customHeight="1"/>
    <row r="57" spans="3:10" ht="14.25" customHeight="1"/>
    <row r="58" spans="3:10" ht="14.25" customHeight="1"/>
    <row r="59" spans="3:10" ht="14.25" customHeight="1"/>
    <row r="60" spans="3:10" ht="14.25" customHeight="1"/>
    <row r="61" spans="3:10" ht="14.25" customHeight="1"/>
    <row r="62" spans="3:10" ht="14.25" customHeight="1"/>
    <row r="63" spans="3:10" ht="14.25" customHeight="1"/>
    <row r="64" spans="3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defaultColWidth="14.42578125" defaultRowHeight="15" customHeight="1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>
      <c r="B1" s="17" t="s">
        <v>0</v>
      </c>
      <c r="M1" s="8"/>
    </row>
    <row r="2" spans="1:13" ht="14.25" customHeight="1">
      <c r="B2" s="18" t="s">
        <v>2</v>
      </c>
      <c r="K2" s="8"/>
      <c r="L2" s="8"/>
      <c r="M2" s="8"/>
    </row>
    <row r="3" spans="1:13" ht="14.25" customHeight="1">
      <c r="B3" s="19" t="s">
        <v>4</v>
      </c>
      <c r="K3" s="8"/>
      <c r="L3" s="8"/>
      <c r="M3" s="8"/>
    </row>
    <row r="4" spans="1:13" ht="14.25" customHeight="1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>
      <c r="A47" s="74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>
      <c r="C48" s="49"/>
      <c r="D48" s="49"/>
      <c r="E48" s="49"/>
      <c r="F48" s="49"/>
      <c r="G48" s="49"/>
      <c r="H48" s="49"/>
      <c r="I48" s="49"/>
      <c r="J48" s="49"/>
    </row>
    <row r="49" spans="3:10" ht="14.25" customHeight="1">
      <c r="C49" s="49"/>
      <c r="D49" s="49"/>
      <c r="E49" s="49"/>
      <c r="F49" s="49"/>
      <c r="G49" s="49"/>
      <c r="H49" s="49"/>
      <c r="I49" s="49"/>
      <c r="J49" s="49"/>
    </row>
    <row r="50" spans="3:10" ht="14.25" customHeight="1">
      <c r="C50" s="49"/>
      <c r="D50" s="49"/>
      <c r="E50" s="49"/>
      <c r="F50" s="49"/>
      <c r="G50" s="49"/>
      <c r="H50" s="49"/>
      <c r="I50" s="49"/>
      <c r="J50" s="49"/>
    </row>
    <row r="51" spans="3:10" ht="14.25" customHeight="1">
      <c r="C51" s="49"/>
      <c r="D51" s="49"/>
      <c r="E51" s="49"/>
      <c r="F51" s="49"/>
      <c r="G51" s="49"/>
      <c r="H51" s="49"/>
      <c r="I51" s="49"/>
      <c r="J51" s="49"/>
    </row>
    <row r="52" spans="3:10" ht="14.25" customHeight="1"/>
    <row r="53" spans="3:10" ht="14.25" customHeight="1"/>
    <row r="54" spans="3:10" ht="14.25" customHeight="1"/>
    <row r="55" spans="3:10" ht="14.25" customHeight="1"/>
    <row r="56" spans="3:10" ht="14.25" customHeight="1"/>
    <row r="57" spans="3:10" ht="14.25" customHeight="1"/>
    <row r="58" spans="3:10" ht="14.25" customHeight="1"/>
    <row r="59" spans="3:10" ht="14.25" customHeight="1"/>
    <row r="60" spans="3:10" ht="14.25" customHeight="1"/>
    <row r="61" spans="3:10" ht="14.25" customHeight="1"/>
    <row r="62" spans="3:10" ht="14.25" customHeight="1"/>
    <row r="63" spans="3:10" ht="14.25" customHeight="1"/>
    <row r="64" spans="3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B1" zoomScale="80" zoomScaleNormal="80" workbookViewId="0">
      <selection activeCell="H48" sqref="H48"/>
    </sheetView>
  </sheetViews>
  <sheetFormatPr defaultColWidth="14.42578125" defaultRowHeight="15" customHeight="1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171.34899999999999</v>
      </c>
      <c r="H6" s="9">
        <v>218.98400000000001</v>
      </c>
      <c r="I6" s="9">
        <v>90.122</v>
      </c>
      <c r="J6" s="16">
        <f t="shared" ref="J6:J47" si="0">SQRT(G6*G6+H6*H6+I6*I6)</f>
        <v>292.29513670432493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-171.249</v>
      </c>
      <c r="H7" s="9">
        <v>328.22699999999998</v>
      </c>
      <c r="I7" s="9">
        <v>135.244</v>
      </c>
      <c r="J7" s="16">
        <f t="shared" si="0"/>
        <v>394.14479961810986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-23.201000000000001</v>
      </c>
      <c r="H8" s="9">
        <v>72.501999999999995</v>
      </c>
      <c r="I8" s="9">
        <v>0.57999999999999996</v>
      </c>
      <c r="J8" s="16">
        <f t="shared" si="0"/>
        <v>76.125966693369477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23.109000000000002</v>
      </c>
      <c r="H9" s="9">
        <v>48.143999999999998</v>
      </c>
      <c r="I9" s="9">
        <v>0.38500000000000001</v>
      </c>
      <c r="J9" s="16">
        <f t="shared" si="0"/>
        <v>53.404296100594756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171.34899999999999</v>
      </c>
      <c r="H10" s="9">
        <v>218.98400000000001</v>
      </c>
      <c r="I10" s="9">
        <v>90.122</v>
      </c>
      <c r="J10" s="16">
        <f t="shared" si="0"/>
        <v>292.29513670432493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-171.249</v>
      </c>
      <c r="H11" s="9">
        <v>328.22699999999998</v>
      </c>
      <c r="I11" s="9">
        <v>135.244</v>
      </c>
      <c r="J11" s="16">
        <f t="shared" si="0"/>
        <v>394.14479961810986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-23.201000000000001</v>
      </c>
      <c r="H12" s="9">
        <v>72.501999999999995</v>
      </c>
      <c r="I12" s="9">
        <v>0.57999999999999996</v>
      </c>
      <c r="J12" s="16">
        <f t="shared" si="0"/>
        <v>76.125966693369477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23.109000000000002</v>
      </c>
      <c r="H13" s="9">
        <v>48.143999999999998</v>
      </c>
      <c r="I13" s="9">
        <v>0.38500000000000001</v>
      </c>
      <c r="J13" s="16">
        <f t="shared" si="0"/>
        <v>53.404296100594756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-8.9999999999999993E-3</v>
      </c>
      <c r="H14" s="9">
        <v>-2.9000000000000001E-2</v>
      </c>
      <c r="I14" s="9">
        <v>-2E-3</v>
      </c>
      <c r="J14" s="16">
        <f t="shared" si="0"/>
        <v>3.043024810940588E-2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-8.9999999999999993E-3</v>
      </c>
      <c r="H15" s="9">
        <v>-2.9000000000000001E-2</v>
      </c>
      <c r="I15" s="9">
        <v>-2E-3</v>
      </c>
      <c r="J15" s="16">
        <f t="shared" si="0"/>
        <v>3.043024810940588E-2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-667.82899999999995</v>
      </c>
      <c r="I16" s="9">
        <v>209.73</v>
      </c>
      <c r="J16" s="16">
        <f t="shared" si="0"/>
        <v>699.98731855727215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-667.82899999999995</v>
      </c>
      <c r="I17" s="9">
        <v>209.73</v>
      </c>
      <c r="J17" s="16">
        <f t="shared" si="0"/>
        <v>699.98731855727215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-516.96900000000005</v>
      </c>
      <c r="I18" s="9">
        <v>-160.91</v>
      </c>
      <c r="J18" s="16">
        <f t="shared" si="0"/>
        <v>541.43233654908352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-516.96900000000005</v>
      </c>
      <c r="I19" s="9">
        <v>-160.91</v>
      </c>
      <c r="J19" s="16">
        <f t="shared" si="0"/>
        <v>541.43233654908352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-150.86000000000001</v>
      </c>
      <c r="I20" s="9">
        <v>370.64100000000002</v>
      </c>
      <c r="J20" s="16">
        <f t="shared" si="0"/>
        <v>400.16682831164309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436.05900000000003</v>
      </c>
      <c r="J21" s="16">
        <f t="shared" si="0"/>
        <v>436.05900000000003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2.5000000000000001E-2</v>
      </c>
      <c r="J22" s="16">
        <f t="shared" si="0"/>
        <v>2.5000000000000001E-2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355.02600000000001</v>
      </c>
      <c r="J23" s="16">
        <f t="shared" si="0"/>
        <v>355.02600000000001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81.007999999999996</v>
      </c>
      <c r="J24" s="16">
        <f t="shared" si="0"/>
        <v>81.007999999999996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-1043.3219999999999</v>
      </c>
      <c r="H26" s="9">
        <v>-2471.3780000000002</v>
      </c>
      <c r="I26" s="9">
        <v>136.928</v>
      </c>
      <c r="J26" s="16">
        <f t="shared" si="0"/>
        <v>2686.0713489689733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-111.401</v>
      </c>
      <c r="H27" s="9">
        <v>254.80500000000001</v>
      </c>
      <c r="I27" s="9">
        <v>-14.611000000000001</v>
      </c>
      <c r="J27" s="16">
        <f t="shared" si="0"/>
        <v>278.47666355908535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1627.2059999999999</v>
      </c>
      <c r="H28" s="9">
        <v>-4218.5320000000002</v>
      </c>
      <c r="I28" s="9">
        <v>466.238</v>
      </c>
      <c r="J28" s="16">
        <f t="shared" si="0"/>
        <v>4545.4581148773113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1766.76</v>
      </c>
      <c r="H29" s="9">
        <v>4773.6409999999996</v>
      </c>
      <c r="I29" s="9">
        <v>-527.58900000000006</v>
      </c>
      <c r="J29" s="16">
        <f t="shared" si="0"/>
        <v>5117.3664562352769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1766.76</v>
      </c>
      <c r="H30" s="9">
        <v>4773.6409999999996</v>
      </c>
      <c r="I30" s="9">
        <v>-527.58900000000006</v>
      </c>
      <c r="J30" s="16">
        <f t="shared" si="0"/>
        <v>5117.3664562352769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1627.2059999999999</v>
      </c>
      <c r="H31" s="9">
        <v>-4218.5320000000002</v>
      </c>
      <c r="I31" s="9">
        <v>466.238</v>
      </c>
      <c r="J31" s="16">
        <f t="shared" si="0"/>
        <v>4545.4581148773113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-111.401</v>
      </c>
      <c r="H32" s="9">
        <v>254.80500000000001</v>
      </c>
      <c r="I32" s="9">
        <v>-14.611000000000001</v>
      </c>
      <c r="J32" s="16">
        <f t="shared" si="0"/>
        <v>278.47666355908535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-1043.3219999999999</v>
      </c>
      <c r="H33" s="9">
        <v>-2471.3780000000002</v>
      </c>
      <c r="I33" s="9">
        <v>136.928</v>
      </c>
      <c r="J33" s="16">
        <f t="shared" si="0"/>
        <v>2686.0713489689733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1687.787</v>
      </c>
      <c r="I34" s="9">
        <v>1620.356</v>
      </c>
      <c r="J34" s="16">
        <f t="shared" si="0"/>
        <v>2339.6962461193548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1687.787</v>
      </c>
      <c r="I35" s="9">
        <v>1620.356</v>
      </c>
      <c r="J35" s="16">
        <f t="shared" si="0"/>
        <v>2339.6962461193548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-247.084</v>
      </c>
      <c r="I36" s="9">
        <v>1967.42</v>
      </c>
      <c r="J36" s="16">
        <f t="shared" si="0"/>
        <v>1982.8746706375571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-247.084</v>
      </c>
      <c r="I37" s="9">
        <v>1967.42</v>
      </c>
      <c r="J37" s="16">
        <f t="shared" si="0"/>
        <v>1982.8746706375571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0.27100000000000002</v>
      </c>
      <c r="H38" s="9">
        <v>-26.323</v>
      </c>
      <c r="I38" s="9">
        <v>2.617</v>
      </c>
      <c r="J38" s="16">
        <f t="shared" si="0"/>
        <v>26.454157688348349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0.27100000000000002</v>
      </c>
      <c r="H39" s="9">
        <v>-26.323</v>
      </c>
      <c r="I39" s="9">
        <v>2.617</v>
      </c>
      <c r="J39" s="16">
        <f t="shared" si="0"/>
        <v>26.454157688348349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436.06400000000002</v>
      </c>
      <c r="J40" s="16">
        <f t="shared" si="0"/>
        <v>436.06400000000002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1683.9380000000001</v>
      </c>
      <c r="J41" s="16">
        <f t="shared" si="0"/>
        <v>1683.9380000000001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1683.9380000000001</v>
      </c>
      <c r="J42" s="16">
        <f t="shared" si="0"/>
        <v>1683.9380000000001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391.43</v>
      </c>
      <c r="H43" s="9">
        <v>70.941000000000003</v>
      </c>
      <c r="I43" s="9">
        <v>-1518.817</v>
      </c>
      <c r="J43" s="16">
        <f t="shared" si="0"/>
        <v>1570.0494100091246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1848.078</v>
      </c>
      <c r="H44" s="9">
        <v>101.872</v>
      </c>
      <c r="I44" s="9">
        <v>-2180.009</v>
      </c>
      <c r="J44" s="16">
        <f t="shared" si="0"/>
        <v>2859.7568845181581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6.0000000000000001E-3</v>
      </c>
      <c r="H45" s="9">
        <v>-172.81399999999999</v>
      </c>
      <c r="I45" s="9">
        <v>-8.07</v>
      </c>
      <c r="J45" s="16">
        <f t="shared" si="0"/>
        <v>173.00232233123344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5390.8339999999998</v>
      </c>
      <c r="J46" s="16">
        <f t="shared" si="0"/>
        <v>5390.8339999999998</v>
      </c>
    </row>
    <row r="47" spans="1:10" ht="14.25" customHeight="1">
      <c r="A47" s="7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1934.8710000000001</v>
      </c>
      <c r="I47" s="9">
        <v>-347.065</v>
      </c>
      <c r="J47" s="16">
        <f t="shared" si="0"/>
        <v>1965.751739377585</v>
      </c>
    </row>
    <row r="48" spans="1:10" ht="14.25" customHeight="1">
      <c r="C48" s="15"/>
      <c r="J48" s="20"/>
    </row>
    <row r="49" spans="1:10" ht="14.25" customHeight="1">
      <c r="C49" s="15"/>
      <c r="J49" s="20"/>
    </row>
    <row r="50" spans="1:10" ht="14.25" customHeight="1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>
      <c r="A56" s="76"/>
      <c r="B56" s="8"/>
      <c r="C56" s="8"/>
    </row>
    <row r="57" spans="1:10" ht="14.25" customHeight="1">
      <c r="A57" s="76"/>
      <c r="B57" s="8"/>
      <c r="C57" s="8"/>
    </row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C19" zoomScale="80" zoomScaleNormal="80" workbookViewId="0">
      <selection activeCell="L22" sqref="L22"/>
    </sheetView>
  </sheetViews>
  <sheetFormatPr defaultColWidth="14.42578125" defaultRowHeight="15" customHeight="1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431.77499999999998</v>
      </c>
      <c r="H6" s="9">
        <v>690.69</v>
      </c>
      <c r="I6" s="9">
        <v>220.63900000000001</v>
      </c>
      <c r="J6" s="16">
        <f t="shared" ref="J6:J47" si="0">SQRT(G6*G6+H6*H6+I6*I6)</f>
        <v>843.8980359296969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-431.84399999999999</v>
      </c>
      <c r="H7" s="9">
        <v>2072.19</v>
      </c>
      <c r="I7" s="9">
        <v>661.976</v>
      </c>
      <c r="J7" s="16">
        <f t="shared" si="0"/>
        <v>2217.8081208733997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336.23399999999998</v>
      </c>
      <c r="H8" s="9">
        <v>-2241.5610000000001</v>
      </c>
      <c r="I8" s="9">
        <v>-16.812000000000001</v>
      </c>
      <c r="J8" s="16">
        <f t="shared" si="0"/>
        <v>2266.7006116426141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-336.27499999999998</v>
      </c>
      <c r="H9" s="9">
        <v>-747.279</v>
      </c>
      <c r="I9" s="9">
        <v>-5.6050000000000004</v>
      </c>
      <c r="J9" s="16">
        <f t="shared" si="0"/>
        <v>819.47434095949586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431.77499999999998</v>
      </c>
      <c r="H10" s="9">
        <v>690.68200000000002</v>
      </c>
      <c r="I10" s="9">
        <v>220.637</v>
      </c>
      <c r="J10" s="16">
        <f t="shared" si="0"/>
        <v>843.89096542029642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-431.84399999999999</v>
      </c>
      <c r="H11" s="9">
        <v>2072.19</v>
      </c>
      <c r="I11" s="9">
        <v>661.976</v>
      </c>
      <c r="J11" s="16">
        <f t="shared" si="0"/>
        <v>2217.8081208733997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336.23399999999998</v>
      </c>
      <c r="H12" s="9">
        <v>-2241.5610000000001</v>
      </c>
      <c r="I12" s="9">
        <v>-16.812000000000001</v>
      </c>
      <c r="J12" s="16">
        <f t="shared" si="0"/>
        <v>2266.7006116426141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-336.27499999999998</v>
      </c>
      <c r="H13" s="9">
        <v>-747.279</v>
      </c>
      <c r="I13" s="9">
        <v>-5.6050000000000004</v>
      </c>
      <c r="J13" s="16">
        <f t="shared" si="0"/>
        <v>819.47434095949586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0.107</v>
      </c>
      <c r="I14" s="9">
        <v>0</v>
      </c>
      <c r="J14" s="16">
        <f t="shared" si="0"/>
        <v>0.10716809226630844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0.107</v>
      </c>
      <c r="I15" s="9">
        <v>0</v>
      </c>
      <c r="J15" s="16">
        <f t="shared" si="0"/>
        <v>0.10716809226630844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0.11600000000000001</v>
      </c>
      <c r="H16" s="9">
        <v>-1880.694</v>
      </c>
      <c r="I16" s="9">
        <v>644.48400000000004</v>
      </c>
      <c r="J16" s="16">
        <f t="shared" si="0"/>
        <v>1988.0567299119007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0.11600000000000001</v>
      </c>
      <c r="H17" s="9">
        <v>-1880.694</v>
      </c>
      <c r="I17" s="9">
        <v>644.48400000000004</v>
      </c>
      <c r="J17" s="16">
        <f t="shared" si="0"/>
        <v>1988.0567299119007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-1362.249</v>
      </c>
      <c r="I18" s="9">
        <v>-364.03</v>
      </c>
      <c r="J18" s="16">
        <f t="shared" si="0"/>
        <v>1410.049707953943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-1362.249</v>
      </c>
      <c r="I19" s="9">
        <v>-364.03</v>
      </c>
      <c r="J19" s="16">
        <f t="shared" si="0"/>
        <v>1410.049707953943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0.11600000000000001</v>
      </c>
      <c r="H20" s="9">
        <v>-518.44399999999996</v>
      </c>
      <c r="I20" s="9">
        <v>1008.514</v>
      </c>
      <c r="J20" s="16">
        <f t="shared" si="0"/>
        <v>1133.9685545851789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1504.682</v>
      </c>
      <c r="J21" s="16">
        <f t="shared" si="0"/>
        <v>1504.682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-1.155</v>
      </c>
      <c r="J22" s="16">
        <f t="shared" si="0"/>
        <v>1.155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-0.253</v>
      </c>
      <c r="H23" s="9">
        <v>0</v>
      </c>
      <c r="I23" s="9">
        <v>-5942.1030000000001</v>
      </c>
      <c r="J23" s="16">
        <f t="shared" si="0"/>
        <v>5942.1030053860568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0.253</v>
      </c>
      <c r="H24" s="9">
        <v>0</v>
      </c>
      <c r="I24" s="9">
        <v>7447.94</v>
      </c>
      <c r="J24" s="16">
        <f t="shared" si="0"/>
        <v>7447.9400042970938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-2106.5549999999998</v>
      </c>
      <c r="I25" s="9">
        <v>0</v>
      </c>
      <c r="J25" s="16">
        <f t="shared" si="0"/>
        <v>2106.5549999999998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-200.52099999999999</v>
      </c>
      <c r="H26" s="9">
        <v>-515.07600000000002</v>
      </c>
      <c r="I26" s="9">
        <v>27.698</v>
      </c>
      <c r="J26" s="16">
        <f t="shared" si="0"/>
        <v>553.42491488999667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161.279</v>
      </c>
      <c r="H27" s="9">
        <v>-414.00900000000001</v>
      </c>
      <c r="I27" s="9">
        <v>22.263999999999999</v>
      </c>
      <c r="J27" s="16">
        <f t="shared" si="0"/>
        <v>444.87082801415517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617.31799999999998</v>
      </c>
      <c r="H28" s="9">
        <v>-1600.3979999999999</v>
      </c>
      <c r="I28" s="9">
        <v>176.87799999999999</v>
      </c>
      <c r="J28" s="16">
        <f t="shared" si="0"/>
        <v>1724.4248601815041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-570.54700000000003</v>
      </c>
      <c r="H29" s="9">
        <v>-1541.57</v>
      </c>
      <c r="I29" s="9">
        <v>170.37700000000001</v>
      </c>
      <c r="J29" s="16">
        <f t="shared" si="0"/>
        <v>1652.5708052116859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-570.54700000000003</v>
      </c>
      <c r="H30" s="9">
        <v>-1541.57</v>
      </c>
      <c r="I30" s="9">
        <v>170.37700000000001</v>
      </c>
      <c r="J30" s="16">
        <f t="shared" si="0"/>
        <v>1652.5708052116859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617.31799999999998</v>
      </c>
      <c r="H31" s="9">
        <v>-1600.3979999999999</v>
      </c>
      <c r="I31" s="9">
        <v>176.87799999999999</v>
      </c>
      <c r="J31" s="16">
        <f t="shared" si="0"/>
        <v>1724.4248601815041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161.279</v>
      </c>
      <c r="H32" s="9">
        <v>-414.00900000000001</v>
      </c>
      <c r="I32" s="9">
        <v>22.263999999999999</v>
      </c>
      <c r="J32" s="16">
        <f t="shared" si="0"/>
        <v>444.87082801415517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-200.52099999999999</v>
      </c>
      <c r="H33" s="9">
        <v>-515.07600000000002</v>
      </c>
      <c r="I33" s="9">
        <v>27.698</v>
      </c>
      <c r="J33" s="16">
        <f t="shared" si="0"/>
        <v>553.42491488999667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1596.9449999999999</v>
      </c>
      <c r="I34" s="9">
        <v>1143.0550000000001</v>
      </c>
      <c r="J34" s="16">
        <f t="shared" si="0"/>
        <v>1963.8757766340516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1596.9449999999999</v>
      </c>
      <c r="I35" s="9">
        <v>1143.0550000000001</v>
      </c>
      <c r="J35" s="16">
        <f t="shared" si="0"/>
        <v>1963.8757766340516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-133.11699999999999</v>
      </c>
      <c r="I36" s="9">
        <v>1303.8800000000001</v>
      </c>
      <c r="J36" s="16">
        <f t="shared" si="0"/>
        <v>1310.6575411178162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-133.11699999999999</v>
      </c>
      <c r="I37" s="9">
        <v>1303.8800000000001</v>
      </c>
      <c r="J37" s="16">
        <f t="shared" si="0"/>
        <v>1310.6575411178162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-7.5289999999999999</v>
      </c>
      <c r="H38" s="9">
        <v>367.55399999999997</v>
      </c>
      <c r="I38" s="9">
        <v>-35.590000000000003</v>
      </c>
      <c r="J38" s="16">
        <f t="shared" si="0"/>
        <v>369.34980283871812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-7.5289999999999999</v>
      </c>
      <c r="H39" s="9">
        <v>367.55399999999997</v>
      </c>
      <c r="I39" s="9">
        <v>-35.590000000000003</v>
      </c>
      <c r="J39" s="16">
        <f t="shared" si="0"/>
        <v>369.34980283871812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178.006</v>
      </c>
      <c r="J40" s="16">
        <f t="shared" si="0"/>
        <v>178.006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1504.682</v>
      </c>
      <c r="J41" s="16">
        <f t="shared" si="0"/>
        <v>1504.682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212.63</v>
      </c>
      <c r="J42" s="16">
        <f t="shared" si="0"/>
        <v>212.63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-0.99299999999999999</v>
      </c>
      <c r="H43" s="9">
        <v>-351.745</v>
      </c>
      <c r="I43" s="9">
        <v>7532.1940000000004</v>
      </c>
      <c r="J43" s="16">
        <f t="shared" si="0"/>
        <v>7540.4026407553338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0.91700000000000004</v>
      </c>
      <c r="H44" s="9">
        <v>277.077</v>
      </c>
      <c r="I44" s="9">
        <v>-5933.2659999999996</v>
      </c>
      <c r="J44" s="16">
        <f t="shared" si="0"/>
        <v>5939.7321430830525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7.4999999999999997E-2</v>
      </c>
      <c r="H45" s="9">
        <v>-2031.8869999999999</v>
      </c>
      <c r="I45" s="9">
        <v>-94.887</v>
      </c>
      <c r="J45" s="16">
        <f t="shared" si="0"/>
        <v>2034.1013566592496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</v>
      </c>
      <c r="J46" s="16">
        <f t="shared" si="0"/>
        <v>0.64</v>
      </c>
    </row>
    <row r="47" spans="1:10" ht="14.25" customHeight="1">
      <c r="A47" s="74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1730.0609999999999</v>
      </c>
      <c r="I47" s="9">
        <v>-160.827</v>
      </c>
      <c r="J47" s="44">
        <f t="shared" si="0"/>
        <v>1737.5201833791743</v>
      </c>
    </row>
    <row r="48" spans="1:10" ht="14.25" customHeight="1">
      <c r="D48" s="36"/>
      <c r="E48" s="36"/>
      <c r="F48" s="36"/>
      <c r="G48" s="36"/>
      <c r="H48" s="36"/>
      <c r="I48" s="36"/>
      <c r="J48" s="36"/>
    </row>
    <row r="49" spans="4:10" ht="14.25" customHeight="1">
      <c r="D49" s="36"/>
      <c r="E49" s="36"/>
      <c r="F49" s="36"/>
      <c r="G49" s="36"/>
      <c r="H49" s="36"/>
      <c r="I49" s="36"/>
      <c r="J49" s="36"/>
    </row>
    <row r="50" spans="4:10" ht="14.25" customHeight="1">
      <c r="D50" s="36"/>
      <c r="E50" s="36"/>
      <c r="F50" s="36"/>
      <c r="G50" s="36"/>
      <c r="H50" s="36"/>
      <c r="I50" s="36"/>
      <c r="J50" s="36"/>
    </row>
    <row r="51" spans="4:10" ht="14.25" customHeight="1"/>
    <row r="52" spans="4:10" ht="14.25" customHeight="1"/>
    <row r="53" spans="4:10" ht="14.25" customHeight="1"/>
    <row r="54" spans="4:10" ht="14.25" customHeight="1"/>
    <row r="55" spans="4:10" ht="14.25" customHeight="1"/>
    <row r="56" spans="4:10" ht="14.25" customHeight="1"/>
    <row r="57" spans="4:10" ht="14.25" customHeight="1"/>
    <row r="58" spans="4:10" ht="14.25" customHeight="1"/>
    <row r="59" spans="4:10" ht="14.25" customHeight="1"/>
    <row r="60" spans="4:10" ht="14.25" customHeight="1"/>
    <row r="61" spans="4:10" ht="14.25" customHeight="1"/>
    <row r="62" spans="4:10" ht="14.25" customHeight="1"/>
    <row r="63" spans="4:10" ht="14.25" customHeight="1"/>
    <row r="64" spans="4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C1" zoomScale="80" zoomScaleNormal="80" workbookViewId="0">
      <selection activeCell="L27" sqref="L27"/>
    </sheetView>
  </sheetViews>
  <sheetFormatPr defaultColWidth="14.42578125" defaultRowHeight="15" customHeight="1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426.71600000000001</v>
      </c>
      <c r="H6" s="9">
        <v>682.59799999999996</v>
      </c>
      <c r="I6" s="9">
        <v>218.05500000000001</v>
      </c>
      <c r="J6" s="16">
        <f t="shared" ref="J6:J47" si="0">SQRT(G6*G6+H6*H6+I6*I6)</f>
        <v>834.01112539641815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-426.78399999999999</v>
      </c>
      <c r="H7" s="9">
        <v>2047.91</v>
      </c>
      <c r="I7" s="9">
        <v>654.22</v>
      </c>
      <c r="J7" s="16">
        <f t="shared" si="0"/>
        <v>2191.8220181292095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332.29500000000002</v>
      </c>
      <c r="H8" s="9">
        <v>-2215.297</v>
      </c>
      <c r="I8" s="9">
        <v>-16.614999999999998</v>
      </c>
      <c r="J8" s="16">
        <f t="shared" si="0"/>
        <v>2240.1421435835273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-332.33499999999998</v>
      </c>
      <c r="H9" s="9">
        <v>-738.52300000000002</v>
      </c>
      <c r="I9" s="9">
        <v>-5.5389999999999997</v>
      </c>
      <c r="J9" s="16">
        <f t="shared" si="0"/>
        <v>809.87249260300234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426.71600000000001</v>
      </c>
      <c r="H10" s="9">
        <v>682.59</v>
      </c>
      <c r="I10" s="9">
        <v>218.053</v>
      </c>
      <c r="J10" s="16">
        <f t="shared" si="0"/>
        <v>834.00405488522654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-426.78399999999999</v>
      </c>
      <c r="H11" s="9">
        <v>2047.91</v>
      </c>
      <c r="I11" s="9">
        <v>654.22</v>
      </c>
      <c r="J11" s="16">
        <f t="shared" si="0"/>
        <v>2191.8220181292095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332.29500000000002</v>
      </c>
      <c r="H12" s="9">
        <v>-2215.297</v>
      </c>
      <c r="I12" s="9">
        <v>-16.614999999999998</v>
      </c>
      <c r="J12" s="16">
        <f t="shared" si="0"/>
        <v>2240.1421435835273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-332.33499999999998</v>
      </c>
      <c r="H13" s="9">
        <v>-738.52300000000002</v>
      </c>
      <c r="I13" s="9">
        <v>-5.5389999999999997</v>
      </c>
      <c r="J13" s="16">
        <f t="shared" si="0"/>
        <v>809.87249260300234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0.105</v>
      </c>
      <c r="I14" s="9">
        <v>0</v>
      </c>
      <c r="J14" s="16">
        <f t="shared" si="0"/>
        <v>0.10517128885774861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0.105</v>
      </c>
      <c r="I15" s="9">
        <v>0</v>
      </c>
      <c r="J15" s="16">
        <f t="shared" si="0"/>
        <v>0.10517128885774861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-1858.6579999999999</v>
      </c>
      <c r="I16" s="9">
        <v>636.93299999999999</v>
      </c>
      <c r="J16" s="16">
        <f t="shared" si="0"/>
        <v>1964.762891719507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-1858.6579999999999</v>
      </c>
      <c r="I17" s="9">
        <v>636.93299999999999</v>
      </c>
      <c r="J17" s="16">
        <f t="shared" si="0"/>
        <v>1964.762891719507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-1346.288</v>
      </c>
      <c r="I18" s="9">
        <v>-359.76499999999999</v>
      </c>
      <c r="J18" s="16">
        <f t="shared" si="0"/>
        <v>1393.5286987245725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-1346.288</v>
      </c>
      <c r="I19" s="9">
        <v>-359.76499999999999</v>
      </c>
      <c r="J19" s="16">
        <f t="shared" si="0"/>
        <v>1393.5286987245725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-512.37</v>
      </c>
      <c r="I20" s="9">
        <v>996.69799999999998</v>
      </c>
      <c r="J20" s="16">
        <f t="shared" si="0"/>
        <v>1120.6827978197041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1487.0519999999999</v>
      </c>
      <c r="J21" s="16">
        <f t="shared" si="0"/>
        <v>1487.0519999999999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-1.141</v>
      </c>
      <c r="J22" s="16">
        <f t="shared" si="0"/>
        <v>1.141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-0.249</v>
      </c>
      <c r="H23" s="9">
        <v>0</v>
      </c>
      <c r="I23" s="9">
        <v>-5872.482</v>
      </c>
      <c r="J23" s="16">
        <f t="shared" si="0"/>
        <v>5872.4820052789428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0.249</v>
      </c>
      <c r="H24" s="9">
        <v>0</v>
      </c>
      <c r="I24" s="9">
        <v>7360.6750000000002</v>
      </c>
      <c r="J24" s="16">
        <f t="shared" si="0"/>
        <v>7360.6750042116382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-2081.873</v>
      </c>
      <c r="I25" s="9">
        <v>0</v>
      </c>
      <c r="J25" s="16">
        <f t="shared" si="0"/>
        <v>2081.873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-202.767</v>
      </c>
      <c r="H26" s="9">
        <v>-520.84299999999996</v>
      </c>
      <c r="I26" s="9">
        <v>28.009</v>
      </c>
      <c r="J26" s="16">
        <f t="shared" si="0"/>
        <v>559.62164988409802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163.08500000000001</v>
      </c>
      <c r="H27" s="9">
        <v>-418.64499999999998</v>
      </c>
      <c r="I27" s="9">
        <v>22.513000000000002</v>
      </c>
      <c r="J27" s="16">
        <f t="shared" si="0"/>
        <v>449.85240737268481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624.23</v>
      </c>
      <c r="H28" s="9">
        <v>-1618.318</v>
      </c>
      <c r="I28" s="9">
        <v>178.85900000000001</v>
      </c>
      <c r="J28" s="16">
        <f t="shared" si="0"/>
        <v>1743.73357595276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-576.93499999999995</v>
      </c>
      <c r="H29" s="9">
        <v>-1558.8320000000001</v>
      </c>
      <c r="I29" s="9">
        <v>172.28399999999999</v>
      </c>
      <c r="J29" s="16">
        <f t="shared" si="0"/>
        <v>1671.075394799708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-576.93499999999995</v>
      </c>
      <c r="H30" s="9">
        <v>-1558.8320000000001</v>
      </c>
      <c r="I30" s="9">
        <v>172.28399999999999</v>
      </c>
      <c r="J30" s="16">
        <f t="shared" si="0"/>
        <v>1671.075394799708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624.23</v>
      </c>
      <c r="H31" s="9">
        <v>-1618.318</v>
      </c>
      <c r="I31" s="9">
        <v>178.85900000000001</v>
      </c>
      <c r="J31" s="16">
        <f t="shared" si="0"/>
        <v>1743.73357595276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163.08500000000001</v>
      </c>
      <c r="H32" s="9">
        <v>-418.64499999999998</v>
      </c>
      <c r="I32" s="9">
        <v>22.513000000000002</v>
      </c>
      <c r="J32" s="16">
        <f t="shared" si="0"/>
        <v>449.85240737268481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-202.767</v>
      </c>
      <c r="H33" s="9">
        <v>-520.84299999999996</v>
      </c>
      <c r="I33" s="9">
        <v>28.009</v>
      </c>
      <c r="J33" s="16">
        <f t="shared" si="0"/>
        <v>559.62164988409802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1614.826</v>
      </c>
      <c r="I34" s="9">
        <v>1155.854</v>
      </c>
      <c r="J34" s="16">
        <f t="shared" si="0"/>
        <v>1985.8654233336156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1614.826</v>
      </c>
      <c r="I35" s="9">
        <v>1155.854</v>
      </c>
      <c r="J35" s="16">
        <f t="shared" si="0"/>
        <v>1985.8654233336156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-134.607</v>
      </c>
      <c r="I36" s="9">
        <v>1318.48</v>
      </c>
      <c r="J36" s="16">
        <f t="shared" si="0"/>
        <v>1325.3333749849508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-134.607</v>
      </c>
      <c r="I37" s="9">
        <v>1318.48</v>
      </c>
      <c r="J37" s="16">
        <f t="shared" si="0"/>
        <v>1325.3333749849508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-7.6130000000000004</v>
      </c>
      <c r="H38" s="9">
        <v>371.66899999999998</v>
      </c>
      <c r="I38" s="9">
        <v>-35.988</v>
      </c>
      <c r="J38" s="16">
        <f t="shared" si="0"/>
        <v>373.48485842668373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-7.6130000000000004</v>
      </c>
      <c r="H39" s="9">
        <v>371.66899999999998</v>
      </c>
      <c r="I39" s="9">
        <v>-35.988</v>
      </c>
      <c r="J39" s="16">
        <f t="shared" si="0"/>
        <v>373.48485842668373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195.709</v>
      </c>
      <c r="J40" s="16">
        <f t="shared" si="0"/>
        <v>195.709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1521.53</v>
      </c>
      <c r="J41" s="16">
        <f t="shared" si="0"/>
        <v>1521.53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195.709</v>
      </c>
      <c r="J42" s="16">
        <f t="shared" si="0"/>
        <v>195.709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-1.004</v>
      </c>
      <c r="H43" s="9">
        <v>-355.68299999999999</v>
      </c>
      <c r="I43" s="9">
        <v>7616.5330000000004</v>
      </c>
      <c r="J43" s="16">
        <f t="shared" si="0"/>
        <v>7624.8335289758297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0.92800000000000005</v>
      </c>
      <c r="H44" s="9">
        <v>280.17899999999997</v>
      </c>
      <c r="I44" s="9">
        <v>-5999.7020000000002</v>
      </c>
      <c r="J44" s="16">
        <f t="shared" si="0"/>
        <v>6006.2405231583089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7.5999999999999998E-2</v>
      </c>
      <c r="H45" s="9">
        <v>-2054.6379999999999</v>
      </c>
      <c r="I45" s="9">
        <v>-95.948999999999998</v>
      </c>
      <c r="J45" s="16">
        <f t="shared" si="0"/>
        <v>2056.87712987942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0.64800000000000002</v>
      </c>
      <c r="J46" s="16">
        <f t="shared" si="0"/>
        <v>0.64800000000000002</v>
      </c>
    </row>
    <row r="47" spans="1:10" ht="14.25" customHeight="1">
      <c r="A47" s="74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1749.433</v>
      </c>
      <c r="I47" s="9">
        <v>-162.62799999999999</v>
      </c>
      <c r="J47" s="44">
        <f t="shared" si="0"/>
        <v>1756.9757220499662</v>
      </c>
    </row>
    <row r="48" spans="1:10" ht="14.25" customHeight="1">
      <c r="D48" s="36"/>
      <c r="E48" s="36"/>
      <c r="F48" s="36"/>
      <c r="G48" s="36"/>
      <c r="H48" s="36"/>
      <c r="I48" s="36"/>
      <c r="J48" s="36"/>
    </row>
    <row r="49" spans="4:10" ht="14.25" customHeight="1">
      <c r="D49" s="36"/>
      <c r="E49" s="36"/>
      <c r="F49" s="36"/>
      <c r="G49" s="36"/>
      <c r="H49" s="36"/>
      <c r="I49" s="36"/>
      <c r="J49" s="36"/>
    </row>
    <row r="50" spans="4:10" ht="14.25" customHeight="1">
      <c r="D50" s="36"/>
      <c r="E50" s="36"/>
      <c r="F50" s="36"/>
      <c r="G50" s="36"/>
      <c r="H50" s="36"/>
      <c r="I50" s="36"/>
      <c r="J50" s="36"/>
    </row>
    <row r="51" spans="4:10" ht="14.25" customHeight="1"/>
    <row r="52" spans="4:10" ht="14.25" customHeight="1"/>
    <row r="53" spans="4:10" ht="14.25" customHeight="1"/>
    <row r="54" spans="4:10" ht="14.25" customHeight="1"/>
    <row r="55" spans="4:10" ht="14.25" customHeight="1"/>
    <row r="56" spans="4:10" ht="14.25" customHeight="1"/>
    <row r="57" spans="4:10" ht="14.25" customHeight="1"/>
    <row r="58" spans="4:10" ht="14.25" customHeight="1"/>
    <row r="59" spans="4:10" ht="14.25" customHeight="1"/>
    <row r="60" spans="4:10" ht="14.25" customHeight="1"/>
    <row r="61" spans="4:10" ht="14.25" customHeight="1"/>
    <row r="62" spans="4:10" ht="14.25" customHeight="1"/>
    <row r="63" spans="4:10" ht="14.25" customHeight="1"/>
    <row r="64" spans="4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C1" zoomScale="80" zoomScaleNormal="80" workbookViewId="0">
      <selection activeCell="K14" sqref="K14"/>
    </sheetView>
  </sheetViews>
  <sheetFormatPr defaultColWidth="14.42578125" defaultRowHeight="15" customHeight="1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>
      <c r="B1" s="17" t="s">
        <v>0</v>
      </c>
    </row>
    <row r="2" spans="1:10" ht="14.25" customHeight="1">
      <c r="B2" s="18" t="s">
        <v>2</v>
      </c>
    </row>
    <row r="3" spans="1:10" ht="14.25" customHeight="1">
      <c r="B3" s="19" t="s">
        <v>4</v>
      </c>
    </row>
    <row r="4" spans="1:10" ht="14.25" customHeight="1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>
      <c r="A5" s="9"/>
      <c r="B5" s="9" t="s">
        <v>5</v>
      </c>
      <c r="C5" s="9" t="s">
        <v>6</v>
      </c>
      <c r="D5" s="51" t="s">
        <v>7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134</v>
      </c>
    </row>
    <row r="6" spans="1:10" ht="14.25" customHeight="1">
      <c r="A6" s="7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406.154</v>
      </c>
      <c r="H6" s="9">
        <v>649.64099999999996</v>
      </c>
      <c r="I6" s="9">
        <v>207.53200000000001</v>
      </c>
      <c r="J6" s="16">
        <f t="shared" ref="J6:J47" si="0">SQRT(G6*G6+H6*H6+I6*I6)</f>
        <v>793.76572842432552</v>
      </c>
    </row>
    <row r="7" spans="1:10" ht="14.25" customHeight="1">
      <c r="A7" s="7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-406.22300000000001</v>
      </c>
      <c r="H7" s="9">
        <v>1949.252</v>
      </c>
      <c r="I7" s="9">
        <v>622.70299999999997</v>
      </c>
      <c r="J7" s="16">
        <f t="shared" si="0"/>
        <v>2086.2309343507491</v>
      </c>
    </row>
    <row r="8" spans="1:10" ht="14.25" customHeight="1">
      <c r="A8" s="7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306.74799999999999</v>
      </c>
      <c r="H8" s="9">
        <v>-2044.99</v>
      </c>
      <c r="I8" s="9">
        <v>-15.337</v>
      </c>
      <c r="J8" s="16">
        <f t="shared" si="0"/>
        <v>2067.9249645896243</v>
      </c>
    </row>
    <row r="9" spans="1:10" ht="14.25" customHeight="1">
      <c r="A9" s="7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-306.79000000000002</v>
      </c>
      <c r="H9" s="9">
        <v>-584.36099999999999</v>
      </c>
      <c r="I9" s="9">
        <v>-4.383</v>
      </c>
      <c r="J9" s="16">
        <f t="shared" si="0"/>
        <v>660.01294919872601</v>
      </c>
    </row>
    <row r="10" spans="1:10" ht="14.25" customHeight="1">
      <c r="A10" s="7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406.154</v>
      </c>
      <c r="H10" s="9">
        <v>649.64099999999996</v>
      </c>
      <c r="I10" s="9">
        <v>207.53200000000001</v>
      </c>
      <c r="J10" s="16">
        <f t="shared" si="0"/>
        <v>793.76572842432552</v>
      </c>
    </row>
    <row r="11" spans="1:10" ht="14.25" customHeight="1">
      <c r="A11" s="7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-406.22300000000001</v>
      </c>
      <c r="H11" s="9">
        <v>1949.252</v>
      </c>
      <c r="I11" s="9">
        <v>622.70299999999997</v>
      </c>
      <c r="J11" s="16">
        <f t="shared" si="0"/>
        <v>2086.2309343507491</v>
      </c>
    </row>
    <row r="12" spans="1:10" ht="14.25" customHeight="1">
      <c r="A12" s="7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306.74799999999999</v>
      </c>
      <c r="H12" s="9">
        <v>-2044.99</v>
      </c>
      <c r="I12" s="9">
        <v>-15.337</v>
      </c>
      <c r="J12" s="16">
        <f t="shared" si="0"/>
        <v>2067.9249645896243</v>
      </c>
    </row>
    <row r="13" spans="1:10" ht="14.25" customHeight="1">
      <c r="A13" s="7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-306.79000000000002</v>
      </c>
      <c r="H13" s="9">
        <v>-584.36099999999999</v>
      </c>
      <c r="I13" s="9">
        <v>-4.383</v>
      </c>
      <c r="J13" s="16">
        <f t="shared" si="0"/>
        <v>660.01294919872601</v>
      </c>
    </row>
    <row r="14" spans="1:10" ht="14.25" customHeight="1">
      <c r="A14" s="7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-4.0000000000000001E-3</v>
      </c>
      <c r="H14" s="9">
        <v>7.1999999999999995E-2</v>
      </c>
      <c r="I14" s="9">
        <v>0</v>
      </c>
      <c r="J14" s="16">
        <f t="shared" si="0"/>
        <v>7.211102550927978E-2</v>
      </c>
    </row>
    <row r="15" spans="1:10" ht="14.25" customHeight="1">
      <c r="A15" s="7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-4.0000000000000001E-3</v>
      </c>
      <c r="H15" s="9">
        <v>7.1999999999999995E-2</v>
      </c>
      <c r="I15" s="9">
        <v>0</v>
      </c>
      <c r="J15" s="16">
        <f t="shared" si="0"/>
        <v>7.211102550927978E-2</v>
      </c>
    </row>
    <row r="16" spans="1:10" ht="14.25" customHeight="1">
      <c r="A16" s="7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-1845.383</v>
      </c>
      <c r="I16" s="9">
        <v>632.38400000000001</v>
      </c>
      <c r="J16" s="16">
        <f t="shared" si="0"/>
        <v>1950.7301077724719</v>
      </c>
    </row>
    <row r="17" spans="1:10" ht="14.25" customHeight="1">
      <c r="A17" s="7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-1845.383</v>
      </c>
      <c r="I17" s="9">
        <v>632.38400000000001</v>
      </c>
      <c r="J17" s="16">
        <f t="shared" si="0"/>
        <v>1950.7301077724719</v>
      </c>
    </row>
    <row r="18" spans="1:10" ht="14.25" customHeight="1">
      <c r="A18" s="7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-1336.673</v>
      </c>
      <c r="I18" s="9">
        <v>-357.19499999999999</v>
      </c>
      <c r="J18" s="16">
        <f t="shared" si="0"/>
        <v>1383.5761550973623</v>
      </c>
    </row>
    <row r="19" spans="1:10" ht="14.25" customHeight="1">
      <c r="A19" s="7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-1336.673</v>
      </c>
      <c r="I19" s="9">
        <v>-357.19499999999999</v>
      </c>
      <c r="J19" s="16">
        <f t="shared" si="0"/>
        <v>1383.5761550973623</v>
      </c>
    </row>
    <row r="20" spans="1:10" ht="14.25" customHeight="1">
      <c r="A20" s="7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-508.71</v>
      </c>
      <c r="I20" s="9">
        <v>989.57899999999995</v>
      </c>
      <c r="J20" s="16">
        <f t="shared" si="0"/>
        <v>1112.6780642063543</v>
      </c>
    </row>
    <row r="21" spans="1:10" ht="14.25" customHeight="1">
      <c r="A21" s="7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1442.8989999999999</v>
      </c>
      <c r="J21" s="16">
        <f t="shared" si="0"/>
        <v>1442.8989999999999</v>
      </c>
    </row>
    <row r="22" spans="1:10" ht="14.25" customHeight="1">
      <c r="A22" s="7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-1.575</v>
      </c>
      <c r="J22" s="16">
        <f t="shared" si="0"/>
        <v>1.575</v>
      </c>
    </row>
    <row r="23" spans="1:10" ht="14.25" customHeight="1">
      <c r="A23" s="7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-0.34499999999999997</v>
      </c>
      <c r="H23" s="9">
        <v>0</v>
      </c>
      <c r="I23" s="9">
        <v>-8364.9470000000001</v>
      </c>
      <c r="J23" s="16">
        <f t="shared" si="0"/>
        <v>8364.9470071145115</v>
      </c>
    </row>
    <row r="24" spans="1:10" ht="14.25" customHeight="1">
      <c r="A24" s="7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0.34499999999999997</v>
      </c>
      <c r="H24" s="9">
        <v>0</v>
      </c>
      <c r="I24" s="9">
        <v>9809.4210000000003</v>
      </c>
      <c r="J24" s="16">
        <f t="shared" si="0"/>
        <v>9809.421006066872</v>
      </c>
    </row>
    <row r="25" spans="1:10" ht="14.25" customHeight="1">
      <c r="A25" s="7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-1875.769</v>
      </c>
      <c r="I25" s="9">
        <v>0</v>
      </c>
      <c r="J25" s="16">
        <f t="shared" si="0"/>
        <v>1875.769</v>
      </c>
    </row>
    <row r="26" spans="1:10" ht="14.25" customHeight="1">
      <c r="A26" s="7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-211.14400000000001</v>
      </c>
      <c r="H26" s="9">
        <v>-542.36199999999997</v>
      </c>
      <c r="I26" s="9">
        <v>29.166</v>
      </c>
      <c r="J26" s="16">
        <f t="shared" si="0"/>
        <v>582.74263902343716</v>
      </c>
    </row>
    <row r="27" spans="1:10" ht="14.25" customHeight="1">
      <c r="A27" s="7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173.03700000000001</v>
      </c>
      <c r="H27" s="9">
        <v>-444.19200000000001</v>
      </c>
      <c r="I27" s="9">
        <v>23.887</v>
      </c>
      <c r="J27" s="16">
        <f t="shared" si="0"/>
        <v>477.30380786455078</v>
      </c>
    </row>
    <row r="28" spans="1:10" ht="14.25" customHeight="1">
      <c r="A28" s="7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546.40499999999997</v>
      </c>
      <c r="H28" s="9">
        <v>-1416.5540000000001</v>
      </c>
      <c r="I28" s="9">
        <v>156.56</v>
      </c>
      <c r="J28" s="16">
        <f t="shared" si="0"/>
        <v>1526.3337421877957</v>
      </c>
    </row>
    <row r="29" spans="1:10" ht="14.25" customHeight="1">
      <c r="A29" s="7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-501.63900000000001</v>
      </c>
      <c r="H29" s="9">
        <v>-1355.3879999999999</v>
      </c>
      <c r="I29" s="9">
        <v>149.79900000000001</v>
      </c>
      <c r="J29" s="16">
        <f t="shared" si="0"/>
        <v>1452.9824697036092</v>
      </c>
    </row>
    <row r="30" spans="1:10" ht="14.25" customHeight="1">
      <c r="A30" s="7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-501.63900000000001</v>
      </c>
      <c r="H30" s="9">
        <v>-1355.3879999999999</v>
      </c>
      <c r="I30" s="9">
        <v>149.79900000000001</v>
      </c>
      <c r="J30" s="16">
        <f t="shared" si="0"/>
        <v>1452.9824697036092</v>
      </c>
    </row>
    <row r="31" spans="1:10" ht="14.25" customHeight="1">
      <c r="A31" s="7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546.40499999999997</v>
      </c>
      <c r="H31" s="9">
        <v>-1416.5540000000001</v>
      </c>
      <c r="I31" s="9">
        <v>156.56</v>
      </c>
      <c r="J31" s="16">
        <f t="shared" si="0"/>
        <v>1526.3337421877957</v>
      </c>
    </row>
    <row r="32" spans="1:10" ht="14.25" customHeight="1">
      <c r="A32" s="7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173.03700000000001</v>
      </c>
      <c r="H32" s="9">
        <v>-444.19200000000001</v>
      </c>
      <c r="I32" s="9">
        <v>23.887</v>
      </c>
      <c r="J32" s="16">
        <f t="shared" si="0"/>
        <v>477.30380786455078</v>
      </c>
    </row>
    <row r="33" spans="1:10" ht="14.25" customHeight="1">
      <c r="A33" s="7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-211.14400000000001</v>
      </c>
      <c r="H33" s="9">
        <v>-542.36199999999997</v>
      </c>
      <c r="I33" s="9">
        <v>29.166</v>
      </c>
      <c r="J33" s="16">
        <f t="shared" si="0"/>
        <v>582.74263902343716</v>
      </c>
    </row>
    <row r="34" spans="1:10" ht="14.25" customHeight="1">
      <c r="A34" s="7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1557.694</v>
      </c>
      <c r="I34" s="9">
        <v>1114.96</v>
      </c>
      <c r="J34" s="16">
        <f t="shared" si="0"/>
        <v>1915.6060135727284</v>
      </c>
    </row>
    <row r="35" spans="1:10" ht="14.25" customHeight="1">
      <c r="A35" s="7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1557.694</v>
      </c>
      <c r="I35" s="9">
        <v>1114.96</v>
      </c>
      <c r="J35" s="16">
        <f t="shared" si="0"/>
        <v>1915.6060135727284</v>
      </c>
    </row>
    <row r="36" spans="1:10" ht="14.25" customHeight="1">
      <c r="A36" s="7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-129.84399999999999</v>
      </c>
      <c r="I36" s="9">
        <v>1271.829</v>
      </c>
      <c r="J36" s="16">
        <f t="shared" si="0"/>
        <v>1278.4398576299941</v>
      </c>
    </row>
    <row r="37" spans="1:10" ht="14.25" customHeight="1">
      <c r="A37" s="7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-129.84399999999999</v>
      </c>
      <c r="I37" s="9">
        <v>1271.829</v>
      </c>
      <c r="J37" s="16">
        <f t="shared" si="0"/>
        <v>1278.4398576299941</v>
      </c>
    </row>
    <row r="38" spans="1:10" ht="14.25" customHeight="1">
      <c r="A38" s="7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-6.6580000000000004</v>
      </c>
      <c r="H38" s="9">
        <v>325.03300000000002</v>
      </c>
      <c r="I38" s="9">
        <v>-31.472000000000001</v>
      </c>
      <c r="J38" s="16">
        <f t="shared" si="0"/>
        <v>326.6209834609528</v>
      </c>
    </row>
    <row r="39" spans="1:10" ht="14.25" customHeight="1">
      <c r="A39" s="7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-6.6580000000000004</v>
      </c>
      <c r="H39" s="9">
        <v>325.03300000000002</v>
      </c>
      <c r="I39" s="9">
        <v>-31.472000000000001</v>
      </c>
      <c r="J39" s="16">
        <f t="shared" si="0"/>
        <v>326.6209834609528</v>
      </c>
    </row>
    <row r="40" spans="1:10" ht="14.25" customHeight="1">
      <c r="A40" s="7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214.87</v>
      </c>
      <c r="J40" s="16">
        <f t="shared" si="0"/>
        <v>214.87</v>
      </c>
    </row>
    <row r="41" spans="1:10" ht="14.25" customHeight="1">
      <c r="A41" s="7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1442.8989999999999</v>
      </c>
      <c r="J41" s="16">
        <f t="shared" si="0"/>
        <v>1442.8989999999999</v>
      </c>
    </row>
    <row r="42" spans="1:10" ht="14.25" customHeight="1">
      <c r="A42" s="7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249.33099999999999</v>
      </c>
      <c r="J42" s="16">
        <f t="shared" si="0"/>
        <v>249.33099999999999</v>
      </c>
    </row>
    <row r="43" spans="1:10" ht="14.25" customHeight="1">
      <c r="A43" s="7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-1.327</v>
      </c>
      <c r="H43" s="9">
        <v>-461.464</v>
      </c>
      <c r="I43" s="9">
        <v>9881.7049999999999</v>
      </c>
      <c r="J43" s="16">
        <f t="shared" si="0"/>
        <v>9892.4741339692155</v>
      </c>
    </row>
    <row r="44" spans="1:10" ht="14.25" customHeight="1">
      <c r="A44" s="7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1.26</v>
      </c>
      <c r="H44" s="9">
        <v>390.17899999999997</v>
      </c>
      <c r="I44" s="9">
        <v>-8355.2160000000003</v>
      </c>
      <c r="J44" s="16">
        <f t="shared" si="0"/>
        <v>8364.3215891246673</v>
      </c>
    </row>
    <row r="45" spans="1:10" ht="14.25" customHeight="1">
      <c r="A45" s="7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6.7000000000000004E-2</v>
      </c>
      <c r="H45" s="9">
        <v>-1804.4839999999999</v>
      </c>
      <c r="I45" s="9">
        <v>-84.266999999999996</v>
      </c>
      <c r="J45" s="16">
        <f t="shared" si="0"/>
        <v>1806.4505080499714</v>
      </c>
    </row>
    <row r="46" spans="1:10" ht="14.25" customHeight="1">
      <c r="A46" s="7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0.67700000000000005</v>
      </c>
      <c r="J46" s="16">
        <f t="shared" si="0"/>
        <v>0.67700000000000005</v>
      </c>
    </row>
    <row r="47" spans="1:10" ht="14.25" customHeight="1">
      <c r="A47" s="74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1687.539</v>
      </c>
      <c r="I47" s="9">
        <v>-156.869</v>
      </c>
      <c r="J47" s="44">
        <f t="shared" si="0"/>
        <v>1694.8143732226254</v>
      </c>
    </row>
    <row r="48" spans="1:10" ht="14.25" customHeight="1">
      <c r="D48" s="36"/>
      <c r="E48" s="36"/>
      <c r="F48" s="36"/>
      <c r="G48" s="36"/>
      <c r="H48" s="36"/>
      <c r="I48" s="36"/>
      <c r="J48" s="36"/>
    </row>
    <row r="49" spans="4:10" ht="14.25" customHeight="1">
      <c r="D49" s="36"/>
      <c r="E49" s="36"/>
      <c r="F49" s="36"/>
      <c r="G49" s="36"/>
      <c r="H49" s="36"/>
      <c r="I49" s="36"/>
      <c r="J49" s="36"/>
    </row>
    <row r="50" spans="4:10" ht="14.25" customHeight="1">
      <c r="D50" s="36"/>
      <c r="E50" s="36"/>
      <c r="F50" s="36"/>
      <c r="G50" s="36"/>
      <c r="H50" s="36"/>
      <c r="I50" s="36"/>
      <c r="J50" s="36"/>
    </row>
    <row r="51" spans="4:10" ht="14.25" customHeight="1"/>
    <row r="52" spans="4:10" ht="14.25" customHeight="1"/>
    <row r="53" spans="4:10" ht="14.25" customHeight="1"/>
    <row r="54" spans="4:10" ht="14.25" customHeight="1"/>
    <row r="55" spans="4:10" ht="14.25" customHeight="1"/>
    <row r="56" spans="4:10" ht="14.25" customHeight="1"/>
    <row r="57" spans="4:10" ht="14.25" customHeight="1"/>
    <row r="58" spans="4:10" ht="14.25" customHeight="1"/>
    <row r="59" spans="4:10" ht="14.25" customHeight="1"/>
    <row r="60" spans="4:10" ht="14.25" customHeight="1"/>
    <row r="61" spans="4:10" ht="14.25" customHeight="1"/>
    <row r="62" spans="4:10" ht="14.25" customHeight="1"/>
    <row r="63" spans="4:10" ht="14.25" customHeight="1"/>
    <row r="64" spans="4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7"/>
  <sheetViews>
    <sheetView topLeftCell="C1" zoomScale="80" zoomScaleNormal="80" workbookViewId="0">
      <selection activeCell="G3" sqref="G3:I44"/>
    </sheetView>
  </sheetViews>
  <sheetFormatPr defaultColWidth="14.42578125" defaultRowHeight="15" customHeight="1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>
      <c r="G1" t="s">
        <v>3</v>
      </c>
      <c r="H1" t="s">
        <v>3</v>
      </c>
      <c r="I1" t="s">
        <v>3</v>
      </c>
      <c r="J1" s="15" t="s">
        <v>133</v>
      </c>
    </row>
    <row r="2" spans="1:10" ht="14.25" customHeight="1">
      <c r="A2" s="9"/>
      <c r="B2" s="9" t="s">
        <v>5</v>
      </c>
      <c r="C2" s="9" t="s">
        <v>6</v>
      </c>
      <c r="D2" s="51" t="s">
        <v>7</v>
      </c>
      <c r="E2" s="51" t="s">
        <v>9</v>
      </c>
      <c r="F2" s="51" t="s">
        <v>10</v>
      </c>
      <c r="G2" s="51" t="s">
        <v>11</v>
      </c>
      <c r="H2" s="51" t="s">
        <v>12</v>
      </c>
      <c r="I2" s="51" t="s">
        <v>13</v>
      </c>
      <c r="J2" s="51" t="s">
        <v>134</v>
      </c>
    </row>
    <row r="3" spans="1:10" ht="14.25" customHeight="1">
      <c r="A3" s="73" t="s">
        <v>14</v>
      </c>
      <c r="B3" s="11" t="s">
        <v>16</v>
      </c>
      <c r="C3" s="11" t="s">
        <v>17</v>
      </c>
      <c r="D3" s="9" t="s">
        <v>18</v>
      </c>
      <c r="E3" s="9" t="s">
        <v>19</v>
      </c>
      <c r="F3" s="9" t="s">
        <v>20</v>
      </c>
      <c r="G3" s="9">
        <v>32.429000000000002</v>
      </c>
      <c r="H3" s="9">
        <v>51.869</v>
      </c>
      <c r="I3" s="9">
        <v>16.57</v>
      </c>
      <c r="J3" s="16">
        <f t="shared" ref="J3:J44" si="0">SQRT(G3*G3+H3*H3+I3*I3)</f>
        <v>63.376636878269267</v>
      </c>
    </row>
    <row r="4" spans="1:10" ht="14.25" customHeight="1">
      <c r="A4" s="74"/>
      <c r="B4" s="11" t="s">
        <v>21</v>
      </c>
      <c r="C4" s="11" t="s">
        <v>22</v>
      </c>
      <c r="D4" s="9" t="s">
        <v>18</v>
      </c>
      <c r="E4" s="9" t="s">
        <v>23</v>
      </c>
      <c r="F4" s="9" t="s">
        <v>20</v>
      </c>
      <c r="G4" s="9">
        <v>-32.454000000000001</v>
      </c>
      <c r="H4" s="9">
        <v>155.727</v>
      </c>
      <c r="I4" s="9">
        <v>49.747999999999998</v>
      </c>
      <c r="J4" s="16">
        <f t="shared" si="0"/>
        <v>166.67040573839137</v>
      </c>
    </row>
    <row r="5" spans="1:10" ht="14.25" customHeight="1">
      <c r="A5" s="74"/>
      <c r="B5" s="11" t="s">
        <v>24</v>
      </c>
      <c r="C5" s="11" t="s">
        <v>25</v>
      </c>
      <c r="D5" s="9" t="s">
        <v>18</v>
      </c>
      <c r="E5" s="9" t="s">
        <v>26</v>
      </c>
      <c r="F5" s="9" t="s">
        <v>20</v>
      </c>
      <c r="G5" s="9">
        <v>-73.983000000000004</v>
      </c>
      <c r="H5" s="9">
        <v>493.221</v>
      </c>
      <c r="I5" s="9">
        <v>3.6989999999999998</v>
      </c>
      <c r="J5" s="16">
        <f t="shared" si="0"/>
        <v>498.75256563851383</v>
      </c>
    </row>
    <row r="6" spans="1:10" ht="14.25" customHeight="1">
      <c r="A6" s="74"/>
      <c r="B6" s="11" t="s">
        <v>28</v>
      </c>
      <c r="C6" s="11" t="s">
        <v>29</v>
      </c>
      <c r="D6" s="9" t="s">
        <v>18</v>
      </c>
      <c r="E6" s="9" t="s">
        <v>30</v>
      </c>
      <c r="F6" s="9" t="s">
        <v>20</v>
      </c>
      <c r="G6" s="9">
        <v>73.948999999999998</v>
      </c>
      <c r="H6" s="9">
        <v>140.85599999999999</v>
      </c>
      <c r="I6" s="9">
        <v>1.056</v>
      </c>
      <c r="J6" s="16">
        <f t="shared" si="0"/>
        <v>159.09111374618004</v>
      </c>
    </row>
    <row r="7" spans="1:10" ht="14.25" customHeight="1">
      <c r="A7" s="74"/>
      <c r="B7" s="9" t="s">
        <v>31</v>
      </c>
      <c r="C7" s="9" t="s">
        <v>32</v>
      </c>
      <c r="D7" s="9" t="s">
        <v>18</v>
      </c>
      <c r="E7" s="9" t="s">
        <v>34</v>
      </c>
      <c r="F7" s="9" t="s">
        <v>165</v>
      </c>
      <c r="G7" s="9">
        <v>32.429000000000002</v>
      </c>
      <c r="H7" s="9">
        <v>51.869</v>
      </c>
      <c r="I7" s="9">
        <v>16.57</v>
      </c>
      <c r="J7" s="16">
        <f t="shared" si="0"/>
        <v>63.376636878269267</v>
      </c>
    </row>
    <row r="8" spans="1:10" ht="14.25" customHeight="1">
      <c r="A8" s="74"/>
      <c r="B8" s="9" t="s">
        <v>36</v>
      </c>
      <c r="C8" s="9" t="s">
        <v>32</v>
      </c>
      <c r="D8" s="9" t="s">
        <v>18</v>
      </c>
      <c r="E8" s="9" t="s">
        <v>34</v>
      </c>
      <c r="F8" s="9" t="s">
        <v>166</v>
      </c>
      <c r="G8" s="9">
        <v>-32.454000000000001</v>
      </c>
      <c r="H8" s="9">
        <v>155.727</v>
      </c>
      <c r="I8" s="9">
        <v>49.747999999999998</v>
      </c>
      <c r="J8" s="16">
        <f t="shared" si="0"/>
        <v>166.67040573839137</v>
      </c>
    </row>
    <row r="9" spans="1:10" ht="14.25" customHeight="1">
      <c r="A9" s="74"/>
      <c r="B9" s="9" t="s">
        <v>39</v>
      </c>
      <c r="C9" s="9" t="s">
        <v>32</v>
      </c>
      <c r="D9" s="9" t="s">
        <v>18</v>
      </c>
      <c r="E9" s="9" t="s">
        <v>34</v>
      </c>
      <c r="F9" s="9" t="s">
        <v>40</v>
      </c>
      <c r="G9" s="9">
        <v>-73.983000000000004</v>
      </c>
      <c r="H9" s="9">
        <v>493.221</v>
      </c>
      <c r="I9" s="9">
        <v>3.6989999999999998</v>
      </c>
      <c r="J9" s="16">
        <f t="shared" si="0"/>
        <v>498.75256563851383</v>
      </c>
    </row>
    <row r="10" spans="1:10" ht="14.25" customHeight="1">
      <c r="A10" s="74"/>
      <c r="B10" s="9" t="s">
        <v>41</v>
      </c>
      <c r="C10" s="9" t="s">
        <v>32</v>
      </c>
      <c r="D10" s="9" t="s">
        <v>18</v>
      </c>
      <c r="E10" s="9" t="s">
        <v>34</v>
      </c>
      <c r="F10" s="9" t="s">
        <v>42</v>
      </c>
      <c r="G10" s="9">
        <v>73.948999999999998</v>
      </c>
      <c r="H10" s="9">
        <v>140.85599999999999</v>
      </c>
      <c r="I10" s="9">
        <v>1.056</v>
      </c>
      <c r="J10" s="16">
        <f t="shared" si="0"/>
        <v>159.09111374618004</v>
      </c>
    </row>
    <row r="11" spans="1:10" ht="14.25" customHeight="1">
      <c r="A11" s="74"/>
      <c r="B11" s="11" t="s">
        <v>44</v>
      </c>
      <c r="C11" s="11" t="s">
        <v>45</v>
      </c>
      <c r="D11" s="9" t="s">
        <v>18</v>
      </c>
      <c r="E11" s="9" t="s">
        <v>46</v>
      </c>
      <c r="F11" s="9" t="s">
        <v>20</v>
      </c>
      <c r="G11" s="9">
        <v>2.7E-2</v>
      </c>
      <c r="H11" s="9">
        <v>-0.51900000000000002</v>
      </c>
      <c r="I11" s="9">
        <v>-1E-3</v>
      </c>
      <c r="J11" s="16">
        <f t="shared" si="0"/>
        <v>0.51970279968458888</v>
      </c>
    </row>
    <row r="12" spans="1:10" ht="14.25" customHeight="1">
      <c r="A12" s="74"/>
      <c r="B12" s="12" t="s">
        <v>47</v>
      </c>
      <c r="C12" s="12" t="s">
        <v>48</v>
      </c>
      <c r="D12" s="9" t="s">
        <v>18</v>
      </c>
      <c r="E12" s="9" t="s">
        <v>34</v>
      </c>
      <c r="F12" s="9" t="s">
        <v>49</v>
      </c>
      <c r="G12" s="9">
        <v>2.7E-2</v>
      </c>
      <c r="H12" s="9">
        <v>-0.51900000000000002</v>
      </c>
      <c r="I12" s="9">
        <v>-1E-3</v>
      </c>
      <c r="J12" s="16">
        <f t="shared" si="0"/>
        <v>0.51970279968458888</v>
      </c>
    </row>
    <row r="13" spans="1:10" ht="14.25" customHeight="1">
      <c r="A13" s="74"/>
      <c r="B13" s="12" t="s">
        <v>51</v>
      </c>
      <c r="C13" s="12" t="s">
        <v>52</v>
      </c>
      <c r="D13" s="9" t="s">
        <v>18</v>
      </c>
      <c r="E13" s="9" t="s">
        <v>34</v>
      </c>
      <c r="F13" s="9" t="s">
        <v>53</v>
      </c>
      <c r="G13" s="9">
        <v>3.1E-2</v>
      </c>
      <c r="H13" s="9">
        <v>-501.197</v>
      </c>
      <c r="I13" s="9">
        <v>171.75299999999999</v>
      </c>
      <c r="J13" s="16">
        <f t="shared" si="0"/>
        <v>529.80895309441496</v>
      </c>
    </row>
    <row r="14" spans="1:10" ht="14.25" customHeight="1">
      <c r="A14" s="74"/>
      <c r="B14" s="13" t="s">
        <v>54</v>
      </c>
      <c r="C14" s="13" t="s">
        <v>55</v>
      </c>
      <c r="D14" s="9" t="s">
        <v>18</v>
      </c>
      <c r="E14" s="9" t="s">
        <v>56</v>
      </c>
      <c r="F14" s="9" t="s">
        <v>57</v>
      </c>
      <c r="G14" s="9">
        <v>3.1E-2</v>
      </c>
      <c r="H14" s="9">
        <v>-501.197</v>
      </c>
      <c r="I14" s="9">
        <v>171.75299999999999</v>
      </c>
      <c r="J14" s="16">
        <f t="shared" si="0"/>
        <v>529.80895309441496</v>
      </c>
    </row>
    <row r="15" spans="1:10" ht="14.25" customHeight="1">
      <c r="A15" s="74"/>
      <c r="B15" s="13" t="s">
        <v>58</v>
      </c>
      <c r="C15" s="13" t="s">
        <v>59</v>
      </c>
      <c r="D15" s="9" t="s">
        <v>18</v>
      </c>
      <c r="E15" s="9" t="s">
        <v>61</v>
      </c>
      <c r="F15" s="9" t="s">
        <v>62</v>
      </c>
      <c r="G15" s="9">
        <v>0</v>
      </c>
      <c r="H15" s="9">
        <v>-363.03399999999999</v>
      </c>
      <c r="I15" s="9">
        <v>-97.013000000000005</v>
      </c>
      <c r="J15" s="16">
        <f t="shared" si="0"/>
        <v>375.77281344583724</v>
      </c>
    </row>
    <row r="16" spans="1:10" ht="14.25" customHeight="1">
      <c r="A16" s="74"/>
      <c r="B16" s="11" t="s">
        <v>63</v>
      </c>
      <c r="C16" s="11" t="s">
        <v>64</v>
      </c>
      <c r="D16" s="9" t="s">
        <v>18</v>
      </c>
      <c r="E16" s="9" t="s">
        <v>65</v>
      </c>
      <c r="F16" s="9" t="s">
        <v>20</v>
      </c>
      <c r="G16" s="9">
        <v>0</v>
      </c>
      <c r="H16" s="9">
        <v>-363.03399999999999</v>
      </c>
      <c r="I16" s="9">
        <v>-97.013000000000005</v>
      </c>
      <c r="J16" s="16">
        <f t="shared" si="0"/>
        <v>375.77281344583724</v>
      </c>
    </row>
    <row r="17" spans="1:10" ht="14.25" customHeight="1">
      <c r="A17" s="74"/>
      <c r="B17" s="11" t="s">
        <v>67</v>
      </c>
      <c r="C17" s="13" t="s">
        <v>68</v>
      </c>
      <c r="D17" s="9" t="s">
        <v>69</v>
      </c>
      <c r="E17" s="9" t="s">
        <v>61</v>
      </c>
      <c r="F17" s="9" t="s">
        <v>20</v>
      </c>
      <c r="G17" s="9">
        <v>3.1E-2</v>
      </c>
      <c r="H17" s="9">
        <v>-138.16300000000001</v>
      </c>
      <c r="I17" s="9">
        <v>268.76499999999999</v>
      </c>
      <c r="J17" s="16">
        <f t="shared" si="0"/>
        <v>302.1980158025529</v>
      </c>
    </row>
    <row r="18" spans="1:10" ht="14.25" customHeight="1">
      <c r="A18" s="74"/>
      <c r="B18" s="9" t="s">
        <v>71</v>
      </c>
      <c r="C18" s="9" t="s">
        <v>135</v>
      </c>
      <c r="D18" s="9" t="s">
        <v>72</v>
      </c>
      <c r="E18" s="9" t="s">
        <v>73</v>
      </c>
      <c r="F18" s="9" t="s">
        <v>74</v>
      </c>
      <c r="G18" s="9">
        <v>0</v>
      </c>
      <c r="H18" s="9">
        <v>0</v>
      </c>
      <c r="I18" s="9">
        <v>242.82599999999999</v>
      </c>
      <c r="J18" s="16">
        <f t="shared" si="0"/>
        <v>242.82599999999999</v>
      </c>
    </row>
    <row r="19" spans="1:10" ht="14.25" customHeight="1">
      <c r="A19" s="74"/>
      <c r="B19" s="12" t="s">
        <v>75</v>
      </c>
      <c r="C19" s="12" t="s">
        <v>76</v>
      </c>
      <c r="D19" s="9" t="s">
        <v>72</v>
      </c>
      <c r="E19" s="9" t="s">
        <v>77</v>
      </c>
      <c r="F19" s="9" t="s">
        <v>78</v>
      </c>
      <c r="G19" s="9">
        <v>0</v>
      </c>
      <c r="H19" s="9">
        <v>0</v>
      </c>
      <c r="I19" s="9">
        <v>0.32900000000000001</v>
      </c>
      <c r="J19" s="16">
        <f t="shared" si="0"/>
        <v>0.32900000000000001</v>
      </c>
    </row>
    <row r="20" spans="1:10" ht="14.25" customHeight="1">
      <c r="A20" s="74"/>
      <c r="B20" s="12" t="s">
        <v>80</v>
      </c>
      <c r="C20" s="12" t="s">
        <v>81</v>
      </c>
      <c r="D20" s="9" t="s">
        <v>82</v>
      </c>
      <c r="E20" s="9" t="s">
        <v>77</v>
      </c>
      <c r="F20" s="9" t="s">
        <v>78</v>
      </c>
      <c r="G20" s="9">
        <v>0.495</v>
      </c>
      <c r="H20" s="9">
        <v>0</v>
      </c>
      <c r="I20" s="9">
        <v>2012.59</v>
      </c>
      <c r="J20" s="16">
        <f t="shared" si="0"/>
        <v>2012.5900608730531</v>
      </c>
    </row>
    <row r="21" spans="1:10" ht="14.25" customHeight="1">
      <c r="A21" s="74"/>
      <c r="B21" s="12" t="s">
        <v>84</v>
      </c>
      <c r="C21" s="12" t="s">
        <v>85</v>
      </c>
      <c r="D21" s="9" t="s">
        <v>82</v>
      </c>
      <c r="E21" s="9" t="s">
        <v>77</v>
      </c>
      <c r="F21" s="9" t="s">
        <v>78</v>
      </c>
      <c r="G21" s="9">
        <v>-0.495</v>
      </c>
      <c r="H21" s="9">
        <v>0</v>
      </c>
      <c r="I21" s="9">
        <v>-1770.0930000000001</v>
      </c>
      <c r="J21" s="16">
        <f t="shared" si="0"/>
        <v>1770.0930692124639</v>
      </c>
    </row>
    <row r="22" spans="1:10" ht="14.25" customHeight="1">
      <c r="A22" s="74"/>
      <c r="B22" s="12" t="s">
        <v>86</v>
      </c>
      <c r="C22" s="12" t="s">
        <v>87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339.95699999999999</v>
      </c>
      <c r="I22" s="9">
        <v>0</v>
      </c>
      <c r="J22" s="16">
        <f t="shared" si="0"/>
        <v>339.95699999999999</v>
      </c>
    </row>
    <row r="23" spans="1:10" ht="14.25" customHeight="1">
      <c r="A23" s="75" t="s">
        <v>88</v>
      </c>
      <c r="B23" s="11" t="s">
        <v>89</v>
      </c>
      <c r="C23" s="11" t="s">
        <v>17</v>
      </c>
      <c r="D23" s="9" t="s">
        <v>18</v>
      </c>
      <c r="E23" s="9" t="s">
        <v>90</v>
      </c>
      <c r="F23" s="9" t="s">
        <v>20</v>
      </c>
      <c r="G23" s="9">
        <v>-121.212</v>
      </c>
      <c r="H23" s="9">
        <v>-311.35599999999999</v>
      </c>
      <c r="I23" s="9">
        <v>16.742999999999999</v>
      </c>
      <c r="J23" s="16">
        <f t="shared" si="0"/>
        <v>334.53734579116872</v>
      </c>
    </row>
    <row r="24" spans="1:10" ht="14.25" customHeight="1">
      <c r="A24" s="74"/>
      <c r="B24" s="11" t="s">
        <v>91</v>
      </c>
      <c r="C24" s="11" t="s">
        <v>22</v>
      </c>
      <c r="D24" s="9" t="s">
        <v>18</v>
      </c>
      <c r="E24" s="9" t="s">
        <v>92</v>
      </c>
      <c r="F24" s="9" t="s">
        <v>20</v>
      </c>
      <c r="G24" s="9">
        <v>112.637</v>
      </c>
      <c r="H24" s="9">
        <v>-289.142</v>
      </c>
      <c r="I24" s="9">
        <v>15.548999999999999</v>
      </c>
      <c r="J24" s="16">
        <f t="shared" si="0"/>
        <v>310.69593066855577</v>
      </c>
    </row>
    <row r="25" spans="1:10" ht="14.25" customHeight="1">
      <c r="A25" s="74"/>
      <c r="B25" s="11" t="s">
        <v>93</v>
      </c>
      <c r="C25" s="11" t="s">
        <v>25</v>
      </c>
      <c r="D25" s="9" t="s">
        <v>18</v>
      </c>
      <c r="E25" s="9" t="s">
        <v>94</v>
      </c>
      <c r="F25" s="9" t="s">
        <v>20</v>
      </c>
      <c r="G25" s="9">
        <v>-115.092</v>
      </c>
      <c r="H25" s="9">
        <v>298.37599999999998</v>
      </c>
      <c r="I25" s="9">
        <v>-32.976999999999997</v>
      </c>
      <c r="J25" s="16">
        <f t="shared" si="0"/>
        <v>321.49943758737743</v>
      </c>
    </row>
    <row r="26" spans="1:10" ht="14.25" customHeight="1">
      <c r="A26" s="74"/>
      <c r="B26" s="11" t="s">
        <v>95</v>
      </c>
      <c r="C26" s="11" t="s">
        <v>29</v>
      </c>
      <c r="D26" s="9" t="s">
        <v>18</v>
      </c>
      <c r="E26" s="9" t="s">
        <v>96</v>
      </c>
      <c r="F26" s="9" t="s">
        <v>20</v>
      </c>
      <c r="G26" s="9">
        <v>122.235</v>
      </c>
      <c r="H26" s="9">
        <v>330.27</v>
      </c>
      <c r="I26" s="9">
        <v>-36.502000000000002</v>
      </c>
      <c r="J26" s="16">
        <f t="shared" si="0"/>
        <v>354.05093437103085</v>
      </c>
    </row>
    <row r="27" spans="1:10" ht="14.25" customHeight="1">
      <c r="A27" s="74"/>
      <c r="B27" s="9" t="s">
        <v>97</v>
      </c>
      <c r="C27" s="9" t="s">
        <v>32</v>
      </c>
      <c r="D27" s="9" t="s">
        <v>18</v>
      </c>
      <c r="E27" s="9" t="s">
        <v>98</v>
      </c>
      <c r="F27" s="9" t="s">
        <v>99</v>
      </c>
      <c r="G27" s="9">
        <v>122.235</v>
      </c>
      <c r="H27" s="9">
        <v>330.27</v>
      </c>
      <c r="I27" s="9">
        <v>-36.502000000000002</v>
      </c>
      <c r="J27" s="16">
        <f t="shared" si="0"/>
        <v>354.05093437103085</v>
      </c>
    </row>
    <row r="28" spans="1:10" ht="14.25" customHeight="1">
      <c r="A28" s="74"/>
      <c r="B28" s="9" t="s">
        <v>100</v>
      </c>
      <c r="C28" s="9" t="s">
        <v>32</v>
      </c>
      <c r="D28" s="9" t="s">
        <v>18</v>
      </c>
      <c r="E28" s="9" t="s">
        <v>98</v>
      </c>
      <c r="F28" s="9" t="s">
        <v>101</v>
      </c>
      <c r="G28" s="9">
        <v>-115.092</v>
      </c>
      <c r="H28" s="9">
        <v>298.37599999999998</v>
      </c>
      <c r="I28" s="9">
        <v>-32.976999999999997</v>
      </c>
      <c r="J28" s="16">
        <f t="shared" si="0"/>
        <v>321.49943758737743</v>
      </c>
    </row>
    <row r="29" spans="1:10" ht="14.25" customHeight="1">
      <c r="A29" s="74"/>
      <c r="B29" s="9" t="s">
        <v>102</v>
      </c>
      <c r="C29" s="9" t="s">
        <v>32</v>
      </c>
      <c r="D29" s="9" t="s">
        <v>18</v>
      </c>
      <c r="E29" s="9" t="s">
        <v>98</v>
      </c>
      <c r="F29" s="9" t="s">
        <v>103</v>
      </c>
      <c r="G29" s="9">
        <v>112.637</v>
      </c>
      <c r="H29" s="9">
        <v>-289.142</v>
      </c>
      <c r="I29" s="9">
        <v>15.548999999999999</v>
      </c>
      <c r="J29" s="16">
        <f t="shared" si="0"/>
        <v>310.69593066855577</v>
      </c>
    </row>
    <row r="30" spans="1:10" ht="14.25" customHeight="1">
      <c r="A30" s="74"/>
      <c r="B30" s="9" t="s">
        <v>104</v>
      </c>
      <c r="C30" s="9" t="s">
        <v>32</v>
      </c>
      <c r="D30" s="9" t="s">
        <v>18</v>
      </c>
      <c r="E30" s="9" t="s">
        <v>98</v>
      </c>
      <c r="F30" s="9" t="s">
        <v>105</v>
      </c>
      <c r="G30" s="9">
        <v>-121.212</v>
      </c>
      <c r="H30" s="9">
        <v>-311.35599999999999</v>
      </c>
      <c r="I30" s="9">
        <v>16.742999999999999</v>
      </c>
      <c r="J30" s="16">
        <f t="shared" si="0"/>
        <v>334.53734579116872</v>
      </c>
    </row>
    <row r="31" spans="1:10" ht="14.25" customHeight="1">
      <c r="A31" s="74"/>
      <c r="B31" s="12" t="s">
        <v>106</v>
      </c>
      <c r="C31" s="12" t="s">
        <v>107</v>
      </c>
      <c r="D31" s="9" t="s">
        <v>18</v>
      </c>
      <c r="E31" s="9" t="s">
        <v>98</v>
      </c>
      <c r="F31" s="9" t="s">
        <v>108</v>
      </c>
      <c r="G31" s="9">
        <v>0</v>
      </c>
      <c r="H31" s="9">
        <v>381.74099999999999</v>
      </c>
      <c r="I31" s="9">
        <v>273.24099999999999</v>
      </c>
      <c r="J31" s="16">
        <f t="shared" si="0"/>
        <v>469.45376253897462</v>
      </c>
    </row>
    <row r="32" spans="1:10" ht="14.25" customHeight="1">
      <c r="A32" s="74"/>
      <c r="B32" s="13" t="s">
        <v>109</v>
      </c>
      <c r="C32" s="13" t="s">
        <v>110</v>
      </c>
      <c r="D32" s="9" t="s">
        <v>18</v>
      </c>
      <c r="E32" s="9" t="s">
        <v>111</v>
      </c>
      <c r="F32" s="9" t="s">
        <v>112</v>
      </c>
      <c r="G32" s="9">
        <v>0</v>
      </c>
      <c r="H32" s="9">
        <v>381.74099999999999</v>
      </c>
      <c r="I32" s="9">
        <v>273.24099999999999</v>
      </c>
      <c r="J32" s="16">
        <f t="shared" si="0"/>
        <v>469.45376253897462</v>
      </c>
    </row>
    <row r="33" spans="1:10" ht="14.25" customHeight="1">
      <c r="A33" s="74"/>
      <c r="B33" s="13" t="s">
        <v>113</v>
      </c>
      <c r="C33" s="13" t="s">
        <v>59</v>
      </c>
      <c r="D33" s="9" t="s">
        <v>18</v>
      </c>
      <c r="E33" s="9" t="s">
        <v>114</v>
      </c>
      <c r="F33" s="9" t="s">
        <v>115</v>
      </c>
      <c r="G33" s="9">
        <v>0</v>
      </c>
      <c r="H33" s="9">
        <v>-31.821000000000002</v>
      </c>
      <c r="I33" s="9">
        <v>311.685</v>
      </c>
      <c r="J33" s="16">
        <f t="shared" si="0"/>
        <v>313.30514720636171</v>
      </c>
    </row>
    <row r="34" spans="1:10" ht="14.25" customHeight="1">
      <c r="A34" s="74"/>
      <c r="B34" s="11" t="s">
        <v>116</v>
      </c>
      <c r="C34" s="11" t="s">
        <v>64</v>
      </c>
      <c r="D34" s="9" t="s">
        <v>18</v>
      </c>
      <c r="E34" s="9" t="s">
        <v>117</v>
      </c>
      <c r="F34" s="9" t="s">
        <v>20</v>
      </c>
      <c r="G34" s="9">
        <v>0</v>
      </c>
      <c r="H34" s="9">
        <v>-31.821000000000002</v>
      </c>
      <c r="I34" s="9">
        <v>311.685</v>
      </c>
      <c r="J34" s="16">
        <f t="shared" si="0"/>
        <v>313.30514720636171</v>
      </c>
    </row>
    <row r="35" spans="1:10" ht="14.25" customHeight="1">
      <c r="A35" s="74"/>
      <c r="B35" s="12" t="s">
        <v>118</v>
      </c>
      <c r="C35" s="12" t="s">
        <v>48</v>
      </c>
      <c r="D35" s="9" t="s">
        <v>18</v>
      </c>
      <c r="E35" s="9" t="s">
        <v>98</v>
      </c>
      <c r="F35" s="9" t="s">
        <v>119</v>
      </c>
      <c r="G35" s="9">
        <v>1.4330000000000001</v>
      </c>
      <c r="H35" s="9">
        <v>-69.933000000000007</v>
      </c>
      <c r="I35" s="9">
        <v>6.7709999999999999</v>
      </c>
      <c r="J35" s="16">
        <f t="shared" si="0"/>
        <v>70.274635673192932</v>
      </c>
    </row>
    <row r="36" spans="1:10" ht="14.25" customHeight="1">
      <c r="A36" s="74"/>
      <c r="B36" s="11" t="s">
        <v>120</v>
      </c>
      <c r="C36" s="11" t="s">
        <v>121</v>
      </c>
      <c r="D36" s="9" t="s">
        <v>18</v>
      </c>
      <c r="E36" s="9" t="s">
        <v>122</v>
      </c>
      <c r="F36" s="9" t="s">
        <v>20</v>
      </c>
      <c r="G36" s="9">
        <v>1.4330000000000001</v>
      </c>
      <c r="H36" s="9">
        <v>-69.933000000000007</v>
      </c>
      <c r="I36" s="9">
        <v>6.7709999999999999</v>
      </c>
      <c r="J36" s="16">
        <f t="shared" si="0"/>
        <v>70.274635673192932</v>
      </c>
    </row>
    <row r="37" spans="1:10" ht="14.25" customHeight="1">
      <c r="A37" s="74"/>
      <c r="B37" s="9" t="s">
        <v>136</v>
      </c>
      <c r="C37" s="9" t="s">
        <v>137</v>
      </c>
      <c r="D37" s="9" t="s">
        <v>72</v>
      </c>
      <c r="E37" s="9" t="s">
        <v>73</v>
      </c>
      <c r="F37" s="9" t="s">
        <v>20</v>
      </c>
      <c r="G37" s="9">
        <v>0</v>
      </c>
      <c r="H37" s="9">
        <v>0</v>
      </c>
      <c r="I37" s="9">
        <v>1409.712</v>
      </c>
      <c r="J37" s="16">
        <f t="shared" si="0"/>
        <v>1409.712</v>
      </c>
    </row>
    <row r="38" spans="1:10" ht="14.25" customHeight="1">
      <c r="A38" s="74"/>
      <c r="B38" s="9" t="s">
        <v>123</v>
      </c>
      <c r="C38" s="9" t="s">
        <v>138</v>
      </c>
      <c r="D38" s="9" t="s">
        <v>72</v>
      </c>
      <c r="E38" s="9" t="s">
        <v>73</v>
      </c>
      <c r="F38" s="9" t="s">
        <v>139</v>
      </c>
      <c r="G38" s="9">
        <v>0</v>
      </c>
      <c r="H38" s="9">
        <v>0</v>
      </c>
      <c r="I38" s="9">
        <v>242.82599999999999</v>
      </c>
      <c r="J38" s="16">
        <f t="shared" si="0"/>
        <v>242.82599999999999</v>
      </c>
    </row>
    <row r="39" spans="1:10" ht="14.25" customHeight="1">
      <c r="A39" s="74"/>
      <c r="B39" s="9" t="s">
        <v>140</v>
      </c>
      <c r="C39" s="9" t="s">
        <v>141</v>
      </c>
      <c r="D39" s="9" t="s">
        <v>72</v>
      </c>
      <c r="E39" s="9" t="s">
        <v>73</v>
      </c>
      <c r="F39" s="9" t="s">
        <v>20</v>
      </c>
      <c r="G39" s="9">
        <v>0</v>
      </c>
      <c r="H39" s="9">
        <v>0</v>
      </c>
      <c r="I39" s="9">
        <v>1454.636</v>
      </c>
      <c r="J39" s="16">
        <f t="shared" si="0"/>
        <v>1454.636</v>
      </c>
    </row>
    <row r="40" spans="1:10" ht="14.25" customHeight="1">
      <c r="A40" s="74"/>
      <c r="B40" s="12" t="s">
        <v>124</v>
      </c>
      <c r="C40" s="12" t="s">
        <v>85</v>
      </c>
      <c r="D40" s="9" t="s">
        <v>82</v>
      </c>
      <c r="E40" s="9" t="s">
        <v>125</v>
      </c>
      <c r="F40" s="9" t="s">
        <v>126</v>
      </c>
      <c r="G40" s="9">
        <v>0.24299999999999999</v>
      </c>
      <c r="H40" s="9">
        <v>83.655000000000001</v>
      </c>
      <c r="I40" s="9">
        <v>-1791.3810000000001</v>
      </c>
      <c r="J40" s="16">
        <f t="shared" si="0"/>
        <v>1793.333238758207</v>
      </c>
    </row>
    <row r="41" spans="1:10" ht="14.25" customHeight="1">
      <c r="A41" s="74"/>
      <c r="B41" s="12" t="s">
        <v>127</v>
      </c>
      <c r="C41" s="12" t="s">
        <v>81</v>
      </c>
      <c r="D41" s="9" t="s">
        <v>82</v>
      </c>
      <c r="E41" s="9" t="s">
        <v>125</v>
      </c>
      <c r="F41" s="9" t="s">
        <v>126</v>
      </c>
      <c r="G41" s="9">
        <v>-0.23</v>
      </c>
      <c r="H41" s="9">
        <v>-94.228999999999999</v>
      </c>
      <c r="I41" s="9">
        <v>2017.8040000000001</v>
      </c>
      <c r="J41" s="16">
        <f t="shared" si="0"/>
        <v>2020.0030048881117</v>
      </c>
    </row>
    <row r="42" spans="1:10" ht="14.25" customHeight="1">
      <c r="A42" s="74"/>
      <c r="B42" s="12" t="s">
        <v>128</v>
      </c>
      <c r="C42" s="12" t="s">
        <v>129</v>
      </c>
      <c r="D42" s="9" t="s">
        <v>72</v>
      </c>
      <c r="E42" s="9" t="s">
        <v>125</v>
      </c>
      <c r="F42" s="9" t="s">
        <v>126</v>
      </c>
      <c r="G42" s="9">
        <v>-1.2999999999999999E-2</v>
      </c>
      <c r="H42" s="9">
        <v>350.53</v>
      </c>
      <c r="I42" s="9">
        <v>16.369</v>
      </c>
      <c r="J42" s="16">
        <f t="shared" si="0"/>
        <v>350.91199071847058</v>
      </c>
    </row>
    <row r="43" spans="1:10" ht="14.25" customHeight="1">
      <c r="A43" s="74"/>
      <c r="B43" s="12" t="s">
        <v>142</v>
      </c>
      <c r="C43" s="12" t="s">
        <v>130</v>
      </c>
      <c r="D43" s="9" t="s">
        <v>72</v>
      </c>
      <c r="E43" s="9" t="s">
        <v>125</v>
      </c>
      <c r="F43" s="9" t="s">
        <v>126</v>
      </c>
      <c r="G43" s="9">
        <v>0</v>
      </c>
      <c r="H43" s="9">
        <v>0</v>
      </c>
      <c r="I43" s="9">
        <v>3.3000000000000002E-2</v>
      </c>
      <c r="J43" s="16">
        <f t="shared" si="0"/>
        <v>3.3000000000000002E-2</v>
      </c>
    </row>
    <row r="44" spans="1:10" ht="14.25" customHeight="1">
      <c r="A44" s="74"/>
      <c r="B44" s="11" t="s">
        <v>131</v>
      </c>
      <c r="C44" s="13" t="s">
        <v>68</v>
      </c>
      <c r="D44" s="43" t="s">
        <v>69</v>
      </c>
      <c r="E44" s="43" t="s">
        <v>114</v>
      </c>
      <c r="F44" s="43" t="s">
        <v>20</v>
      </c>
      <c r="G44" s="9">
        <v>0</v>
      </c>
      <c r="H44" s="9">
        <v>413.56200000000001</v>
      </c>
      <c r="I44" s="9">
        <v>-38.442999999999998</v>
      </c>
      <c r="J44" s="44">
        <f t="shared" si="0"/>
        <v>415.34490738782387</v>
      </c>
    </row>
    <row r="45" spans="1:10" ht="14.25" customHeight="1">
      <c r="D45" s="36"/>
      <c r="E45" s="36"/>
      <c r="F45" s="36"/>
      <c r="G45" s="36"/>
      <c r="H45" s="36"/>
      <c r="I45" s="36"/>
      <c r="J45" s="36"/>
    </row>
    <row r="46" spans="1:10" ht="14.25" customHeight="1">
      <c r="D46" s="36"/>
      <c r="E46" s="36"/>
      <c r="F46" s="36"/>
      <c r="G46" s="36"/>
      <c r="H46" s="36"/>
      <c r="I46" s="36"/>
      <c r="J46" s="36"/>
    </row>
    <row r="47" spans="1:10" ht="14.25" customHeight="1">
      <c r="D47" s="36"/>
      <c r="E47" s="36"/>
      <c r="F47" s="36"/>
      <c r="G47" s="36"/>
      <c r="H47" s="36"/>
      <c r="I47" s="36"/>
      <c r="J47" s="36"/>
    </row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2">
    <mergeCell ref="A3:A22"/>
    <mergeCell ref="A23:A4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15</vt:i4>
      </vt:variant>
      <vt:variant>
        <vt:lpstr>Intervalli denominati</vt:lpstr>
      </vt:variant>
      <vt:variant>
        <vt:i4>4</vt:i4>
      </vt:variant>
    </vt:vector>
  </HeadingPairs>
  <TitlesOfParts>
    <vt:vector size="19" baseType="lpstr">
      <vt:lpstr>Presentation</vt:lpstr>
      <vt:lpstr>STATIC</vt:lpstr>
      <vt:lpstr>MAX SPEED</vt:lpstr>
      <vt:lpstr>ACCEL 1,5G</vt:lpstr>
      <vt:lpstr>BRAKING 1,9G</vt:lpstr>
      <vt:lpstr>LEFT TURN 0,5G</vt:lpstr>
      <vt:lpstr>RIGHT TURN 0,5G</vt:lpstr>
      <vt:lpstr>LEFT TURN 1 G</vt:lpstr>
      <vt:lpstr>RIGHT TURN 1 G</vt:lpstr>
      <vt:lpstr>LEFT TURN 2,2 G</vt:lpstr>
      <vt:lpstr>RIGHT TURN 2,2G</vt:lpstr>
      <vt:lpstr>Bump 3G</vt:lpstr>
      <vt:lpstr>Left Turn 1G + Freinage 1</vt:lpstr>
      <vt:lpstr>Right Turn 1G + Freinage 1G</vt:lpstr>
      <vt:lpstr>Braking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</cp:lastModifiedBy>
  <dcterms:created xsi:type="dcterms:W3CDTF">2019-10-23T17:36:00Z</dcterms:created>
  <dcterms:modified xsi:type="dcterms:W3CDTF">2019-12-03T21:41:36Z</dcterms:modified>
</cp:coreProperties>
</file>