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udes\Centrale\EPSA\Github\Valkyriz\ELIZ-2021\SU_Suspension\05_Cas de charges\"/>
    </mc:Choice>
  </mc:AlternateContent>
  <xr:revisionPtr revIDLastSave="0" documentId="13_ncr:1_{ADF5116F-7C7D-4834-9599-CE16FD63DEE7}" xr6:coauthVersionLast="46" xr6:coauthVersionMax="46" xr10:uidLastSave="{00000000-0000-0000-0000-000000000000}"/>
  <bookViews>
    <workbookView xWindow="-108" yWindow="-108" windowWidth="23256" windowHeight="12576" firstSheet="20" activeTab="21" xr2:uid="{6E17D21D-D292-4944-904A-D92C97BB235F}"/>
  </bookViews>
  <sheets>
    <sheet name="Présentation " sheetId="1" r:id="rId1"/>
    <sheet name="Static" sheetId="2" r:id="rId2"/>
    <sheet name="Max Speed" sheetId="6" r:id="rId3"/>
    <sheet name="Accel 1,5G" sheetId="7" r:id="rId4"/>
    <sheet name="Beaking 1,9G" sheetId="9" r:id="rId5"/>
    <sheet name="Bump 1,5G" sheetId="11" r:id="rId6"/>
    <sheet name="Bump 3G" sheetId="12" r:id="rId7"/>
    <sheet name="Left Turn 0,5G" sheetId="10" r:id="rId8"/>
    <sheet name="Right Turn 0,5G" sheetId="8" r:id="rId9"/>
    <sheet name="Left Turn 1G" sheetId="13" r:id="rId10"/>
    <sheet name="Right Turn 1G" sheetId="14" r:id="rId11"/>
    <sheet name="Left Turn 1,4G" sheetId="15" r:id="rId12"/>
    <sheet name="Right Turn 1,4G" sheetId="16" r:id="rId13"/>
    <sheet name="Left Turn 1,5G" sheetId="17" r:id="rId14"/>
    <sheet name="Right Turn 1,5G" sheetId="18" r:id="rId15"/>
    <sheet name="Left Turn 1,8G" sheetId="19" r:id="rId16"/>
    <sheet name="Right Turn 1,8G" sheetId="20" r:id="rId17"/>
    <sheet name="Left Turn 2,2G" sheetId="21" r:id="rId18"/>
    <sheet name="Right Turn 2,2G" sheetId="22" r:id="rId19"/>
    <sheet name="Left Turn 1G + Breaking 1G" sheetId="23" r:id="rId20"/>
    <sheet name="Right Turn 1G + Breaking 1G" sheetId="24" r:id="rId21"/>
    <sheet name="Left Turn 1G + Bump 1,5G" sheetId="25" r:id="rId22"/>
    <sheet name="Right Turn 1G + Bump 1,5G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25" l="1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47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47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47" i="20"/>
  <c r="J46" i="20"/>
  <c r="J45" i="20"/>
  <c r="J44" i="20"/>
  <c r="J43" i="20"/>
  <c r="J42" i="20"/>
  <c r="J41" i="20"/>
  <c r="J40" i="20"/>
  <c r="J39" i="20"/>
  <c r="J38" i="20"/>
  <c r="J37" i="20"/>
  <c r="J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6" i="2"/>
  <c r="J41" i="2"/>
  <c r="J42" i="2"/>
  <c r="J43" i="2"/>
  <c r="J44" i="2"/>
  <c r="J45" i="2"/>
  <c r="J46" i="2"/>
  <c r="J47" i="2"/>
  <c r="J40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C28" i="1" l="1"/>
  <c r="C27" i="1"/>
  <c r="D28" i="1"/>
  <c r="D27" i="1"/>
  <c r="D26" i="1"/>
  <c r="C32" i="1"/>
  <c r="C31" i="1"/>
  <c r="D32" i="1"/>
  <c r="D31" i="1"/>
  <c r="D29" i="1"/>
  <c r="C29" i="1" s="1"/>
  <c r="D38" i="1"/>
  <c r="D37" i="1"/>
  <c r="D36" i="1"/>
  <c r="C36" i="1" s="1"/>
  <c r="D35" i="1"/>
  <c r="C35" i="1" s="1"/>
  <c r="D30" i="1"/>
  <c r="C30" i="1" s="1"/>
  <c r="C26" i="1"/>
  <c r="C24" i="1"/>
  <c r="C23" i="1"/>
  <c r="D25" i="1"/>
  <c r="C25" i="1" s="1"/>
  <c r="D24" i="1"/>
  <c r="D23" i="1"/>
  <c r="D34" i="1"/>
  <c r="C34" i="1" s="1"/>
  <c r="D33" i="1"/>
  <c r="C33" i="1" s="1"/>
  <c r="D21" i="1"/>
  <c r="B21" i="1" s="1"/>
  <c r="D20" i="1"/>
  <c r="B20" i="1" s="1"/>
  <c r="D19" i="1"/>
  <c r="B35" i="1" l="1"/>
  <c r="B36" i="1"/>
  <c r="C37" i="1"/>
  <c r="C38" i="1"/>
  <c r="D22" i="1"/>
</calcChain>
</file>

<file path=xl/sharedStrings.xml><?xml version="1.0" encoding="utf-8"?>
<sst xmlns="http://schemas.openxmlformats.org/spreadsheetml/2006/main" count="5015" uniqueCount="163">
  <si>
    <t>CAS DE CHARGES VALKYRIZ ELIZ-2021</t>
  </si>
  <si>
    <t xml:space="preserve">Hypothese </t>
  </si>
  <si>
    <t>ACCEL 1,5G</t>
  </si>
  <si>
    <t>Normal Force on FR Wheel = Normal Force on FL Wheel</t>
  </si>
  <si>
    <t>BRAKING 1,9G</t>
  </si>
  <si>
    <t xml:space="preserve">LEFT TURN 2,2G </t>
  </si>
  <si>
    <t>Normal Force on RL Wheel =Normal force on FL Wheel</t>
  </si>
  <si>
    <t>RIGHT TURN 2,2G</t>
  </si>
  <si>
    <t>Normal Force on RR Wheel = Normal Force on FR Wheel</t>
  </si>
  <si>
    <t>X (longitudinal acceleration) (N)</t>
  </si>
  <si>
    <t>Y (lateral accelération) (N)</t>
  </si>
  <si>
    <t>Z (poids + appui + accelération) (N)</t>
  </si>
  <si>
    <t>MAX SPEED</t>
  </si>
  <si>
    <t>ACCEL 1,5 G</t>
  </si>
  <si>
    <t>LEFT TURN 2,2 G</t>
  </si>
  <si>
    <t>RIGHT TURN 2,2 G</t>
  </si>
  <si>
    <t>BUMP 3G</t>
  </si>
  <si>
    <t>Repere du MECAMASTER</t>
  </si>
  <si>
    <t xml:space="preserve">Repere des points de filaire ASSY </t>
  </si>
  <si>
    <t>X négatif</t>
  </si>
  <si>
    <t>Vers l'avant</t>
  </si>
  <si>
    <t>X Positif</t>
  </si>
  <si>
    <t xml:space="preserve">Vers l'arriere </t>
  </si>
  <si>
    <t>Xcatia = Xmecamaster</t>
  </si>
  <si>
    <t xml:space="preserve">Y positif </t>
  </si>
  <si>
    <t xml:space="preserve">Vers la gauche </t>
  </si>
  <si>
    <t xml:space="preserve">vers la droite </t>
  </si>
  <si>
    <t>Ycatia = - Ymecamaster</t>
  </si>
  <si>
    <t xml:space="preserve">Z Positif </t>
  </si>
  <si>
    <t xml:space="preserve">Vers le haut </t>
  </si>
  <si>
    <t>Z positif</t>
  </si>
  <si>
    <t>Vers le haut</t>
  </si>
  <si>
    <t>Zcatia = Zmecamaster</t>
  </si>
  <si>
    <t xml:space="preserve">IMPORTANT: TOUTES LES FORCES SONT POUR LE COTE GAUCHE DU VÉHICULE </t>
  </si>
  <si>
    <t>Données</t>
  </si>
  <si>
    <t>Masse Voiture</t>
  </si>
  <si>
    <t>kg</t>
  </si>
  <si>
    <t>Masse Pilote</t>
  </si>
  <si>
    <t>Appui aéro</t>
  </si>
  <si>
    <t>N</t>
  </si>
  <si>
    <t>Répartition de freinage</t>
  </si>
  <si>
    <t>70/30</t>
  </si>
  <si>
    <t>LEFT TURN 0,5 G</t>
  </si>
  <si>
    <t>RIGHT TURN 0,5 G</t>
  </si>
  <si>
    <t>LEFT TURN 1 G</t>
  </si>
  <si>
    <t>RIGHT TURN 1 G</t>
  </si>
  <si>
    <t xml:space="preserve">Coeff de Frottement </t>
  </si>
  <si>
    <t>BREAKING 1,9G</t>
  </si>
  <si>
    <t>RIGHT TURN 1 G + BREAKING 1G</t>
  </si>
  <si>
    <t>LEFT TURN 1,5 G</t>
  </si>
  <si>
    <t>RIGHT TURN 1,5 G</t>
  </si>
  <si>
    <t>LEFT  TURN 1 G + BREAKING 1G</t>
  </si>
  <si>
    <t>LEFT TURN 1G + BUMP 1,5 G</t>
  </si>
  <si>
    <t>RIGHT TURN 1 G + BUMP 1,5 G</t>
  </si>
  <si>
    <t>Hypothèse</t>
  </si>
  <si>
    <t>Normal Force on RR Wheel = Normal Force on RL Wheel</t>
  </si>
  <si>
    <t xml:space="preserve">Répartition de masse </t>
  </si>
  <si>
    <t>Normal Force in R Inner Wheel = 0</t>
  </si>
  <si>
    <t>LEFT TURN 1,8 G</t>
  </si>
  <si>
    <t>RIGHT TURN 1,8 G</t>
  </si>
  <si>
    <t>Suppose un coeff de frottement de  1,5</t>
  </si>
  <si>
    <t>LEFT TURN 1,4 G</t>
  </si>
  <si>
    <t>RIGHT TURN 1,4 G</t>
  </si>
  <si>
    <t>Limite du modèle avec coeff à 1,4</t>
  </si>
  <si>
    <t>La roue arrière intérieure ne touche plus le sol</t>
  </si>
  <si>
    <t xml:space="preserve">Cas limite </t>
  </si>
  <si>
    <t>Normal Force F Inner Wheel = Normal Force on R Inner Wheel (Peut être condanable car on n'a pas une répartition 50/50 pour la masse)</t>
  </si>
  <si>
    <t>Coeff de frottement sur la roue arrière extérieure = 1 selon x et y</t>
  </si>
  <si>
    <t>BJ</t>
  </si>
  <si>
    <t xml:space="preserve">frame             </t>
  </si>
  <si>
    <t xml:space="preserve">front upper front </t>
  </si>
  <si>
    <t xml:space="preserve">front upper rear  </t>
  </si>
  <si>
    <t xml:space="preserve">front upright     </t>
  </si>
  <si>
    <t xml:space="preserve">front lower front </t>
  </si>
  <si>
    <t xml:space="preserve">front lower rear  </t>
  </si>
  <si>
    <t xml:space="preserve">front tie rod     </t>
  </si>
  <si>
    <t xml:space="preserve">front pullrod     </t>
  </si>
  <si>
    <t xml:space="preserve">front rocker      </t>
  </si>
  <si>
    <t xml:space="preserve">front absorber    </t>
  </si>
  <si>
    <t>PI</t>
  </si>
  <si>
    <t>SS</t>
  </si>
  <si>
    <t xml:space="preserve">front wheel       </t>
  </si>
  <si>
    <t>PO</t>
  </si>
  <si>
    <t xml:space="preserve">ground            </t>
  </si>
  <si>
    <t xml:space="preserve">rear upper front  </t>
  </si>
  <si>
    <t xml:space="preserve">rear upper rear a </t>
  </si>
  <si>
    <t xml:space="preserve">rear upright      </t>
  </si>
  <si>
    <t xml:space="preserve">rear lower front  </t>
  </si>
  <si>
    <t xml:space="preserve">rear lower rear a </t>
  </si>
  <si>
    <t xml:space="preserve">rear tie rod      </t>
  </si>
  <si>
    <t xml:space="preserve">rear pushrod      </t>
  </si>
  <si>
    <t xml:space="preserve">rear rocker       </t>
  </si>
  <si>
    <t xml:space="preserve">rear absorber     </t>
  </si>
  <si>
    <t xml:space="preserve">rear wheel        </t>
  </si>
  <si>
    <t>Front Suspension</t>
  </si>
  <si>
    <t xml:space="preserve">Nom Meca Master </t>
  </si>
  <si>
    <t xml:space="preserve">Nom </t>
  </si>
  <si>
    <t>Type</t>
  </si>
  <si>
    <t>Part 1</t>
  </si>
  <si>
    <t>Part 2</t>
  </si>
  <si>
    <t>Rx</t>
  </si>
  <si>
    <t>Ry</t>
  </si>
  <si>
    <t>Rz</t>
  </si>
  <si>
    <t>F</t>
  </si>
  <si>
    <t>Rear Suspension</t>
  </si>
  <si>
    <t>BJ_Front upper front inner BJ</t>
  </si>
  <si>
    <t>BJ_Front upper rear inner BJ</t>
  </si>
  <si>
    <t>BJ_Front upper front outer BJ</t>
  </si>
  <si>
    <t>BJ_Front upper rear outer BJ</t>
  </si>
  <si>
    <t>BJ_Front lower front inner BJ</t>
  </si>
  <si>
    <t>BJ_Front lower rear inner BJ</t>
  </si>
  <si>
    <t>BJ_Front lower front outer BJ</t>
  </si>
  <si>
    <t>BJ_Front lower rear outer BJ</t>
  </si>
  <si>
    <t>BJ_front tie rod inboard</t>
  </si>
  <si>
    <t>BJ_front tie rod outboard</t>
  </si>
  <si>
    <t>BJ_front pullrod outboard</t>
  </si>
  <si>
    <t>BJ_front pullrod inboard</t>
  </si>
  <si>
    <t>BJ_front absorber inboard</t>
  </si>
  <si>
    <t>BJ_front absorber outboard</t>
  </si>
  <si>
    <t>PI_front rocker</t>
  </si>
  <si>
    <t>SS-XZ_front outer bearing</t>
  </si>
  <si>
    <t>SS-XZ_front inner bearing</t>
  </si>
  <si>
    <t>PO-Y_front wheel axis force</t>
  </si>
  <si>
    <t>PO-Z_front brake force</t>
  </si>
  <si>
    <t>PO-Z_FL normal force</t>
  </si>
  <si>
    <t>PO-Z_FR normal force</t>
  </si>
  <si>
    <t>BJ_rear upper rear inner BJ</t>
  </si>
  <si>
    <t>BJ_rear upper rear outer BJ</t>
  </si>
  <si>
    <t>BJ_rear lower rear inner BJ</t>
  </si>
  <si>
    <t>BJ_rear lower rear outer BJ</t>
  </si>
  <si>
    <t>BJ_rear tie rod inboard</t>
  </si>
  <si>
    <t>BJ_rear tie rod outboard</t>
  </si>
  <si>
    <t>BJ_rear absorber inboard</t>
  </si>
  <si>
    <t>BJ_rear absorber outboard</t>
  </si>
  <si>
    <t>PI_rear rocker</t>
  </si>
  <si>
    <t>SS-XZ_rear outer bearing</t>
  </si>
  <si>
    <t>SS-XZ_rear inner bearing</t>
  </si>
  <si>
    <t>PO-Y_rear wheel axis force</t>
  </si>
  <si>
    <t>PO-Z_rear brake force</t>
  </si>
  <si>
    <t>BJ_rear pushrod outboard</t>
  </si>
  <si>
    <t>BJ_rear pushrod inboard</t>
  </si>
  <si>
    <t>PO-Z_RL normal force</t>
  </si>
  <si>
    <t>PO-Z_RR normal force</t>
  </si>
  <si>
    <t xml:space="preserve">Upper A-arm Front Ball Joint </t>
  </si>
  <si>
    <t xml:space="preserve">Upper A-arm Rear Ball Joint </t>
  </si>
  <si>
    <t xml:space="preserve">Lower A-arm Rear Ball Joint </t>
  </si>
  <si>
    <t xml:space="preserve">Lower A-arm Front Ball Joint </t>
  </si>
  <si>
    <t>N/A</t>
  </si>
  <si>
    <t xml:space="preserve">Inboard Tie-rod Ball Joint </t>
  </si>
  <si>
    <t xml:space="preserve">Outboard Tie-rod Ball Joint </t>
  </si>
  <si>
    <t xml:space="preserve">Outboard Push-Rod Ball joint </t>
  </si>
  <si>
    <t xml:space="preserve">Inboard Push-Rod Ball Joint </t>
  </si>
  <si>
    <t xml:space="preserve">Inboard Shock Ball Joint </t>
  </si>
  <si>
    <t xml:space="preserve">Outboard Shock Ball Joint </t>
  </si>
  <si>
    <t xml:space="preserve">Rocker Pivot </t>
  </si>
  <si>
    <t xml:space="preserve">Normal Force on tire </t>
  </si>
  <si>
    <t>Brake Force</t>
  </si>
  <si>
    <t>Radial Force Outer Bearing</t>
  </si>
  <si>
    <t>Radial Force Inner Bearing</t>
  </si>
  <si>
    <t xml:space="preserve">Axial Force Bearing </t>
  </si>
  <si>
    <t>Pour le frame</t>
  </si>
  <si>
    <t>Pour les rockers</t>
  </si>
  <si>
    <t>Pour les Upright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</si>
</sst>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</font>
    <font>
      <sz val="11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rgb="FFAEABA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4B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4" xfId="0" applyFont="1" applyBorder="1"/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6" fillId="0" borderId="7" xfId="0" applyFont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1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0" borderId="14" xfId="0" applyBorder="1"/>
    <xf numFmtId="0" fontId="0" fillId="2" borderId="16" xfId="0" applyFill="1" applyBorder="1"/>
    <xf numFmtId="0" fontId="0" fillId="2" borderId="17" xfId="0" applyFill="1" applyBorder="1"/>
    <xf numFmtId="0" fontId="0" fillId="0" borderId="18" xfId="0" applyBorder="1"/>
    <xf numFmtId="0" fontId="0" fillId="0" borderId="17" xfId="0" applyBorder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indent="20"/>
    </xf>
    <xf numFmtId="0" fontId="5" fillId="0" borderId="0" xfId="0" applyFont="1" applyFill="1"/>
    <xf numFmtId="0" fontId="0" fillId="0" borderId="0" xfId="0" applyFill="1"/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/>
    <xf numFmtId="0" fontId="0" fillId="3" borderId="21" xfId="0" applyFill="1" applyBorder="1" applyAlignment="1">
      <alignment horizontal="center" vertical="center" textRotation="90"/>
    </xf>
    <xf numFmtId="0" fontId="0" fillId="0" borderId="23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3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4" borderId="26" xfId="0" applyFill="1" applyBorder="1" applyAlignment="1">
      <alignment horizontal="center" vertical="center" textRotation="90"/>
    </xf>
    <xf numFmtId="0" fontId="0" fillId="4" borderId="24" xfId="0" applyFill="1" applyBorder="1" applyAlignment="1">
      <alignment horizontal="center" vertical="center" textRotation="90"/>
    </xf>
    <xf numFmtId="0" fontId="0" fillId="5" borderId="27" xfId="0" applyFill="1" applyBorder="1"/>
    <xf numFmtId="0" fontId="0" fillId="0" borderId="32" xfId="0" applyFill="1" applyBorder="1"/>
    <xf numFmtId="0" fontId="0" fillId="0" borderId="34" xfId="0" applyFill="1" applyBorder="1"/>
    <xf numFmtId="0" fontId="0" fillId="0" borderId="27" xfId="0" applyBorder="1"/>
    <xf numFmtId="0" fontId="7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6" borderId="0" xfId="0" applyFill="1"/>
    <xf numFmtId="0" fontId="0" fillId="6" borderId="28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5" xfId="0" applyFill="1" applyBorder="1"/>
    <xf numFmtId="0" fontId="0" fillId="6" borderId="36" xfId="0" applyFill="1" applyBorder="1"/>
    <xf numFmtId="0" fontId="0" fillId="7" borderId="0" xfId="0" applyFill="1"/>
    <xf numFmtId="0" fontId="0" fillId="7" borderId="31" xfId="0" applyFill="1" applyBorder="1"/>
    <xf numFmtId="0" fontId="0" fillId="7" borderId="32" xfId="0" applyFill="1" applyBorder="1"/>
    <xf numFmtId="0" fontId="0" fillId="8" borderId="0" xfId="0" applyFill="1"/>
    <xf numFmtId="0" fontId="0" fillId="8" borderId="31" xfId="0" applyFill="1" applyBorder="1"/>
    <xf numFmtId="0" fontId="0" fillId="8" borderId="32" xfId="0" applyFill="1" applyBorder="1"/>
  </cellXfs>
  <cellStyles count="1">
    <cellStyle name="Normal" xfId="0" builtinId="0"/>
  </cellStyles>
  <dxfs count="198"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6D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1056235</xdr:colOff>
      <xdr:row>4</xdr:row>
      <xdr:rowOff>75417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CE02087-BED9-4AEF-99F8-E198F6134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885290" cy="661129"/>
        </a:xfrm>
        <a:prstGeom prst="rect">
          <a:avLst/>
        </a:prstGeom>
      </xdr:spPr>
    </xdr:pic>
    <xdr:clientData/>
  </xdr:twoCellAnchor>
  <xdr:twoCellAnchor editAs="oneCell">
    <xdr:from>
      <xdr:col>4</xdr:col>
      <xdr:colOff>272976</xdr:colOff>
      <xdr:row>1</xdr:row>
      <xdr:rowOff>19275</xdr:rowOff>
    </xdr:from>
    <xdr:to>
      <xdr:col>4</xdr:col>
      <xdr:colOff>3514256</xdr:colOff>
      <xdr:row>3</xdr:row>
      <xdr:rowOff>89761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4D4079E7-1AF8-4B99-BB97-3E0F072BE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2896" y="202155"/>
          <a:ext cx="3232572" cy="4362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6D94-FAB5-4B67-9ADB-0F82ED709869}" name="Tableau3" displayName="Tableau3" ref="D5:J47" totalsRowShown="0" headerRowDxfId="189" tableBorderDxfId="197">
  <autoFilter ref="D5:J47" xr:uid="{AE262DCD-C22D-442B-99E0-4C9E2C512D09}"/>
  <tableColumns count="7">
    <tableColumn id="1" xr3:uid="{CE87B9B4-3C60-403B-A130-ABB402989CEF}" name="Type" dataDxfId="196"/>
    <tableColumn id="2" xr3:uid="{33790B2B-5B04-4D3D-8869-F8E4B1091227}" name="Part 1" dataDxfId="195"/>
    <tableColumn id="3" xr3:uid="{3AC219DA-635D-4C77-9B93-DA357F1D6303}" name="Part 2" dataDxfId="194"/>
    <tableColumn id="4" xr3:uid="{42E984A6-39CC-4D03-9E00-EE04785B101F}" name="Rx" dataDxfId="193"/>
    <tableColumn id="5" xr3:uid="{6B10FE29-AC8C-4E5E-94CE-3834CB1BE1E7}" name="Ry" dataDxfId="192"/>
    <tableColumn id="6" xr3:uid="{7030496D-33DA-4148-B16A-32FEEBAF7D15}" name="Rz" dataDxfId="191"/>
    <tableColumn id="7" xr3:uid="{0B2FF9BF-8284-4188-9927-1FABCD891E96}" name="F" dataDxfId="190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799BA7-7015-41D3-A1BB-095162B7BF8F}" name="Tableau3789111415" displayName="Tableau3789111415" ref="D5:J47" totalsRowShown="0" headerRowDxfId="116" tableBorderDxfId="115">
  <autoFilter ref="D5:J47" xr:uid="{0A5D08AB-56EA-40BF-9E4E-9F190D3E2385}"/>
  <tableColumns count="7">
    <tableColumn id="1" xr3:uid="{D06A6923-E6DA-471D-A621-0F595E8CB986}" name="Type" dataDxfId="114"/>
    <tableColumn id="2" xr3:uid="{C11684F9-0A00-4FD9-A565-6D3D218EB764}" name="Part 1" dataDxfId="113"/>
    <tableColumn id="3" xr3:uid="{CBA17591-2241-4D24-BEB4-FE8CE2AB75D2}" name="Part 2" dataDxfId="112"/>
    <tableColumn id="4" xr3:uid="{4FF184F7-B83A-489B-A146-DEE75B263865}" name="Rx" dataDxfId="111"/>
    <tableColumn id="5" xr3:uid="{7B6A2FB0-94DD-4D99-99E5-FC7BF424E91E}" name="Ry" dataDxfId="110"/>
    <tableColumn id="6" xr3:uid="{82AD7C44-9FDB-41C1-9D3F-60D55E899FD6}" name="Rz" dataDxfId="109"/>
    <tableColumn id="7" xr3:uid="{213B8FAA-A4BF-4D04-8228-CE65230D6853}" name="F" dataDxfId="108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B13D7B7-D74C-4B87-8376-22B913EB3F49}" name="Tableau3789111416" displayName="Tableau3789111416" ref="D5:J47" totalsRowShown="0" headerRowDxfId="107" tableBorderDxfId="106">
  <autoFilter ref="D5:J47" xr:uid="{0A5D08AB-56EA-40BF-9E4E-9F190D3E2385}"/>
  <tableColumns count="7">
    <tableColumn id="1" xr3:uid="{6E087AFA-C5EA-4347-A506-38C5EC88CEC8}" name="Type" dataDxfId="105"/>
    <tableColumn id="2" xr3:uid="{9014D801-FBC3-4506-BD1B-3F3F7E15996C}" name="Part 1" dataDxfId="104"/>
    <tableColumn id="3" xr3:uid="{4F9FC500-2779-4C48-A894-D85472C966EF}" name="Part 2" dataDxfId="103"/>
    <tableColumn id="4" xr3:uid="{87752150-1707-479E-AE09-5AF022FAB335}" name="Rx" dataDxfId="102"/>
    <tableColumn id="5" xr3:uid="{B19A6FE0-F661-4405-AB2F-9D6655E4240C}" name="Ry" dataDxfId="101"/>
    <tableColumn id="6" xr3:uid="{051523E8-EEB2-451E-AF2F-C972E6D0A7F8}" name="Rz" dataDxfId="100"/>
    <tableColumn id="7" xr3:uid="{36403AA3-A009-4EC0-A106-4029E3D6C249}" name="F" dataDxfId="99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A85759E-BB79-4FC2-9259-754737ABF7BF}" name="Tableau378911141517" displayName="Tableau378911141517" ref="D5:J47" totalsRowShown="0" headerRowDxfId="98" tableBorderDxfId="97">
  <autoFilter ref="D5:J47" xr:uid="{0A5D08AB-56EA-40BF-9E4E-9F190D3E2385}"/>
  <tableColumns count="7">
    <tableColumn id="1" xr3:uid="{2E2BA911-6520-4971-8134-320B7FF2A175}" name="Type" dataDxfId="96"/>
    <tableColumn id="2" xr3:uid="{1F8931B0-0BBF-4ACA-A6AB-19D34B052DE5}" name="Part 1" dataDxfId="95"/>
    <tableColumn id="3" xr3:uid="{A354AE96-7F45-4BB0-B7EA-B2D9E630CB00}" name="Part 2" dataDxfId="94"/>
    <tableColumn id="4" xr3:uid="{AA775134-0022-49AA-A188-13D0DC042CC5}" name="Rx" dataDxfId="93"/>
    <tableColumn id="5" xr3:uid="{329410D7-42DB-4588-BA0C-2BED05626774}" name="Ry" dataDxfId="92"/>
    <tableColumn id="6" xr3:uid="{D7189E2A-0122-42B2-B96F-042FC8BFF7B1}" name="Rz" dataDxfId="91"/>
    <tableColumn id="7" xr3:uid="{3288F456-31B9-4806-A523-FA6DCC229906}" name="F" dataDxfId="90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D26367-5089-429C-B070-1DD525265104}" name="Tableau378911141618" displayName="Tableau378911141618" ref="D5:J47" totalsRowShown="0" headerRowDxfId="89" tableBorderDxfId="88">
  <autoFilter ref="D5:J47" xr:uid="{0A5D08AB-56EA-40BF-9E4E-9F190D3E2385}"/>
  <tableColumns count="7">
    <tableColumn id="1" xr3:uid="{F31EAD08-1F91-4A8A-B66E-12B2EDD0ACB8}" name="Type" dataDxfId="87"/>
    <tableColumn id="2" xr3:uid="{5A557A9F-B8D1-4CC4-9293-E1E8A107796D}" name="Part 1" dataDxfId="86"/>
    <tableColumn id="3" xr3:uid="{3CD90EC9-E6E0-4171-A833-85D4985B6D92}" name="Part 2" dataDxfId="85"/>
    <tableColumn id="4" xr3:uid="{D3E6A94F-797B-4195-9498-AFE4CBA2D033}" name="Rx" dataDxfId="84"/>
    <tableColumn id="5" xr3:uid="{AA666EAF-76FD-42B9-AE29-6B02BADF337E}" name="Ry" dataDxfId="83"/>
    <tableColumn id="6" xr3:uid="{B1E4F182-3CD9-4E3D-BA42-67877812610B}" name="Rz" dataDxfId="82"/>
    <tableColumn id="7" xr3:uid="{049B6FA4-C4F8-4AC1-BDEC-A375AF85BB73}" name="F" dataDxfId="81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29A58B-55D5-48E3-B667-5DF83F6BF37B}" name="Tableau37891114151719" displayName="Tableau37891114151719" ref="D5:J47" totalsRowShown="0" headerRowDxfId="80" tableBorderDxfId="79">
  <autoFilter ref="D5:J47" xr:uid="{0A5D08AB-56EA-40BF-9E4E-9F190D3E2385}"/>
  <tableColumns count="7">
    <tableColumn id="1" xr3:uid="{D99DFAE2-6709-4913-AFC6-B2AA7F6526CC}" name="Type" dataDxfId="78"/>
    <tableColumn id="2" xr3:uid="{3105487B-8282-4086-8FD9-26272022DA1B}" name="Part 1" dataDxfId="77"/>
    <tableColumn id="3" xr3:uid="{8C57005E-D172-4E05-954B-5AAC94D166B4}" name="Part 2" dataDxfId="76"/>
    <tableColumn id="4" xr3:uid="{5AA42175-DF02-4980-8C10-99914803A701}" name="Rx" dataDxfId="75"/>
    <tableColumn id="5" xr3:uid="{8FD93B9E-38ED-4AE3-A148-55ADF6CDB832}" name="Ry" dataDxfId="74"/>
    <tableColumn id="6" xr3:uid="{1322612C-7ABF-4395-AA82-4B2E63C03BB7}" name="Rz" dataDxfId="73"/>
    <tableColumn id="7" xr3:uid="{17A18442-DD70-4D4E-BBC6-6B399261BB62}" name="F" dataDxfId="72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A1EF82B-6A39-434D-B00F-767B0218E40C}" name="Tableau37891114161820" displayName="Tableau37891114161820" ref="D5:J47" totalsRowShown="0" headerRowDxfId="71" tableBorderDxfId="70">
  <autoFilter ref="D5:J47" xr:uid="{0A5D08AB-56EA-40BF-9E4E-9F190D3E2385}"/>
  <tableColumns count="7">
    <tableColumn id="1" xr3:uid="{0E657E0A-F6F8-4DE3-A4FD-218E907C1B71}" name="Type" dataDxfId="69"/>
    <tableColumn id="2" xr3:uid="{6D207BFB-52A0-4561-BA70-F3A469F10BA0}" name="Part 1" dataDxfId="68"/>
    <tableColumn id="3" xr3:uid="{3970A7C4-2D3C-4F48-92F1-1443B9704330}" name="Part 2" dataDxfId="67"/>
    <tableColumn id="4" xr3:uid="{9A534250-A619-4CBC-BF7F-B2F78D42E653}" name="Rx" dataDxfId="66"/>
    <tableColumn id="5" xr3:uid="{B8C398CE-B236-44A2-B886-C0538084CCD0}" name="Ry" dataDxfId="65"/>
    <tableColumn id="6" xr3:uid="{AB345EF3-800C-43A0-B5AC-174D7E93D63B}" name="Rz" dataDxfId="64"/>
    <tableColumn id="7" xr3:uid="{A9EC457B-3283-4E3A-87C7-97FB01560337}" name="F" dataDxfId="63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ED8D3A5-CA9F-41C1-B56B-5FF6FF1E8190}" name="Tableau3789111415171921" displayName="Tableau3789111415171921" ref="D5:J47" totalsRowShown="0" headerRowDxfId="62" tableBorderDxfId="61">
  <autoFilter ref="D5:J47" xr:uid="{0A5D08AB-56EA-40BF-9E4E-9F190D3E2385}"/>
  <tableColumns count="7">
    <tableColumn id="1" xr3:uid="{553B266A-A7AB-40D1-8F19-2EF70CCA3C26}" name="Type" dataDxfId="60"/>
    <tableColumn id="2" xr3:uid="{5C2CAA74-D217-4D88-91EC-A9F34F367AA3}" name="Part 1" dataDxfId="59"/>
    <tableColumn id="3" xr3:uid="{8279F3A2-53F0-4476-BEE4-63E80F0557D7}" name="Part 2" dataDxfId="58"/>
    <tableColumn id="4" xr3:uid="{1C4AC3D2-974F-4570-9011-F01E5576DE3A}" name="Rx" dataDxfId="57"/>
    <tableColumn id="5" xr3:uid="{63721FDE-5B56-452F-AAE2-F3945C0FE6C3}" name="Ry" dataDxfId="56"/>
    <tableColumn id="6" xr3:uid="{1A0C7AB8-6C3A-4823-A15B-33AEC54AAB7A}" name="Rz" dataDxfId="55"/>
    <tableColumn id="7" xr3:uid="{0F6D8D56-87F3-4D41-9673-842C89081A49}" name="F" dataDxfId="54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F4E023-4D86-4117-A960-CA7FBB6143F1}" name="Tableau3789111416182022" displayName="Tableau3789111416182022" ref="D5:J47" totalsRowShown="0" headerRowDxfId="53" tableBorderDxfId="52">
  <autoFilter ref="D5:J47" xr:uid="{0A5D08AB-56EA-40BF-9E4E-9F190D3E2385}"/>
  <tableColumns count="7">
    <tableColumn id="1" xr3:uid="{2C3E5858-6116-4346-BABE-BBD7D1C29691}" name="Type" dataDxfId="51"/>
    <tableColumn id="2" xr3:uid="{CC219B86-2A9B-4FF2-8F90-70A8FC0F2C5E}" name="Part 1" dataDxfId="50"/>
    <tableColumn id="3" xr3:uid="{56A6278E-B92E-480E-92CC-28AEE433CB35}" name="Part 2" dataDxfId="49"/>
    <tableColumn id="4" xr3:uid="{73620228-70DE-4D81-8D07-1F3E0453CAAD}" name="Rx" dataDxfId="48"/>
    <tableColumn id="5" xr3:uid="{DB253FDC-6793-4014-8CA8-8025109DCE03}" name="Ry" dataDxfId="47"/>
    <tableColumn id="6" xr3:uid="{270CB7FD-3B01-4186-AD98-6A8E85F56820}" name="Rz" dataDxfId="46"/>
    <tableColumn id="7" xr3:uid="{BDCE4DD1-EA72-4C32-835D-FC03A2CC2D2B}" name="F" dataDxfId="45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BDF8A08-7ADF-446A-93CF-BB193792A0A3}" name="Tableau378911141517192123" displayName="Tableau378911141517192123" ref="D5:J47" totalsRowShown="0" headerRowDxfId="44" tableBorderDxfId="43">
  <autoFilter ref="D5:J47" xr:uid="{0A5D08AB-56EA-40BF-9E4E-9F190D3E2385}"/>
  <tableColumns count="7">
    <tableColumn id="1" xr3:uid="{AFC63D4E-9648-4ECF-916B-525BE9EE9884}" name="Type" dataDxfId="42"/>
    <tableColumn id="2" xr3:uid="{2D9E43E2-710F-40BD-8FAD-C81A17BA2E2D}" name="Part 1" dataDxfId="41"/>
    <tableColumn id="3" xr3:uid="{21DD5208-AF32-45E6-9FCE-70C53F7D0A8E}" name="Part 2" dataDxfId="40"/>
    <tableColumn id="4" xr3:uid="{30A08655-C53D-444B-81B8-4F4C74C347AE}" name="Rx" dataDxfId="39"/>
    <tableColumn id="5" xr3:uid="{44CD1D20-5520-4E7C-919F-12826D962181}" name="Ry" dataDxfId="38"/>
    <tableColumn id="6" xr3:uid="{FC5A9B38-D6D2-4365-8BA7-2BF0A77CA8FA}" name="Rz" dataDxfId="37"/>
    <tableColumn id="7" xr3:uid="{0DE30454-F214-4AC7-9A15-B6B51123853F}" name="F" dataDxfId="36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13FAD07-4AAE-49AF-ADF6-40CF3C674840}" name="Tableau378911141618202224" displayName="Tableau378911141618202224" ref="D5:J47" totalsRowShown="0" headerRowDxfId="35" tableBorderDxfId="34">
  <autoFilter ref="D5:J47" xr:uid="{0A5D08AB-56EA-40BF-9E4E-9F190D3E2385}"/>
  <tableColumns count="7">
    <tableColumn id="1" xr3:uid="{999CFF34-F349-4FE3-8ADA-BFA1B2DC1A85}" name="Type" dataDxfId="33"/>
    <tableColumn id="2" xr3:uid="{A74F32AF-F68B-4954-8897-A512948080EB}" name="Part 1" dataDxfId="32"/>
    <tableColumn id="3" xr3:uid="{E99C3799-BFAF-4FDE-A78E-F94EECA0984C}" name="Part 2" dataDxfId="31"/>
    <tableColumn id="4" xr3:uid="{4F32483F-E860-4C63-8948-E74BC3E69167}" name="Rx" dataDxfId="30"/>
    <tableColumn id="5" xr3:uid="{6321C6D3-A48B-4590-AF3C-FB6E36DE26E9}" name="Ry" dataDxfId="29"/>
    <tableColumn id="6" xr3:uid="{6EF26BEC-29BF-44F2-ADBF-DE250C6C2BB9}" name="Rz" dataDxfId="28"/>
    <tableColumn id="7" xr3:uid="{E028A2F1-A27A-47AE-AD55-2546FF542CFF}" name="F" dataDxfId="27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81C15C-6AC5-45E3-B375-62E4FDB8711E}" name="Tableau37" displayName="Tableau37" ref="D5:J47" totalsRowShown="0" headerRowDxfId="188" tableBorderDxfId="187">
  <autoFilter ref="D5:J47" xr:uid="{2081B1B8-77F2-458A-8398-AB17933EE926}"/>
  <tableColumns count="7">
    <tableColumn id="1" xr3:uid="{EE9D00D0-CC23-448D-A208-ABFAA81865D1}" name="Type" dataDxfId="186"/>
    <tableColumn id="2" xr3:uid="{C94C40C1-D1C0-42C9-B6A2-00F7F9E5D867}" name="Part 1" dataDxfId="185"/>
    <tableColumn id="3" xr3:uid="{BEDDD6F1-5770-4499-A7A8-1AF4F4321F82}" name="Part 2" dataDxfId="184"/>
    <tableColumn id="4" xr3:uid="{709764E7-F884-4F6B-AC45-42ADE1B0E834}" name="Rx" dataDxfId="183"/>
    <tableColumn id="5" xr3:uid="{E3F7877E-EBB1-40D9-85FB-FD2CFB8B79DA}" name="Ry" dataDxfId="182"/>
    <tableColumn id="6" xr3:uid="{387E8B98-D9B2-4B23-8BFC-330606C96EC4}" name="Rz" dataDxfId="181"/>
    <tableColumn id="7" xr3:uid="{BE7D27A8-B721-44D1-BF8A-B91B9E4234F4}" name="F" dataDxfId="180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66414C-63B2-451E-B154-C8F25193DC40}" name="Tableau37891114151719212325" displayName="Tableau37891114151719212325" ref="D5:J47" totalsRowShown="0" headerRowDxfId="26" tableBorderDxfId="25">
  <autoFilter ref="D5:J47" xr:uid="{0A5D08AB-56EA-40BF-9E4E-9F190D3E2385}"/>
  <tableColumns count="7">
    <tableColumn id="1" xr3:uid="{E9C7C208-728D-45D6-A449-F71610A5EF23}" name="Type" dataDxfId="24"/>
    <tableColumn id="2" xr3:uid="{5BE00A65-7926-4FD3-BB45-9795EE812AE5}" name="Part 1" dataDxfId="23"/>
    <tableColumn id="3" xr3:uid="{31D82A8B-E4F8-49CB-82D7-87613D0D0311}" name="Part 2" dataDxfId="22"/>
    <tableColumn id="4" xr3:uid="{E768BB77-EE64-452B-8436-6C44381828D4}" name="Rx" dataDxfId="21"/>
    <tableColumn id="5" xr3:uid="{B8DA7FC5-D4B1-4497-81AD-55DB8335BFDF}" name="Ry" dataDxfId="20"/>
    <tableColumn id="6" xr3:uid="{D9056736-A9CD-4D63-8937-586F8FDF51B7}" name="Rz" dataDxfId="19"/>
    <tableColumn id="7" xr3:uid="{479A7A83-2320-4D66-B990-19AD6E06C518}" name="F" dataDxfId="18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029998-B62E-498D-AB90-E0CBB6A99DFB}" name="Tableau37891114161820222426" displayName="Tableau37891114161820222426" ref="D5:J47" totalsRowShown="0" headerRowDxfId="17" tableBorderDxfId="16">
  <autoFilter ref="D5:J47" xr:uid="{0A5D08AB-56EA-40BF-9E4E-9F190D3E2385}"/>
  <tableColumns count="7">
    <tableColumn id="1" xr3:uid="{F955620F-73AA-42D0-915E-F107C412FE3A}" name="Type" dataDxfId="15"/>
    <tableColumn id="2" xr3:uid="{FF0BFA05-6EF0-4CB1-8F1B-EFFA9DB9C988}" name="Part 1" dataDxfId="14"/>
    <tableColumn id="3" xr3:uid="{3F976908-23C5-4855-9E64-0443E577962A}" name="Part 2" dataDxfId="13"/>
    <tableColumn id="4" xr3:uid="{4E84ECDB-BAEC-497E-9F65-8285728EDB58}" name="Rx" dataDxfId="12"/>
    <tableColumn id="5" xr3:uid="{6A19A5BF-801B-4DEF-A75C-80645B0D1331}" name="Ry" dataDxfId="11"/>
    <tableColumn id="6" xr3:uid="{3FCCA539-2011-408A-B8A5-A3675AE588B9}" name="Rz" dataDxfId="10"/>
    <tableColumn id="7" xr3:uid="{3BE09F83-F691-4E39-8E3E-3A5A17BCC856}" name="F" dataDxfId="9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6252237-DB86-48CD-9B9D-DBE01A7E9FA1}" name="Tableau3789111415171921232527" displayName="Tableau3789111415171921232527" ref="D5:J47" totalsRowShown="0" headerRowDxfId="8" tableBorderDxfId="7">
  <autoFilter ref="D5:J47" xr:uid="{0A5D08AB-56EA-40BF-9E4E-9F190D3E2385}"/>
  <tableColumns count="7">
    <tableColumn id="1" xr3:uid="{F2127766-065C-4673-8F40-F0FFC8270FE0}" name="Type" dataDxfId="6"/>
    <tableColumn id="2" xr3:uid="{F6A33E1B-94D0-40EA-9F32-21BDD77BC404}" name="Part 1" dataDxfId="5"/>
    <tableColumn id="3" xr3:uid="{5F78DC84-76F5-43B1-9180-1465E2460037}" name="Part 2" dataDxfId="4"/>
    <tableColumn id="4" xr3:uid="{26E1A61F-2A4E-4184-A73F-85ADC157A370}" name="Rx" dataDxfId="3"/>
    <tableColumn id="5" xr3:uid="{0BE8B940-0321-430F-ACBE-45121E587BCF}" name="Ry" dataDxfId="2"/>
    <tableColumn id="6" xr3:uid="{F60D1DB2-7D84-4C3B-BA6F-7FDA077648CE}" name="Rz" dataDxfId="1"/>
    <tableColumn id="7" xr3:uid="{3ED3C4E8-1093-429C-8CC7-3A506F8D3354}" name="F" dataDxfId="0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23AFD9-A22A-4A51-8FBD-7CE39C616040}" name="Tableau378" displayName="Tableau378" ref="D5:J47" totalsRowShown="0" headerRowDxfId="179" tableBorderDxfId="178">
  <autoFilter ref="D5:J47" xr:uid="{0A5D08AB-56EA-40BF-9E4E-9F190D3E2385}"/>
  <tableColumns count="7">
    <tableColumn id="1" xr3:uid="{0308E63E-E2F7-41D5-BB5D-A674E67D65E1}" name="Type" dataDxfId="177"/>
    <tableColumn id="2" xr3:uid="{B3CA55E5-66AC-4040-89FA-2C851E6DA3F2}" name="Part 1" dataDxfId="176"/>
    <tableColumn id="3" xr3:uid="{549CC3C8-5F3F-4EF8-9B38-45699C7766D4}" name="Part 2" dataDxfId="175"/>
    <tableColumn id="4" xr3:uid="{16E92AF5-B2F2-406B-8390-54C8E6F7DA5C}" name="Rx" dataDxfId="174"/>
    <tableColumn id="5" xr3:uid="{496665BC-57A9-430D-ACF2-D9991FC6E566}" name="Ry" dataDxfId="173"/>
    <tableColumn id="6" xr3:uid="{0BCD5E68-80CF-4CF3-BCB1-BAADC29D74F7}" name="Rz" dataDxfId="172"/>
    <tableColumn id="7" xr3:uid="{0A9D7005-8C56-4A3A-8BCF-3CEE63925E7E}" name="F" dataDxfId="171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1B8F5F-FDA2-4FAE-A1C0-3F10950FFC17}" name="Tableau378910" displayName="Tableau378910" ref="D5:J47" totalsRowShown="0" headerRowDxfId="161" tableBorderDxfId="160">
  <autoFilter ref="D5:J47" xr:uid="{0A5D08AB-56EA-40BF-9E4E-9F190D3E2385}"/>
  <tableColumns count="7">
    <tableColumn id="1" xr3:uid="{AE6E2E36-87CF-41F3-94A0-59C2A1C3926A}" name="Type" dataDxfId="159"/>
    <tableColumn id="2" xr3:uid="{F0745256-64C6-4F7C-A3BF-89F32E905A45}" name="Part 1" dataDxfId="158"/>
    <tableColumn id="3" xr3:uid="{3D76B8C9-050A-4DB4-BB14-909D9EA25914}" name="Part 2" dataDxfId="157"/>
    <tableColumn id="4" xr3:uid="{7388C48D-1B54-4DD8-B9CA-6D23BC454606}" name="Rx" dataDxfId="156"/>
    <tableColumn id="5" xr3:uid="{DCC8E080-D5F8-4A85-A04E-15AFED17A996}" name="Ry" dataDxfId="155"/>
    <tableColumn id="6" xr3:uid="{B2DAD964-E0F2-40FE-AD1A-ED1587F8C29D}" name="Rz" dataDxfId="154"/>
    <tableColumn id="7" xr3:uid="{DB5E1DD3-08BA-4FA2-92C2-B83417D6F6BE}" name="F" dataDxfId="153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2E330D-8C3D-48EF-8FE7-C3F5A7DCC136}" name="Tableau378912" displayName="Tableau378912" ref="D5:J47" totalsRowShown="0" headerRowDxfId="143" tableBorderDxfId="142">
  <autoFilter ref="D5:J47" xr:uid="{0A5D08AB-56EA-40BF-9E4E-9F190D3E2385}"/>
  <tableColumns count="7">
    <tableColumn id="1" xr3:uid="{FAA0C85D-2FEE-4554-96B4-42B1525A66CC}" name="Type" dataDxfId="141"/>
    <tableColumn id="2" xr3:uid="{1345D17E-2604-4A95-B72A-095C00DDE7ED}" name="Part 1" dataDxfId="140"/>
    <tableColumn id="3" xr3:uid="{F399394A-AF89-4BA8-84A4-000D41916740}" name="Part 2" dataDxfId="139"/>
    <tableColumn id="4" xr3:uid="{5E0C3B95-8A23-4F71-A4D8-0F2126945F28}" name="Rx" dataDxfId="138"/>
    <tableColumn id="5" xr3:uid="{C8F5D72F-AF5A-433D-B802-0B25F110E37C}" name="Ry" dataDxfId="137"/>
    <tableColumn id="6" xr3:uid="{ECF5B426-9F93-48EA-863C-D702A5FE7BC4}" name="Rz" dataDxfId="136"/>
    <tableColumn id="7" xr3:uid="{2DF25177-C10A-4F7A-96B4-F0696DF8E910}" name="F" dataDxfId="135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8F7F34-8F58-433B-A1D9-5C59223591B4}" name="Tableau37891213" displayName="Tableau37891213" ref="D5:J47" totalsRowShown="0" headerRowDxfId="134" tableBorderDxfId="133">
  <autoFilter ref="D5:J47" xr:uid="{0A5D08AB-56EA-40BF-9E4E-9F190D3E2385}"/>
  <tableColumns count="7">
    <tableColumn id="1" xr3:uid="{193AFC90-C4E9-4AB3-9F98-1B218A234F9A}" name="Type" dataDxfId="132"/>
    <tableColumn id="2" xr3:uid="{6A29E97E-441A-4BFE-8B13-7C90C88CB3DE}" name="Part 1" dataDxfId="131"/>
    <tableColumn id="3" xr3:uid="{C10AFB86-4741-4C95-B833-620CF6D97090}" name="Part 2" dataDxfId="130"/>
    <tableColumn id="4" xr3:uid="{0FCC8E21-F9FE-4A8D-A31E-DD5A443A586A}" name="Rx" dataDxfId="129"/>
    <tableColumn id="5" xr3:uid="{A94F2976-FDC1-4856-836D-7CC247D9C4A4}" name="Ry" dataDxfId="128"/>
    <tableColumn id="6" xr3:uid="{649411E3-AEF9-4C34-BCC0-633A8D9A7487}" name="Rz" dataDxfId="127"/>
    <tableColumn id="7" xr3:uid="{77C647F0-22FC-4366-9394-82090AB8E9BB}" name="F" dataDxfId="126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88F84A-7650-450E-808E-D0EE49F804D2}" name="Tableau378911" displayName="Tableau378911" ref="D5:J47" totalsRowShown="0" headerRowDxfId="152" tableBorderDxfId="151">
  <autoFilter ref="D5:J47" xr:uid="{0A5D08AB-56EA-40BF-9E4E-9F190D3E2385}"/>
  <tableColumns count="7">
    <tableColumn id="1" xr3:uid="{AE909CD7-A71C-4577-90BF-88941F7131B0}" name="Type" dataDxfId="150"/>
    <tableColumn id="2" xr3:uid="{C3E8E101-141D-42D5-8012-72B316B551A4}" name="Part 1" dataDxfId="149"/>
    <tableColumn id="3" xr3:uid="{DFDEA7FD-CCCF-459E-971F-5CFBB4A04FBD}" name="Part 2" dataDxfId="148"/>
    <tableColumn id="4" xr3:uid="{9055623E-F82B-4BD8-8AB4-60070D4B4A2C}" name="Rx" dataDxfId="147"/>
    <tableColumn id="5" xr3:uid="{CA579A4C-2762-498B-A89E-5502DD5CB696}" name="Ry" dataDxfId="146"/>
    <tableColumn id="6" xr3:uid="{D21715FE-9DA0-4E7B-9269-4CC450A2B3DB}" name="Rz" dataDxfId="145"/>
    <tableColumn id="7" xr3:uid="{0EFC2205-B054-4EDC-9AAE-A3803EE19047}" name="F" dataDxfId="144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6507FF1-32CA-4F23-905F-DD57C041306B}" name="Tableau3789" displayName="Tableau3789" ref="D5:J47" totalsRowShown="0" headerRowDxfId="170" tableBorderDxfId="169">
  <autoFilter ref="D5:J47" xr:uid="{0A5D08AB-56EA-40BF-9E4E-9F190D3E2385}"/>
  <tableColumns count="7">
    <tableColumn id="1" xr3:uid="{33EAAD7D-00B4-4746-B037-BF78FB120B1C}" name="Type" dataDxfId="168"/>
    <tableColumn id="2" xr3:uid="{52927F25-82B2-4CE7-BA6C-B9BD94391D4D}" name="Part 1" dataDxfId="167"/>
    <tableColumn id="3" xr3:uid="{DF9D8D11-DE26-42BA-A11F-D30BD6ACCA2A}" name="Part 2" dataDxfId="166"/>
    <tableColumn id="4" xr3:uid="{22AEB9FE-F5C9-4FDB-BEE2-636C3ADF4003}" name="Rx" dataDxfId="165"/>
    <tableColumn id="5" xr3:uid="{255D133D-5520-447A-9CFF-D0E64E5991C9}" name="Ry" dataDxfId="164"/>
    <tableColumn id="6" xr3:uid="{8BB7FCFD-6846-4F29-BC54-FF2B7CF622A9}" name="Rz" dataDxfId="163"/>
    <tableColumn id="7" xr3:uid="{6AB2B128-2FC7-471D-9F63-2217D87686F0}" name="F" dataDxfId="162">
      <calculatedColumnFormula>SQRT(G6^2+H6^2+I6^2)</calculatedColumnFormula>
    </tableColumn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370EFE-1700-44F2-9C88-B0E63037B0FC}" name="Tableau37891114" displayName="Tableau37891114" ref="D5:J47" totalsRowShown="0" headerRowDxfId="125" tableBorderDxfId="124">
  <autoFilter ref="D5:J47" xr:uid="{0A5D08AB-56EA-40BF-9E4E-9F190D3E2385}"/>
  <tableColumns count="7">
    <tableColumn id="1" xr3:uid="{9891E7AC-82FD-40CF-B9EE-5719B06664A8}" name="Type" dataDxfId="123"/>
    <tableColumn id="2" xr3:uid="{2DFBF2D6-542B-4235-A687-8B5151BCF735}" name="Part 1" dataDxfId="122"/>
    <tableColumn id="3" xr3:uid="{21A62F0A-4B52-4440-BE0B-86F6929994A7}" name="Part 2" dataDxfId="121"/>
    <tableColumn id="4" xr3:uid="{B8C170AB-35CD-4BD4-88C2-4054E12D20E6}" name="Rx" dataDxfId="120"/>
    <tableColumn id="5" xr3:uid="{27B0A247-7965-4770-8576-2F2B8AA01E04}" name="Ry" dataDxfId="119"/>
    <tableColumn id="6" xr3:uid="{AB14236C-41AA-4A45-938C-928BBDCD1C81}" name="Rz" dataDxfId="118"/>
    <tableColumn id="7" xr3:uid="{BF5B0D88-5253-40B0-AA88-85AB93BEF2E5}" name="F" dataDxfId="117">
      <calculatedColumnFormula>SQRT(G6^2+H6^2+I6^2)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AD9F-EA5F-4675-8006-39DF41B7B54A}">
  <dimension ref="A1:J51"/>
  <sheetViews>
    <sheetView topLeftCell="A4" zoomScale="70" zoomScaleNormal="70" workbookViewId="0">
      <selection activeCell="D14" sqref="D14"/>
    </sheetView>
  </sheetViews>
  <sheetFormatPr baseColWidth="10" defaultRowHeight="14.4" x14ac:dyDescent="0.3"/>
  <cols>
    <col min="1" max="3" width="31.109375" customWidth="1"/>
    <col min="4" max="4" width="33.6640625" customWidth="1"/>
    <col min="5" max="5" width="67.88671875" customWidth="1"/>
    <col min="6" max="6" width="42.44140625" customWidth="1"/>
    <col min="7" max="7" width="31.109375" customWidth="1"/>
  </cols>
  <sheetData>
    <row r="1" spans="1:8" x14ac:dyDescent="0.3">
      <c r="B1" s="1"/>
    </row>
    <row r="5" spans="1:8" ht="15" thickBot="1" x14ac:dyDescent="0.35"/>
    <row r="6" spans="1:8" ht="26.4" thickBot="1" x14ac:dyDescent="0.55000000000000004">
      <c r="B6" s="31" t="s">
        <v>0</v>
      </c>
      <c r="C6" s="32"/>
      <c r="D6" s="32"/>
      <c r="E6" s="33"/>
      <c r="F6" s="23"/>
    </row>
    <row r="9" spans="1:8" ht="16.8" customHeight="1" x14ac:dyDescent="0.3">
      <c r="A9" s="2" t="s">
        <v>33</v>
      </c>
      <c r="B9" s="2"/>
      <c r="C9" s="2"/>
      <c r="D9" s="2"/>
      <c r="E9" s="2"/>
    </row>
    <row r="10" spans="1:8" ht="16.8" customHeight="1" x14ac:dyDescent="0.3">
      <c r="F10" s="3" t="s">
        <v>34</v>
      </c>
    </row>
    <row r="11" spans="1:8" ht="16.8" customHeight="1" x14ac:dyDescent="0.3">
      <c r="A11" s="3" t="s">
        <v>1</v>
      </c>
      <c r="F11" t="s">
        <v>35</v>
      </c>
      <c r="G11">
        <v>230</v>
      </c>
      <c r="H11" t="s">
        <v>36</v>
      </c>
    </row>
    <row r="12" spans="1:8" ht="16.8" customHeight="1" thickBot="1" x14ac:dyDescent="0.35">
      <c r="A12" s="3"/>
      <c r="F12" t="s">
        <v>37</v>
      </c>
      <c r="G12">
        <v>85</v>
      </c>
      <c r="H12" t="s">
        <v>36</v>
      </c>
    </row>
    <row r="13" spans="1:8" ht="16.8" customHeight="1" thickBot="1" x14ac:dyDescent="0.35">
      <c r="A13" s="4" t="s">
        <v>2</v>
      </c>
      <c r="B13" s="34" t="s">
        <v>3</v>
      </c>
      <c r="C13" s="35"/>
      <c r="D13" s="5"/>
      <c r="F13" t="s">
        <v>38</v>
      </c>
      <c r="G13">
        <v>60</v>
      </c>
      <c r="H13" t="s">
        <v>39</v>
      </c>
    </row>
    <row r="14" spans="1:8" ht="16.8" customHeight="1" thickBot="1" x14ac:dyDescent="0.35">
      <c r="A14" s="4" t="s">
        <v>4</v>
      </c>
      <c r="B14" s="34" t="s">
        <v>3</v>
      </c>
      <c r="C14" s="35"/>
      <c r="D14" s="5"/>
      <c r="F14" t="s">
        <v>40</v>
      </c>
      <c r="G14" s="24" t="s">
        <v>41</v>
      </c>
    </row>
    <row r="15" spans="1:8" ht="16.8" customHeight="1" thickBot="1" x14ac:dyDescent="0.35">
      <c r="A15" s="6" t="s">
        <v>5</v>
      </c>
      <c r="B15" s="36" t="s">
        <v>6</v>
      </c>
      <c r="C15" s="37"/>
      <c r="D15" s="38"/>
      <c r="E15" s="40"/>
      <c r="F15" t="s">
        <v>46</v>
      </c>
      <c r="G15">
        <v>1.5</v>
      </c>
    </row>
    <row r="16" spans="1:8" ht="16.8" customHeight="1" thickBot="1" x14ac:dyDescent="0.35">
      <c r="A16" s="4" t="s">
        <v>7</v>
      </c>
      <c r="B16" s="36" t="s">
        <v>8</v>
      </c>
      <c r="C16" s="37"/>
      <c r="D16" s="39"/>
      <c r="E16" s="41"/>
      <c r="F16" t="s">
        <v>56</v>
      </c>
      <c r="G16">
        <v>0.56000000000000005</v>
      </c>
    </row>
    <row r="17" spans="1:10" ht="16.8" customHeight="1" x14ac:dyDescent="0.3">
      <c r="A17" s="7"/>
      <c r="B17" s="8"/>
      <c r="C17" s="8"/>
      <c r="D17" s="8"/>
    </row>
    <row r="18" spans="1:10" ht="16.8" customHeight="1" x14ac:dyDescent="0.3">
      <c r="A18" s="7"/>
      <c r="B18" s="8" t="s">
        <v>9</v>
      </c>
      <c r="C18" s="8" t="s">
        <v>10</v>
      </c>
      <c r="D18" s="8" t="s">
        <v>11</v>
      </c>
      <c r="E18" s="8" t="s">
        <v>54</v>
      </c>
    </row>
    <row r="19" spans="1:10" ht="16.8" customHeight="1" x14ac:dyDescent="0.3">
      <c r="A19" s="25" t="s">
        <v>12</v>
      </c>
      <c r="B19" s="26">
        <v>0</v>
      </c>
      <c r="C19" s="26">
        <v>0</v>
      </c>
      <c r="D19" s="26">
        <f>G11*10+G12*10+G13</f>
        <v>3210</v>
      </c>
      <c r="E19" t="s">
        <v>3</v>
      </c>
      <c r="H19" s="8"/>
      <c r="I19" s="8"/>
      <c r="J19" s="8"/>
    </row>
    <row r="20" spans="1:10" ht="16.8" customHeight="1" x14ac:dyDescent="0.3">
      <c r="A20" s="25" t="s">
        <v>47</v>
      </c>
      <c r="B20" s="26">
        <f>-D20*1.9</f>
        <v>-5985</v>
      </c>
      <c r="C20" s="26">
        <v>0</v>
      </c>
      <c r="D20" s="26">
        <f>G11*10+G12*10</f>
        <v>3150</v>
      </c>
      <c r="E20" t="s">
        <v>3</v>
      </c>
      <c r="H20" s="8"/>
      <c r="I20" s="8"/>
      <c r="J20" s="8"/>
    </row>
    <row r="21" spans="1:10" ht="16.8" customHeight="1" x14ac:dyDescent="0.3">
      <c r="A21" s="25" t="s">
        <v>13</v>
      </c>
      <c r="B21" s="26">
        <f>D21*1.5</f>
        <v>4725</v>
      </c>
      <c r="C21" s="26">
        <v>0</v>
      </c>
      <c r="D21" s="26">
        <f>G11*10+G12*10</f>
        <v>3150</v>
      </c>
      <c r="E21" t="s">
        <v>55</v>
      </c>
      <c r="H21" s="8"/>
      <c r="I21" s="8"/>
      <c r="J21" s="8"/>
    </row>
    <row r="22" spans="1:10" ht="16.8" customHeight="1" x14ac:dyDescent="0.3">
      <c r="A22" s="25" t="s">
        <v>16</v>
      </c>
      <c r="B22" s="26">
        <v>0</v>
      </c>
      <c r="C22" s="26">
        <v>0</v>
      </c>
      <c r="D22" s="26">
        <f>-4*D34</f>
        <v>-12600</v>
      </c>
      <c r="E22" t="s">
        <v>3</v>
      </c>
      <c r="H22" s="8"/>
      <c r="I22" s="8"/>
      <c r="J22" s="8"/>
    </row>
    <row r="23" spans="1:10" ht="16.8" customHeight="1" x14ac:dyDescent="0.3">
      <c r="A23" s="25" t="s">
        <v>42</v>
      </c>
      <c r="B23" s="26">
        <v>0</v>
      </c>
      <c r="C23" s="26">
        <f>-D23*0.5</f>
        <v>-1575</v>
      </c>
      <c r="D23" s="26">
        <f>G11*10+G12*10</f>
        <v>3150</v>
      </c>
      <c r="E23" t="s">
        <v>66</v>
      </c>
      <c r="H23" s="8"/>
      <c r="I23" s="8"/>
      <c r="J23" s="8"/>
    </row>
    <row r="24" spans="1:10" ht="16.8" customHeight="1" x14ac:dyDescent="0.3">
      <c r="A24" s="25" t="s">
        <v>43</v>
      </c>
      <c r="B24" s="26">
        <v>0</v>
      </c>
      <c r="C24" s="26">
        <f>D24*0.5</f>
        <v>1575</v>
      </c>
      <c r="D24" s="26">
        <f>G11*10+G12*10</f>
        <v>3150</v>
      </c>
      <c r="E24" t="s">
        <v>66</v>
      </c>
      <c r="H24" s="8"/>
      <c r="I24" s="8"/>
      <c r="J24" s="8"/>
    </row>
    <row r="25" spans="1:10" ht="16.8" customHeight="1" x14ac:dyDescent="0.3">
      <c r="A25" s="25" t="s">
        <v>44</v>
      </c>
      <c r="B25" s="26">
        <v>0</v>
      </c>
      <c r="C25" s="26">
        <f>-D25*1</f>
        <v>-3150</v>
      </c>
      <c r="D25" s="26">
        <f>G11*10+G12*10</f>
        <v>3150</v>
      </c>
      <c r="E25" t="s">
        <v>66</v>
      </c>
      <c r="H25" s="8"/>
      <c r="I25" s="8"/>
      <c r="J25" s="8"/>
    </row>
    <row r="26" spans="1:10" ht="16.8" customHeight="1" x14ac:dyDescent="0.3">
      <c r="A26" s="25" t="s">
        <v>45</v>
      </c>
      <c r="B26" s="26">
        <v>0</v>
      </c>
      <c r="C26" s="26">
        <f>D26*1</f>
        <v>3150</v>
      </c>
      <c r="D26" s="26">
        <f>G11*10+G12*10</f>
        <v>3150</v>
      </c>
      <c r="E26" t="s">
        <v>66</v>
      </c>
      <c r="H26" s="8"/>
      <c r="I26" s="8"/>
      <c r="J26" s="8"/>
    </row>
    <row r="27" spans="1:10" ht="16.8" customHeight="1" x14ac:dyDescent="0.3">
      <c r="A27" s="25" t="s">
        <v>61</v>
      </c>
      <c r="B27" s="26">
        <v>0</v>
      </c>
      <c r="C27" s="26">
        <f>-D27*1.4</f>
        <v>-4410</v>
      </c>
      <c r="D27" s="26">
        <f>G11*10+G12*10</f>
        <v>3150</v>
      </c>
      <c r="E27" t="s">
        <v>66</v>
      </c>
      <c r="F27" t="s">
        <v>63</v>
      </c>
    </row>
    <row r="28" spans="1:10" ht="16.8" customHeight="1" x14ac:dyDescent="0.3">
      <c r="A28" s="25" t="s">
        <v>62</v>
      </c>
      <c r="B28" s="26">
        <v>0</v>
      </c>
      <c r="C28" s="26">
        <f>D28*1.4</f>
        <v>4410</v>
      </c>
      <c r="D28" s="26">
        <f>G11*10+G12*10</f>
        <v>3150</v>
      </c>
      <c r="E28" t="s">
        <v>66</v>
      </c>
      <c r="F28" t="s">
        <v>63</v>
      </c>
    </row>
    <row r="29" spans="1:10" ht="16.8" customHeight="1" x14ac:dyDescent="0.3">
      <c r="A29" s="25" t="s">
        <v>49</v>
      </c>
      <c r="B29" s="26">
        <v>0</v>
      </c>
      <c r="C29" s="26">
        <f>-D29*1.5</f>
        <v>-4725</v>
      </c>
      <c r="D29" s="26">
        <f>G11*10+G12*10</f>
        <v>3150</v>
      </c>
      <c r="E29" t="s">
        <v>66</v>
      </c>
      <c r="F29" t="s">
        <v>60</v>
      </c>
    </row>
    <row r="30" spans="1:10" ht="16.8" customHeight="1" x14ac:dyDescent="0.3">
      <c r="A30" s="25" t="s">
        <v>50</v>
      </c>
      <c r="B30" s="26">
        <v>0</v>
      </c>
      <c r="C30" s="26">
        <f>D30*1.5</f>
        <v>4725</v>
      </c>
      <c r="D30" s="26">
        <f>G11*10+G12*10</f>
        <v>3150</v>
      </c>
      <c r="E30" t="s">
        <v>66</v>
      </c>
      <c r="F30" t="s">
        <v>60</v>
      </c>
    </row>
    <row r="31" spans="1:10" ht="16.8" customHeight="1" x14ac:dyDescent="0.3">
      <c r="A31" s="25" t="s">
        <v>58</v>
      </c>
      <c r="B31" s="26">
        <v>0</v>
      </c>
      <c r="C31" s="26">
        <f>-D31*1.8</f>
        <v>-5670</v>
      </c>
      <c r="D31" s="26">
        <f>G11*10+G12*10</f>
        <v>3150</v>
      </c>
      <c r="E31" t="s">
        <v>66</v>
      </c>
    </row>
    <row r="32" spans="1:10" ht="16.8" customHeight="1" x14ac:dyDescent="0.3">
      <c r="A32" s="25" t="s">
        <v>59</v>
      </c>
      <c r="B32" s="26">
        <v>0</v>
      </c>
      <c r="C32" s="26">
        <f>D32*1.8</f>
        <v>5670</v>
      </c>
      <c r="D32" s="26">
        <f>G11*10+G12*10</f>
        <v>3150</v>
      </c>
      <c r="E32" t="s">
        <v>66</v>
      </c>
    </row>
    <row r="33" spans="1:7" ht="16.8" customHeight="1" x14ac:dyDescent="0.3">
      <c r="A33" s="25" t="s">
        <v>14</v>
      </c>
      <c r="B33" s="26">
        <v>0</v>
      </c>
      <c r="C33" s="26">
        <f>-D33*2.2</f>
        <v>-6930.0000000000009</v>
      </c>
      <c r="D33" s="26">
        <f>G11*10+G12*10</f>
        <v>3150</v>
      </c>
      <c r="E33" t="s">
        <v>66</v>
      </c>
      <c r="F33" t="s">
        <v>64</v>
      </c>
      <c r="G33" t="s">
        <v>65</v>
      </c>
    </row>
    <row r="34" spans="1:7" x14ac:dyDescent="0.3">
      <c r="A34" s="25" t="s">
        <v>15</v>
      </c>
      <c r="B34" s="26">
        <v>0</v>
      </c>
      <c r="C34" s="26">
        <f>D34*2.2</f>
        <v>6930.0000000000009</v>
      </c>
      <c r="D34" s="26">
        <f>G11*10+G12*10</f>
        <v>3150</v>
      </c>
      <c r="E34" t="s">
        <v>66</v>
      </c>
      <c r="F34" t="s">
        <v>64</v>
      </c>
      <c r="G34" t="s">
        <v>65</v>
      </c>
    </row>
    <row r="35" spans="1:7" x14ac:dyDescent="0.3">
      <c r="A35" s="25" t="s">
        <v>51</v>
      </c>
      <c r="B35" s="26">
        <f>-D35</f>
        <v>-3150</v>
      </c>
      <c r="C35" s="26">
        <f>-D35*1</f>
        <v>-3150</v>
      </c>
      <c r="D35" s="26">
        <f>G11*10+G12*10</f>
        <v>3150</v>
      </c>
      <c r="E35" t="s">
        <v>57</v>
      </c>
      <c r="F35" t="s">
        <v>67</v>
      </c>
    </row>
    <row r="36" spans="1:7" x14ac:dyDescent="0.3">
      <c r="A36" s="25" t="s">
        <v>48</v>
      </c>
      <c r="B36" s="26">
        <f>-D36</f>
        <v>-3150</v>
      </c>
      <c r="C36" s="26">
        <f>D36*1</f>
        <v>3150</v>
      </c>
      <c r="D36" s="26">
        <f>G11*10+G12*10</f>
        <v>3150</v>
      </c>
      <c r="E36" t="s">
        <v>57</v>
      </c>
      <c r="F36" t="s">
        <v>67</v>
      </c>
    </row>
    <row r="37" spans="1:7" x14ac:dyDescent="0.3">
      <c r="A37" s="25" t="s">
        <v>52</v>
      </c>
      <c r="B37" s="26">
        <v>0</v>
      </c>
      <c r="C37" s="26">
        <f>-D36*1</f>
        <v>-3150</v>
      </c>
      <c r="D37" s="26">
        <f>(G11*10+G12*10)*2.5</f>
        <v>7875</v>
      </c>
      <c r="E37" t="s">
        <v>66</v>
      </c>
    </row>
    <row r="38" spans="1:7" x14ac:dyDescent="0.3">
      <c r="A38" s="25" t="s">
        <v>53</v>
      </c>
      <c r="B38" s="26">
        <v>0</v>
      </c>
      <c r="C38" s="26">
        <f>D36*1</f>
        <v>3150</v>
      </c>
      <c r="D38" s="26">
        <f>(G11*10+G12*10)*2.5</f>
        <v>7875</v>
      </c>
      <c r="E38" t="s">
        <v>66</v>
      </c>
    </row>
    <row r="47" spans="1:7" ht="15" thickBot="1" x14ac:dyDescent="0.35">
      <c r="A47" s="9"/>
      <c r="B47" s="10"/>
    </row>
    <row r="48" spans="1:7" ht="15" thickBot="1" x14ac:dyDescent="0.35">
      <c r="A48" s="27" t="s">
        <v>17</v>
      </c>
      <c r="B48" s="28"/>
      <c r="C48" s="29" t="s">
        <v>18</v>
      </c>
      <c r="D48" s="30"/>
    </row>
    <row r="49" spans="1:5" x14ac:dyDescent="0.3">
      <c r="A49" s="11" t="s">
        <v>19</v>
      </c>
      <c r="B49" s="12" t="s">
        <v>20</v>
      </c>
      <c r="C49" s="13" t="s">
        <v>21</v>
      </c>
      <c r="D49" s="14" t="s">
        <v>22</v>
      </c>
      <c r="E49" t="s">
        <v>23</v>
      </c>
    </row>
    <row r="50" spans="1:5" x14ac:dyDescent="0.3">
      <c r="A50" s="15" t="s">
        <v>24</v>
      </c>
      <c r="B50" s="16" t="s">
        <v>25</v>
      </c>
      <c r="C50" s="17" t="s">
        <v>24</v>
      </c>
      <c r="D50" s="18" t="s">
        <v>26</v>
      </c>
      <c r="E50" t="s">
        <v>27</v>
      </c>
    </row>
    <row r="51" spans="1:5" ht="15" thickBot="1" x14ac:dyDescent="0.35">
      <c r="A51" s="19" t="s">
        <v>28</v>
      </c>
      <c r="B51" s="20" t="s">
        <v>29</v>
      </c>
      <c r="C51" s="21" t="s">
        <v>30</v>
      </c>
      <c r="D51" s="22" t="s">
        <v>31</v>
      </c>
      <c r="E51" t="s">
        <v>32</v>
      </c>
    </row>
  </sheetData>
  <mergeCells count="9">
    <mergeCell ref="A48:B48"/>
    <mergeCell ref="C48:D48"/>
    <mergeCell ref="B6:E6"/>
    <mergeCell ref="B13:C13"/>
    <mergeCell ref="B14:C14"/>
    <mergeCell ref="B15:C15"/>
    <mergeCell ref="D15:D16"/>
    <mergeCell ref="E15:E16"/>
    <mergeCell ref="B16:C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4365-7C02-43F8-88E8-C4498DC1F0F8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196.35599999999999</v>
      </c>
      <c r="H6" s="47">
        <v>-474.39699999999999</v>
      </c>
      <c r="I6" s="47">
        <v>-25.762</v>
      </c>
      <c r="J6" s="48">
        <f>SQRT(G6^2+H6^2+I6^2)</f>
        <v>514.07380111128009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-184.88900000000001</v>
      </c>
      <c r="H7" s="42">
        <v>-446.69200000000001</v>
      </c>
      <c r="I7" s="42">
        <v>-24.257000000000001</v>
      </c>
      <c r="J7" s="50">
        <f>SQRT(G7^2+H7^2+I7^2)</f>
        <v>484.05174024478004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-196.35599999999999</v>
      </c>
      <c r="H8" s="42">
        <v>474.39699999999999</v>
      </c>
      <c r="I8" s="42">
        <v>25.762</v>
      </c>
      <c r="J8" s="50">
        <f>SQRT(G8^2+H8^2+I8^2)</f>
        <v>514.07380111128009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184.88900000000001</v>
      </c>
      <c r="H9" s="42">
        <v>446.69200000000001</v>
      </c>
      <c r="I9" s="42">
        <v>24.257000000000001</v>
      </c>
      <c r="J9" s="50">
        <f>SQRT(G9^2+H9^2+I9^2)</f>
        <v>484.05174024478004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-220.108</v>
      </c>
      <c r="H10" s="42">
        <v>576.68200000000002</v>
      </c>
      <c r="I10" s="42">
        <v>63.097999999999999</v>
      </c>
      <c r="J10" s="50">
        <f>SQRT(G10^2+H10^2+I10^2)</f>
        <v>620.47644467135092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194.40700000000001</v>
      </c>
      <c r="H11" s="42">
        <v>509.346</v>
      </c>
      <c r="I11" s="42">
        <v>55.73</v>
      </c>
      <c r="J11" s="50">
        <f>SQRT(G11^2+H11^2+I11^2)</f>
        <v>548.02669849652398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220.108</v>
      </c>
      <c r="H12" s="42">
        <v>-576.68200000000002</v>
      </c>
      <c r="I12" s="42">
        <v>-63.097999999999999</v>
      </c>
      <c r="J12" s="50">
        <f>SQRT(G12^2+H12^2+I12^2)</f>
        <v>620.47644467135092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-194.40700000000001</v>
      </c>
      <c r="H13" s="42">
        <v>-509.346</v>
      </c>
      <c r="I13" s="42">
        <v>-55.73</v>
      </c>
      <c r="J13" s="50">
        <f>SQRT(G13^2+H13^2+I13^2)</f>
        <v>548.02669849652398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14.233000000000001</v>
      </c>
      <c r="H14" s="42">
        <v>-125.45</v>
      </c>
      <c r="I14" s="42">
        <v>-12.255000000000001</v>
      </c>
      <c r="J14" s="50">
        <f>SQRT(G14^2+H14^2+I14^2)</f>
        <v>126.84819988474413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-14.233000000000001</v>
      </c>
      <c r="H15" s="42">
        <v>125.45</v>
      </c>
      <c r="I15" s="42">
        <v>12.255000000000001</v>
      </c>
      <c r="J15" s="50">
        <f>SQRT(G15^2+H15^2+I15^2)</f>
        <v>126.84819988474413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-542.70399999999995</v>
      </c>
      <c r="I16" s="42">
        <v>472.40499999999997</v>
      </c>
      <c r="J16" s="50">
        <f>SQRT(G16^2+H16^2+I16^2)</f>
        <v>719.50963554423652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542.70399999999995</v>
      </c>
      <c r="I17" s="42">
        <v>-472.40499999999997</v>
      </c>
      <c r="J17" s="50">
        <f>SQRT(G17^2+H17^2+I17^2)</f>
        <v>719.50963554423652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-125.648</v>
      </c>
      <c r="I18" s="42">
        <v>-550.91700000000003</v>
      </c>
      <c r="J18" s="50">
        <f>SQRT(G18^2+H18^2+I18^2)</f>
        <v>565.06367852924336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125.648</v>
      </c>
      <c r="I19" s="42">
        <v>550.91700000000003</v>
      </c>
      <c r="J19" s="50">
        <f>SQRT(G19^2+H19^2+I19^2)</f>
        <v>565.06367852924336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-668.35199999999998</v>
      </c>
      <c r="I20" s="42">
        <v>-78.512</v>
      </c>
      <c r="J20" s="50">
        <f>SQRT(G20^2+H20^2+I20^2)</f>
        <v>672.94764287275723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-73.036000000000001</v>
      </c>
      <c r="I21" s="42">
        <v>-4060.951</v>
      </c>
      <c r="J21" s="50">
        <f>SQRT(G21^2+H21^2+I21^2)</f>
        <v>4061.6077212967034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65.747</v>
      </c>
      <c r="I22" s="42">
        <v>3655.701</v>
      </c>
      <c r="J22" s="50">
        <f>SQRT(G22^2+H22^2+I22^2)</f>
        <v>3656.2921750606856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589.48199999999997</v>
      </c>
      <c r="I23" s="42">
        <v>-10.602</v>
      </c>
      <c r="J23" s="50">
        <f>SQRT(G23^2+H23^2+I23^2)</f>
        <v>589.57733227117876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-415.85199999999998</v>
      </c>
      <c r="J25" s="50">
        <f>SQRT(G25^2+H25^2+I25^2)</f>
        <v>415.85199999999998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-970.14800000000002</v>
      </c>
      <c r="J26" s="52">
        <f>SQRT(G26^2+H26^2+I26^2)</f>
        <v>970.14800000000002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-62.063000000000002</v>
      </c>
      <c r="H27" s="44">
        <v>82.483999999999995</v>
      </c>
      <c r="I27" s="44">
        <v>-6.9669999999999996</v>
      </c>
      <c r="J27" s="54">
        <f>SQRT(G27^2+H27^2+I27^2)</f>
        <v>103.45996962110515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62.063000000000002</v>
      </c>
      <c r="H28" s="42">
        <v>82.483999999999995</v>
      </c>
      <c r="I28" s="42">
        <v>-6.9669999999999996</v>
      </c>
      <c r="J28" s="50">
        <f>SQRT(G28^2+H28^2+I28^2)</f>
        <v>103.45996962110515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62.063000000000002</v>
      </c>
      <c r="H29" s="42">
        <v>-82.483999999999995</v>
      </c>
      <c r="I29" s="42">
        <v>6.9669999999999996</v>
      </c>
      <c r="J29" s="50">
        <f>SQRT(G29^2+H29^2+I29^2)</f>
        <v>103.45996962110515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-62.063000000000002</v>
      </c>
      <c r="H30" s="42">
        <v>-82.483999999999995</v>
      </c>
      <c r="I30" s="42">
        <v>6.9669999999999996</v>
      </c>
      <c r="J30" s="50">
        <f>SQRT(G30^2+H30^2+I30^2)</f>
        <v>103.45996962110515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-259.92500000000001</v>
      </c>
      <c r="H31" s="42">
        <v>538.755</v>
      </c>
      <c r="I31" s="42">
        <v>48.645000000000003</v>
      </c>
      <c r="J31" s="50">
        <f>SQRT(G31^2+H31^2+I31^2)</f>
        <v>600.15355674610475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259.92500000000001</v>
      </c>
      <c r="H32" s="42">
        <v>538.75400000000002</v>
      </c>
      <c r="I32" s="42">
        <v>48.645000000000003</v>
      </c>
      <c r="J32" s="50">
        <f>SQRT(G32^2+H32^2+I32^2)</f>
        <v>600.15265905101182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259.92500000000001</v>
      </c>
      <c r="H33" s="42">
        <v>-538.755</v>
      </c>
      <c r="I33" s="42">
        <v>-48.645000000000003</v>
      </c>
      <c r="J33" s="50">
        <f>SQRT(G33^2+H33^2+I33^2)</f>
        <v>600.15355674610475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-259.92500000000001</v>
      </c>
      <c r="H34" s="42">
        <v>-538.75400000000002</v>
      </c>
      <c r="I34" s="42">
        <v>-48.645000000000003</v>
      </c>
      <c r="J34" s="50">
        <f>SQRT(G34^2+H34^2+I34^2)</f>
        <v>600.15265905101182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660.28399999999999</v>
      </c>
      <c r="I37" s="42">
        <v>499.209</v>
      </c>
      <c r="J37" s="50">
        <f>SQRT(G37^2+H37^2+I37^2)</f>
        <v>827.75877303535719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-660.28399999999999</v>
      </c>
      <c r="I38" s="42">
        <v>-499.209</v>
      </c>
      <c r="J38" s="50">
        <f>SQRT(G38^2+H38^2+I38^2)</f>
        <v>827.75877303535719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-584.84900000000005</v>
      </c>
      <c r="I39" s="42">
        <v>128.04400000000001</v>
      </c>
      <c r="J39" s="50">
        <f>SQRT(G39^2+H39^2+I39^2)</f>
        <v>598.70161076866998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584.84900000000005</v>
      </c>
      <c r="I40" s="42">
        <v>-128.04400000000001</v>
      </c>
      <c r="J40" s="50">
        <f>SQRT(G40^2+H40^2+I40^2)</f>
        <v>598.70161076866998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75.435000000000002</v>
      </c>
      <c r="I41" s="42">
        <v>627.25300000000004</v>
      </c>
      <c r="J41" s="50">
        <f t="shared" ref="J41:J47" si="0">SQRT(G41^2+H41^2+I41^2)</f>
        <v>631.77271643685287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-78.706000000000003</v>
      </c>
      <c r="I42" s="42">
        <v>-4062.9369999999999</v>
      </c>
      <c r="J42" s="50">
        <f t="shared" si="0"/>
        <v>4063.6992630366976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70.870999999999995</v>
      </c>
      <c r="I43" s="42">
        <v>3658.5149999999999</v>
      </c>
      <c r="J43" s="50">
        <f t="shared" si="0"/>
        <v>3659.2013751454019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590.02800000000002</v>
      </c>
      <c r="I44" s="42">
        <v>-11.43</v>
      </c>
      <c r="J44" s="50">
        <f t="shared" si="0"/>
        <v>590.1387003781399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-415.85199999999998</v>
      </c>
      <c r="J46" s="50">
        <f t="shared" si="0"/>
        <v>415.85199999999998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-1348.1479999999999</v>
      </c>
      <c r="J47" s="65">
        <f t="shared" si="0"/>
        <v>1348.1479999999999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4D432-AABD-4204-A966-509C4585B3B6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183.25700000000001</v>
      </c>
      <c r="H6" s="47">
        <v>-442.74799999999999</v>
      </c>
      <c r="I6" s="47">
        <v>-24.042999999999999</v>
      </c>
      <c r="J6" s="48">
        <f>SQRT(G6^2+H6^2+I6^2)</f>
        <v>479.77805848329496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-152.82400000000001</v>
      </c>
      <c r="H7" s="42">
        <v>-369.22300000000001</v>
      </c>
      <c r="I7" s="42">
        <v>-20.050999999999998</v>
      </c>
      <c r="J7" s="50">
        <f>SQRT(G7^2+H7^2+I7^2)</f>
        <v>400.10353823229309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-183.25700000000001</v>
      </c>
      <c r="H8" s="42">
        <v>442.74799999999999</v>
      </c>
      <c r="I8" s="42">
        <v>24.042999999999999</v>
      </c>
      <c r="J8" s="50">
        <f>SQRT(G8^2+H8^2+I8^2)</f>
        <v>479.77805848329496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152.82400000000001</v>
      </c>
      <c r="H9" s="42">
        <v>369.22300000000001</v>
      </c>
      <c r="I9" s="42">
        <v>20.050999999999998</v>
      </c>
      <c r="J9" s="50">
        <f>SQRT(G9^2+H9^2+I9^2)</f>
        <v>400.10353823229309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196.18899999999999</v>
      </c>
      <c r="H10" s="42">
        <v>-514.01499999999999</v>
      </c>
      <c r="I10" s="42">
        <v>-56.241</v>
      </c>
      <c r="J10" s="50">
        <f>SQRT(G10^2+H10^2+I10^2)</f>
        <v>553.05026356290625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-211.62</v>
      </c>
      <c r="H11" s="42">
        <v>-554.44299999999998</v>
      </c>
      <c r="I11" s="42">
        <v>-60.664000000000001</v>
      </c>
      <c r="J11" s="50">
        <f>SQRT(G11^2+H11^2+I11^2)</f>
        <v>596.54856092777561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-196.18899999999999</v>
      </c>
      <c r="H12" s="42">
        <v>514.01499999999999</v>
      </c>
      <c r="I12" s="42">
        <v>56.241</v>
      </c>
      <c r="J12" s="50">
        <f>SQRT(G12^2+H12^2+I12^2)</f>
        <v>553.05026356290625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211.62</v>
      </c>
      <c r="H13" s="42">
        <v>554.44299999999998</v>
      </c>
      <c r="I13" s="42">
        <v>60.664000000000001</v>
      </c>
      <c r="J13" s="50">
        <f>SQRT(G13^2+H13^2+I13^2)</f>
        <v>596.54856092777561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-15.002000000000001</v>
      </c>
      <c r="H14" s="42">
        <v>132.226</v>
      </c>
      <c r="I14" s="42">
        <v>12.917</v>
      </c>
      <c r="J14" s="50">
        <f>SQRT(G14^2+H14^2+I14^2)</f>
        <v>133.69975306259917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15.002000000000001</v>
      </c>
      <c r="H15" s="42">
        <v>-132.226</v>
      </c>
      <c r="I15" s="42">
        <v>-12.917</v>
      </c>
      <c r="J15" s="50">
        <f>SQRT(G15^2+H15^2+I15^2)</f>
        <v>133.69975306259917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-944.39700000000005</v>
      </c>
      <c r="I16" s="42">
        <v>822.06600000000003</v>
      </c>
      <c r="J16" s="50">
        <f>SQRT(G16^2+H16^2+I16^2)</f>
        <v>1252.0695675420754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944.39700000000005</v>
      </c>
      <c r="I17" s="42">
        <v>-822.06600000000003</v>
      </c>
      <c r="J17" s="50">
        <f>SQRT(G17^2+H17^2+I17^2)</f>
        <v>1252.0695675420754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-218.649</v>
      </c>
      <c r="I18" s="42">
        <v>-958.69</v>
      </c>
      <c r="J18" s="50">
        <f>SQRT(G18^2+H18^2+I18^2)</f>
        <v>983.30763309403847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218.649</v>
      </c>
      <c r="I19" s="42">
        <v>958.69</v>
      </c>
      <c r="J19" s="50">
        <f>SQRT(G19^2+H19^2+I19^2)</f>
        <v>983.30763309403847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1163.046</v>
      </c>
      <c r="I20" s="42">
        <v>-136.624</v>
      </c>
      <c r="J20" s="50">
        <f>SQRT(G20^2+H20^2+I20^2)</f>
        <v>1171.0431740512388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56.95</v>
      </c>
      <c r="I21" s="42">
        <v>3166.5390000000002</v>
      </c>
      <c r="J21" s="50">
        <f>SQRT(G21^2+H21^2+I21^2)</f>
        <v>3167.0510796355975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-74.652000000000001</v>
      </c>
      <c r="I22" s="42">
        <v>-4150.8249999999998</v>
      </c>
      <c r="J22" s="50">
        <f>SQRT(G22^2+H22^2+I22^2)</f>
        <v>4151.4962485505148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-786.10500000000002</v>
      </c>
      <c r="I23" s="42">
        <v>14.138</v>
      </c>
      <c r="J23" s="50">
        <f>SQRT(G23^2+H23^2+I23^2)</f>
        <v>786.23212480093946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-970.14800000000002</v>
      </c>
      <c r="J25" s="50">
        <f>SQRT(G25^2+H25^2+I25^2)</f>
        <v>970.14800000000002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-415.85199999999998</v>
      </c>
      <c r="J26" s="52">
        <f>SQRT(G26^2+H26^2+I26^2)</f>
        <v>415.85199999999998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-645.91600000000005</v>
      </c>
      <c r="H27" s="44">
        <v>858.44399999999996</v>
      </c>
      <c r="I27" s="44">
        <v>-72.509</v>
      </c>
      <c r="J27" s="54">
        <f>SQRT(G27^2+H27^2+I27^2)</f>
        <v>1076.7502659730342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645.91600000000005</v>
      </c>
      <c r="H28" s="42">
        <v>858.44299999999998</v>
      </c>
      <c r="I28" s="42">
        <v>-72.509</v>
      </c>
      <c r="J28" s="50">
        <f>SQRT(G28^2+H28^2+I28^2)</f>
        <v>1076.7494687186988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645.91600000000005</v>
      </c>
      <c r="H29" s="42">
        <v>-858.44399999999996</v>
      </c>
      <c r="I29" s="42">
        <v>72.509</v>
      </c>
      <c r="J29" s="50">
        <f>SQRT(G29^2+H29^2+I29^2)</f>
        <v>1076.7502659730342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-645.91600000000005</v>
      </c>
      <c r="H30" s="42">
        <v>-858.44299999999998</v>
      </c>
      <c r="I30" s="42">
        <v>72.509</v>
      </c>
      <c r="J30" s="50">
        <f>SQRT(G30^2+H30^2+I30^2)</f>
        <v>1076.7494687186988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358.14400000000001</v>
      </c>
      <c r="H31" s="42">
        <v>-742.33600000000001</v>
      </c>
      <c r="I31" s="42">
        <v>-67.027000000000001</v>
      </c>
      <c r="J31" s="50">
        <f>SQRT(G31^2+H31^2+I31^2)</f>
        <v>826.93559625946682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-358.14400000000001</v>
      </c>
      <c r="H32" s="42">
        <v>-742.33500000000004</v>
      </c>
      <c r="I32" s="42">
        <v>-67.027000000000001</v>
      </c>
      <c r="J32" s="50">
        <f>SQRT(G32^2+H32^2+I32^2)</f>
        <v>826.93469856452396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-358.14400000000001</v>
      </c>
      <c r="H33" s="42">
        <v>742.33600000000001</v>
      </c>
      <c r="I33" s="42">
        <v>67.027000000000001</v>
      </c>
      <c r="J33" s="50">
        <f>SQRT(G33^2+H33^2+I33^2)</f>
        <v>826.93559625946682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358.14400000000001</v>
      </c>
      <c r="H34" s="42">
        <v>742.33500000000004</v>
      </c>
      <c r="I34" s="42">
        <v>67.027000000000001</v>
      </c>
      <c r="J34" s="50">
        <f>SQRT(G34^2+H34^2+I34^2)</f>
        <v>826.93469856452396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1414.0229999999999</v>
      </c>
      <c r="I37" s="42">
        <v>1069.075</v>
      </c>
      <c r="J37" s="50">
        <f>SQRT(G37^2+H37^2+I37^2)</f>
        <v>1772.6766202988069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1414.0229999999999</v>
      </c>
      <c r="I38" s="42">
        <v>-1069.075</v>
      </c>
      <c r="J38" s="50">
        <f>SQRT(G38^2+H38^2+I38^2)</f>
        <v>1772.6766202988069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1252.4770000000001</v>
      </c>
      <c r="I39" s="42">
        <v>274.21100000000001</v>
      </c>
      <c r="J39" s="50">
        <f>SQRT(G39^2+H39^2+I39^2)</f>
        <v>1282.1428578945486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1252.4770000000001</v>
      </c>
      <c r="I40" s="42">
        <v>-274.21100000000001</v>
      </c>
      <c r="J40" s="50">
        <f>SQRT(G40^2+H40^2+I40^2)</f>
        <v>1282.1428578945486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161.54599999999999</v>
      </c>
      <c r="I41" s="42">
        <v>1343.2860000000001</v>
      </c>
      <c r="J41" s="50">
        <f t="shared" ref="J41:J47" si="0">SQRT(G41^2+H41^2+I41^2)</f>
        <v>1352.9650357315227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2E-3</v>
      </c>
      <c r="H42" s="42">
        <v>92.317999999999998</v>
      </c>
      <c r="I42" s="42">
        <v>4765.6059999999998</v>
      </c>
      <c r="J42" s="50">
        <f t="shared" si="0"/>
        <v>4766.5000954960651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-2E-3</v>
      </c>
      <c r="H43" s="42">
        <v>-118.867</v>
      </c>
      <c r="I43" s="42">
        <v>-6136.1319999999996</v>
      </c>
      <c r="J43" s="50">
        <f t="shared" si="0"/>
        <v>6137.2832169549574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1155.258</v>
      </c>
      <c r="I44" s="42">
        <v>22.379000000000001</v>
      </c>
      <c r="J44" s="50">
        <f t="shared" si="0"/>
        <v>1155.4747362902401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-1348.1479999999999</v>
      </c>
      <c r="J46" s="50">
        <f t="shared" si="0"/>
        <v>1348.1479999999999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-415.85199999999998</v>
      </c>
      <c r="J47" s="65">
        <f t="shared" si="0"/>
        <v>415.85199999999998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D174-85A2-4866-8CF1-8459F3C3B3B9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126.548</v>
      </c>
      <c r="H6" s="47">
        <v>-305.74</v>
      </c>
      <c r="I6" s="47">
        <v>-16.603000000000002</v>
      </c>
      <c r="J6" s="48">
        <f>SQRT(G6^2+H6^2+I6^2)</f>
        <v>331.31103741499464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-119.158</v>
      </c>
      <c r="H7" s="42">
        <v>-287.88499999999999</v>
      </c>
      <c r="I7" s="42">
        <v>-15.632999999999999</v>
      </c>
      <c r="J7" s="50">
        <f>SQRT(G7^2+H7^2+I7^2)</f>
        <v>311.9628068824872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-126.548</v>
      </c>
      <c r="H8" s="42">
        <v>305.74</v>
      </c>
      <c r="I8" s="42">
        <v>16.603000000000002</v>
      </c>
      <c r="J8" s="50">
        <f>SQRT(G8^2+H8^2+I8^2)</f>
        <v>331.31103741499464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119.158</v>
      </c>
      <c r="H9" s="42">
        <v>287.88499999999999</v>
      </c>
      <c r="I9" s="42">
        <v>15.632999999999999</v>
      </c>
      <c r="J9" s="50">
        <f>SQRT(G9^2+H9^2+I9^2)</f>
        <v>311.9628068824872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-141.85499999999999</v>
      </c>
      <c r="H10" s="42">
        <v>371.661</v>
      </c>
      <c r="I10" s="42">
        <v>40.664999999999999</v>
      </c>
      <c r="J10" s="50">
        <f>SQRT(G10^2+H10^2+I10^2)</f>
        <v>399.88546131486203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125.292</v>
      </c>
      <c r="H11" s="42">
        <v>328.26400000000001</v>
      </c>
      <c r="I11" s="42">
        <v>35.917000000000002</v>
      </c>
      <c r="J11" s="50">
        <f>SQRT(G11^2+H11^2+I11^2)</f>
        <v>353.19310560796623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141.85499999999999</v>
      </c>
      <c r="H12" s="42">
        <v>-371.661</v>
      </c>
      <c r="I12" s="42">
        <v>-40.664999999999999</v>
      </c>
      <c r="J12" s="50">
        <f>SQRT(G12^2+H12^2+I12^2)</f>
        <v>399.88546131486203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-125.292</v>
      </c>
      <c r="H13" s="42">
        <v>-328.26400000000001</v>
      </c>
      <c r="I13" s="42">
        <v>-35.917000000000002</v>
      </c>
      <c r="J13" s="50">
        <f>SQRT(G13^2+H13^2+I13^2)</f>
        <v>353.19310560796623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9.173</v>
      </c>
      <c r="H14" s="42">
        <v>-80.849999999999994</v>
      </c>
      <c r="I14" s="42">
        <v>-7.8979999999999997</v>
      </c>
      <c r="J14" s="50">
        <f>SQRT(G14^2+H14^2+I14^2)</f>
        <v>81.751115178938079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-9.173</v>
      </c>
      <c r="H15" s="42">
        <v>80.849999999999994</v>
      </c>
      <c r="I15" s="42">
        <v>7.8979999999999997</v>
      </c>
      <c r="J15" s="50">
        <f>SQRT(G15^2+H15^2+I15^2)</f>
        <v>81.751115178938079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-349.76299999999998</v>
      </c>
      <c r="I16" s="42">
        <v>304.45699999999999</v>
      </c>
      <c r="J16" s="50">
        <f>SQRT(G16^2+H16^2+I16^2)</f>
        <v>463.7113552825723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349.76299999999998</v>
      </c>
      <c r="I17" s="42">
        <v>-304.45699999999999</v>
      </c>
      <c r="J17" s="50">
        <f>SQRT(G17^2+H17^2+I17^2)</f>
        <v>463.7113552825723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-80.977999999999994</v>
      </c>
      <c r="I18" s="42">
        <v>-355.05599999999998</v>
      </c>
      <c r="J18" s="50">
        <f>SQRT(G18^2+H18^2+I18^2)</f>
        <v>364.17330986770571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80.977999999999994</v>
      </c>
      <c r="I19" s="42">
        <v>355.05599999999998</v>
      </c>
      <c r="J19" s="50">
        <f>SQRT(G19^2+H19^2+I19^2)</f>
        <v>364.17330986770571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-430.74</v>
      </c>
      <c r="I20" s="42">
        <v>-50.6</v>
      </c>
      <c r="J20" s="50">
        <f>SQRT(G20^2+H20^2+I20^2)</f>
        <v>433.70186487955061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-47.07</v>
      </c>
      <c r="I21" s="42">
        <v>-2617.2080000000001</v>
      </c>
      <c r="J21" s="50">
        <f>SQRT(G21^2+H21^2+I21^2)</f>
        <v>2617.6312383840473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42.372999999999998</v>
      </c>
      <c r="I22" s="42">
        <v>2356.0320000000002</v>
      </c>
      <c r="J22" s="50">
        <f>SQRT(G22^2+H22^2+I22^2)</f>
        <v>2356.4130062773379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379.91</v>
      </c>
      <c r="I23" s="42">
        <v>-6.8330000000000002</v>
      </c>
      <c r="J23" s="50">
        <f>SQRT(G23^2+H23^2+I23^2)</f>
        <v>379.97144364938794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-268.00900000000001</v>
      </c>
      <c r="J25" s="50">
        <f>SQRT(G25^2+H25^2+I25^2)</f>
        <v>268.00900000000001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-1117.991</v>
      </c>
      <c r="J26" s="52">
        <f>SQRT(G26^2+H26^2+I26^2)</f>
        <v>1117.991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-39.999000000000002</v>
      </c>
      <c r="H27" s="44">
        <v>53.16</v>
      </c>
      <c r="I27" s="44">
        <v>-4.49</v>
      </c>
      <c r="J27" s="54">
        <f>SQRT(G27^2+H27^2+I27^2)</f>
        <v>66.678824982148569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39.999000000000002</v>
      </c>
      <c r="H28" s="42">
        <v>53.16</v>
      </c>
      <c r="I28" s="42">
        <v>-4.49</v>
      </c>
      <c r="J28" s="50">
        <f>SQRT(G28^2+H28^2+I28^2)</f>
        <v>66.678824982148569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39.999000000000002</v>
      </c>
      <c r="H29" s="42">
        <v>-53.16</v>
      </c>
      <c r="I29" s="42">
        <v>4.49</v>
      </c>
      <c r="J29" s="50">
        <f>SQRT(G29^2+H29^2+I29^2)</f>
        <v>66.678824982148569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-39.999000000000002</v>
      </c>
      <c r="H30" s="42">
        <v>-53.16</v>
      </c>
      <c r="I30" s="42">
        <v>4.49</v>
      </c>
      <c r="J30" s="50">
        <f>SQRT(G30^2+H30^2+I30^2)</f>
        <v>66.678824982148569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-167.517</v>
      </c>
      <c r="H31" s="42">
        <v>347.21800000000002</v>
      </c>
      <c r="I31" s="42">
        <v>31.350999999999999</v>
      </c>
      <c r="J31" s="50">
        <f>SQRT(G31^2+H31^2+I31^2)</f>
        <v>386.78827543502399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167.517</v>
      </c>
      <c r="H32" s="42">
        <v>347.21699999999998</v>
      </c>
      <c r="I32" s="42">
        <v>31.350999999999999</v>
      </c>
      <c r="J32" s="50">
        <f>SQRT(G32^2+H32^2+I32^2)</f>
        <v>386.78737774001883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167.517</v>
      </c>
      <c r="H33" s="42">
        <v>-347.21800000000002</v>
      </c>
      <c r="I33" s="42">
        <v>-31.350999999999999</v>
      </c>
      <c r="J33" s="50">
        <f>SQRT(G33^2+H33^2+I33^2)</f>
        <v>386.78827543502399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-167.517</v>
      </c>
      <c r="H34" s="42">
        <v>-347.21699999999998</v>
      </c>
      <c r="I34" s="42">
        <v>-31.350999999999999</v>
      </c>
      <c r="J34" s="50">
        <f>SQRT(G34^2+H34^2+I34^2)</f>
        <v>386.78737774001883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425.541</v>
      </c>
      <c r="I37" s="42">
        <v>321.73099999999999</v>
      </c>
      <c r="J37" s="50">
        <f>SQRT(G37^2+H37^2+I37^2)</f>
        <v>533.47537810286997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-425.541</v>
      </c>
      <c r="I38" s="42">
        <v>-321.73099999999999</v>
      </c>
      <c r="J38" s="50">
        <f>SQRT(G38^2+H38^2+I38^2)</f>
        <v>533.47537810286997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-376.92500000000001</v>
      </c>
      <c r="I39" s="42">
        <v>82.522000000000006</v>
      </c>
      <c r="J39" s="50">
        <f>SQRT(G39^2+H39^2+I39^2)</f>
        <v>385.85273889011074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376.92500000000001</v>
      </c>
      <c r="I40" s="42">
        <v>-82.522000000000006</v>
      </c>
      <c r="J40" s="50">
        <f>SQRT(G40^2+H40^2+I40^2)</f>
        <v>385.85273889011074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48.616</v>
      </c>
      <c r="I41" s="42">
        <v>404.25299999999999</v>
      </c>
      <c r="J41" s="50">
        <f t="shared" ref="J41:J47" si="0">SQRT(G41^2+H41^2+I41^2)</f>
        <v>407.16581814415611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-50.723999999999997</v>
      </c>
      <c r="I42" s="42">
        <v>-2618.4879999999998</v>
      </c>
      <c r="J42" s="50">
        <f t="shared" si="0"/>
        <v>2618.9792535108022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45.674999999999997</v>
      </c>
      <c r="I43" s="42">
        <v>2357.8449999999998</v>
      </c>
      <c r="J43" s="50">
        <f t="shared" si="0"/>
        <v>2358.2873551902026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380.262</v>
      </c>
      <c r="I44" s="42">
        <v>-7.3659999999999997</v>
      </c>
      <c r="J44" s="50">
        <f t="shared" si="0"/>
        <v>380.33333616710485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-268.00900000000001</v>
      </c>
      <c r="J46" s="50">
        <f t="shared" si="0"/>
        <v>268.00900000000001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-1495.991</v>
      </c>
      <c r="J47" s="65">
        <f t="shared" si="0"/>
        <v>1495.991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1D05-F998-4248-9735-D73D931F1867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129.971</v>
      </c>
      <c r="H6" s="47">
        <v>-314.01100000000002</v>
      </c>
      <c r="I6" s="47">
        <v>-17.052</v>
      </c>
      <c r="J6" s="48">
        <f>SQRT(G6^2+H6^2+I6^2)</f>
        <v>340.27362469929989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-93.813000000000002</v>
      </c>
      <c r="H7" s="42">
        <v>-226.65299999999999</v>
      </c>
      <c r="I7" s="42">
        <v>-12.308</v>
      </c>
      <c r="J7" s="50">
        <f>SQRT(G7^2+H7^2+I7^2)</f>
        <v>245.60934070592671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-129.971</v>
      </c>
      <c r="H8" s="42">
        <v>314.01100000000002</v>
      </c>
      <c r="I8" s="42">
        <v>17.052</v>
      </c>
      <c r="J8" s="50">
        <f>SQRT(G8^2+H8^2+I8^2)</f>
        <v>340.27362469929989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93.813000000000002</v>
      </c>
      <c r="H9" s="42">
        <v>226.65299999999999</v>
      </c>
      <c r="I9" s="42">
        <v>12.308</v>
      </c>
      <c r="J9" s="50">
        <f>SQRT(G9^2+H9^2+I9^2)</f>
        <v>245.60934070592671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435.80099999999999</v>
      </c>
      <c r="H10" s="42">
        <v>1141.798</v>
      </c>
      <c r="I10" s="42">
        <v>-124.93</v>
      </c>
      <c r="J10" s="50">
        <f>SQRT(G10^2+H10^2+I10^2)</f>
        <v>1228.5083187772887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-440.42500000000001</v>
      </c>
      <c r="H11" s="42">
        <v>1153.914</v>
      </c>
      <c r="I11" s="42">
        <v>-126.255</v>
      </c>
      <c r="J11" s="50">
        <f>SQRT(G11^2+H11^2+I11^2)</f>
        <v>1241.5442098636681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-435.80099999999999</v>
      </c>
      <c r="H12" s="42">
        <v>1141.798</v>
      </c>
      <c r="I12" s="42">
        <v>124.93</v>
      </c>
      <c r="J12" s="50">
        <f>SQRT(G12^2+H12^2+I12^2)</f>
        <v>1228.5083187772887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440.42500000000001</v>
      </c>
      <c r="H13" s="42">
        <v>1153.914</v>
      </c>
      <c r="I13" s="42">
        <v>126.255</v>
      </c>
      <c r="J13" s="50">
        <f>SQRT(G13^2+H13^2+I13^2)</f>
        <v>1241.5442098636681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-31.533999999999999</v>
      </c>
      <c r="H14" s="42">
        <v>277.93299999999999</v>
      </c>
      <c r="I14" s="42">
        <v>27.151</v>
      </c>
      <c r="J14" s="50">
        <f>SQRT(G14^2+H14^2+I14^2)</f>
        <v>281.03082116735879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31.533999999999999</v>
      </c>
      <c r="H15" s="42">
        <v>-277.93299999999999</v>
      </c>
      <c r="I15" s="42">
        <v>-27.151</v>
      </c>
      <c r="J15" s="50">
        <f>SQRT(G15^2+H15^2+I15^2)</f>
        <v>281.03082116735879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-993.25699999999995</v>
      </c>
      <c r="I16" s="42">
        <v>864.59699999999998</v>
      </c>
      <c r="J16" s="50">
        <f>SQRT(G16^2+H16^2+I16^2)</f>
        <v>1316.8475388054608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993.25699999999995</v>
      </c>
      <c r="I17" s="42">
        <v>-864.59699999999998</v>
      </c>
      <c r="J17" s="50">
        <f>SQRT(G17^2+H17^2+I17^2)</f>
        <v>1316.8475388054608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-229.96100000000001</v>
      </c>
      <c r="I18" s="42">
        <v>-1008.289</v>
      </c>
      <c r="J18" s="50">
        <f>SQRT(G18^2+H18^2+I18^2)</f>
        <v>1034.1802401138789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229.96100000000001</v>
      </c>
      <c r="I19" s="42">
        <v>1008.289</v>
      </c>
      <c r="J19" s="50">
        <f>SQRT(G19^2+H19^2+I19^2)</f>
        <v>1034.1802401138789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1223.2170000000001</v>
      </c>
      <c r="I20" s="42">
        <v>-143.69300000000001</v>
      </c>
      <c r="J20" s="50">
        <f>SQRT(G20^2+H20^2+I20^2)</f>
        <v>1231.6279906440907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132.80799999999999</v>
      </c>
      <c r="I21" s="42">
        <v>7384.3950000000004</v>
      </c>
      <c r="J21" s="50">
        <f>SQRT(G21^2+H21^2+I21^2)</f>
        <v>7385.5891762870897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-153.41399999999999</v>
      </c>
      <c r="I22" s="42">
        <v>-8530.1640000000007</v>
      </c>
      <c r="J22" s="50">
        <f>SQRT(G22^2+H22^2+I22^2)</f>
        <v>8531.543454867473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1544.58</v>
      </c>
      <c r="I23" s="42">
        <v>27.779</v>
      </c>
      <c r="J23" s="50">
        <f>SQRT(G23^2+H23^2+I23^2)</f>
        <v>1544.8297800214107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-1117.991</v>
      </c>
      <c r="J25" s="50">
        <f>SQRT(G25^2+H25^2+I25^2)</f>
        <v>1117.991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-268.00900000000001</v>
      </c>
      <c r="J26" s="52">
        <f>SQRT(G26^2+H26^2+I26^2)</f>
        <v>268.00900000000001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-830.19899999999996</v>
      </c>
      <c r="H27" s="44">
        <v>1103.3630000000001</v>
      </c>
      <c r="I27" s="44">
        <v>-93.197000000000003</v>
      </c>
      <c r="J27" s="54">
        <f>SQRT(G27^2+H27^2+I27^2)</f>
        <v>1383.9530231113338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830.19899999999996</v>
      </c>
      <c r="H28" s="42">
        <v>1103.3620000000001</v>
      </c>
      <c r="I28" s="42">
        <v>-93.197000000000003</v>
      </c>
      <c r="J28" s="50">
        <f>SQRT(G28^2+H28^2+I28^2)</f>
        <v>1383.9522258568031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830.19899999999996</v>
      </c>
      <c r="H29" s="42">
        <v>1103.3630000000001</v>
      </c>
      <c r="I29" s="42">
        <v>93.197000000000003</v>
      </c>
      <c r="J29" s="50">
        <f>SQRT(G29^2+H29^2+I29^2)</f>
        <v>1383.9530231113338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-830.19899999999996</v>
      </c>
      <c r="H30" s="42">
        <v>1103.3620000000001</v>
      </c>
      <c r="I30" s="42">
        <v>93.197000000000003</v>
      </c>
      <c r="J30" s="50">
        <f>SQRT(G30^2+H30^2+I30^2)</f>
        <v>1383.9522258568031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703.75099999999998</v>
      </c>
      <c r="H31" s="42">
        <v>1458.6849999999999</v>
      </c>
      <c r="I31" s="42">
        <v>-131.708</v>
      </c>
      <c r="J31" s="50">
        <f>SQRT(G31^2+H31^2+I31^2)</f>
        <v>1624.9228893981399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-703.75099999999998</v>
      </c>
      <c r="H32" s="42">
        <v>1458.683</v>
      </c>
      <c r="I32" s="42">
        <v>-131.708</v>
      </c>
      <c r="J32" s="50">
        <f>SQRT(G32^2+H32^2+I32^2)</f>
        <v>1624.9210940085675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-703.75099999999998</v>
      </c>
      <c r="H33" s="42">
        <v>1458.6849999999999</v>
      </c>
      <c r="I33" s="42">
        <v>131.708</v>
      </c>
      <c r="J33" s="50">
        <f>SQRT(G33^2+H33^2+I33^2)</f>
        <v>1624.9228893981399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703.75099999999998</v>
      </c>
      <c r="H34" s="42">
        <v>1458.683</v>
      </c>
      <c r="I34" s="42">
        <v>131.708</v>
      </c>
      <c r="J34" s="50">
        <f>SQRT(G34^2+H34^2+I34^2)</f>
        <v>1624.9210940085675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1383.7429999999999</v>
      </c>
      <c r="I37" s="42">
        <v>1046.181</v>
      </c>
      <c r="J37" s="50">
        <f>SQRT(G37^2+H37^2+I37^2)</f>
        <v>1734.7159349040408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1383.7429999999999</v>
      </c>
      <c r="I38" s="42">
        <v>-1046.181</v>
      </c>
      <c r="J38" s="50">
        <f>SQRT(G38^2+H38^2+I38^2)</f>
        <v>1734.7159349040408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1225.6569999999999</v>
      </c>
      <c r="I39" s="42">
        <v>268.339</v>
      </c>
      <c r="J39" s="50">
        <f>SQRT(G39^2+H39^2+I39^2)</f>
        <v>1254.6875708996242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1225.6569999999999</v>
      </c>
      <c r="I40" s="42">
        <v>-268.339</v>
      </c>
      <c r="J40" s="50">
        <f>SQRT(G40^2+H40^2+I40^2)</f>
        <v>1254.6875708996242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158.08699999999999</v>
      </c>
      <c r="I41" s="42">
        <v>1314.521</v>
      </c>
      <c r="J41" s="50">
        <f t="shared" ref="J41:J47" si="0">SQRT(G41^2+H41^2+I41^2)</f>
        <v>1323.99280927428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3.0000000000000001E-3</v>
      </c>
      <c r="H42" s="42">
        <v>191.084</v>
      </c>
      <c r="I42" s="42">
        <v>9864.134</v>
      </c>
      <c r="J42" s="50">
        <f t="shared" si="0"/>
        <v>9865.9846272443083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-3.0000000000000001E-3</v>
      </c>
      <c r="H43" s="42">
        <v>-220.839</v>
      </c>
      <c r="I43" s="42">
        <v>-11400.119000000001</v>
      </c>
      <c r="J43" s="50">
        <f t="shared" si="0"/>
        <v>11402.257806157999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2064.6329999999998</v>
      </c>
      <c r="I44" s="42">
        <v>39.994999999999997</v>
      </c>
      <c r="J44" s="50">
        <f t="shared" si="0"/>
        <v>2065.020344866849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-1495.991</v>
      </c>
      <c r="J46" s="50">
        <f t="shared" si="0"/>
        <v>1495.991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-268.00900000000001</v>
      </c>
      <c r="J47" s="65">
        <f t="shared" si="0"/>
        <v>268.00900000000001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E064-A7FF-4EFE-8C12-9E9E55A52C75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109.096</v>
      </c>
      <c r="H6" s="47">
        <v>-263.57600000000002</v>
      </c>
      <c r="I6" s="47">
        <v>-14.313000000000001</v>
      </c>
      <c r="J6" s="48">
        <f>SQRT(G6^2+H6^2+I6^2)</f>
        <v>285.62056466753234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-102.72499999999999</v>
      </c>
      <c r="H7" s="42">
        <v>-248.18299999999999</v>
      </c>
      <c r="I7" s="42">
        <v>-13.477</v>
      </c>
      <c r="J7" s="50">
        <f>SQRT(G7^2+H7^2+I7^2)</f>
        <v>268.94024734687815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-109.096</v>
      </c>
      <c r="H8" s="42">
        <v>263.57600000000002</v>
      </c>
      <c r="I8" s="42">
        <v>14.313000000000001</v>
      </c>
      <c r="J8" s="50">
        <f>SQRT(G8^2+H8^2+I8^2)</f>
        <v>285.62056466753234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102.72499999999999</v>
      </c>
      <c r="H9" s="42">
        <v>248.18299999999999</v>
      </c>
      <c r="I9" s="42">
        <v>13.477</v>
      </c>
      <c r="J9" s="50">
        <f>SQRT(G9^2+H9^2+I9^2)</f>
        <v>268.94024734687815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-122.292</v>
      </c>
      <c r="H10" s="42">
        <v>320.40600000000001</v>
      </c>
      <c r="I10" s="42">
        <v>35.057000000000002</v>
      </c>
      <c r="J10" s="50">
        <f>SQRT(G10^2+H10^2+I10^2)</f>
        <v>344.73806193833605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108.01300000000001</v>
      </c>
      <c r="H11" s="42">
        <v>282.99400000000003</v>
      </c>
      <c r="I11" s="42">
        <v>30.963999999999999</v>
      </c>
      <c r="J11" s="50">
        <f>SQRT(G11^2+H11^2+I11^2)</f>
        <v>304.48510883292801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122.292</v>
      </c>
      <c r="H12" s="42">
        <v>-320.40600000000001</v>
      </c>
      <c r="I12" s="42">
        <v>-35.057000000000002</v>
      </c>
      <c r="J12" s="50">
        <f>SQRT(G12^2+H12^2+I12^2)</f>
        <v>344.73806193833605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-108.01300000000001</v>
      </c>
      <c r="H13" s="42">
        <v>-282.99400000000003</v>
      </c>
      <c r="I13" s="42">
        <v>-30.963999999999999</v>
      </c>
      <c r="J13" s="50">
        <f>SQRT(G13^2+H13^2+I13^2)</f>
        <v>304.48510883292801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7.9080000000000004</v>
      </c>
      <c r="H14" s="42">
        <v>-69.7</v>
      </c>
      <c r="I14" s="42">
        <v>-6.8090000000000002</v>
      </c>
      <c r="J14" s="50">
        <f>SQRT(G14^2+H14^2+I14^2)</f>
        <v>70.47686815544516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-7.9080000000000004</v>
      </c>
      <c r="H15" s="42">
        <v>69.7</v>
      </c>
      <c r="I15" s="42">
        <v>6.8090000000000002</v>
      </c>
      <c r="J15" s="50">
        <f>SQRT(G15^2+H15^2+I15^2)</f>
        <v>70.47686815544516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-301.52699999999999</v>
      </c>
      <c r="I16" s="42">
        <v>262.46899999999999</v>
      </c>
      <c r="J16" s="50">
        <f>SQRT(G16^2+H16^2+I16^2)</f>
        <v>399.76056294987376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301.52699999999999</v>
      </c>
      <c r="I17" s="42">
        <v>-262.46899999999999</v>
      </c>
      <c r="J17" s="50">
        <f>SQRT(G17^2+H17^2+I17^2)</f>
        <v>399.76056294987376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-69.81</v>
      </c>
      <c r="I18" s="42">
        <v>-306.09100000000001</v>
      </c>
      <c r="J18" s="50">
        <f>SQRT(G18^2+H18^2+I18^2)</f>
        <v>313.95085026322198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69.81</v>
      </c>
      <c r="I19" s="42">
        <v>306.09100000000001</v>
      </c>
      <c r="J19" s="50">
        <f>SQRT(G19^2+H19^2+I19^2)</f>
        <v>313.95085026322198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-371.33699999999999</v>
      </c>
      <c r="I20" s="42">
        <v>-43.621000000000002</v>
      </c>
      <c r="J20" s="50">
        <f>SQRT(G20^2+H20^2+I20^2)</f>
        <v>373.89030371219843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-40.579000000000001</v>
      </c>
      <c r="I21" s="42">
        <v>-2256.2730000000001</v>
      </c>
      <c r="J21" s="50">
        <f>SQRT(G21^2+H21^2+I21^2)</f>
        <v>2256.6378765256068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36.529000000000003</v>
      </c>
      <c r="I22" s="42">
        <v>2031.115</v>
      </c>
      <c r="J22" s="50">
        <f>SQRT(G22^2+H22^2+I22^2)</f>
        <v>2031.4434550501278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327.517</v>
      </c>
      <c r="I23" s="42">
        <v>-5.89</v>
      </c>
      <c r="J23" s="50">
        <f>SQRT(G23^2+H23^2+I23^2)</f>
        <v>327.56995800744608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-231.048</v>
      </c>
      <c r="J25" s="50">
        <f>SQRT(G25^2+H25^2+I25^2)</f>
        <v>231.048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-1154.952</v>
      </c>
      <c r="J26" s="52">
        <f>SQRT(G26^2+H26^2+I26^2)</f>
        <v>1154.952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-34.482999999999997</v>
      </c>
      <c r="H27" s="44">
        <v>45.828000000000003</v>
      </c>
      <c r="I27" s="44">
        <v>-3.871</v>
      </c>
      <c r="J27" s="54">
        <f>SQRT(G27^2+H27^2+I27^2)</f>
        <v>57.48275840632563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34.482999999999997</v>
      </c>
      <c r="H28" s="42">
        <v>45.828000000000003</v>
      </c>
      <c r="I28" s="42">
        <v>-3.871</v>
      </c>
      <c r="J28" s="50">
        <f>SQRT(G28^2+H28^2+I28^2)</f>
        <v>57.48275840632563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34.482999999999997</v>
      </c>
      <c r="H29" s="42">
        <v>-45.828000000000003</v>
      </c>
      <c r="I29" s="42">
        <v>3.871</v>
      </c>
      <c r="J29" s="50">
        <f>SQRT(G29^2+H29^2+I29^2)</f>
        <v>57.48275840632563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-34.482999999999997</v>
      </c>
      <c r="H30" s="42">
        <v>-45.828000000000003</v>
      </c>
      <c r="I30" s="42">
        <v>3.871</v>
      </c>
      <c r="J30" s="50">
        <f>SQRT(G30^2+H30^2+I30^2)</f>
        <v>57.48275840632563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-144.41499999999999</v>
      </c>
      <c r="H31" s="42">
        <v>299.33300000000003</v>
      </c>
      <c r="I31" s="42">
        <v>27.027999999999999</v>
      </c>
      <c r="J31" s="50">
        <f>SQRT(G31^2+H31^2+I31^2)</f>
        <v>333.4463223638852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144.41499999999999</v>
      </c>
      <c r="H32" s="42">
        <v>299.33300000000003</v>
      </c>
      <c r="I32" s="42">
        <v>27.027000000000001</v>
      </c>
      <c r="J32" s="50">
        <f>SQRT(G32^2+H32^2+I32^2)</f>
        <v>333.44624130885029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144.41499999999999</v>
      </c>
      <c r="H33" s="42">
        <v>-299.33300000000003</v>
      </c>
      <c r="I33" s="42">
        <v>-27.027999999999999</v>
      </c>
      <c r="J33" s="50">
        <f>SQRT(G33^2+H33^2+I33^2)</f>
        <v>333.4463223638852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-144.41499999999999</v>
      </c>
      <c r="H34" s="42">
        <v>-299.33300000000003</v>
      </c>
      <c r="I34" s="42">
        <v>-27.027000000000001</v>
      </c>
      <c r="J34" s="50">
        <f>SQRT(G34^2+H34^2+I34^2)</f>
        <v>333.44624130885029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366.85500000000002</v>
      </c>
      <c r="I37" s="42">
        <v>277.36099999999999</v>
      </c>
      <c r="J37" s="50">
        <f>SQRT(G37^2+H37^2+I37^2)</f>
        <v>459.90402840810168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-366.85500000000002</v>
      </c>
      <c r="I38" s="42">
        <v>-277.36099999999999</v>
      </c>
      <c r="J38" s="50">
        <f>SQRT(G38^2+H38^2+I38^2)</f>
        <v>459.90402840810168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-324.94400000000002</v>
      </c>
      <c r="I39" s="42">
        <v>71.141999999999996</v>
      </c>
      <c r="J39" s="50">
        <f>SQRT(G39^2+H39^2+I39^2)</f>
        <v>332.64062785534782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324.94400000000002</v>
      </c>
      <c r="I40" s="42">
        <v>-71.141999999999996</v>
      </c>
      <c r="J40" s="50">
        <f>SQRT(G40^2+H40^2+I40^2)</f>
        <v>332.64062785534782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41.911999999999999</v>
      </c>
      <c r="I41" s="42">
        <v>348.50299999999999</v>
      </c>
      <c r="J41" s="50">
        <f t="shared" ref="J41:J47" si="0">SQRT(G41^2+H41^2+I41^2)</f>
        <v>351.01418312227781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-43.728999999999999</v>
      </c>
      <c r="I42" s="42">
        <v>-2257.3760000000002</v>
      </c>
      <c r="J42" s="50">
        <f t="shared" si="0"/>
        <v>2257.7995107664015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39.375999999999998</v>
      </c>
      <c r="I43" s="42">
        <v>2032.6780000000001</v>
      </c>
      <c r="J43" s="50">
        <f t="shared" si="0"/>
        <v>2033.0593501076157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327.82</v>
      </c>
      <c r="I44" s="42">
        <v>-6.35</v>
      </c>
      <c r="J44" s="50">
        <f t="shared" si="0"/>
        <v>327.88149520825357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-231.048</v>
      </c>
      <c r="J46" s="50">
        <f t="shared" si="0"/>
        <v>231.048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-1532.952</v>
      </c>
      <c r="J47" s="65">
        <f t="shared" si="0"/>
        <v>1532.952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F338-5F73-473F-8299-40BFD74D3BA9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116.65</v>
      </c>
      <c r="H6" s="47">
        <v>-281.82600000000002</v>
      </c>
      <c r="I6" s="47">
        <v>-15.304</v>
      </c>
      <c r="J6" s="48">
        <f>SQRT(G6^2+H6^2+I6^2)</f>
        <v>305.39700259170849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-79.061000000000007</v>
      </c>
      <c r="H7" s="42">
        <v>-191.011</v>
      </c>
      <c r="I7" s="42">
        <v>-10.372999999999999</v>
      </c>
      <c r="J7" s="50">
        <f>SQRT(G7^2+H7^2+I7^2)</f>
        <v>206.98657678941404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-116.65</v>
      </c>
      <c r="H8" s="42">
        <v>281.82600000000002</v>
      </c>
      <c r="I8" s="42">
        <v>15.304</v>
      </c>
      <c r="J8" s="50">
        <f>SQRT(G8^2+H8^2+I8^2)</f>
        <v>305.39700259170849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79.061000000000007</v>
      </c>
      <c r="H9" s="42">
        <v>191.011</v>
      </c>
      <c r="I9" s="42">
        <v>10.372999999999999</v>
      </c>
      <c r="J9" s="50">
        <f>SQRT(G9^2+H9^2+I9^2)</f>
        <v>206.98657678941404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495.70400000000001</v>
      </c>
      <c r="H10" s="42">
        <v>1298.7439999999999</v>
      </c>
      <c r="I10" s="42">
        <v>-142.102</v>
      </c>
      <c r="J10" s="50">
        <f>SQRT(G10^2+H10^2+I10^2)</f>
        <v>1397.3730395123557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-497.62700000000001</v>
      </c>
      <c r="H11" s="42">
        <v>1303.7819999999999</v>
      </c>
      <c r="I11" s="42">
        <v>-142.65299999999999</v>
      </c>
      <c r="J11" s="50">
        <f>SQRT(G11^2+H11^2+I11^2)</f>
        <v>1402.7936459301488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-495.70400000000001</v>
      </c>
      <c r="H12" s="42">
        <v>1298.7439999999999</v>
      </c>
      <c r="I12" s="42">
        <v>142.102</v>
      </c>
      <c r="J12" s="50">
        <f>SQRT(G12^2+H12^2+I12^2)</f>
        <v>1397.3730395123557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497.62700000000001</v>
      </c>
      <c r="H13" s="42">
        <v>1303.7819999999999</v>
      </c>
      <c r="I13" s="42">
        <v>142.65299999999999</v>
      </c>
      <c r="J13" s="50">
        <f>SQRT(G13^2+H13^2+I13^2)</f>
        <v>1402.7936459301488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-35.665999999999997</v>
      </c>
      <c r="H14" s="42">
        <v>314.36</v>
      </c>
      <c r="I14" s="42">
        <v>30.71</v>
      </c>
      <c r="J14" s="50">
        <f>SQRT(G14^2+H14^2+I14^2)</f>
        <v>317.86377153743081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35.665999999999997</v>
      </c>
      <c r="H15" s="42">
        <v>-314.36</v>
      </c>
      <c r="I15" s="42">
        <v>-30.71</v>
      </c>
      <c r="J15" s="50">
        <f>SQRT(G15^2+H15^2+I15^2)</f>
        <v>317.86377153743081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1005.472</v>
      </c>
      <c r="I16" s="42">
        <v>875.22900000000004</v>
      </c>
      <c r="J16" s="50">
        <f>SQRT(G16^2+H16^2+I16^2)</f>
        <v>1333.0415391971101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1005.472</v>
      </c>
      <c r="I17" s="42">
        <v>-875.22900000000004</v>
      </c>
      <c r="J17" s="50">
        <f>SQRT(G17^2+H17^2+I17^2)</f>
        <v>1333.0415391971101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-232.78899999999999</v>
      </c>
      <c r="I18" s="42">
        <v>-1020.689</v>
      </c>
      <c r="J18" s="50">
        <f>SQRT(G18^2+H18^2+I18^2)</f>
        <v>1046.898635609962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232.78899999999999</v>
      </c>
      <c r="I19" s="42">
        <v>1020.689</v>
      </c>
      <c r="J19" s="50">
        <f>SQRT(G19^2+H19^2+I19^2)</f>
        <v>1046.898635609962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1238.26</v>
      </c>
      <c r="I20" s="42">
        <v>-145.46</v>
      </c>
      <c r="J20" s="50">
        <f>SQRT(G20^2+H20^2+I20^2)</f>
        <v>1246.7744139177705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151.77199999999999</v>
      </c>
      <c r="I21" s="42">
        <v>8438.8580000000002</v>
      </c>
      <c r="J21" s="50">
        <f>SQRT(G21^2+H21^2+I21^2)</f>
        <v>8440.2226916206419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-173.10499999999999</v>
      </c>
      <c r="I22" s="42">
        <v>-9624.9989999999998</v>
      </c>
      <c r="J22" s="50">
        <f>SQRT(G22^2+H22^2+I22^2)</f>
        <v>9626.5555153972909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1734.1990000000001</v>
      </c>
      <c r="I23" s="42">
        <v>31.189</v>
      </c>
      <c r="J23" s="50">
        <f>SQRT(G23^2+H23^2+I23^2)</f>
        <v>1734.4794392906479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-1154.952</v>
      </c>
      <c r="J25" s="50">
        <f>SQRT(G25^2+H25^2+I25^2)</f>
        <v>1154.952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-231.048</v>
      </c>
      <c r="J26" s="52">
        <f>SQRT(G26^2+H26^2+I26^2)</f>
        <v>231.048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-876.27</v>
      </c>
      <c r="H27" s="44">
        <v>1164.5920000000001</v>
      </c>
      <c r="I27" s="44">
        <v>-98.369</v>
      </c>
      <c r="J27" s="54">
        <f>SQRT(G27^2+H27^2+I27^2)</f>
        <v>1460.7532644238727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876.27</v>
      </c>
      <c r="H28" s="42">
        <v>1164.5909999999999</v>
      </c>
      <c r="I28" s="42">
        <v>-98.367999999999995</v>
      </c>
      <c r="J28" s="50">
        <f>SQRT(G28^2+H28^2+I28^2)</f>
        <v>1460.7523998285951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876.27</v>
      </c>
      <c r="H29" s="42">
        <v>1164.5920000000001</v>
      </c>
      <c r="I29" s="42">
        <v>98.369</v>
      </c>
      <c r="J29" s="50">
        <f>SQRT(G29^2+H29^2+I29^2)</f>
        <v>1460.7532644238727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-876.27</v>
      </c>
      <c r="H30" s="42">
        <v>1164.5909999999999</v>
      </c>
      <c r="I30" s="42">
        <v>98.367999999999995</v>
      </c>
      <c r="J30" s="50">
        <f>SQRT(G30^2+H30^2+I30^2)</f>
        <v>1460.7523998285951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790.15300000000002</v>
      </c>
      <c r="H31" s="42">
        <v>1637.7719999999999</v>
      </c>
      <c r="I31" s="42">
        <v>-147.87799999999999</v>
      </c>
      <c r="J31" s="50">
        <f>SQRT(G31^2+H31^2+I31^2)</f>
        <v>1824.4195762699433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-790.15300000000002</v>
      </c>
      <c r="H32" s="42">
        <v>1637.771</v>
      </c>
      <c r="I32" s="42">
        <v>-147.87799999999999</v>
      </c>
      <c r="J32" s="50">
        <f>SQRT(G32^2+H32^2+I32^2)</f>
        <v>1824.4186785751783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-790.15300000000002</v>
      </c>
      <c r="H33" s="42">
        <v>1637.7719999999999</v>
      </c>
      <c r="I33" s="42">
        <v>147.87799999999999</v>
      </c>
      <c r="J33" s="50">
        <f>SQRT(G33^2+H33^2+I33^2)</f>
        <v>1824.4195762699433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790.15300000000002</v>
      </c>
      <c r="H34" s="42">
        <v>1637.771</v>
      </c>
      <c r="I34" s="42">
        <v>147.87799999999999</v>
      </c>
      <c r="J34" s="50">
        <f>SQRT(G34^2+H34^2+I34^2)</f>
        <v>1824.4186785751783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1376.173</v>
      </c>
      <c r="I37" s="42">
        <v>1040.4580000000001</v>
      </c>
      <c r="J37" s="50">
        <f>SQRT(G37^2+H37^2+I37^2)</f>
        <v>1725.2260650978469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1376.173</v>
      </c>
      <c r="I38" s="42">
        <v>-1040.4580000000001</v>
      </c>
      <c r="J38" s="50">
        <f>SQRT(G38^2+H38^2+I38^2)</f>
        <v>1725.2260650978469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1218.951</v>
      </c>
      <c r="I39" s="42">
        <v>266.87099999999998</v>
      </c>
      <c r="J39" s="50">
        <f>SQRT(G39^2+H39^2+I39^2)</f>
        <v>1247.822772288597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1218.951</v>
      </c>
      <c r="I40" s="42">
        <v>-266.87099999999998</v>
      </c>
      <c r="J40" s="50">
        <f>SQRT(G40^2+H40^2+I40^2)</f>
        <v>1247.822772288597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157.22200000000001</v>
      </c>
      <c r="I41" s="42">
        <v>1307.329</v>
      </c>
      <c r="J41" s="50">
        <f t="shared" ref="J41:J47" si="0">SQRT(G41^2+H41^2+I41^2)</f>
        <v>1316.7489781750353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4.0000000000000001E-3</v>
      </c>
      <c r="H42" s="42">
        <v>215.77600000000001</v>
      </c>
      <c r="I42" s="42">
        <v>11138.767</v>
      </c>
      <c r="J42" s="50">
        <f t="shared" si="0"/>
        <v>11140.856769678039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-4.0000000000000001E-3</v>
      </c>
      <c r="H43" s="42">
        <v>-246.33199999999999</v>
      </c>
      <c r="I43" s="42">
        <v>-12716.116</v>
      </c>
      <c r="J43" s="50">
        <f t="shared" si="0"/>
        <v>12718.501703412081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2291.9769999999999</v>
      </c>
      <c r="I44" s="42">
        <v>44.399000000000001</v>
      </c>
      <c r="J44" s="50">
        <f t="shared" si="0"/>
        <v>2292.4069969641077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-1532.952</v>
      </c>
      <c r="J46" s="50">
        <f t="shared" si="0"/>
        <v>1532.952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-231.048</v>
      </c>
      <c r="J47" s="65">
        <f t="shared" si="0"/>
        <v>231.048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6D4F-5844-4DD5-9B23-C7C9A8C0DCFB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56.74</v>
      </c>
      <c r="H6" s="47">
        <v>-137.083</v>
      </c>
      <c r="I6" s="47">
        <v>-7.444</v>
      </c>
      <c r="J6" s="48">
        <f>SQRT(G6^2+H6^2+I6^2)</f>
        <v>148.5482737193536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-53.426000000000002</v>
      </c>
      <c r="H7" s="42">
        <v>-129.077</v>
      </c>
      <c r="I7" s="42">
        <v>-7.0090000000000003</v>
      </c>
      <c r="J7" s="50">
        <f>SQRT(G7^2+H7^2+I7^2)</f>
        <v>139.87256874026443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-56.74</v>
      </c>
      <c r="H8" s="42">
        <v>137.083</v>
      </c>
      <c r="I8" s="42">
        <v>7.444</v>
      </c>
      <c r="J8" s="50">
        <f>SQRT(G8^2+H8^2+I8^2)</f>
        <v>148.5482737193536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53.426000000000002</v>
      </c>
      <c r="H9" s="42">
        <v>129.077</v>
      </c>
      <c r="I9" s="42">
        <v>7.0090000000000003</v>
      </c>
      <c r="J9" s="50">
        <f>SQRT(G9^2+H9^2+I9^2)</f>
        <v>139.87256874026443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-63.603000000000002</v>
      </c>
      <c r="H10" s="42">
        <v>166.64</v>
      </c>
      <c r="I10" s="42">
        <v>18.233000000000001</v>
      </c>
      <c r="J10" s="50">
        <f>SQRT(G10^2+H10^2+I10^2)</f>
        <v>179.29493439023867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56.176000000000002</v>
      </c>
      <c r="H11" s="42">
        <v>147.18199999999999</v>
      </c>
      <c r="I11" s="42">
        <v>16.103999999999999</v>
      </c>
      <c r="J11" s="50">
        <f>SQRT(G11^2+H11^2+I11^2)</f>
        <v>158.359157979575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63.603000000000002</v>
      </c>
      <c r="H12" s="42">
        <v>-166.64</v>
      </c>
      <c r="I12" s="42">
        <v>-18.233000000000001</v>
      </c>
      <c r="J12" s="50">
        <f>SQRT(G12^2+H12^2+I12^2)</f>
        <v>179.29493439023867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-56.176000000000002</v>
      </c>
      <c r="H13" s="42">
        <v>-147.18199999999999</v>
      </c>
      <c r="I13" s="42">
        <v>-16.103999999999999</v>
      </c>
      <c r="J13" s="50">
        <f>SQRT(G13^2+H13^2+I13^2)</f>
        <v>158.359157979575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4.1130000000000004</v>
      </c>
      <c r="H14" s="42">
        <v>-36.25</v>
      </c>
      <c r="I14" s="42">
        <v>-3.5409999999999999</v>
      </c>
      <c r="J14" s="50">
        <f>SQRT(G14^2+H14^2+I14^2)</f>
        <v>36.654030474151135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-4.1130000000000004</v>
      </c>
      <c r="H15" s="42">
        <v>36.25</v>
      </c>
      <c r="I15" s="42">
        <v>3.5409999999999999</v>
      </c>
      <c r="J15" s="50">
        <f>SQRT(G15^2+H15^2+I15^2)</f>
        <v>36.654030474151135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-156.821</v>
      </c>
      <c r="I16" s="42">
        <v>136.50800000000001</v>
      </c>
      <c r="J16" s="50">
        <f>SQRT(G16^2+H16^2+I16^2)</f>
        <v>207.91166418698111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156.821</v>
      </c>
      <c r="I17" s="42">
        <v>-136.50800000000001</v>
      </c>
      <c r="J17" s="50">
        <f>SQRT(G17^2+H17^2+I17^2)</f>
        <v>207.91166418698111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-36.308</v>
      </c>
      <c r="I18" s="42">
        <v>-159.19499999999999</v>
      </c>
      <c r="J18" s="50">
        <f>SQRT(G18^2+H18^2+I18^2)</f>
        <v>163.28294120636116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36.308</v>
      </c>
      <c r="I19" s="42">
        <v>159.19499999999999</v>
      </c>
      <c r="J19" s="50">
        <f>SQRT(G19^2+H19^2+I19^2)</f>
        <v>163.28294120636116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-193.12899999999999</v>
      </c>
      <c r="I20" s="42">
        <v>-22.687000000000001</v>
      </c>
      <c r="J20" s="50">
        <f>SQRT(G20^2+H20^2+I20^2)</f>
        <v>194.45696338778922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-21.105</v>
      </c>
      <c r="I21" s="42">
        <v>-1173.4649999999999</v>
      </c>
      <c r="J21" s="50">
        <f>SQRT(G21^2+H21^2+I21^2)</f>
        <v>1173.6547734534206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18.998999999999999</v>
      </c>
      <c r="I22" s="42">
        <v>1056.3630000000001</v>
      </c>
      <c r="J22" s="50">
        <f>SQRT(G22^2+H22^2+I22^2)</f>
        <v>1056.5338374940957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170.33799999999999</v>
      </c>
      <c r="I23" s="42">
        <v>-3.0640000000000001</v>
      </c>
      <c r="J23" s="50">
        <f>SQRT(G23^2+H23^2+I23^2)</f>
        <v>170.36555502800439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-120.166</v>
      </c>
      <c r="J25" s="50">
        <f>SQRT(G25^2+H25^2+I25^2)</f>
        <v>120.166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-1265.8340000000001</v>
      </c>
      <c r="J26" s="52">
        <f>SQRT(G26^2+H26^2+I26^2)</f>
        <v>1265.8340000000001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-17.934000000000001</v>
      </c>
      <c r="H27" s="44">
        <v>23.835000000000001</v>
      </c>
      <c r="I27" s="44">
        <v>-2.0129999999999999</v>
      </c>
      <c r="J27" s="54">
        <f>SQRT(G27^2+H27^2+I27^2)</f>
        <v>29.896283213804356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17.934000000000001</v>
      </c>
      <c r="H28" s="42">
        <v>23.835000000000001</v>
      </c>
      <c r="I28" s="42">
        <v>-2.0129999999999999</v>
      </c>
      <c r="J28" s="50">
        <f>SQRT(G28^2+H28^2+I28^2)</f>
        <v>29.896283213804356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17.934000000000001</v>
      </c>
      <c r="H29" s="42">
        <v>-23.835000000000001</v>
      </c>
      <c r="I29" s="42">
        <v>2.0129999999999999</v>
      </c>
      <c r="J29" s="50">
        <f>SQRT(G29^2+H29^2+I29^2)</f>
        <v>29.896283213804356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-17.934000000000001</v>
      </c>
      <c r="H30" s="42">
        <v>-23.835000000000001</v>
      </c>
      <c r="I30" s="42">
        <v>2.0129999999999999</v>
      </c>
      <c r="J30" s="50">
        <f>SQRT(G30^2+H30^2+I30^2)</f>
        <v>29.896283213804356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-75.108999999999995</v>
      </c>
      <c r="H31" s="42">
        <v>155.68</v>
      </c>
      <c r="I31" s="42">
        <v>14.057</v>
      </c>
      <c r="J31" s="50">
        <f>SQRT(G31^2+H31^2+I31^2)</f>
        <v>173.42209642949194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75.108999999999995</v>
      </c>
      <c r="H32" s="42">
        <v>155.68</v>
      </c>
      <c r="I32" s="42">
        <v>14.057</v>
      </c>
      <c r="J32" s="50">
        <f>SQRT(G32^2+H32^2+I32^2)</f>
        <v>173.42209642949194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75.108999999999995</v>
      </c>
      <c r="H33" s="42">
        <v>-155.68</v>
      </c>
      <c r="I33" s="42">
        <v>-14.057</v>
      </c>
      <c r="J33" s="50">
        <f>SQRT(G33^2+H33^2+I33^2)</f>
        <v>173.42209642949194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-75.108999999999995</v>
      </c>
      <c r="H34" s="42">
        <v>-155.68</v>
      </c>
      <c r="I34" s="42">
        <v>-14.057</v>
      </c>
      <c r="J34" s="50">
        <f>SQRT(G34^2+H34^2+I34^2)</f>
        <v>173.42209642949194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190.798</v>
      </c>
      <c r="I37" s="42">
        <v>144.25299999999999</v>
      </c>
      <c r="J37" s="50">
        <f>SQRT(G37^2+H37^2+I37^2)</f>
        <v>239.19198317042316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-190.798</v>
      </c>
      <c r="I38" s="42">
        <v>-144.25299999999999</v>
      </c>
      <c r="J38" s="50">
        <f>SQRT(G38^2+H38^2+I38^2)</f>
        <v>239.19198317042316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-169</v>
      </c>
      <c r="I39" s="42">
        <v>37</v>
      </c>
      <c r="J39" s="50">
        <f>SQRT(G39^2+H39^2+I39^2)</f>
        <v>173.00289014926889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169</v>
      </c>
      <c r="I40" s="42">
        <v>-37</v>
      </c>
      <c r="J40" s="50">
        <f>SQRT(G40^2+H40^2+I40^2)</f>
        <v>173.00289014926889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21.797999999999998</v>
      </c>
      <c r="I41" s="42">
        <v>181.25299999999999</v>
      </c>
      <c r="J41" s="50">
        <f t="shared" ref="J41:J47" si="0">SQRT(G41^2+H41^2+I41^2)</f>
        <v>182.55903925305915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-22.742999999999999</v>
      </c>
      <c r="I42" s="42">
        <v>-1174.039</v>
      </c>
      <c r="J42" s="50">
        <f t="shared" si="0"/>
        <v>1174.2592633528593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20.478999999999999</v>
      </c>
      <c r="I43" s="42">
        <v>1057.1759999999999</v>
      </c>
      <c r="J43" s="50">
        <f t="shared" si="0"/>
        <v>1057.3743350474324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170.49600000000001</v>
      </c>
      <c r="I44" s="42">
        <v>-3.3029999999999999</v>
      </c>
      <c r="J44" s="50">
        <f t="shared" si="0"/>
        <v>170.52799132400523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-120.166</v>
      </c>
      <c r="J46" s="50">
        <f t="shared" si="0"/>
        <v>120.166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-1643.8340000000001</v>
      </c>
      <c r="J47" s="65">
        <f t="shared" si="0"/>
        <v>1643.8340000000001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0BEB-1D2B-4F54-AD65-7108DD430326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76.686000000000007</v>
      </c>
      <c r="H6" s="47">
        <v>-185.273</v>
      </c>
      <c r="I6" s="47">
        <v>-10.061</v>
      </c>
      <c r="J6" s="48">
        <f>SQRT(G6^2+H6^2+I6^2)</f>
        <v>200.76865005772191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-34.802999999999997</v>
      </c>
      <c r="H7" s="42">
        <v>-84.082999999999998</v>
      </c>
      <c r="I7" s="42">
        <v>-4.5659999999999998</v>
      </c>
      <c r="J7" s="50">
        <f>SQRT(G7^2+H7^2+I7^2)</f>
        <v>91.115575254728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-76.686000000000007</v>
      </c>
      <c r="H8" s="42">
        <v>185.273</v>
      </c>
      <c r="I8" s="42">
        <v>10.061</v>
      </c>
      <c r="J8" s="50">
        <f>SQRT(G8^2+H8^2+I8^2)</f>
        <v>200.76865005772191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34.802999999999997</v>
      </c>
      <c r="H9" s="42">
        <v>84.082999999999998</v>
      </c>
      <c r="I9" s="42">
        <v>4.5659999999999998</v>
      </c>
      <c r="J9" s="50">
        <f>SQRT(G9^2+H9^2+I9^2)</f>
        <v>91.115575254728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675.41300000000001</v>
      </c>
      <c r="H10" s="42">
        <v>1769.5830000000001</v>
      </c>
      <c r="I10" s="42">
        <v>-193.61799999999999</v>
      </c>
      <c r="J10" s="50">
        <f>SQRT(G10^2+H10^2+I10^2)</f>
        <v>1903.9681311361282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-669.23099999999999</v>
      </c>
      <c r="H11" s="42">
        <v>1753.385</v>
      </c>
      <c r="I11" s="42">
        <v>-191.846</v>
      </c>
      <c r="J11" s="50">
        <f>SQRT(G11^2+H11^2+I11^2)</f>
        <v>1886.5402135395896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-675.41300000000001</v>
      </c>
      <c r="H12" s="42">
        <v>1769.5830000000001</v>
      </c>
      <c r="I12" s="42">
        <v>193.61799999999999</v>
      </c>
      <c r="J12" s="50">
        <f>SQRT(G12^2+H12^2+I12^2)</f>
        <v>1903.9681311361282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669.23099999999999</v>
      </c>
      <c r="H13" s="42">
        <v>1753.385</v>
      </c>
      <c r="I13" s="42">
        <v>191.846</v>
      </c>
      <c r="J13" s="50">
        <f>SQRT(G13^2+H13^2+I13^2)</f>
        <v>1886.5402135395896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-48.064999999999998</v>
      </c>
      <c r="H14" s="42">
        <v>423.64</v>
      </c>
      <c r="I14" s="42">
        <v>41.384999999999998</v>
      </c>
      <c r="J14" s="50">
        <f>SQRT(G14^2+H14^2+I14^2)</f>
        <v>428.36177706466759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48.064999999999998</v>
      </c>
      <c r="H15" s="42">
        <v>-423.64</v>
      </c>
      <c r="I15" s="42">
        <v>-41.384999999999998</v>
      </c>
      <c r="J15" s="50">
        <f>SQRT(G15^2+H15^2+I15^2)</f>
        <v>428.36177706466759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1042.116</v>
      </c>
      <c r="I16" s="42">
        <v>907.12699999999995</v>
      </c>
      <c r="J16" s="50">
        <f>SQRT(G16^2+H16^2+I16^2)</f>
        <v>1381.6240992343032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1042.116</v>
      </c>
      <c r="I17" s="42">
        <v>-907.12699999999995</v>
      </c>
      <c r="J17" s="50">
        <f>SQRT(G17^2+H17^2+I17^2)</f>
        <v>1381.6240992343032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-241.273</v>
      </c>
      <c r="I18" s="42">
        <v>-1057.8879999999999</v>
      </c>
      <c r="J18" s="50">
        <f>SQRT(G18^2+H18^2+I18^2)</f>
        <v>1085.0528471337236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241.273</v>
      </c>
      <c r="I19" s="42">
        <v>1057.8879999999999</v>
      </c>
      <c r="J19" s="50">
        <f>SQRT(G19^2+H19^2+I19^2)</f>
        <v>1085.0528471337236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1283.3889999999999</v>
      </c>
      <c r="I20" s="42">
        <v>-150.761</v>
      </c>
      <c r="J20" s="50">
        <f>SQRT(G20^2+H20^2+I20^2)</f>
        <v>1292.2136837388775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208.666</v>
      </c>
      <c r="I21" s="42">
        <v>11602.254000000001</v>
      </c>
      <c r="J21" s="50">
        <f>SQRT(G21^2+H21^2+I21^2)</f>
        <v>11604.130272453513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-232.17599999999999</v>
      </c>
      <c r="I22" s="42">
        <v>-12909.508</v>
      </c>
      <c r="J22" s="50">
        <f>SQRT(G22^2+H22^2+I22^2)</f>
        <v>12911.595660375986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2303.0569999999998</v>
      </c>
      <c r="I23" s="42">
        <v>41.42</v>
      </c>
      <c r="J23" s="50">
        <f>SQRT(G23^2+H23^2+I23^2)</f>
        <v>2303.4294349185084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-1265.8340000000001</v>
      </c>
      <c r="J25" s="50">
        <f>SQRT(G25^2+H25^2+I25^2)</f>
        <v>1265.8340000000001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-120.166</v>
      </c>
      <c r="J26" s="52">
        <f>SQRT(G26^2+H26^2+I26^2)</f>
        <v>120.166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-1014.4829999999999</v>
      </c>
      <c r="H27" s="44">
        <v>1348.2809999999999</v>
      </c>
      <c r="I27" s="44">
        <v>-113.884</v>
      </c>
      <c r="J27" s="54">
        <f>SQRT(G27^2+H27^2+I27^2)</f>
        <v>1691.1555155295448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1014.4829999999999</v>
      </c>
      <c r="H28" s="42">
        <v>1348.28</v>
      </c>
      <c r="I28" s="42">
        <v>-113.884</v>
      </c>
      <c r="J28" s="50">
        <f>SQRT(G28^2+H28^2+I28^2)</f>
        <v>1691.1547182753563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1014.4829999999999</v>
      </c>
      <c r="H29" s="42">
        <v>1348.2809999999999</v>
      </c>
      <c r="I29" s="42">
        <v>113.884</v>
      </c>
      <c r="J29" s="50">
        <f>SQRT(G29^2+H29^2+I29^2)</f>
        <v>1691.1555155295448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-1014.4829999999999</v>
      </c>
      <c r="H30" s="42">
        <v>1348.28</v>
      </c>
      <c r="I30" s="42">
        <v>113.884</v>
      </c>
      <c r="J30" s="50">
        <f>SQRT(G30^2+H30^2+I30^2)</f>
        <v>1691.1547182753563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1049.3579999999999</v>
      </c>
      <c r="H31" s="42">
        <v>2175.0340000000001</v>
      </c>
      <c r="I31" s="42">
        <v>-196.38900000000001</v>
      </c>
      <c r="J31" s="50">
        <f>SQRT(G31^2+H31^2+I31^2)</f>
        <v>2422.9101825369012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-1049.3579999999999</v>
      </c>
      <c r="H32" s="42">
        <v>2175.0309999999999</v>
      </c>
      <c r="I32" s="42">
        <v>-196.38900000000001</v>
      </c>
      <c r="J32" s="50">
        <f>SQRT(G32^2+H32^2+I32^2)</f>
        <v>2422.907489452703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-1049.3579999999999</v>
      </c>
      <c r="H33" s="42">
        <v>2175.0340000000001</v>
      </c>
      <c r="I33" s="42">
        <v>196.38900000000001</v>
      </c>
      <c r="J33" s="50">
        <f>SQRT(G33^2+H33^2+I33^2)</f>
        <v>2422.9101825369012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1049.3579999999999</v>
      </c>
      <c r="H34" s="42">
        <v>2175.0309999999999</v>
      </c>
      <c r="I34" s="42">
        <v>196.38900000000001</v>
      </c>
      <c r="J34" s="50">
        <f>SQRT(G34^2+H34^2+I34^2)</f>
        <v>2422.907489452703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1353.4639999999999</v>
      </c>
      <c r="I37" s="42">
        <v>1023.288</v>
      </c>
      <c r="J37" s="50">
        <f>SQRT(G37^2+H37^2+I37^2)</f>
        <v>1696.7566502713346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1353.4639999999999</v>
      </c>
      <c r="I38" s="42">
        <v>-1023.288</v>
      </c>
      <c r="J38" s="50">
        <f>SQRT(G38^2+H38^2+I38^2)</f>
        <v>1696.7566502713346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1198.836</v>
      </c>
      <c r="I39" s="42">
        <v>262.46699999999998</v>
      </c>
      <c r="J39" s="50">
        <f>SQRT(G39^2+H39^2+I39^2)</f>
        <v>1227.2313070424011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1198.836</v>
      </c>
      <c r="I40" s="42">
        <v>-262.46699999999998</v>
      </c>
      <c r="J40" s="50">
        <f>SQRT(G40^2+H40^2+I40^2)</f>
        <v>1227.2313070424011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154.62700000000001</v>
      </c>
      <c r="I41" s="42">
        <v>1285.7560000000001</v>
      </c>
      <c r="J41" s="50">
        <f t="shared" ref="J41:J47" si="0">SQRT(G41^2+H41^2+I41^2)</f>
        <v>1295.02046341554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5.0000000000000001E-3</v>
      </c>
      <c r="H42" s="42">
        <v>289.851</v>
      </c>
      <c r="I42" s="42">
        <v>14962.66</v>
      </c>
      <c r="J42" s="50">
        <f t="shared" si="0"/>
        <v>14965.467178736051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-5.0000000000000001E-3</v>
      </c>
      <c r="H43" s="42">
        <v>-322.81099999999998</v>
      </c>
      <c r="I43" s="42">
        <v>-16664.105</v>
      </c>
      <c r="J43" s="50">
        <f t="shared" si="0"/>
        <v>16667.231395548901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2974.0079999999998</v>
      </c>
      <c r="I44" s="42">
        <v>57.610999999999997</v>
      </c>
      <c r="J44" s="50">
        <f t="shared" si="0"/>
        <v>2974.5659534434599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-1643.8340000000001</v>
      </c>
      <c r="J46" s="50">
        <f t="shared" si="0"/>
        <v>1643.8340000000001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-120.166</v>
      </c>
      <c r="J47" s="65">
        <f t="shared" si="0"/>
        <v>120.166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3883-3FC6-459F-876F-40C9A2992C7A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-3.218</v>
      </c>
      <c r="H6" s="47">
        <v>7.774</v>
      </c>
      <c r="I6" s="47">
        <v>0.42199999999999999</v>
      </c>
      <c r="J6" s="48">
        <f>SQRT(G6^2+H6^2+I6^2)</f>
        <v>8.4242913055045765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2.3220000000000001</v>
      </c>
      <c r="H7" s="42">
        <v>5.6109999999999998</v>
      </c>
      <c r="I7" s="42">
        <v>0.30499999999999999</v>
      </c>
      <c r="J7" s="50">
        <f>SQRT(G7^2+H7^2+I7^2)</f>
        <v>6.0801340445750034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3.218</v>
      </c>
      <c r="H8" s="42">
        <v>-7.774</v>
      </c>
      <c r="I8" s="42">
        <v>-0.42199999999999999</v>
      </c>
      <c r="J8" s="50">
        <f>SQRT(G8^2+H8^2+I8^2)</f>
        <v>8.4242913055045765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-2.3220000000000001</v>
      </c>
      <c r="H9" s="42">
        <v>-5.6109999999999998</v>
      </c>
      <c r="I9" s="42">
        <v>-0.30499999999999999</v>
      </c>
      <c r="J9" s="50">
        <f>SQRT(G9^2+H9^2+I9^2)</f>
        <v>6.0801340445750034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-10.789</v>
      </c>
      <c r="H10" s="42">
        <v>28.266999999999999</v>
      </c>
      <c r="I10" s="42">
        <v>3.093</v>
      </c>
      <c r="J10" s="50">
        <f>SQRT(G10^2+H10^2+I10^2)</f>
        <v>30.413688677962099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10.903</v>
      </c>
      <c r="H11" s="42">
        <v>28.565999999999999</v>
      </c>
      <c r="I11" s="42">
        <v>3.1259999999999999</v>
      </c>
      <c r="J11" s="50">
        <f>SQRT(G11^2+H11^2+I11^2)</f>
        <v>30.735380931428196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10.789</v>
      </c>
      <c r="H12" s="42">
        <v>-28.266999999999999</v>
      </c>
      <c r="I12" s="42">
        <v>-3.093</v>
      </c>
      <c r="J12" s="50">
        <f>SQRT(G12^2+H12^2+I12^2)</f>
        <v>30.413688677962099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-10.903</v>
      </c>
      <c r="H13" s="42">
        <v>-28.565999999999999</v>
      </c>
      <c r="I13" s="42">
        <v>-3.1259999999999999</v>
      </c>
      <c r="J13" s="50">
        <f>SQRT(G13^2+H13^2+I13^2)</f>
        <v>30.735380931428196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0.78100000000000003</v>
      </c>
      <c r="H14" s="42">
        <v>-6.8810000000000002</v>
      </c>
      <c r="I14" s="42">
        <v>-0.67200000000000004</v>
      </c>
      <c r="J14" s="50">
        <f>SQRT(G14^2+H14^2+I14^2)</f>
        <v>6.9577083871056278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-0.78100000000000003</v>
      </c>
      <c r="H15" s="42">
        <v>6.8810000000000002</v>
      </c>
      <c r="I15" s="42">
        <v>0.67200000000000004</v>
      </c>
      <c r="J15" s="50">
        <f>SQRT(G15^2+H15^2+I15^2)</f>
        <v>6.9577083871056278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24.588999999999999</v>
      </c>
      <c r="I16" s="42">
        <v>-21.404</v>
      </c>
      <c r="J16" s="50">
        <f>SQRT(G16^2+H16^2+I16^2)</f>
        <v>32.59984872664289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-24.588999999999999</v>
      </c>
      <c r="I17" s="42">
        <v>21.404</v>
      </c>
      <c r="J17" s="50">
        <f>SQRT(G17^2+H17^2+I17^2)</f>
        <v>32.59984872664289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5.6929999999999996</v>
      </c>
      <c r="I18" s="42">
        <v>24.960999999999999</v>
      </c>
      <c r="J18" s="50">
        <f>SQRT(G18^2+H18^2+I18^2)</f>
        <v>25.601987618151838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-5.6929999999999996</v>
      </c>
      <c r="I19" s="42">
        <v>-24.960999999999999</v>
      </c>
      <c r="J19" s="50">
        <f>SQRT(G19^2+H19^2+I19^2)</f>
        <v>25.601987618151838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30.282</v>
      </c>
      <c r="I20" s="42">
        <v>3.5569999999999999</v>
      </c>
      <c r="J20" s="50">
        <f>SQRT(G20^2+H20^2+I20^2)</f>
        <v>30.490191422816615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-3.2879999999999998</v>
      </c>
      <c r="I21" s="42">
        <v>-182.809</v>
      </c>
      <c r="J21" s="50">
        <f>SQRT(G21^2+H21^2+I21^2)</f>
        <v>182.83856656898183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3.798</v>
      </c>
      <c r="I22" s="42">
        <v>211.17400000000001</v>
      </c>
      <c r="J22" s="50">
        <f>SQRT(G22^2+H22^2+I22^2)</f>
        <v>211.20815107376896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38.238</v>
      </c>
      <c r="I23" s="42">
        <v>-0.68799999999999994</v>
      </c>
      <c r="J23" s="50">
        <f>SQRT(G23^2+H23^2+I23^2)</f>
        <v>38.244188944204318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27.677</v>
      </c>
      <c r="J25" s="50">
        <f>SQRT(G25^2+H25^2+I25^2)</f>
        <v>27.677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-1413.6769999999999</v>
      </c>
      <c r="J26" s="52">
        <f>SQRT(G26^2+H26^2+I26^2)</f>
        <v>1413.6769999999999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15.359</v>
      </c>
      <c r="H27" s="44">
        <v>-20.413</v>
      </c>
      <c r="I27" s="44">
        <v>1.724</v>
      </c>
      <c r="J27" s="54">
        <f>SQRT(G27^2+H27^2+I27^2)</f>
        <v>25.603937704970303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-15.359</v>
      </c>
      <c r="H28" s="42">
        <v>-20.413</v>
      </c>
      <c r="I28" s="42">
        <v>1.724</v>
      </c>
      <c r="J28" s="50">
        <f>SQRT(G28^2+H28^2+I28^2)</f>
        <v>25.603937704970303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-15.359</v>
      </c>
      <c r="H29" s="42">
        <v>20.413</v>
      </c>
      <c r="I29" s="42">
        <v>-1.724</v>
      </c>
      <c r="J29" s="50">
        <f>SQRT(G29^2+H29^2+I29^2)</f>
        <v>25.603937704970303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15.359</v>
      </c>
      <c r="H30" s="42">
        <v>20.413</v>
      </c>
      <c r="I30" s="42">
        <v>-1.724</v>
      </c>
      <c r="J30" s="50">
        <f>SQRT(G30^2+H30^2+I30^2)</f>
        <v>25.603937704970303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-13.02</v>
      </c>
      <c r="H31" s="42">
        <v>26.986999999999998</v>
      </c>
      <c r="I31" s="42">
        <v>2.4369999999999998</v>
      </c>
      <c r="J31" s="50">
        <f>SQRT(G31^2+H31^2+I31^2)</f>
        <v>30.062560403265721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13.02</v>
      </c>
      <c r="H32" s="42">
        <v>26.986999999999998</v>
      </c>
      <c r="I32" s="42">
        <v>2.4369999999999998</v>
      </c>
      <c r="J32" s="50">
        <f>SQRT(G32^2+H32^2+I32^2)</f>
        <v>30.062560403265721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13.02</v>
      </c>
      <c r="H33" s="42">
        <v>-26.986999999999998</v>
      </c>
      <c r="I33" s="42">
        <v>-2.4369999999999998</v>
      </c>
      <c r="J33" s="50">
        <f>SQRT(G33^2+H33^2+I33^2)</f>
        <v>30.062560403265721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-13.02</v>
      </c>
      <c r="H34" s="42">
        <v>-26.986999999999998</v>
      </c>
      <c r="I34" s="42">
        <v>-2.4369999999999998</v>
      </c>
      <c r="J34" s="50">
        <f>SQRT(G34^2+H34^2+I34^2)</f>
        <v>30.062560403265721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-25.6</v>
      </c>
      <c r="I37" s="42">
        <v>-19.355</v>
      </c>
      <c r="J37" s="50">
        <f>SQRT(G37^2+H37^2+I37^2)</f>
        <v>32.09323955290273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25.6</v>
      </c>
      <c r="I38" s="42">
        <v>19.355</v>
      </c>
      <c r="J38" s="50">
        <f>SQRT(G38^2+H38^2+I38^2)</f>
        <v>32.09323955290273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22.675999999999998</v>
      </c>
      <c r="I39" s="42">
        <v>-4.9649999999999999</v>
      </c>
      <c r="J39" s="50">
        <f>SQRT(G39^2+H39^2+I39^2)</f>
        <v>23.213190237449052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-22.675999999999998</v>
      </c>
      <c r="I40" s="42">
        <v>4.9649999999999999</v>
      </c>
      <c r="J40" s="50">
        <f>SQRT(G40^2+H40^2+I40^2)</f>
        <v>23.213190237449052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-2.9249999999999998</v>
      </c>
      <c r="I41" s="42">
        <v>-24.32</v>
      </c>
      <c r="J41" s="50">
        <f t="shared" ref="J41:J47" si="0">SQRT(G41^2+H41^2+I41^2)</f>
        <v>24.495265358840268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-3.5350000000000001</v>
      </c>
      <c r="I42" s="42">
        <v>-182.495</v>
      </c>
      <c r="J42" s="50">
        <f t="shared" si="0"/>
        <v>182.52923395993312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4.0860000000000003</v>
      </c>
      <c r="I43" s="42">
        <v>210.91200000000001</v>
      </c>
      <c r="J43" s="50">
        <f t="shared" si="0"/>
        <v>210.95157534372672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38.197000000000003</v>
      </c>
      <c r="I44" s="42">
        <v>-0.74</v>
      </c>
      <c r="J44" s="50">
        <f t="shared" si="0"/>
        <v>38.204167429745148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27.677</v>
      </c>
      <c r="J46" s="50">
        <f t="shared" si="0"/>
        <v>27.677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-1791.6769999999999</v>
      </c>
      <c r="J47" s="65">
        <f t="shared" si="0"/>
        <v>1791.6769999999999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A029-647B-4C90-9372-F642D6A53B9C}">
  <dimension ref="A1:J47"/>
  <sheetViews>
    <sheetView workbookViewId="0">
      <selection activeCell="M14" sqref="M14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33.250999999999998</v>
      </c>
      <c r="H6" s="47">
        <v>-80.334999999999994</v>
      </c>
      <c r="I6" s="47">
        <v>-4.3630000000000004</v>
      </c>
      <c r="J6" s="48">
        <f>SQRT(G6^2+H6^2+I6^2)</f>
        <v>87.053874095298013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14.225</v>
      </c>
      <c r="H7" s="42">
        <v>34.368000000000002</v>
      </c>
      <c r="I7" s="42">
        <v>1.8660000000000001</v>
      </c>
      <c r="J7" s="50">
        <f>SQRT(G7^2+H7^2+I7^2)</f>
        <v>37.242341561722462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-33.250999999999998</v>
      </c>
      <c r="H8" s="42">
        <v>80.334999999999994</v>
      </c>
      <c r="I8" s="42">
        <v>4.3630000000000004</v>
      </c>
      <c r="J8" s="50">
        <f>SQRT(G8^2+H8^2+I8^2)</f>
        <v>87.053874095298013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-14.225</v>
      </c>
      <c r="H9" s="42">
        <v>-34.368000000000002</v>
      </c>
      <c r="I9" s="42">
        <v>-1.8660000000000001</v>
      </c>
      <c r="J9" s="50">
        <f>SQRT(G9^2+H9^2+I9^2)</f>
        <v>37.242341561722462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889.58699999999999</v>
      </c>
      <c r="H10" s="42">
        <v>2330.7190000000001</v>
      </c>
      <c r="I10" s="42">
        <v>-255.01499999999999</v>
      </c>
      <c r="J10" s="50">
        <f>SQRT(G10^2+H10^2+I10^2)</f>
        <v>2507.7178345569505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-874.19500000000005</v>
      </c>
      <c r="H11" s="42">
        <v>2290.3910000000001</v>
      </c>
      <c r="I11" s="42">
        <v>-250.60300000000001</v>
      </c>
      <c r="J11" s="50">
        <f>SQRT(G11^2+H11^2+I11^2)</f>
        <v>2464.3274324884264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-889.58699999999999</v>
      </c>
      <c r="H12" s="42">
        <v>2330.7190000000001</v>
      </c>
      <c r="I12" s="42">
        <v>255.01499999999999</v>
      </c>
      <c r="J12" s="50">
        <f>SQRT(G12^2+H12^2+I12^2)</f>
        <v>2507.7178345569505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874.19500000000005</v>
      </c>
      <c r="H13" s="42">
        <v>2290.3910000000001</v>
      </c>
      <c r="I13" s="42">
        <v>250.60300000000001</v>
      </c>
      <c r="J13" s="50">
        <f>SQRT(G13^2+H13^2+I13^2)</f>
        <v>2464.3274324884264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-62.869</v>
      </c>
      <c r="H14" s="42">
        <v>554.11800000000005</v>
      </c>
      <c r="I14" s="42">
        <v>54.131</v>
      </c>
      <c r="J14" s="50">
        <f>SQRT(G14^2+H14^2+I14^2)</f>
        <v>560.29406051287037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62.869</v>
      </c>
      <c r="H15" s="42">
        <v>-554.11800000000005</v>
      </c>
      <c r="I15" s="42">
        <v>-54.131</v>
      </c>
      <c r="J15" s="50">
        <f>SQRT(G15^2+H15^2+I15^2)</f>
        <v>560.29406051287037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1102.5060000000001</v>
      </c>
      <c r="I16" s="42">
        <v>959.69500000000005</v>
      </c>
      <c r="J16" s="50">
        <f>SQRT(G16^2+H16^2+I16^2)</f>
        <v>1461.6887401430581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1102.5060000000001</v>
      </c>
      <c r="I17" s="42">
        <v>-959.69500000000005</v>
      </c>
      <c r="J17" s="50">
        <f>SQRT(G17^2+H17^2+I17^2)</f>
        <v>1461.6887401430581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-255.25399999999999</v>
      </c>
      <c r="I18" s="42">
        <v>-1119.193</v>
      </c>
      <c r="J18" s="50">
        <f>SQRT(G18^2+H18^2+I18^2)</f>
        <v>1147.9318689560805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255.25399999999999</v>
      </c>
      <c r="I19" s="42">
        <v>1119.193</v>
      </c>
      <c r="J19" s="50">
        <f>SQRT(G19^2+H19^2+I19^2)</f>
        <v>1147.9318689560805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1357.761</v>
      </c>
      <c r="I20" s="42">
        <v>-159.49799999999999</v>
      </c>
      <c r="J20" s="50">
        <f>SQRT(G20^2+H20^2+I20^2)</f>
        <v>1367.0971235157363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276.375</v>
      </c>
      <c r="I21" s="42">
        <v>15367.023999999999</v>
      </c>
      <c r="J21" s="50">
        <f>SQRT(G21^2+H21^2+I21^2)</f>
        <v>15369.509092915134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-302.76499999999999</v>
      </c>
      <c r="I22" s="42">
        <v>-16834.368999999999</v>
      </c>
      <c r="J22" s="50">
        <f>SQRT(G22^2+H22^2+I22^2)</f>
        <v>16837.0913840065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2984.0619999999999</v>
      </c>
      <c r="I23" s="42">
        <v>53.667999999999999</v>
      </c>
      <c r="J23" s="50">
        <f>SQRT(G23^2+H23^2+I23^2)</f>
        <v>2984.5445672778956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-1413.6769999999999</v>
      </c>
      <c r="J25" s="50">
        <f>SQRT(G25^2+H25^2+I25^2)</f>
        <v>1413.6769999999999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27.677</v>
      </c>
      <c r="J26" s="52">
        <f>SQRT(G26^2+H26^2+I26^2)</f>
        <v>27.677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-1187.537</v>
      </c>
      <c r="H27" s="44">
        <v>1578.2760000000001</v>
      </c>
      <c r="I27" s="44">
        <v>-133.31100000000001</v>
      </c>
      <c r="J27" s="54">
        <f>SQRT(G27^2+H27^2+I27^2)</f>
        <v>1979.6391290500399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1187.537</v>
      </c>
      <c r="H28" s="42">
        <v>1578.2750000000001</v>
      </c>
      <c r="I28" s="42">
        <v>-133.31100000000001</v>
      </c>
      <c r="J28" s="50">
        <f>SQRT(G28^2+H28^2+I28^2)</f>
        <v>1979.638331795735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1187.537</v>
      </c>
      <c r="H29" s="42">
        <v>1578.2760000000001</v>
      </c>
      <c r="I29" s="42">
        <v>133.31100000000001</v>
      </c>
      <c r="J29" s="50">
        <f>SQRT(G29^2+H29^2+I29^2)</f>
        <v>1979.6391290500399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-1187.537</v>
      </c>
      <c r="H30" s="42">
        <v>1578.2750000000001</v>
      </c>
      <c r="I30" s="42">
        <v>133.31100000000001</v>
      </c>
      <c r="J30" s="50">
        <f>SQRT(G30^2+H30^2+I30^2)</f>
        <v>1979.638331795735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1364.645</v>
      </c>
      <c r="H31" s="42">
        <v>2828.5390000000002</v>
      </c>
      <c r="I31" s="42">
        <v>-255.39599999999999</v>
      </c>
      <c r="J31" s="50">
        <f>SQRT(G31^2+H31^2+I31^2)</f>
        <v>3150.8912972938306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-1364.645</v>
      </c>
      <c r="H32" s="42">
        <v>2828.5360000000001</v>
      </c>
      <c r="I32" s="42">
        <v>-255.39500000000001</v>
      </c>
      <c r="J32" s="50">
        <f>SQRT(G32^2+H32^2+I32^2)</f>
        <v>3150.8885231543813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-1364.645</v>
      </c>
      <c r="H33" s="42">
        <v>2828.5390000000002</v>
      </c>
      <c r="I33" s="42">
        <v>255.39599999999999</v>
      </c>
      <c r="J33" s="50">
        <f>SQRT(G33^2+H33^2+I33^2)</f>
        <v>3150.8912972938306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1364.645</v>
      </c>
      <c r="H34" s="42">
        <v>2828.5360000000001</v>
      </c>
      <c r="I34" s="42">
        <v>255.39500000000001</v>
      </c>
      <c r="J34" s="50">
        <f>SQRT(G34^2+H34^2+I34^2)</f>
        <v>3150.8885231543813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1341.529</v>
      </c>
      <c r="I37" s="42">
        <v>1014.265</v>
      </c>
      <c r="J37" s="50">
        <f>SQRT(G37^2+H37^2+I37^2)</f>
        <v>1681.7947401707499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1341.529</v>
      </c>
      <c r="I38" s="42">
        <v>-1014.265</v>
      </c>
      <c r="J38" s="50">
        <f>SQRT(G38^2+H38^2+I38^2)</f>
        <v>1681.7947401707499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1188.2650000000001</v>
      </c>
      <c r="I39" s="42">
        <v>260.15300000000002</v>
      </c>
      <c r="J39" s="50">
        <f>SQRT(G39^2+H39^2+I39^2)</f>
        <v>1216.4100022747266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1188.2650000000001</v>
      </c>
      <c r="I40" s="42">
        <v>-260.15300000000002</v>
      </c>
      <c r="J40" s="50">
        <f>SQRT(G40^2+H40^2+I40^2)</f>
        <v>1216.4100022747266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153.26400000000001</v>
      </c>
      <c r="I41" s="42">
        <v>1274.4179999999999</v>
      </c>
      <c r="J41" s="50">
        <f t="shared" ref="J41:J47" si="0">SQRT(G41^2+H41^2+I41^2)</f>
        <v>1283.6008306401177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6.0000000000000001E-3</v>
      </c>
      <c r="H42" s="42">
        <v>379.84500000000003</v>
      </c>
      <c r="I42" s="42">
        <v>19608.282999999999</v>
      </c>
      <c r="J42" s="50">
        <f t="shared" si="0"/>
        <v>19611.961769087509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-6.0000000000000001E-3</v>
      </c>
      <c r="H43" s="42">
        <v>-415.98099999999999</v>
      </c>
      <c r="I43" s="42">
        <v>-21473.686000000002</v>
      </c>
      <c r="J43" s="50">
        <f t="shared" si="0"/>
        <v>21477.714743868655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3805.9160000000002</v>
      </c>
      <c r="I44" s="42">
        <v>73.727000000000004</v>
      </c>
      <c r="J44" s="50">
        <f t="shared" si="0"/>
        <v>3806.6300410711051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-1791.6769999999999</v>
      </c>
      <c r="J46" s="50">
        <f t="shared" si="0"/>
        <v>1791.6769999999999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27.677</v>
      </c>
      <c r="J47" s="65">
        <f t="shared" si="0"/>
        <v>27.677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DF80-E783-4035-B87D-74C2737AF25A}">
  <dimension ref="A1:J47"/>
  <sheetViews>
    <sheetView topLeftCell="A23" workbookViewId="0">
      <selection sqref="A1:K49"/>
    </sheetView>
  </sheetViews>
  <sheetFormatPr baseColWidth="10" defaultRowHeight="14.4" x14ac:dyDescent="0.3"/>
  <cols>
    <col min="2" max="2" width="25.6640625" customWidth="1"/>
    <col min="3" max="3" width="25.777343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203.892</v>
      </c>
      <c r="H6" s="47">
        <v>-492.60300000000001</v>
      </c>
      <c r="I6" s="47">
        <v>-26.751000000000001</v>
      </c>
      <c r="J6" s="48">
        <f>SQRT(G6^2+H6^2+I6^2)</f>
        <v>533.80265948569422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-183.13</v>
      </c>
      <c r="H7" s="42">
        <v>-442.44299999999998</v>
      </c>
      <c r="I7" s="42">
        <v>-24.027000000000001</v>
      </c>
      <c r="J7" s="50">
        <f>SQRT(G7^2+H7^2+I7^2)</f>
        <v>479.44728790347745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-203.892</v>
      </c>
      <c r="H8" s="42">
        <v>492.60300000000001</v>
      </c>
      <c r="I8" s="42">
        <v>26.751000000000001</v>
      </c>
      <c r="J8" s="50">
        <f>SQRT(G8^2+H8^2+I8^2)</f>
        <v>533.80265948569422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183.13</v>
      </c>
      <c r="H9" s="42">
        <v>442.44299999999998</v>
      </c>
      <c r="I9" s="42">
        <v>24.027000000000001</v>
      </c>
      <c r="J9" s="50">
        <f>SQRT(G9^2+H9^2+I9^2)</f>
        <v>479.44728790347745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-48.332000000000001</v>
      </c>
      <c r="H10" s="42">
        <v>126.629</v>
      </c>
      <c r="I10" s="42">
        <v>13.855</v>
      </c>
      <c r="J10" s="50">
        <f>SQRT(G10^2+H10^2+I10^2)</f>
        <v>136.24553897284125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25.484000000000002</v>
      </c>
      <c r="H11" s="42">
        <v>66.768000000000001</v>
      </c>
      <c r="I11" s="42">
        <v>7.3049999999999997</v>
      </c>
      <c r="J11" s="50">
        <f>SQRT(G11^2+H11^2+I11^2)</f>
        <v>71.838451437931198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48.332000000000001</v>
      </c>
      <c r="H12" s="42">
        <v>-126.629</v>
      </c>
      <c r="I12" s="42">
        <v>-13.855</v>
      </c>
      <c r="J12" s="50">
        <f>SQRT(G12^2+H12^2+I12^2)</f>
        <v>136.24553897284125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-25.484000000000002</v>
      </c>
      <c r="H13" s="42">
        <v>-66.768000000000001</v>
      </c>
      <c r="I13" s="42">
        <v>-7.3049999999999997</v>
      </c>
      <c r="J13" s="50">
        <f>SQRT(G13^2+H13^2+I13^2)</f>
        <v>71.838451437931198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2.0859999999999999</v>
      </c>
      <c r="H14" s="42">
        <v>-18.388000000000002</v>
      </c>
      <c r="I14" s="42">
        <v>-1.796</v>
      </c>
      <c r="J14" s="50">
        <f>SQRT(G14^2+H14^2+I14^2)</f>
        <v>18.592889931368926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-2.0859999999999999</v>
      </c>
      <c r="H15" s="42">
        <v>18.388000000000002</v>
      </c>
      <c r="I15" s="42">
        <v>1.796</v>
      </c>
      <c r="J15" s="50">
        <f>SQRT(G15^2+H15^2+I15^2)</f>
        <v>18.592889931368926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-760.03700000000003</v>
      </c>
      <c r="I16" s="42">
        <v>661.58699999999999</v>
      </c>
      <c r="J16" s="50">
        <f>SQRT(G16^2+H16^2+I16^2)</f>
        <v>1007.6475574018924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760.03700000000003</v>
      </c>
      <c r="I17" s="42">
        <v>-661.58699999999999</v>
      </c>
      <c r="J17" s="50">
        <f>SQRT(G17^2+H17^2+I17^2)</f>
        <v>1007.6475574018924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-175.965</v>
      </c>
      <c r="I18" s="42">
        <v>-771.54</v>
      </c>
      <c r="J18" s="50">
        <f>SQRT(G18^2+H18^2+I18^2)</f>
        <v>791.35178828697917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175.965</v>
      </c>
      <c r="I19" s="42">
        <v>771.54</v>
      </c>
      <c r="J19" s="50">
        <f>SQRT(G19^2+H19^2+I19^2)</f>
        <v>791.35178828697917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-936.00300000000004</v>
      </c>
      <c r="I20" s="42">
        <v>-109.953</v>
      </c>
      <c r="J20" s="50">
        <f>SQRT(G20^2+H20^2+I20^2)</f>
        <v>942.4390050385224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-19.693999999999999</v>
      </c>
      <c r="I21" s="42">
        <v>-1095.047</v>
      </c>
      <c r="J21" s="50">
        <f>SQRT(G21^2+H21^2+I21^2)</f>
        <v>1095.2240801977466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7.2350000000000003</v>
      </c>
      <c r="I22" s="42">
        <v>402.27100000000002</v>
      </c>
      <c r="J22" s="50">
        <f>SQRT(G22^2+H22^2+I22^2)</f>
        <v>402.33605688031491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12.46</v>
      </c>
      <c r="I23" s="42">
        <v>-0.224</v>
      </c>
      <c r="J23" s="50">
        <f>SQRT(G23^2+H23^2+I23^2)</f>
        <v>12.462013320487184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-693</v>
      </c>
      <c r="J25" s="50">
        <f>SQRT(G25^2+H25^2+I25^2)</f>
        <v>693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-693</v>
      </c>
      <c r="J26" s="52">
        <f>SQRT(G26^2+H26^2+I26^2)</f>
        <v>693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-310.54899999999998</v>
      </c>
      <c r="H27" s="44">
        <v>412.73</v>
      </c>
      <c r="I27" s="44">
        <v>-34.862000000000002</v>
      </c>
      <c r="J27" s="54">
        <f>SQRT(G27^2+H27^2+I27^2)</f>
        <v>517.6891860421656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310.54899999999998</v>
      </c>
      <c r="H28" s="42">
        <v>412.73099999999999</v>
      </c>
      <c r="I28" s="42">
        <v>-34.862000000000002</v>
      </c>
      <c r="J28" s="50">
        <f>SQRT(G28^2+H28^2+I28^2)</f>
        <v>517.68998329695353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310.54899999999998</v>
      </c>
      <c r="H29" s="42">
        <v>-412.73</v>
      </c>
      <c r="I29" s="42">
        <v>34.862000000000002</v>
      </c>
      <c r="J29" s="50">
        <f>SQRT(G29^2+H29^2+I29^2)</f>
        <v>517.6891860421656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-310.54899999999998</v>
      </c>
      <c r="H30" s="42">
        <v>-412.73099999999999</v>
      </c>
      <c r="I30" s="42">
        <v>34.862000000000002</v>
      </c>
      <c r="J30" s="50">
        <f>SQRT(G30^2+H30^2+I30^2)</f>
        <v>517.68998329695353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-68.186000000000007</v>
      </c>
      <c r="H31" s="42">
        <v>141.33199999999999</v>
      </c>
      <c r="I31" s="42">
        <v>12.760999999999999</v>
      </c>
      <c r="J31" s="50">
        <f>SQRT(G31^2+H31^2+I31^2)</f>
        <v>157.43858466398891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68.186000000000007</v>
      </c>
      <c r="H32" s="42">
        <v>141.33199999999999</v>
      </c>
      <c r="I32" s="42">
        <v>12.760999999999999</v>
      </c>
      <c r="J32" s="50">
        <f>SQRT(G32^2+H32^2+I32^2)</f>
        <v>157.43858466398891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68.186000000000007</v>
      </c>
      <c r="H33" s="42">
        <v>-141.33199999999999</v>
      </c>
      <c r="I33" s="42">
        <v>-12.760999999999999</v>
      </c>
      <c r="J33" s="50">
        <f>SQRT(G33^2+H33^2+I33^2)</f>
        <v>157.43858466398891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-68.186000000000007</v>
      </c>
      <c r="H34" s="42">
        <v>-141.33199999999999</v>
      </c>
      <c r="I34" s="42">
        <v>-12.760999999999999</v>
      </c>
      <c r="J34" s="50">
        <f>SQRT(G34^2+H34^2+I34^2)</f>
        <v>157.43858466398891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1108.124</v>
      </c>
      <c r="I37" s="42">
        <v>837.79899999999998</v>
      </c>
      <c r="J37" s="50">
        <f>SQRT(G37^2+H37^2+I37^2)</f>
        <v>1389.1889589890211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1108.124</v>
      </c>
      <c r="I38" s="42">
        <v>-837.79899999999998</v>
      </c>
      <c r="J38" s="50">
        <f>SQRT(G38^2+H38^2+I38^2)</f>
        <v>1389.1889589890211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-981.52499999999998</v>
      </c>
      <c r="I39" s="42">
        <v>214.89</v>
      </c>
      <c r="J39" s="50">
        <f>SQRT(G39^2+H39^2+I39^2)</f>
        <v>1004.7731274894845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981.52499999999998</v>
      </c>
      <c r="I40" s="42">
        <v>-214.89</v>
      </c>
      <c r="J40" s="50">
        <f>SQRT(G40^2+H40^2+I40^2)</f>
        <v>1004.7731274894845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126.599</v>
      </c>
      <c r="I41" s="42">
        <v>1052.6890000000001</v>
      </c>
      <c r="J41" s="50">
        <f t="shared" ref="J41:J47" si="0">SQRT(G41^2+H41^2+I41^2)</f>
        <v>1060.2742275100343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-27.135999999999999</v>
      </c>
      <c r="I42" s="42">
        <v>-1400.807</v>
      </c>
      <c r="J42" s="50">
        <f t="shared" si="0"/>
        <v>1401.0698104466458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10.057</v>
      </c>
      <c r="I43" s="42">
        <v>519.13800000000003</v>
      </c>
      <c r="J43" s="50">
        <f t="shared" si="0"/>
        <v>519.23540546942684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17.079000000000001</v>
      </c>
      <c r="I44" s="42">
        <v>-0.33100000000000002</v>
      </c>
      <c r="J44" s="50">
        <f t="shared" si="0"/>
        <v>17.082207175889188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-882</v>
      </c>
      <c r="J46" s="50">
        <f t="shared" si="0"/>
        <v>882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-882</v>
      </c>
      <c r="J47" s="65">
        <f t="shared" si="0"/>
        <v>882</v>
      </c>
    </row>
  </sheetData>
  <mergeCells count="2">
    <mergeCell ref="A5:A26"/>
    <mergeCell ref="A27:A4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5B-8538-4212-BA08-25E3B13C7D53}">
  <dimension ref="A1:J47"/>
  <sheetViews>
    <sheetView topLeftCell="A25" workbookViewId="0">
      <selection activeCell="H51" sqref="H51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603.81799999999998</v>
      </c>
      <c r="H6" s="47">
        <v>1458.8240000000001</v>
      </c>
      <c r="I6" s="47">
        <v>-79.221000000000004</v>
      </c>
      <c r="J6" s="48">
        <f>SQRT(G6^2+H6^2+I6^2)</f>
        <v>1580.8350979596198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-176.946</v>
      </c>
      <c r="H7" s="42">
        <v>-427.50099999999998</v>
      </c>
      <c r="I7" s="42">
        <v>-23.215</v>
      </c>
      <c r="J7" s="50">
        <f>SQRT(G7^2+H7^2+I7^2)</f>
        <v>463.25579126655288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-603.81799999999998</v>
      </c>
      <c r="H8" s="42">
        <v>1458.8240000000001</v>
      </c>
      <c r="I8" s="42">
        <v>79.221000000000004</v>
      </c>
      <c r="J8" s="50">
        <f>SQRT(G8^2+H8^2+I8^2)</f>
        <v>1580.8350979596198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176.946</v>
      </c>
      <c r="H9" s="42">
        <v>427.50099999999998</v>
      </c>
      <c r="I9" s="42">
        <v>23.215</v>
      </c>
      <c r="J9" s="50">
        <f>SQRT(G9^2+H9^2+I9^2)</f>
        <v>463.25579126655288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-992.226</v>
      </c>
      <c r="H10" s="42">
        <v>2599.6329999999998</v>
      </c>
      <c r="I10" s="42">
        <v>284.43799999999999</v>
      </c>
      <c r="J10" s="50">
        <f>SQRT(G10^2+H10^2+I10^2)</f>
        <v>2797.0536544029683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-256.54300000000001</v>
      </c>
      <c r="H11" s="42">
        <v>-672.14300000000003</v>
      </c>
      <c r="I11" s="42">
        <v>-73.542000000000002</v>
      </c>
      <c r="J11" s="50">
        <f>SQRT(G11^2+H11^2+I11^2)</f>
        <v>723.1866626687746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992.226</v>
      </c>
      <c r="H12" s="42">
        <v>2599.6329999999998</v>
      </c>
      <c r="I12" s="42">
        <v>-284.43799999999999</v>
      </c>
      <c r="J12" s="50">
        <f>SQRT(G12^2+H12^2+I12^2)</f>
        <v>2797.0536544029683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256.54300000000001</v>
      </c>
      <c r="H13" s="42">
        <v>672.14300000000003</v>
      </c>
      <c r="I13" s="42">
        <v>73.542000000000002</v>
      </c>
      <c r="J13" s="50">
        <f>SQRT(G13^2+H13^2+I13^2)</f>
        <v>723.1866626687746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-4.26</v>
      </c>
      <c r="H14" s="42">
        <v>37.545000000000002</v>
      </c>
      <c r="I14" s="42">
        <v>3.6680000000000001</v>
      </c>
      <c r="J14" s="50">
        <f>SQRT(G14^2+H14^2+I14^2)</f>
        <v>37.96351997641947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4.26</v>
      </c>
      <c r="H15" s="42">
        <v>-37.545000000000002</v>
      </c>
      <c r="I15" s="42">
        <v>-3.6680000000000001</v>
      </c>
      <c r="J15" s="50">
        <f>SQRT(G15^2+H15^2+I15^2)</f>
        <v>37.96351997641947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1077.9110000000001</v>
      </c>
      <c r="I16" s="42">
        <v>938.28499999999997</v>
      </c>
      <c r="J16" s="50">
        <f>SQRT(G16^2+H16^2+I16^2)</f>
        <v>1429.0804264092346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1077.9110000000001</v>
      </c>
      <c r="I17" s="42">
        <v>-938.28499999999997</v>
      </c>
      <c r="J17" s="50">
        <f>SQRT(G17^2+H17^2+I17^2)</f>
        <v>1429.0804264092346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-249.56</v>
      </c>
      <c r="I18" s="42">
        <v>-1094.2249999999999</v>
      </c>
      <c r="J18" s="50">
        <f>SQRT(G18^2+H18^2+I18^2)</f>
        <v>1122.3228342259636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249.56</v>
      </c>
      <c r="I19" s="42">
        <v>1094.2249999999999</v>
      </c>
      <c r="J19" s="50">
        <f>SQRT(G19^2+H19^2+I19^2)</f>
        <v>1122.3228342259636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1327.471</v>
      </c>
      <c r="I20" s="42">
        <v>-155.94</v>
      </c>
      <c r="J20" s="50">
        <f>SQRT(G20^2+H20^2+I20^2)</f>
        <v>1336.5988700582534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-1218.5909999999999</v>
      </c>
      <c r="H21" s="42">
        <v>-195.33600000000001</v>
      </c>
      <c r="I21" s="42">
        <v>-10861.108</v>
      </c>
      <c r="J21" s="50">
        <f>SQRT(G21^2+H21^2+I21^2)</f>
        <v>10931.001196863945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392.43400000000003</v>
      </c>
      <c r="H22" s="42">
        <v>146.797</v>
      </c>
      <c r="I22" s="42">
        <v>8162.2030000000004</v>
      </c>
      <c r="J22" s="50">
        <f>SQRT(G22^2+H22^2+I22^2)</f>
        <v>8172.949994755505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1171.1020000000001</v>
      </c>
      <c r="I23" s="42">
        <v>-21.062000000000001</v>
      </c>
      <c r="J23" s="50">
        <f>SQRT(G23^2+H23^2+I23^2)</f>
        <v>1171.2913822990417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-34.058</v>
      </c>
      <c r="I24" s="42">
        <v>-1893.81</v>
      </c>
      <c r="J24" s="50">
        <f>SQRT(G24^2+H24^2+I24^2)</f>
        <v>1894.1162222693729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-826.15700000000004</v>
      </c>
      <c r="J25" s="50">
        <f>SQRT(G25^2+H25^2+I25^2)</f>
        <v>826.15700000000004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-1129.0050000000001</v>
      </c>
      <c r="J26" s="52">
        <f>SQRT(G26^2+H26^2+I26^2)</f>
        <v>1129.0050000000001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0</v>
      </c>
      <c r="H27" s="44">
        <v>0</v>
      </c>
      <c r="I27" s="44">
        <v>0</v>
      </c>
      <c r="J27" s="54">
        <f>SQRT(G27^2+H27^2+I27^2)</f>
        <v>0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0</v>
      </c>
      <c r="H28" s="42">
        <v>0</v>
      </c>
      <c r="I28" s="42">
        <v>0</v>
      </c>
      <c r="J28" s="50">
        <f>SQRT(G28^2+H28^2+I28^2)</f>
        <v>0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0</v>
      </c>
      <c r="H29" s="42">
        <v>0</v>
      </c>
      <c r="I29" s="42">
        <v>0</v>
      </c>
      <c r="J29" s="50">
        <f>SQRT(G29^2+H29^2+I29^2)</f>
        <v>0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0</v>
      </c>
      <c r="H30" s="42">
        <v>0</v>
      </c>
      <c r="I30" s="42">
        <v>0</v>
      </c>
      <c r="J30" s="50">
        <f>SQRT(G30^2+H30^2+I30^2)</f>
        <v>0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0</v>
      </c>
      <c r="H31" s="42">
        <v>0</v>
      </c>
      <c r="I31" s="42">
        <v>0</v>
      </c>
      <c r="J31" s="50">
        <f>SQRT(G31^2+H31^2+I31^2)</f>
        <v>0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0</v>
      </c>
      <c r="H32" s="42">
        <v>0</v>
      </c>
      <c r="I32" s="42">
        <v>0</v>
      </c>
      <c r="J32" s="50">
        <f>SQRT(G32^2+H32^2+I32^2)</f>
        <v>0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0</v>
      </c>
      <c r="H33" s="42">
        <v>0</v>
      </c>
      <c r="I33" s="42">
        <v>0</v>
      </c>
      <c r="J33" s="50">
        <f>SQRT(G33^2+H33^2+I33^2)</f>
        <v>0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0</v>
      </c>
      <c r="H34" s="42">
        <v>0</v>
      </c>
      <c r="I34" s="42">
        <v>0</v>
      </c>
      <c r="J34" s="50">
        <f>SQRT(G34^2+H34^2+I34^2)</f>
        <v>0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0</v>
      </c>
      <c r="I37" s="42">
        <v>0</v>
      </c>
      <c r="J37" s="50">
        <f>SQRT(G37^2+H37^2+I37^2)</f>
        <v>0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0</v>
      </c>
      <c r="I38" s="42">
        <v>0</v>
      </c>
      <c r="J38" s="50">
        <f>SQRT(G38^2+H38^2+I38^2)</f>
        <v>0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0</v>
      </c>
      <c r="I39" s="42">
        <v>0</v>
      </c>
      <c r="J39" s="50">
        <f>SQRT(G39^2+H39^2+I39^2)</f>
        <v>0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0</v>
      </c>
      <c r="I40" s="42">
        <v>0</v>
      </c>
      <c r="J40" s="50">
        <f>SQRT(G40^2+H40^2+I40^2)</f>
        <v>0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0</v>
      </c>
      <c r="I41" s="42">
        <v>0</v>
      </c>
      <c r="J41" s="50">
        <f t="shared" ref="J41:J47" si="0">SQRT(G41^2+H41^2+I41^2)</f>
        <v>0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0</v>
      </c>
      <c r="I42" s="42">
        <v>0</v>
      </c>
      <c r="J42" s="50">
        <f t="shared" si="0"/>
        <v>0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0</v>
      </c>
      <c r="I43" s="42">
        <v>0</v>
      </c>
      <c r="J43" s="50">
        <f t="shared" si="0"/>
        <v>0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0</v>
      </c>
      <c r="I44" s="42">
        <v>0</v>
      </c>
      <c r="J44" s="50">
        <f t="shared" si="0"/>
        <v>0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/>
      <c r="E46" s="42"/>
      <c r="F46" s="42"/>
      <c r="G46" s="42"/>
      <c r="H46" s="42"/>
      <c r="I46" s="42"/>
      <c r="J46" s="50"/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-1194.837</v>
      </c>
      <c r="J47" s="65">
        <f t="shared" si="0"/>
        <v>1194.837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F780-4623-481D-B435-B7385D98B5A2}">
  <dimension ref="A1:J47"/>
  <sheetViews>
    <sheetView topLeftCell="A22" workbookViewId="0">
      <selection activeCell="G32" sqref="G32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522.73500000000001</v>
      </c>
      <c r="H6" s="47">
        <v>1262.9269999999999</v>
      </c>
      <c r="I6" s="47">
        <v>-68.582999999999998</v>
      </c>
      <c r="J6" s="48">
        <f>SQRT(G6^2+H6^2+I6^2)</f>
        <v>1368.5540235748824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64.667000000000002</v>
      </c>
      <c r="H7" s="42">
        <v>156.23599999999999</v>
      </c>
      <c r="I7" s="42">
        <v>8.484</v>
      </c>
      <c r="J7" s="50">
        <f>SQRT(G7^2+H7^2+I7^2)</f>
        <v>169.30294398208198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-522.73500000000001</v>
      </c>
      <c r="H8" s="42">
        <v>1262.9269999999999</v>
      </c>
      <c r="I8" s="42">
        <v>68.582999999999998</v>
      </c>
      <c r="J8" s="50">
        <f>SQRT(G8^2+H8^2+I8^2)</f>
        <v>1368.5540235748824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-64.667000000000002</v>
      </c>
      <c r="H9" s="42">
        <v>-156.23599999999999</v>
      </c>
      <c r="I9" s="42">
        <v>-8.484</v>
      </c>
      <c r="J9" s="50">
        <f>SQRT(G9^2+H9^2+I9^2)</f>
        <v>169.30294398208198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-574.995</v>
      </c>
      <c r="H10" s="42">
        <v>1506.4870000000001</v>
      </c>
      <c r="I10" s="42">
        <v>164.83199999999999</v>
      </c>
      <c r="J10" s="50">
        <f>SQRT(G10^2+H10^2+I10^2)</f>
        <v>1620.8923219689827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-1082.5429999999999</v>
      </c>
      <c r="H11" s="42">
        <v>2836.2620000000002</v>
      </c>
      <c r="I11" s="42">
        <v>-310.32900000000001</v>
      </c>
      <c r="J11" s="50">
        <f>SQRT(G11^2+H11^2+I11^2)</f>
        <v>3051.6529238650323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574.995</v>
      </c>
      <c r="H12" s="42">
        <v>1506.4870000000001</v>
      </c>
      <c r="I12" s="42">
        <v>-164.83199999999999</v>
      </c>
      <c r="J12" s="50">
        <f>SQRT(G12^2+H12^2+I12^2)</f>
        <v>1620.8923219689827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1082.5429999999999</v>
      </c>
      <c r="H13" s="42">
        <v>2836.2620000000002</v>
      </c>
      <c r="I13" s="42">
        <v>310.32900000000001</v>
      </c>
      <c r="J13" s="50">
        <f>SQRT(G13^2+H13^2+I13^2)</f>
        <v>3051.6529238650323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-58.87</v>
      </c>
      <c r="H14" s="42">
        <v>518.87099999999998</v>
      </c>
      <c r="I14" s="42">
        <v>50.688000000000002</v>
      </c>
      <c r="J14" s="50">
        <f>SQRT(G14^2+H14^2+I14^2)</f>
        <v>524.65423364821902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58.87</v>
      </c>
      <c r="H15" s="42">
        <v>-518.87099999999998</v>
      </c>
      <c r="I15" s="42">
        <v>-50.688000000000002</v>
      </c>
      <c r="J15" s="50">
        <f>SQRT(G15^2+H15^2+I15^2)</f>
        <v>524.65423364821902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1119.0530000000001</v>
      </c>
      <c r="I16" s="42">
        <v>974.09799999999996</v>
      </c>
      <c r="J16" s="50">
        <f>SQRT(G16^2+H16^2+I16^2)</f>
        <v>1483.6261424000993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1119.0530000000001</v>
      </c>
      <c r="I17" s="42">
        <v>-974.09799999999996</v>
      </c>
      <c r="J17" s="50">
        <f>SQRT(G17^2+H17^2+I17^2)</f>
        <v>1483.6261424000993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-259.08499999999998</v>
      </c>
      <c r="I18" s="42">
        <v>-1135.99</v>
      </c>
      <c r="J18" s="50">
        <f>SQRT(G18^2+H18^2+I18^2)</f>
        <v>1165.1602110117733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259.08499999999998</v>
      </c>
      <c r="I19" s="42">
        <v>1135.99</v>
      </c>
      <c r="J19" s="50">
        <f>SQRT(G19^2+H19^2+I19^2)</f>
        <v>1165.1602110117733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1378.1389999999999</v>
      </c>
      <c r="I20" s="42">
        <v>-161.892</v>
      </c>
      <c r="J20" s="50">
        <f>SQRT(G20^2+H20^2+I20^2)</f>
        <v>1387.6152647564093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-1665.296</v>
      </c>
      <c r="H21" s="42">
        <v>-16.773</v>
      </c>
      <c r="I21" s="42">
        <v>-932.61099999999999</v>
      </c>
      <c r="J21" s="50">
        <f>SQRT(G21^2+H21^2+I21^2)</f>
        <v>1908.7313531416621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536.29</v>
      </c>
      <c r="H22" s="42">
        <v>-50.329000000000001</v>
      </c>
      <c r="I22" s="42">
        <v>-2798.42</v>
      </c>
      <c r="J22" s="50">
        <f>SQRT(G22^2+H22^2+I22^2)</f>
        <v>2849.7884954397932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-777.98299999999995</v>
      </c>
      <c r="I23" s="42">
        <v>13.992000000000001</v>
      </c>
      <c r="J23" s="50">
        <f>SQRT(G23^2+H23^2+I23^2)</f>
        <v>778.10881266889658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-46.542999999999999</v>
      </c>
      <c r="I24" s="42">
        <v>-2588.0329999999999</v>
      </c>
      <c r="J24" s="50">
        <f>SQRT(G24^2+H24^2+I24^2)</f>
        <v>2588.4514791546703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-1129.0050000000001</v>
      </c>
      <c r="J25" s="50">
        <f>SQRT(G25^2+H25^2+I25^2)</f>
        <v>1129.0050000000001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-826.15700000000004</v>
      </c>
      <c r="J26" s="52">
        <f>SQRT(G26^2+H26^2+I26^2)</f>
        <v>826.15700000000004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-189.10400000000001</v>
      </c>
      <c r="H27" s="44">
        <v>251.32499999999999</v>
      </c>
      <c r="I27" s="44">
        <v>-21.228000000000002</v>
      </c>
      <c r="J27" s="54">
        <f>SQRT(G27^2+H27^2+I27^2)</f>
        <v>315.23833273413942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924.46799999999996</v>
      </c>
      <c r="H28" s="42">
        <v>1228.6479999999999</v>
      </c>
      <c r="I28" s="42">
        <v>-103.779</v>
      </c>
      <c r="J28" s="50">
        <f>SQRT(G28^2+H28^2+I28^2)</f>
        <v>1541.099306264525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189.10400000000001</v>
      </c>
      <c r="H29" s="42">
        <v>-251.32499999999999</v>
      </c>
      <c r="I29" s="42">
        <v>21.228000000000002</v>
      </c>
      <c r="J29" s="50">
        <f>SQRT(G29^2+H29^2+I29^2)</f>
        <v>315.23833273413942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-924.46799999999996</v>
      </c>
      <c r="H30" s="42">
        <v>1228.6479999999999</v>
      </c>
      <c r="I30" s="42">
        <v>103.779</v>
      </c>
      <c r="J30" s="50">
        <f>SQRT(G30^2+H30^2+I30^2)</f>
        <v>1541.099306264525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-507.226</v>
      </c>
      <c r="H31" s="42">
        <v>1051.3409999999999</v>
      </c>
      <c r="I31" s="42">
        <v>94.927999999999997</v>
      </c>
      <c r="J31" s="50">
        <f>SQRT(G31^2+H31^2+I31^2)</f>
        <v>1171.1564534856134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-1363.4449999999999</v>
      </c>
      <c r="H32" s="42">
        <v>2826.0509999999999</v>
      </c>
      <c r="I32" s="42">
        <v>-255.17099999999999</v>
      </c>
      <c r="J32" s="50">
        <f>SQRT(G32^2+H32^2+I32^2)</f>
        <v>3148.119877302483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507.226</v>
      </c>
      <c r="H33" s="42">
        <v>1051.3409999999999</v>
      </c>
      <c r="I33" s="42">
        <v>-94.927999999999997</v>
      </c>
      <c r="J33" s="50">
        <f>SQRT(G33^2+H33^2+I33^2)</f>
        <v>1171.1564534856134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1363.4449999999999</v>
      </c>
      <c r="H34" s="42">
        <v>2826.0509999999999</v>
      </c>
      <c r="I34" s="42">
        <v>255.17099999999999</v>
      </c>
      <c r="J34" s="50">
        <f>SQRT(G34^2+H34^2+I34^2)</f>
        <v>3148.119877302483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-59.53</v>
      </c>
      <c r="H35" s="42">
        <v>317.99099999999999</v>
      </c>
      <c r="I35" s="42">
        <v>11.352</v>
      </c>
      <c r="J35" s="50">
        <f>SQRT(G35^2+H35^2+I35^2)</f>
        <v>323.71432604226834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59.53</v>
      </c>
      <c r="H36" s="42">
        <v>-317.99099999999999</v>
      </c>
      <c r="I36" s="42">
        <v>-11.352</v>
      </c>
      <c r="J36" s="50">
        <f>SQRT(G36^2+H36^2+I36^2)</f>
        <v>323.71432604226834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1218.0899999999999</v>
      </c>
      <c r="I37" s="42">
        <v>920.93899999999996</v>
      </c>
      <c r="J37" s="50">
        <f>SQRT(G37^2+H37^2+I37^2)</f>
        <v>1527.0467870438677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1218.0899999999999</v>
      </c>
      <c r="I38" s="42">
        <v>-920.93899999999996</v>
      </c>
      <c r="J38" s="50">
        <f>SQRT(G38^2+H38^2+I38^2)</f>
        <v>1527.0467870438677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1078.9290000000001</v>
      </c>
      <c r="I39" s="42">
        <v>236.215</v>
      </c>
      <c r="J39" s="50">
        <f>SQRT(G39^2+H39^2+I39^2)</f>
        <v>1104.4841842534461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1078.9290000000001</v>
      </c>
      <c r="I40" s="42">
        <v>-236.215</v>
      </c>
      <c r="J40" s="50">
        <f>SQRT(G40^2+H40^2+I40^2)</f>
        <v>1104.4841842534461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139.161</v>
      </c>
      <c r="I41" s="42">
        <v>1157.154</v>
      </c>
      <c r="J41" s="50">
        <f t="shared" ref="J41:J47" si="0">SQRT(G41^2+H41^2+I41^2)</f>
        <v>1165.4918119133229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-1762.404</v>
      </c>
      <c r="H42" s="42">
        <v>3.016</v>
      </c>
      <c r="I42" s="42">
        <v>155.68799999999999</v>
      </c>
      <c r="J42" s="50">
        <f t="shared" si="0"/>
        <v>1769.2698236323367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567.56700000000001</v>
      </c>
      <c r="H43" s="42">
        <v>-91.343000000000004</v>
      </c>
      <c r="I43" s="42">
        <v>-4715.2870000000003</v>
      </c>
      <c r="J43" s="50">
        <f t="shared" si="0"/>
        <v>4750.2007679157105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1171.2449999999999</v>
      </c>
      <c r="I44" s="42">
        <v>22.689</v>
      </c>
      <c r="J44" s="50">
        <f t="shared" si="0"/>
        <v>1171.4647415718493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64.734999999999999</v>
      </c>
      <c r="I45" s="42">
        <v>3342.0729999999999</v>
      </c>
      <c r="J45" s="50">
        <f t="shared" si="0"/>
        <v>3342.6998904409588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-1194.837</v>
      </c>
      <c r="J46" s="50">
        <f t="shared" si="0"/>
        <v>1194.837</v>
      </c>
    </row>
    <row r="47" spans="1:10" ht="15" thickBot="1" x14ac:dyDescent="0.35">
      <c r="A47" s="58"/>
      <c r="B47" s="51" t="s">
        <v>142</v>
      </c>
      <c r="C47" s="61" t="s">
        <v>155</v>
      </c>
      <c r="D47" s="64"/>
      <c r="E47" s="62"/>
      <c r="F47" s="62"/>
      <c r="G47" s="62"/>
      <c r="H47" s="62"/>
      <c r="I47" s="62"/>
      <c r="J47" s="65"/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1524F-8E2F-450A-94CB-6E50B5C3C88C}">
  <dimension ref="A1:J47"/>
  <sheetViews>
    <sheetView tabSelected="1" topLeftCell="A31" workbookViewId="0">
      <selection activeCell="L46" sqref="L46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752.67200000000003</v>
      </c>
      <c r="H6" s="47">
        <v>1818.4559999999999</v>
      </c>
      <c r="I6" s="47">
        <v>-98.751000000000005</v>
      </c>
      <c r="J6" s="48">
        <f>SQRT(G6^2+H6^2+I6^2)</f>
        <v>1970.5453873283404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-708.71500000000003</v>
      </c>
      <c r="H7" s="42">
        <v>1712.2560000000001</v>
      </c>
      <c r="I7" s="42">
        <v>-92.983000000000004</v>
      </c>
      <c r="J7" s="50">
        <f>SQRT(G7^2+H7^2+I7^2)</f>
        <v>1855.46312252494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-752.67200000000003</v>
      </c>
      <c r="H8" s="42">
        <v>1818.4559999999999</v>
      </c>
      <c r="I8" s="42">
        <v>98.751000000000005</v>
      </c>
      <c r="J8" s="50">
        <f>SQRT(G8^2+H8^2+I8^2)</f>
        <v>1970.5453873283404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708.71500000000003</v>
      </c>
      <c r="H9" s="42">
        <v>1712.2560000000001</v>
      </c>
      <c r="I9" s="42">
        <v>92.983000000000004</v>
      </c>
      <c r="J9" s="50">
        <f>SQRT(G9^2+H9^2+I9^2)</f>
        <v>1855.46312252494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-843.71500000000003</v>
      </c>
      <c r="H10" s="42">
        <v>2210.5340000000001</v>
      </c>
      <c r="I10" s="42">
        <v>241.86500000000001</v>
      </c>
      <c r="J10" s="50">
        <f>SQRT(G10^2+H10^2+I10^2)</f>
        <v>2378.4058199991864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745.2</v>
      </c>
      <c r="H11" s="42">
        <v>1952.423</v>
      </c>
      <c r="I11" s="42">
        <v>213.624</v>
      </c>
      <c r="J11" s="50">
        <f>SQRT(G11^2+H11^2+I11^2)</f>
        <v>2100.6936531310316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843.71500000000003</v>
      </c>
      <c r="H12" s="42">
        <v>2210.5340000000001</v>
      </c>
      <c r="I12" s="42">
        <v>-241.86500000000001</v>
      </c>
      <c r="J12" s="50">
        <f>SQRT(G12^2+H12^2+I12^2)</f>
        <v>2378.4058199991864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-745.2</v>
      </c>
      <c r="H13" s="42">
        <v>1952.423</v>
      </c>
      <c r="I13" s="42">
        <v>-213.624</v>
      </c>
      <c r="J13" s="50">
        <f>SQRT(G13^2+H13^2+I13^2)</f>
        <v>2100.6936531310316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54.558999999999997</v>
      </c>
      <c r="H14" s="42">
        <v>-480.87400000000002</v>
      </c>
      <c r="I14" s="42">
        <v>-46.975999999999999</v>
      </c>
      <c r="J14" s="50">
        <f>SQRT(G14^2+H14^2+I14^2)</f>
        <v>486.23372253783469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-54.558999999999997</v>
      </c>
      <c r="H15" s="42">
        <v>480.87400000000002</v>
      </c>
      <c r="I15" s="42">
        <v>46.975999999999999</v>
      </c>
      <c r="J15" s="50">
        <f>SQRT(G15^2+H15^2+I15^2)</f>
        <v>486.23372253783469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2080.2890000000002</v>
      </c>
      <c r="I16" s="42">
        <v>1810.8209999999999</v>
      </c>
      <c r="J16" s="50">
        <f>SQRT(G16^2+H16^2+I16^2)</f>
        <v>2758.0201263881308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2080.2890000000002</v>
      </c>
      <c r="I17" s="42">
        <v>-1810.8209999999999</v>
      </c>
      <c r="J17" s="50">
        <f>SQRT(G17^2+H17^2+I17^2)</f>
        <v>2758.0201263881308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-481.63299999999998</v>
      </c>
      <c r="I18" s="42">
        <v>-2111.7730000000001</v>
      </c>
      <c r="J18" s="50">
        <f>SQRT(G18^2+H18^2+I18^2)</f>
        <v>2165.9998961722044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481.63299999999998</v>
      </c>
      <c r="I19" s="42">
        <v>2111.7730000000001</v>
      </c>
      <c r="J19" s="50">
        <f>SQRT(G19^2+H19^2+I19^2)</f>
        <v>2165.9998961722044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2561.9209999999998</v>
      </c>
      <c r="I20" s="42">
        <v>-300.952</v>
      </c>
      <c r="J20" s="50">
        <f>SQRT(G20^2+H20^2+I20^2)</f>
        <v>2579.5370353117628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-279.96100000000001</v>
      </c>
      <c r="I21" s="42">
        <v>-15566.416999999999</v>
      </c>
      <c r="J21" s="50">
        <f>SQRT(G21^2+H21^2+I21^2)</f>
        <v>15568.934336665756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252.023</v>
      </c>
      <c r="I22" s="42">
        <v>14013.013000000001</v>
      </c>
      <c r="J22" s="50">
        <f>SQRT(G22^2+H22^2+I22^2)</f>
        <v>14015.279124252147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2259.5970000000002</v>
      </c>
      <c r="I23" s="42">
        <v>-40.639000000000003</v>
      </c>
      <c r="J23" s="50">
        <f>SQRT(G23^2+H23^2+I23^2)</f>
        <v>2259.9624179906177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-1594.0429999999999</v>
      </c>
      <c r="J25" s="50">
        <f>SQRT(G25^2+H25^2+I25^2)</f>
        <v>1594.0429999999999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-1870.9570000000001</v>
      </c>
      <c r="J26" s="52">
        <f>SQRT(G26^2+H26^2+I26^2)</f>
        <v>1870.9570000000001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-237.90100000000001</v>
      </c>
      <c r="H27" s="44">
        <v>316.17899999999997</v>
      </c>
      <c r="I27" s="44">
        <v>-26.706</v>
      </c>
      <c r="J27" s="54">
        <f>SQRT(G27^2+H27^2+I27^2)</f>
        <v>396.58448819639932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237.90100000000001</v>
      </c>
      <c r="H28" s="42">
        <v>316.178</v>
      </c>
      <c r="I28" s="42">
        <v>-26.706</v>
      </c>
      <c r="J28" s="50">
        <f>SQRT(G28^2+H28^2+I28^2)</f>
        <v>396.58369094177334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237.90100000000001</v>
      </c>
      <c r="H29" s="42">
        <v>-316.17899999999997</v>
      </c>
      <c r="I29" s="42">
        <v>26.706</v>
      </c>
      <c r="J29" s="50">
        <f>SQRT(G29^2+H29^2+I29^2)</f>
        <v>396.58448819639932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-237.90100000000001</v>
      </c>
      <c r="H30" s="42">
        <v>-316.178</v>
      </c>
      <c r="I30" s="42">
        <v>26.706</v>
      </c>
      <c r="J30" s="50">
        <f>SQRT(G30^2+H30^2+I30^2)</f>
        <v>396.58369094177334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-996.34400000000005</v>
      </c>
      <c r="H31" s="42">
        <v>2065.152</v>
      </c>
      <c r="I31" s="42">
        <v>186.46700000000001</v>
      </c>
      <c r="J31" s="50">
        <f>SQRT(G31^2+H31^2+I31^2)</f>
        <v>2300.5051818087695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996.34400000000005</v>
      </c>
      <c r="H32" s="42">
        <v>2065.1489999999999</v>
      </c>
      <c r="I32" s="42">
        <v>186.46700000000001</v>
      </c>
      <c r="J32" s="50">
        <f>SQRT(G32^2+H32^2+I32^2)</f>
        <v>2300.5024887241484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996.34400000000005</v>
      </c>
      <c r="H33" s="42">
        <v>2065.152</v>
      </c>
      <c r="I33" s="42">
        <v>-186.46700000000001</v>
      </c>
      <c r="J33" s="50">
        <f>SQRT(G33^2+H33^2+I33^2)</f>
        <v>2300.5051818087695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-996.34400000000005</v>
      </c>
      <c r="H34" s="42">
        <v>2065.1489999999999</v>
      </c>
      <c r="I34" s="42">
        <v>-186.46700000000001</v>
      </c>
      <c r="J34" s="50">
        <f>SQRT(G34^2+H34^2+I34^2)</f>
        <v>2300.5024887241484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-1E-3</v>
      </c>
      <c r="I35" s="42">
        <v>0</v>
      </c>
      <c r="J35" s="50">
        <f>SQRT(G35^2+H35^2+I35^2)</f>
        <v>1E-3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1E-3</v>
      </c>
      <c r="I36" s="42">
        <v>0</v>
      </c>
      <c r="J36" s="50">
        <f>SQRT(G36^2+H36^2+I36^2)</f>
        <v>1E-3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2530.9969999999998</v>
      </c>
      <c r="I37" s="42">
        <v>1913.5650000000001</v>
      </c>
      <c r="J37" s="50">
        <f>SQRT(G37^2+H37^2+I37^2)</f>
        <v>3172.9602618428739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2530.9969999999998</v>
      </c>
      <c r="I38" s="42">
        <v>-1913.5650000000001</v>
      </c>
      <c r="J38" s="50">
        <f>SQRT(G38^2+H38^2+I38^2)</f>
        <v>3172.9602618428739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2241.8420000000001</v>
      </c>
      <c r="I39" s="42">
        <v>490.81799999999998</v>
      </c>
      <c r="J39" s="50">
        <f>SQRT(G39^2+H39^2+I39^2)</f>
        <v>2294.9417992811932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2241.8420000000001</v>
      </c>
      <c r="I40" s="42">
        <v>-490.81799999999998</v>
      </c>
      <c r="J40" s="50">
        <f>SQRT(G40^2+H40^2+I40^2)</f>
        <v>2294.9417992811932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289.15600000000001</v>
      </c>
      <c r="I41" s="42">
        <v>2404.3829999999998</v>
      </c>
      <c r="J41" s="50">
        <f t="shared" ref="J41:J47" si="0">SQRT(G41^2+H41^2+I41^2)</f>
        <v>2421.7078277581295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-1E-3</v>
      </c>
      <c r="H42" s="42">
        <v>-301.69400000000002</v>
      </c>
      <c r="I42" s="42">
        <v>-15574.027</v>
      </c>
      <c r="J42" s="50">
        <f t="shared" si="0"/>
        <v>15576.948875385255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1E-3</v>
      </c>
      <c r="H43" s="42">
        <v>271.66399999999999</v>
      </c>
      <c r="I43" s="42">
        <v>14023.799000000001</v>
      </c>
      <c r="J43" s="50">
        <f t="shared" si="0"/>
        <v>14026.430041935047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2261.69</v>
      </c>
      <c r="I44" s="42">
        <v>-43.813000000000002</v>
      </c>
      <c r="J44" s="50">
        <f t="shared" si="0"/>
        <v>2262.1143284699383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-1594.0429999999999</v>
      </c>
      <c r="J46" s="50">
        <f t="shared" si="0"/>
        <v>1594.0429999999999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-2815.9580000000001</v>
      </c>
      <c r="J47" s="65">
        <f t="shared" si="0"/>
        <v>2815.9580000000001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1A89-C28C-4ECD-8D09-165FDC289C32}">
  <dimension ref="A1:J47"/>
  <sheetViews>
    <sheetView topLeftCell="A22" zoomScaleNormal="100" workbookViewId="0">
      <selection activeCell="J46" sqref="J46:J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657.96299999999997</v>
      </c>
      <c r="H6" s="47">
        <v>1589.6379999999999</v>
      </c>
      <c r="I6" s="47">
        <v>-86.325000000000003</v>
      </c>
      <c r="J6" s="48">
        <f>SQRT(G6^2+H6^2+I6^2)</f>
        <v>1722.5899935962707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-603.35</v>
      </c>
      <c r="H7" s="42">
        <v>1457.6949999999999</v>
      </c>
      <c r="I7" s="42">
        <v>-79.16</v>
      </c>
      <c r="J7" s="50">
        <f>SQRT(G7^2+H7^2+I7^2)</f>
        <v>1579.6114209276282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-657.96299999999997</v>
      </c>
      <c r="H8" s="42">
        <v>1589.6379999999999</v>
      </c>
      <c r="I8" s="42">
        <v>86.325000000000003</v>
      </c>
      <c r="J8" s="50">
        <f>SQRT(G8^2+H8^2+I8^2)</f>
        <v>1722.5899935962707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603.35</v>
      </c>
      <c r="H9" s="42">
        <v>1457.6949999999999</v>
      </c>
      <c r="I9" s="42">
        <v>79.16</v>
      </c>
      <c r="J9" s="50">
        <f>SQRT(G9^2+H9^2+I9^2)</f>
        <v>1579.6114209276282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-408.07299999999998</v>
      </c>
      <c r="H10" s="42">
        <v>1069.152</v>
      </c>
      <c r="I10" s="42">
        <v>116.98099999999999</v>
      </c>
      <c r="J10" s="50">
        <f>SQRT(G10^2+H10^2+I10^2)</f>
        <v>1150.3452207028984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328.97300000000001</v>
      </c>
      <c r="H11" s="42">
        <v>861.90899999999999</v>
      </c>
      <c r="I11" s="42">
        <v>94.305999999999997</v>
      </c>
      <c r="J11" s="50">
        <f>SQRT(G11^2+H11^2+I11^2)</f>
        <v>927.36399576757344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408.07299999999998</v>
      </c>
      <c r="H12" s="42">
        <v>1069.152</v>
      </c>
      <c r="I12" s="42">
        <v>-116.98099999999999</v>
      </c>
      <c r="J12" s="50">
        <f>SQRT(G12^2+H12^2+I12^2)</f>
        <v>1150.3452207028984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-328.97300000000001</v>
      </c>
      <c r="H13" s="42">
        <v>-861.90899999999999</v>
      </c>
      <c r="I13" s="42">
        <v>-94.305999999999997</v>
      </c>
      <c r="J13" s="50">
        <f>SQRT(G13^2+H13^2+I13^2)</f>
        <v>927.36399576757344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24.488</v>
      </c>
      <c r="H14" s="42">
        <v>-215.83799999999999</v>
      </c>
      <c r="I14" s="42">
        <v>-21.085000000000001</v>
      </c>
      <c r="J14" s="50">
        <f>SQRT(G14^2+H14^2+I14^2)</f>
        <v>218.24362903186886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-24.488</v>
      </c>
      <c r="H15" s="42">
        <v>215.83799999999999</v>
      </c>
      <c r="I15" s="42">
        <v>21.085000000000001</v>
      </c>
      <c r="J15" s="50">
        <f>SQRT(G15^2+H15^2+I15^2)</f>
        <v>218.24362903186886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2177.7689999999998</v>
      </c>
      <c r="I16" s="42">
        <v>1895.675</v>
      </c>
      <c r="J16" s="50">
        <f>SQRT(G16^2+H16^2+I16^2)</f>
        <v>2887.2584787278743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2177.7689999999998</v>
      </c>
      <c r="I17" s="42">
        <v>-1895.675</v>
      </c>
      <c r="J17" s="50">
        <f>SQRT(G17^2+H17^2+I17^2)</f>
        <v>2887.2584787278743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-504.20100000000002</v>
      </c>
      <c r="I18" s="42">
        <v>-2210.7289999999998</v>
      </c>
      <c r="J18" s="50">
        <f>SQRT(G18^2+H18^2+I18^2)</f>
        <v>2267.4967166110732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504.20100000000002</v>
      </c>
      <c r="I19" s="42">
        <v>2210.7289999999998</v>
      </c>
      <c r="J19" s="50">
        <f>SQRT(G19^2+H19^2+I19^2)</f>
        <v>2267.4967166110732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2681.97</v>
      </c>
      <c r="I20" s="42">
        <v>-315.05399999999997</v>
      </c>
      <c r="J20" s="50">
        <f>SQRT(G20^2+H20^2+I20^2)</f>
        <v>2700.411469353513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-142.09200000000001</v>
      </c>
      <c r="I21" s="42">
        <v>-7900.6220000000003</v>
      </c>
      <c r="J21" s="50">
        <f>SQRT(G21^2+H21^2+I21^2)</f>
        <v>7901.8996528270345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108.727</v>
      </c>
      <c r="I22" s="42">
        <v>6045.4740000000002</v>
      </c>
      <c r="J22" s="50">
        <f>SQRT(G22^2+H22^2+I22^2)</f>
        <v>6046.4516408555692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879.024</v>
      </c>
      <c r="I23" s="42">
        <v>-15.808999999999999</v>
      </c>
      <c r="J23" s="50">
        <f>SQRT(G23^2+H23^2+I23^2)</f>
        <v>879.1661487210481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-1870.9570000000001</v>
      </c>
      <c r="J25" s="50">
        <f>SQRT(G25^2+H25^2+I25^2)</f>
        <v>1870.9570000000001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-1594.0429999999999</v>
      </c>
      <c r="J26" s="52">
        <f>SQRT(G26^2+H26^2+I26^2)</f>
        <v>1594.0429999999999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-923.72799999999995</v>
      </c>
      <c r="H27" s="44">
        <v>1227.665</v>
      </c>
      <c r="I27" s="44">
        <v>-103.696</v>
      </c>
      <c r="J27" s="54">
        <f>SQRT(G27^2+H27^2+I27^2)</f>
        <v>1539.8661080188106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923.72799999999995</v>
      </c>
      <c r="H28" s="42">
        <v>1227.664</v>
      </c>
      <c r="I28" s="42">
        <v>-103.696</v>
      </c>
      <c r="J28" s="50">
        <f>SQRT(G28^2+H28^2+I28^2)</f>
        <v>1539.8653107645487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923.72799999999995</v>
      </c>
      <c r="H29" s="42">
        <v>1227.665</v>
      </c>
      <c r="I29" s="42">
        <v>103.696</v>
      </c>
      <c r="J29" s="50">
        <f>SQRT(G29^2+H29^2+I29^2)</f>
        <v>1539.8661080188106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-923.72799999999995</v>
      </c>
      <c r="H30" s="42">
        <v>1227.664</v>
      </c>
      <c r="I30" s="42">
        <v>103.696</v>
      </c>
      <c r="J30" s="50">
        <f>SQRT(G30^2+H30^2+I30^2)</f>
        <v>1539.8653107645487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-400.66500000000002</v>
      </c>
      <c r="H31" s="42">
        <v>830.46900000000005</v>
      </c>
      <c r="I31" s="42">
        <v>74.984999999999999</v>
      </c>
      <c r="J31" s="50">
        <f>SQRT(G31^2+H31^2+I31^2)</f>
        <v>925.1129403543116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400.66500000000002</v>
      </c>
      <c r="H32" s="42">
        <v>830.46799999999996</v>
      </c>
      <c r="I32" s="42">
        <v>74.984999999999999</v>
      </c>
      <c r="J32" s="50">
        <f>SQRT(G32^2+H32^2+I32^2)</f>
        <v>925.11204265969855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400.66500000000002</v>
      </c>
      <c r="H33" s="42">
        <v>-830.46900000000005</v>
      </c>
      <c r="I33" s="42">
        <v>-74.984999999999999</v>
      </c>
      <c r="J33" s="50">
        <f>SQRT(G33^2+H33^2+I33^2)</f>
        <v>925.1129403543116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-400.66500000000002</v>
      </c>
      <c r="H34" s="42">
        <v>-830.46799999999996</v>
      </c>
      <c r="I34" s="42">
        <v>-74.984999999999999</v>
      </c>
      <c r="J34" s="50">
        <f>SQRT(G34^2+H34^2+I34^2)</f>
        <v>925.11204265969855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3648.607</v>
      </c>
      <c r="I37" s="42">
        <v>2758.5349999999999</v>
      </c>
      <c r="J37" s="50">
        <f>SQRT(G37^2+H37^2+I37^2)</f>
        <v>4574.0407067137039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3648.607</v>
      </c>
      <c r="I38" s="42">
        <v>-2758.5349999999999</v>
      </c>
      <c r="J38" s="50">
        <f>SQRT(G38^2+H38^2+I38^2)</f>
        <v>4574.0407067137039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3231.77</v>
      </c>
      <c r="I39" s="42">
        <v>707.548</v>
      </c>
      <c r="J39" s="50">
        <f>SQRT(G39^2+H39^2+I39^2)</f>
        <v>3308.317020057782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3231.77</v>
      </c>
      <c r="I40" s="42">
        <v>-707.548</v>
      </c>
      <c r="J40" s="50">
        <f>SQRT(G40^2+H40^2+I40^2)</f>
        <v>3308.317020057782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416.83800000000002</v>
      </c>
      <c r="I41" s="42">
        <v>3466.0830000000001</v>
      </c>
      <c r="J41" s="50">
        <f t="shared" ref="J41:J47" si="0">SQRT(G41^2+H41^2+I41^2)</f>
        <v>3491.0579028616817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-1E-3</v>
      </c>
      <c r="H42" s="42">
        <v>-139.58199999999999</v>
      </c>
      <c r="I42" s="42">
        <v>-7205.4629999999997</v>
      </c>
      <c r="J42" s="50">
        <f t="shared" si="0"/>
        <v>7206.8148428479826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1E-3</v>
      </c>
      <c r="H43" s="42">
        <v>85.227999999999994</v>
      </c>
      <c r="I43" s="42">
        <v>4399.62</v>
      </c>
      <c r="J43" s="50">
        <f t="shared" si="0"/>
        <v>4400.4454270431534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522.01400000000001</v>
      </c>
      <c r="I44" s="42">
        <v>-10.112</v>
      </c>
      <c r="J44" s="50">
        <f t="shared" si="0"/>
        <v>522.11193123697149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-2E-3</v>
      </c>
      <c r="J45" s="50">
        <f t="shared" si="0"/>
        <v>2E-3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-2815.9580000000001</v>
      </c>
      <c r="J46" s="50">
        <f t="shared" si="0"/>
        <v>2815.9580000000001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-1594.0429999999999</v>
      </c>
      <c r="J47" s="50">
        <f t="shared" si="0"/>
        <v>1594.0429999999999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9C6-89DB-40C7-BD4E-A977C4CD29F5}">
  <dimension ref="A1:J47"/>
  <sheetViews>
    <sheetView topLeftCell="A25" workbookViewId="0">
      <selection sqref="A1:K51"/>
    </sheetView>
  </sheetViews>
  <sheetFormatPr baseColWidth="10" defaultRowHeight="14.4" x14ac:dyDescent="0.3"/>
  <cols>
    <col min="2" max="2" width="25.33203125" customWidth="1"/>
    <col min="3" max="3" width="27.21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207.77600000000001</v>
      </c>
      <c r="H6" s="47">
        <v>-501.98599999999999</v>
      </c>
      <c r="I6" s="47">
        <v>-27.26</v>
      </c>
      <c r="J6" s="48">
        <f>SQRT(G6^2+H6^2+I6^2)</f>
        <v>543.97051204270247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-186.619</v>
      </c>
      <c r="H7" s="42">
        <v>-450.87099999999998</v>
      </c>
      <c r="I7" s="42">
        <v>-24.484000000000002</v>
      </c>
      <c r="J7" s="50">
        <f>SQRT(G7^2+H7^2+I7^2)</f>
        <v>488.58036806445676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-207.77600000000001</v>
      </c>
      <c r="H8" s="42">
        <v>501.98599999999999</v>
      </c>
      <c r="I8" s="42">
        <v>27.26</v>
      </c>
      <c r="J8" s="50">
        <f>SQRT(G8^2+H8^2+I8^2)</f>
        <v>543.97051204270247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186.619</v>
      </c>
      <c r="H9" s="42">
        <v>450.87099999999998</v>
      </c>
      <c r="I9" s="42">
        <v>24.484000000000002</v>
      </c>
      <c r="J9" s="50">
        <f>SQRT(G9^2+H9^2+I9^2)</f>
        <v>488.58036806445676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-49.252000000000002</v>
      </c>
      <c r="H10" s="42">
        <v>129.041</v>
      </c>
      <c r="I10" s="42">
        <v>14.119</v>
      </c>
      <c r="J10" s="50">
        <f>SQRT(G10^2+H10^2+I10^2)</f>
        <v>138.8405032618364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25.969000000000001</v>
      </c>
      <c r="H11" s="42">
        <v>68.040000000000006</v>
      </c>
      <c r="I11" s="42">
        <v>7.4450000000000003</v>
      </c>
      <c r="J11" s="50">
        <f>SQRT(G11^2+H11^2+I11^2)</f>
        <v>73.206957224023455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49.252000000000002</v>
      </c>
      <c r="H12" s="42">
        <v>-129.041</v>
      </c>
      <c r="I12" s="42">
        <v>-14.119</v>
      </c>
      <c r="J12" s="50">
        <f>SQRT(G12^2+H12^2+I12^2)</f>
        <v>138.8405032618364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-25.969000000000001</v>
      </c>
      <c r="H13" s="42">
        <v>-68.040000000000006</v>
      </c>
      <c r="I13" s="42">
        <v>-7.4450000000000003</v>
      </c>
      <c r="J13" s="50">
        <f>SQRT(G13^2+H13^2+I13^2)</f>
        <v>73.206957224023455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2.1259999999999999</v>
      </c>
      <c r="H14" s="42">
        <v>-18.739000000000001</v>
      </c>
      <c r="I14" s="42">
        <v>-1.831</v>
      </c>
      <c r="J14" s="50">
        <f>SQRT(G14^2+H14^2+I14^2)</f>
        <v>18.947890594997638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-2.1259999999999999</v>
      </c>
      <c r="H15" s="42">
        <v>18.739000000000001</v>
      </c>
      <c r="I15" s="42">
        <v>1.831</v>
      </c>
      <c r="J15" s="50">
        <f>SQRT(G15^2+H15^2+I15^2)</f>
        <v>18.947890594997638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-774.51400000000001</v>
      </c>
      <c r="I16" s="42">
        <v>674.18899999999996</v>
      </c>
      <c r="J16" s="50">
        <f>SQRT(G16^2+H16^2+I16^2)</f>
        <v>1026.8411483364894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774.51400000000001</v>
      </c>
      <c r="I17" s="42">
        <v>-674.18899999999996</v>
      </c>
      <c r="J17" s="50">
        <f>SQRT(G17^2+H17^2+I17^2)</f>
        <v>1026.8411483364894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-179.31700000000001</v>
      </c>
      <c r="I18" s="42">
        <v>-786.23599999999999</v>
      </c>
      <c r="J18" s="50">
        <f>SQRT(G18^2+H18^2+I18^2)</f>
        <v>806.42521921440425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179.31700000000001</v>
      </c>
      <c r="I19" s="42">
        <v>786.23599999999999</v>
      </c>
      <c r="J19" s="50">
        <f>SQRT(G19^2+H19^2+I19^2)</f>
        <v>806.42521921440425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-953.83100000000002</v>
      </c>
      <c r="I20" s="42">
        <v>-112.048</v>
      </c>
      <c r="J20" s="50">
        <f>SQRT(G20^2+H20^2+I20^2)</f>
        <v>960.38967657144258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-20.068999999999999</v>
      </c>
      <c r="I21" s="42">
        <v>-1115.905</v>
      </c>
      <c r="J21" s="50">
        <f>SQRT(G21^2+H21^2+I21^2)</f>
        <v>1116.0854509337535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7.3730000000000002</v>
      </c>
      <c r="I22" s="42">
        <v>409.93400000000003</v>
      </c>
      <c r="J22" s="50">
        <f>SQRT(G22^2+H22^2+I22^2)</f>
        <v>410.00029937184195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12.696999999999999</v>
      </c>
      <c r="I23" s="42">
        <v>-0.22800000000000001</v>
      </c>
      <c r="J23" s="50">
        <f>SQRT(G23^2+H23^2+I23^2)</f>
        <v>12.699046932742629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-706.2</v>
      </c>
      <c r="J25" s="50">
        <f>SQRT(G25^2+H25^2+I25^2)</f>
        <v>706.2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-706.2</v>
      </c>
      <c r="J26" s="52">
        <f>SQRT(G26^2+H26^2+I26^2)</f>
        <v>706.2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-316.46499999999997</v>
      </c>
      <c r="H27" s="44">
        <v>420.59199999999998</v>
      </c>
      <c r="I27" s="44">
        <v>-35.526000000000003</v>
      </c>
      <c r="J27" s="54">
        <f>SQRT(G27^2+H27^2+I27^2)</f>
        <v>527.55077799677247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316.46499999999997</v>
      </c>
      <c r="H28" s="42">
        <v>420.59199999999998</v>
      </c>
      <c r="I28" s="42">
        <v>-35.526000000000003</v>
      </c>
      <c r="J28" s="50">
        <f>SQRT(G28^2+H28^2+I28^2)</f>
        <v>527.55077799677247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316.46499999999997</v>
      </c>
      <c r="H29" s="42">
        <v>-420.59199999999998</v>
      </c>
      <c r="I29" s="42">
        <v>35.526000000000003</v>
      </c>
      <c r="J29" s="50">
        <f>SQRT(G29^2+H29^2+I29^2)</f>
        <v>527.55077799677247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-316.46499999999997</v>
      </c>
      <c r="H30" s="42">
        <v>-420.59199999999998</v>
      </c>
      <c r="I30" s="42">
        <v>35.526000000000003</v>
      </c>
      <c r="J30" s="50">
        <f>SQRT(G30^2+H30^2+I30^2)</f>
        <v>527.55077799677247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-69.484999999999999</v>
      </c>
      <c r="H31" s="42">
        <v>144.024</v>
      </c>
      <c r="I31" s="42">
        <v>13.004</v>
      </c>
      <c r="J31" s="50">
        <f>SQRT(G31^2+H31^2+I31^2)</f>
        <v>160.43747011530692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69.484999999999999</v>
      </c>
      <c r="H32" s="42">
        <v>144.024</v>
      </c>
      <c r="I32" s="42">
        <v>13.004</v>
      </c>
      <c r="J32" s="50">
        <f>SQRT(G32^2+H32^2+I32^2)</f>
        <v>160.43747011530692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69.484999999999999</v>
      </c>
      <c r="H33" s="42">
        <v>-144.024</v>
      </c>
      <c r="I33" s="42">
        <v>-13.004</v>
      </c>
      <c r="J33" s="50">
        <f>SQRT(G33^2+H33^2+I33^2)</f>
        <v>160.43747011530692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-69.484999999999999</v>
      </c>
      <c r="H34" s="42">
        <v>-144.024</v>
      </c>
      <c r="I34" s="42">
        <v>-13.004</v>
      </c>
      <c r="J34" s="50">
        <f>SQRT(G34^2+H34^2+I34^2)</f>
        <v>160.43747011530692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1129.231</v>
      </c>
      <c r="I37" s="42">
        <v>853.75699999999995</v>
      </c>
      <c r="J37" s="50">
        <f>SQRT(G37^2+H37^2+I37^2)</f>
        <v>1415.6495563556682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1129.231</v>
      </c>
      <c r="I38" s="42">
        <v>-853.75699999999995</v>
      </c>
      <c r="J38" s="50">
        <f>SQRT(G38^2+H38^2+I38^2)</f>
        <v>1415.6495563556682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1000.221</v>
      </c>
      <c r="I39" s="42">
        <v>218.983</v>
      </c>
      <c r="J39" s="50">
        <f>SQRT(G39^2+H39^2+I39^2)</f>
        <v>1023.911911801987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1000.221</v>
      </c>
      <c r="I40" s="42">
        <v>-218.983</v>
      </c>
      <c r="J40" s="50">
        <f>SQRT(G40^2+H40^2+I40^2)</f>
        <v>1023.911911801987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129.01</v>
      </c>
      <c r="I41" s="42">
        <v>1072.74</v>
      </c>
      <c r="J41" s="50">
        <f t="shared" ref="J41:J47" si="0">SQRT(G41^2+H41^2+I41^2)</f>
        <v>1080.4696607031592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-27.652999999999999</v>
      </c>
      <c r="I42" s="42">
        <v>-1427.489</v>
      </c>
      <c r="J42" s="50">
        <f t="shared" si="0"/>
        <v>1427.7568187650165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10.247999999999999</v>
      </c>
      <c r="I43" s="42">
        <v>529.02599999999995</v>
      </c>
      <c r="J43" s="50">
        <f t="shared" si="0"/>
        <v>529.1252499928537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17.405000000000001</v>
      </c>
      <c r="I44" s="42">
        <v>-0.33700000000000002</v>
      </c>
      <c r="J44" s="50">
        <f t="shared" si="0"/>
        <v>17.408262233778533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-898.8</v>
      </c>
      <c r="J46" s="50">
        <f t="shared" si="0"/>
        <v>898.8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-898.8</v>
      </c>
      <c r="J47" s="65">
        <f t="shared" si="0"/>
        <v>898.8</v>
      </c>
    </row>
  </sheetData>
  <mergeCells count="2">
    <mergeCell ref="A5:A26"/>
    <mergeCell ref="A27:A47"/>
  </mergeCells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7FA0-02AC-421A-9A6E-5BFDCAB5A6FD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-18.983000000000001</v>
      </c>
      <c r="H6" s="47">
        <v>45.863</v>
      </c>
      <c r="I6" s="47">
        <v>2.4910000000000001</v>
      </c>
      <c r="J6" s="48">
        <f>SQRT(G6^2+H6^2+I6^2)</f>
        <v>49.69883438270962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-163.92400000000001</v>
      </c>
      <c r="H7" s="42">
        <v>-396.03899999999999</v>
      </c>
      <c r="I7" s="42">
        <v>-21.507000000000001</v>
      </c>
      <c r="J7" s="50">
        <f>SQRT(G7^2+H7^2+I7^2)</f>
        <v>429.16257798880832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18.983000000000001</v>
      </c>
      <c r="H8" s="42">
        <v>-45.863</v>
      </c>
      <c r="I8" s="42">
        <v>-2.4910000000000001</v>
      </c>
      <c r="J8" s="50">
        <f>SQRT(G8^2+H8^2+I8^2)</f>
        <v>49.69883438270962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163.92400000000001</v>
      </c>
      <c r="H9" s="42">
        <v>396.03899999999999</v>
      </c>
      <c r="I9" s="42">
        <v>21.507000000000001</v>
      </c>
      <c r="J9" s="50">
        <f>SQRT(G9^2+H9^2+I9^2)</f>
        <v>429.16257798880832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243.202</v>
      </c>
      <c r="H10" s="42">
        <v>-637.18799999999999</v>
      </c>
      <c r="I10" s="42">
        <v>-69.718000000000004</v>
      </c>
      <c r="J10" s="50">
        <f>SQRT(G10^2+H10^2+I10^2)</f>
        <v>685.57739145336461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314.52199999999999</v>
      </c>
      <c r="H11" s="42">
        <v>824.048</v>
      </c>
      <c r="I11" s="42">
        <v>90.162999999999997</v>
      </c>
      <c r="J11" s="50">
        <f>SQRT(G11^2+H11^2+I11^2)</f>
        <v>886.62763399129392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-243.202</v>
      </c>
      <c r="H12" s="42">
        <v>637.18799999999999</v>
      </c>
      <c r="I12" s="42">
        <v>69.718000000000004</v>
      </c>
      <c r="J12" s="50">
        <f>SQRT(G12^2+H12^2+I12^2)</f>
        <v>685.57739145336461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-314.52199999999999</v>
      </c>
      <c r="H13" s="42">
        <v>-824.048</v>
      </c>
      <c r="I13" s="42">
        <v>-90.162999999999997</v>
      </c>
      <c r="J13" s="50">
        <f>SQRT(G13^2+H13^2+I13^2)</f>
        <v>886.62763399129392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16.242000000000001</v>
      </c>
      <c r="H14" s="42">
        <v>-143.154</v>
      </c>
      <c r="I14" s="42">
        <v>-13.984999999999999</v>
      </c>
      <c r="J14" s="50">
        <f>SQRT(G14^2+H14^2+I14^2)</f>
        <v>144.74961314283365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-16.242000000000001</v>
      </c>
      <c r="H15" s="42">
        <v>143.154</v>
      </c>
      <c r="I15" s="42">
        <v>13.984999999999999</v>
      </c>
      <c r="J15" s="50">
        <f>SQRT(G15^2+H15^2+I15^2)</f>
        <v>144.74961314283365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-306.471</v>
      </c>
      <c r="I16" s="42">
        <v>266.77199999999999</v>
      </c>
      <c r="J16" s="50">
        <f>SQRT(G16^2+H16^2+I16^2)</f>
        <v>406.31487029765475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306.471</v>
      </c>
      <c r="I17" s="42">
        <v>-266.77199999999999</v>
      </c>
      <c r="J17" s="50">
        <f>SQRT(G17^2+H17^2+I17^2)</f>
        <v>406.31487029765475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-70.954999999999998</v>
      </c>
      <c r="I18" s="42">
        <v>-311.10899999999998</v>
      </c>
      <c r="J18" s="50">
        <f>SQRT(G18^2+H18^2+I18^2)</f>
        <v>319.09782497848522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70.954999999999998</v>
      </c>
      <c r="I19" s="42">
        <v>311.10899999999998</v>
      </c>
      <c r="J19" s="50">
        <f>SQRT(G19^2+H19^2+I19^2)</f>
        <v>319.09782497848522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-377.42500000000001</v>
      </c>
      <c r="I20" s="42">
        <v>-44.337000000000003</v>
      </c>
      <c r="J20" s="50">
        <f>SQRT(G20^2+H20^2+I20^2)</f>
        <v>380.02026287291579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576.81600000000003</v>
      </c>
      <c r="H21" s="42">
        <v>15.842000000000001</v>
      </c>
      <c r="I21" s="42">
        <v>880.85400000000004</v>
      </c>
      <c r="J21" s="50">
        <f>SQRT(G21^2+H21^2+I21^2)</f>
        <v>1053.0296463708892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-185.75700000000001</v>
      </c>
      <c r="H22" s="42">
        <v>-4.742</v>
      </c>
      <c r="I22" s="42">
        <v>-263.66199999999998</v>
      </c>
      <c r="J22" s="50">
        <f>SQRT(G22^2+H22^2+I22^2)</f>
        <v>322.5613117796367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5.0209999999999999</v>
      </c>
      <c r="I23" s="42">
        <v>-0.09</v>
      </c>
      <c r="J23" s="50">
        <f>SQRT(G23^2+H23^2+I23^2)</f>
        <v>5.0218065474488363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16.120999999999999</v>
      </c>
      <c r="I24" s="42">
        <v>896.43</v>
      </c>
      <c r="J24" s="50">
        <f>SQRT(G24^2+H24^2+I24^2)</f>
        <v>896.57494474304826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-279.32799999999997</v>
      </c>
      <c r="J25" s="50">
        <f>SQRT(G25^2+H25^2+I25^2)</f>
        <v>279.32799999999997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-279.32799999999997</v>
      </c>
      <c r="J26" s="52">
        <f>SQRT(G26^2+H26^2+I26^2)</f>
        <v>279.32799999999997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-1134.5409999999999</v>
      </c>
      <c r="H27" s="44">
        <v>1507.8409999999999</v>
      </c>
      <c r="I27" s="44">
        <v>-127.361</v>
      </c>
      <c r="J27" s="54">
        <f>SQRT(G27^2+H27^2+I27^2)</f>
        <v>1891.2928346194831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-78.786000000000001</v>
      </c>
      <c r="H28" s="42">
        <v>-104.709</v>
      </c>
      <c r="I28" s="42">
        <v>8.8439999999999994</v>
      </c>
      <c r="J28" s="50">
        <f>SQRT(G28^2+H28^2+I28^2)</f>
        <v>131.33706564789699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1134.5409999999999</v>
      </c>
      <c r="H29" s="42">
        <v>1507.8409999999999</v>
      </c>
      <c r="I29" s="42">
        <v>127.361</v>
      </c>
      <c r="J29" s="50">
        <f>SQRT(G29^2+H29^2+I29^2)</f>
        <v>1891.2928346194831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78.786000000000001</v>
      </c>
      <c r="H30" s="42">
        <v>104.709</v>
      </c>
      <c r="I30" s="42">
        <v>-8.8439999999999994</v>
      </c>
      <c r="J30" s="50">
        <f>SQRT(G30^2+H30^2+I30^2)</f>
        <v>131.33706564789699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1353.3119999999999</v>
      </c>
      <c r="H31" s="42">
        <v>2805.0459999999998</v>
      </c>
      <c r="I31" s="42">
        <v>-253.274</v>
      </c>
      <c r="J31" s="50">
        <f>SQRT(G31^2+H31^2+I31^2)</f>
        <v>3124.7214516714926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1733.232</v>
      </c>
      <c r="H32" s="42">
        <v>3592.5160000000001</v>
      </c>
      <c r="I32" s="42">
        <v>324.37700000000001</v>
      </c>
      <c r="J32" s="50">
        <f>SQRT(G32^2+H32^2+I32^2)</f>
        <v>4001.9351336833288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-1353.3119999999999</v>
      </c>
      <c r="H33" s="42">
        <v>2805.0459999999998</v>
      </c>
      <c r="I33" s="42">
        <v>253.274</v>
      </c>
      <c r="J33" s="50">
        <f>SQRT(G33^2+H33^2+I33^2)</f>
        <v>3124.7214516714926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-1733.232</v>
      </c>
      <c r="H34" s="42">
        <v>3592.5160000000001</v>
      </c>
      <c r="I34" s="42">
        <v>-324.37700000000001</v>
      </c>
      <c r="J34" s="50">
        <f>SQRT(G34^2+H34^2+I34^2)</f>
        <v>4001.9351336833288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98.222999999999999</v>
      </c>
      <c r="H35" s="42">
        <v>-524.67499999999995</v>
      </c>
      <c r="I35" s="42">
        <v>-18.731000000000002</v>
      </c>
      <c r="J35" s="50">
        <f>SQRT(G35^2+H35^2+I35^2)</f>
        <v>534.11839859248437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-98.222999999999999</v>
      </c>
      <c r="H36" s="42">
        <v>524.67499999999995</v>
      </c>
      <c r="I36" s="42">
        <v>18.731000000000002</v>
      </c>
      <c r="J36" s="50">
        <f>SQRT(G36^2+H36^2+I36^2)</f>
        <v>534.11839859248437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1665.9269999999999</v>
      </c>
      <c r="I37" s="42">
        <v>1259.527</v>
      </c>
      <c r="J37" s="50">
        <f>SQRT(G37^2+H37^2+I37^2)</f>
        <v>2088.4733737967549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1665.9269999999999</v>
      </c>
      <c r="I38" s="42">
        <v>-1259.527</v>
      </c>
      <c r="J38" s="50">
        <f>SQRT(G38^2+H38^2+I38^2)</f>
        <v>2088.4733737967549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1475.6030000000001</v>
      </c>
      <c r="I39" s="42">
        <v>323.06099999999998</v>
      </c>
      <c r="J39" s="50">
        <f>SQRT(G39^2+H39^2+I39^2)</f>
        <v>1510.5537472496635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1475.6030000000001</v>
      </c>
      <c r="I40" s="42">
        <v>-323.06099999999998</v>
      </c>
      <c r="J40" s="50">
        <f>SQRT(G40^2+H40^2+I40^2)</f>
        <v>1510.5537472496635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190.32400000000001</v>
      </c>
      <c r="I41" s="42">
        <v>1582.588</v>
      </c>
      <c r="J41" s="50">
        <f t="shared" ref="J41:J47" si="0">SQRT(G41^2+H41^2+I41^2)</f>
        <v>1593.9912178929969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2907.9070000000002</v>
      </c>
      <c r="H42" s="42">
        <v>116.77500000000001</v>
      </c>
      <c r="I42" s="42">
        <v>6028.15</v>
      </c>
      <c r="J42" s="50">
        <f t="shared" si="0"/>
        <v>6693.8891493491283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-936.46600000000001</v>
      </c>
      <c r="H43" s="42">
        <v>-35.625</v>
      </c>
      <c r="I43" s="42">
        <v>-1839.0160000000001</v>
      </c>
      <c r="J43" s="50">
        <f t="shared" si="0"/>
        <v>2064.0294469888263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25.66</v>
      </c>
      <c r="I44" s="42">
        <v>-0.497</v>
      </c>
      <c r="J44" s="50">
        <f t="shared" si="0"/>
        <v>25.664812662476226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-106.81</v>
      </c>
      <c r="I45" s="42">
        <v>-5514.31</v>
      </c>
      <c r="J45" s="50">
        <f t="shared" si="0"/>
        <v>5515.3443366847014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-1325.672</v>
      </c>
      <c r="J46" s="50">
        <f t="shared" si="0"/>
        <v>1325.672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-1325.672</v>
      </c>
      <c r="J47" s="65">
        <f t="shared" si="0"/>
        <v>1325.672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8BC0-05AD-4BFC-BA29-DEE78B440634}">
  <dimension ref="A1:J47"/>
  <sheetViews>
    <sheetView workbookViewId="0">
      <selection activeCell="G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840.197</v>
      </c>
      <c r="H6" s="47">
        <v>2029.9159999999999</v>
      </c>
      <c r="I6" s="47">
        <v>-110.23399999999999</v>
      </c>
      <c r="J6" s="48">
        <f>SQRT(G6^2+H6^2+I6^2)</f>
        <v>2199.6912284729869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-448.05900000000003</v>
      </c>
      <c r="H7" s="42">
        <v>1082.511</v>
      </c>
      <c r="I7" s="42">
        <v>-58.784999999999997</v>
      </c>
      <c r="J7" s="50">
        <f>SQRT(G7^2+H7^2+I7^2)</f>
        <v>1173.0484256103837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-840.197</v>
      </c>
      <c r="H8" s="42">
        <v>2029.9159999999999</v>
      </c>
      <c r="I8" s="42">
        <v>110.23399999999999</v>
      </c>
      <c r="J8" s="50">
        <f>SQRT(G8^2+H8^2+I8^2)</f>
        <v>2199.6912284729869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448.05900000000003</v>
      </c>
      <c r="H9" s="42">
        <v>1082.511</v>
      </c>
      <c r="I9" s="42">
        <v>58.784999999999997</v>
      </c>
      <c r="J9" s="50">
        <f>SQRT(G9^2+H9^2+I9^2)</f>
        <v>1173.0484256103837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-603.54600000000005</v>
      </c>
      <c r="H10" s="42">
        <v>1581.29</v>
      </c>
      <c r="I10" s="42">
        <v>173.01599999999999</v>
      </c>
      <c r="J10" s="50">
        <f>SQRT(G10^2+H10^2+I10^2)</f>
        <v>1701.3760238324744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-431.83199999999999</v>
      </c>
      <c r="H11" s="42">
        <v>1131.4000000000001</v>
      </c>
      <c r="I11" s="42">
        <v>-123.792</v>
      </c>
      <c r="J11" s="50">
        <f>SQRT(G11^2+H11^2+I11^2)</f>
        <v>1217.3205393354701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603.54600000000005</v>
      </c>
      <c r="H12" s="42">
        <v>1581.29</v>
      </c>
      <c r="I12" s="42">
        <v>-173.01599999999999</v>
      </c>
      <c r="J12" s="50">
        <f>SQRT(G12^2+H12^2+I12^2)</f>
        <v>1701.3760238324744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431.83199999999999</v>
      </c>
      <c r="H13" s="42">
        <v>1131.4000000000001</v>
      </c>
      <c r="I13" s="42">
        <v>123.792</v>
      </c>
      <c r="J13" s="50">
        <f>SQRT(G13^2+H13^2+I13^2)</f>
        <v>1217.3205393354701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-19.247</v>
      </c>
      <c r="H14" s="42">
        <v>169.64099999999999</v>
      </c>
      <c r="I14" s="42">
        <v>16.571999999999999</v>
      </c>
      <c r="J14" s="50">
        <f>SQRT(G14^2+H14^2+I14^2)</f>
        <v>171.53176695294664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19.247</v>
      </c>
      <c r="H15" s="42">
        <v>-169.64099999999999</v>
      </c>
      <c r="I15" s="42">
        <v>-16.571999999999999</v>
      </c>
      <c r="J15" s="50">
        <f>SQRT(G15^2+H15^2+I15^2)</f>
        <v>171.53176695294664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2492.8960000000002</v>
      </c>
      <c r="I16" s="42">
        <v>2169.982</v>
      </c>
      <c r="J16" s="50">
        <f>SQRT(G16^2+H16^2+I16^2)</f>
        <v>3305.0495226456137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2492.8960000000002</v>
      </c>
      <c r="I17" s="42">
        <v>-2169.982</v>
      </c>
      <c r="J17" s="50">
        <f>SQRT(G17^2+H17^2+I17^2)</f>
        <v>3305.0495226456137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-577.16</v>
      </c>
      <c r="I18" s="42">
        <v>-2530.6260000000002</v>
      </c>
      <c r="J18" s="50">
        <f>SQRT(G18^2+H18^2+I18^2)</f>
        <v>2595.6081402006739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577.16</v>
      </c>
      <c r="I19" s="42">
        <v>2530.6260000000002</v>
      </c>
      <c r="J19" s="50">
        <f>SQRT(G19^2+H19^2+I19^2)</f>
        <v>2595.6081402006739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3070.056</v>
      </c>
      <c r="I20" s="42">
        <v>-360.64400000000001</v>
      </c>
      <c r="J20" s="50">
        <f>SQRT(G20^2+H20^2+I20^2)</f>
        <v>3091.1661129534918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-977.17499999999995</v>
      </c>
      <c r="H21" s="42">
        <v>-104.88800000000001</v>
      </c>
      <c r="I21" s="42">
        <v>-5831.9870000000001</v>
      </c>
      <c r="J21" s="50">
        <f>SQRT(G21^2+H21^2+I21^2)</f>
        <v>5914.2154882400082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314.68799999999999</v>
      </c>
      <c r="H22" s="42">
        <v>36.704999999999998</v>
      </c>
      <c r="I22" s="42">
        <v>2040.8910000000001</v>
      </c>
      <c r="J22" s="50">
        <f>SQRT(G22^2+H22^2+I22^2)</f>
        <v>2065.3357761511807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40.872</v>
      </c>
      <c r="I23" s="42">
        <v>-0.73499999999999999</v>
      </c>
      <c r="J23" s="50">
        <f>SQRT(G23^2+H23^2+I23^2)</f>
        <v>40.87860820771666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-27.311</v>
      </c>
      <c r="I24" s="42">
        <v>-1518.627</v>
      </c>
      <c r="J24" s="50">
        <f>SQRT(G24^2+H24^2+I24^2)</f>
        <v>1518.8725607667022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-2273.2049999999999</v>
      </c>
      <c r="J25" s="50">
        <f>SQRT(G25^2+H25^2+I25^2)</f>
        <v>2273.2049999999999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-2273.2049999999999</v>
      </c>
      <c r="J26" s="52">
        <f>SQRT(G26^2+H26^2+I26^2)</f>
        <v>2273.2049999999999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203.239</v>
      </c>
      <c r="H27" s="44">
        <v>-270.11200000000002</v>
      </c>
      <c r="I27" s="44">
        <v>22.815000000000001</v>
      </c>
      <c r="J27" s="54">
        <f>SQRT(G27^2+H27^2+I27^2)</f>
        <v>338.80246145800066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1230.771</v>
      </c>
      <c r="H28" s="42">
        <v>1635.7329999999999</v>
      </c>
      <c r="I28" s="42">
        <v>-138.16399999999999</v>
      </c>
      <c r="J28" s="50">
        <f>SQRT(G28^2+H28^2+I28^2)</f>
        <v>2051.708798203585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-203.239</v>
      </c>
      <c r="H29" s="42">
        <v>270.11200000000002</v>
      </c>
      <c r="I29" s="42">
        <v>-22.815000000000001</v>
      </c>
      <c r="J29" s="50">
        <f>SQRT(G29^2+H29^2+I29^2)</f>
        <v>338.80246145800066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-1230.771</v>
      </c>
      <c r="H30" s="42">
        <v>1635.7329999999999</v>
      </c>
      <c r="I30" s="42">
        <v>138.16399999999999</v>
      </c>
      <c r="J30" s="50">
        <f>SQRT(G30^2+H30^2+I30^2)</f>
        <v>2051.708798203585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-1849.249</v>
      </c>
      <c r="H31" s="42">
        <v>3832.9879999999998</v>
      </c>
      <c r="I31" s="42">
        <v>346.09</v>
      </c>
      <c r="J31" s="50">
        <f>SQRT(G31^2+H31^2+I31^2)</f>
        <v>4269.8123097210018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-1798.6869999999999</v>
      </c>
      <c r="H32" s="42">
        <v>3728.1869999999999</v>
      </c>
      <c r="I32" s="42">
        <v>-336.62700000000001</v>
      </c>
      <c r="J32" s="50">
        <f>SQRT(G32^2+H32^2+I32^2)</f>
        <v>4153.067657535451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1849.249</v>
      </c>
      <c r="H33" s="42">
        <v>3832.9879999999998</v>
      </c>
      <c r="I33" s="42">
        <v>-346.09</v>
      </c>
      <c r="J33" s="50">
        <f>SQRT(G33^2+H33^2+I33^2)</f>
        <v>4269.8123097210018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1798.6869999999999</v>
      </c>
      <c r="H34" s="42">
        <v>3728.1869999999999</v>
      </c>
      <c r="I34" s="42">
        <v>336.62700000000001</v>
      </c>
      <c r="J34" s="50">
        <f>SQRT(G34^2+H34^2+I34^2)</f>
        <v>4153.067657535451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-116.08799999999999</v>
      </c>
      <c r="H35" s="42">
        <v>620.10500000000002</v>
      </c>
      <c r="I35" s="42">
        <v>22.137</v>
      </c>
      <c r="J35" s="50">
        <f>SQRT(G35^2+H35^2+I35^2)</f>
        <v>631.26593567053817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116.08799999999999</v>
      </c>
      <c r="H36" s="42">
        <v>-620.10500000000002</v>
      </c>
      <c r="I36" s="42">
        <v>-22.137</v>
      </c>
      <c r="J36" s="50">
        <f>SQRT(G36^2+H36^2+I36^2)</f>
        <v>631.26593567053817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2090.527</v>
      </c>
      <c r="I37" s="42">
        <v>1580.547</v>
      </c>
      <c r="J37" s="50">
        <f>SQRT(G37^2+H37^2+I37^2)</f>
        <v>2620.7693444746337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2090.527</v>
      </c>
      <c r="I38" s="42">
        <v>-1580.547</v>
      </c>
      <c r="J38" s="50">
        <f>SQRT(G38^2+H38^2+I38^2)</f>
        <v>2620.7693444746337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1851.6949999999999</v>
      </c>
      <c r="I39" s="42">
        <v>405.4</v>
      </c>
      <c r="J39" s="50">
        <f>SQRT(G39^2+H39^2+I39^2)</f>
        <v>1895.5536217751794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1851.6949999999999</v>
      </c>
      <c r="I40" s="42">
        <v>-405.4</v>
      </c>
      <c r="J40" s="50">
        <f>SQRT(G40^2+H40^2+I40^2)</f>
        <v>1895.5536217751794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238.83199999999999</v>
      </c>
      <c r="I41" s="42">
        <v>1985.9469999999999</v>
      </c>
      <c r="J41" s="50">
        <f t="shared" ref="J41:J47" si="0">SQRT(G41^2+H41^2+I41^2)</f>
        <v>2000.2565363055307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-3436.8090000000002</v>
      </c>
      <c r="H42" s="42">
        <v>-237.423</v>
      </c>
      <c r="I42" s="42">
        <v>-12256.228999999999</v>
      </c>
      <c r="J42" s="50">
        <f t="shared" si="0"/>
        <v>12731.189067948484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1106.7950000000001</v>
      </c>
      <c r="H43" s="42">
        <v>78.944999999999993</v>
      </c>
      <c r="I43" s="42">
        <v>4075.2950000000001</v>
      </c>
      <c r="J43" s="50">
        <f t="shared" si="0"/>
        <v>4223.6544392356491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32.241</v>
      </c>
      <c r="I44" s="42">
        <v>-0.625</v>
      </c>
      <c r="J44" s="50">
        <f t="shared" si="0"/>
        <v>32.247057323110894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126.23699999999999</v>
      </c>
      <c r="I45" s="42">
        <v>6517.2640000000001</v>
      </c>
      <c r="J45" s="50">
        <f t="shared" si="0"/>
        <v>6518.4864674144264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-1664.2950000000001</v>
      </c>
      <c r="J46" s="50">
        <f t="shared" si="0"/>
        <v>1664.2950000000001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-1664.2950000000001</v>
      </c>
      <c r="J47" s="65">
        <f t="shared" si="0"/>
        <v>1664.2950000000001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7622-EFC8-402F-BA6E-48DAE6454926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509.73</v>
      </c>
      <c r="H6" s="47">
        <v>1231.5070000000001</v>
      </c>
      <c r="I6" s="47">
        <v>-66.876999999999995</v>
      </c>
      <c r="J6" s="48">
        <f>SQRT(G6^2+H6^2+I6^2)</f>
        <v>1334.506162248043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-457.82600000000002</v>
      </c>
      <c r="H7" s="42">
        <v>1106.1079999999999</v>
      </c>
      <c r="I7" s="42">
        <v>-60.067</v>
      </c>
      <c r="J7" s="50">
        <f>SQRT(G7^2+H7^2+I7^2)</f>
        <v>1198.6190380721473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-509.73</v>
      </c>
      <c r="H8" s="42">
        <v>1231.5070000000001</v>
      </c>
      <c r="I8" s="42">
        <v>66.876999999999995</v>
      </c>
      <c r="J8" s="50">
        <f>SQRT(G8^2+H8^2+I8^2)</f>
        <v>1334.506162248043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457.82600000000002</v>
      </c>
      <c r="H9" s="42">
        <v>1106.1079999999999</v>
      </c>
      <c r="I9" s="42">
        <v>60.067</v>
      </c>
      <c r="J9" s="50">
        <f>SQRT(G9^2+H9^2+I9^2)</f>
        <v>1198.6190380721473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-120.82899999999999</v>
      </c>
      <c r="H10" s="42">
        <v>316.57299999999998</v>
      </c>
      <c r="I10" s="42">
        <v>34.637999999999998</v>
      </c>
      <c r="J10" s="50">
        <f>SQRT(G10^2+H10^2+I10^2)</f>
        <v>340.61400824687172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63.71</v>
      </c>
      <c r="H11" s="42">
        <v>166.92</v>
      </c>
      <c r="I11" s="42">
        <v>18.263999999999999</v>
      </c>
      <c r="J11" s="50">
        <f>SQRT(G11^2+H11^2+I11^2)</f>
        <v>179.59628113076283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120.82899999999999</v>
      </c>
      <c r="H12" s="42">
        <v>-316.57299999999998</v>
      </c>
      <c r="I12" s="42">
        <v>-34.637999999999998</v>
      </c>
      <c r="J12" s="50">
        <f>SQRT(G12^2+H12^2+I12^2)</f>
        <v>340.61400824687172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-63.71</v>
      </c>
      <c r="H13" s="42">
        <v>-166.92</v>
      </c>
      <c r="I13" s="42">
        <v>-18.263999999999999</v>
      </c>
      <c r="J13" s="50">
        <f>SQRT(G13^2+H13^2+I13^2)</f>
        <v>179.59628113076283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5.2160000000000002</v>
      </c>
      <c r="H14" s="42">
        <v>-45.970999999999997</v>
      </c>
      <c r="I14" s="42">
        <v>-4.4909999999999997</v>
      </c>
      <c r="J14" s="50">
        <f>SQRT(G14^2+H14^2+I14^2)</f>
        <v>46.483422614949511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-5.2160000000000002</v>
      </c>
      <c r="H15" s="42">
        <v>45.970999999999997</v>
      </c>
      <c r="I15" s="42">
        <v>4.4909999999999997</v>
      </c>
      <c r="J15" s="50">
        <f>SQRT(G15^2+H15^2+I15^2)</f>
        <v>46.483422614949511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1900.0930000000001</v>
      </c>
      <c r="I16" s="42">
        <v>1653.9670000000001</v>
      </c>
      <c r="J16" s="50">
        <f>SQRT(G16^2+H16^2+I16^2)</f>
        <v>2519.1189423562359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1900.0930000000001</v>
      </c>
      <c r="I17" s="42">
        <v>-1653.9670000000001</v>
      </c>
      <c r="J17" s="50">
        <f>SQRT(G17^2+H17^2+I17^2)</f>
        <v>2519.1189423562359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-439.91300000000001</v>
      </c>
      <c r="I18" s="42">
        <v>-1928.8510000000001</v>
      </c>
      <c r="J18" s="50">
        <f>SQRT(G18^2+H18^2+I18^2)</f>
        <v>1978.3805568621019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439.91300000000001</v>
      </c>
      <c r="I19" s="42">
        <v>1928.8510000000001</v>
      </c>
      <c r="J19" s="50">
        <f>SQRT(G19^2+H19^2+I19^2)</f>
        <v>1978.3805568621019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2340.0059999999999</v>
      </c>
      <c r="I20" s="42">
        <v>-274.88299999999998</v>
      </c>
      <c r="J20" s="50">
        <f>SQRT(G20^2+H20^2+I20^2)</f>
        <v>2356.0960811743225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-49.235999999999997</v>
      </c>
      <c r="I21" s="42">
        <v>-2737.6179999999999</v>
      </c>
      <c r="J21" s="50">
        <f>SQRT(G21^2+H21^2+I21^2)</f>
        <v>2738.0607183954121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18.087</v>
      </c>
      <c r="I22" s="42">
        <v>1005.679</v>
      </c>
      <c r="J22" s="50">
        <f>SQRT(G22^2+H22^2+I22^2)</f>
        <v>1005.8416329671386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31.149000000000001</v>
      </c>
      <c r="I23" s="42">
        <v>-0.56000000000000005</v>
      </c>
      <c r="J23" s="50">
        <f>SQRT(G23^2+H23^2+I23^2)</f>
        <v>31.154033462779744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-1732.5</v>
      </c>
      <c r="J25" s="50">
        <f>SQRT(G25^2+H25^2+I25^2)</f>
        <v>1732.5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-1732.5</v>
      </c>
      <c r="J26" s="52">
        <f>SQRT(G26^2+H26^2+I26^2)</f>
        <v>1732.5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-776.37400000000002</v>
      </c>
      <c r="H27" s="44">
        <v>1031.825</v>
      </c>
      <c r="I27" s="44">
        <v>-87.153999999999996</v>
      </c>
      <c r="J27" s="54">
        <f>SQRT(G27^2+H27^2+I27^2)</f>
        <v>1294.2237975779151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776.37400000000002</v>
      </c>
      <c r="H28" s="42">
        <v>1031.826</v>
      </c>
      <c r="I28" s="42">
        <v>-87.153999999999996</v>
      </c>
      <c r="J28" s="50">
        <f>SQRT(G28^2+H28^2+I28^2)</f>
        <v>1294.2245948319789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776.37400000000002</v>
      </c>
      <c r="H29" s="42">
        <v>1031.825</v>
      </c>
      <c r="I29" s="42">
        <v>87.153999999999996</v>
      </c>
      <c r="J29" s="50">
        <f>SQRT(G29^2+H29^2+I29^2)</f>
        <v>1294.2237975779151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-776.37400000000002</v>
      </c>
      <c r="H30" s="42">
        <v>1031.826</v>
      </c>
      <c r="I30" s="42">
        <v>87.153999999999996</v>
      </c>
      <c r="J30" s="50">
        <f>SQRT(G30^2+H30^2+I30^2)</f>
        <v>1294.2245948319789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-170.46600000000001</v>
      </c>
      <c r="H31" s="42">
        <v>353.32900000000001</v>
      </c>
      <c r="I31" s="42">
        <v>31.902999999999999</v>
      </c>
      <c r="J31" s="50">
        <f>SQRT(G31^2+H31^2+I31^2)</f>
        <v>393.59603758930297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170.46600000000001</v>
      </c>
      <c r="H32" s="42">
        <v>353.32900000000001</v>
      </c>
      <c r="I32" s="42">
        <v>31.902999999999999</v>
      </c>
      <c r="J32" s="50">
        <f>SQRT(G32^2+H32^2+I32^2)</f>
        <v>393.59603758930297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170.46600000000001</v>
      </c>
      <c r="H33" s="42">
        <v>-353.32900000000001</v>
      </c>
      <c r="I33" s="42">
        <v>-31.902999999999999</v>
      </c>
      <c r="J33" s="50">
        <f>SQRT(G33^2+H33^2+I33^2)</f>
        <v>393.59603758930297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-170.46600000000001</v>
      </c>
      <c r="H34" s="42">
        <v>-353.32900000000001</v>
      </c>
      <c r="I34" s="42">
        <v>-31.902999999999999</v>
      </c>
      <c r="J34" s="50">
        <f>SQRT(G34^2+H34^2+I34^2)</f>
        <v>393.59603758930297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2770.31</v>
      </c>
      <c r="I37" s="42">
        <v>2094.4969999999998</v>
      </c>
      <c r="J37" s="50">
        <f>SQRT(G37^2+H37^2+I37^2)</f>
        <v>3472.9720959300839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2770.31</v>
      </c>
      <c r="I38" s="42">
        <v>-2094.4969999999998</v>
      </c>
      <c r="J38" s="50">
        <f>SQRT(G38^2+H38^2+I38^2)</f>
        <v>3472.9720959300839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2453.8139999999999</v>
      </c>
      <c r="I39" s="42">
        <v>537.226</v>
      </c>
      <c r="J39" s="50">
        <f>SQRT(G39^2+H39^2+I39^2)</f>
        <v>2511.9344978864397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2453.8139999999999</v>
      </c>
      <c r="I40" s="42">
        <v>-537.226</v>
      </c>
      <c r="J40" s="50">
        <f>SQRT(G40^2+H40^2+I40^2)</f>
        <v>2511.9344978864397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316.49700000000001</v>
      </c>
      <c r="I41" s="42">
        <v>2631.723</v>
      </c>
      <c r="J41" s="50">
        <f t="shared" ref="J41:J47" si="0">SQRT(G41^2+H41^2+I41^2)</f>
        <v>2650.6860054970675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-67.84</v>
      </c>
      <c r="I42" s="42">
        <v>-3502.0169999999998</v>
      </c>
      <c r="J42" s="50">
        <f t="shared" si="0"/>
        <v>3502.6740262104036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25.140999999999998</v>
      </c>
      <c r="I43" s="42">
        <v>1297.845</v>
      </c>
      <c r="J43" s="50">
        <f t="shared" si="0"/>
        <v>1298.088484621137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42.698</v>
      </c>
      <c r="I44" s="42">
        <v>-0.82699999999999996</v>
      </c>
      <c r="J44" s="50">
        <f t="shared" si="0"/>
        <v>42.706008160445059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-2205</v>
      </c>
      <c r="J46" s="50">
        <f t="shared" si="0"/>
        <v>2205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-2205</v>
      </c>
      <c r="J47" s="65">
        <f t="shared" si="0"/>
        <v>2205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EE1C-2A56-4566-99C2-5C7DEEE42D10}">
  <dimension ref="A1:J47"/>
  <sheetViews>
    <sheetView workbookViewId="0">
      <selection activeCell="G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815.56799999999998</v>
      </c>
      <c r="H6" s="47">
        <v>1970.4110000000001</v>
      </c>
      <c r="I6" s="47">
        <v>-107.002</v>
      </c>
      <c r="J6" s="48">
        <f>SQRT(G6^2+H6^2+I6^2)</f>
        <v>2135.209614897095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-732.52200000000005</v>
      </c>
      <c r="H7" s="42">
        <v>1769.7729999999999</v>
      </c>
      <c r="I7" s="42">
        <v>-96.106999999999999</v>
      </c>
      <c r="J7" s="50">
        <f>SQRT(G7^2+H7^2+I7^2)</f>
        <v>1917.7907882409904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-815.56799999999998</v>
      </c>
      <c r="H8" s="42">
        <v>1970.4110000000001</v>
      </c>
      <c r="I8" s="42">
        <v>107.002</v>
      </c>
      <c r="J8" s="50">
        <f>SQRT(G8^2+H8^2+I8^2)</f>
        <v>2135.209614897095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732.52200000000005</v>
      </c>
      <c r="H9" s="42">
        <v>1769.7729999999999</v>
      </c>
      <c r="I9" s="42">
        <v>96.106999999999999</v>
      </c>
      <c r="J9" s="50">
        <f>SQRT(G9^2+H9^2+I9^2)</f>
        <v>1917.7907882409904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-193.327</v>
      </c>
      <c r="H10" s="42">
        <v>506.51600000000002</v>
      </c>
      <c r="I10" s="42">
        <v>55.42</v>
      </c>
      <c r="J10" s="50">
        <f>SQRT(G10^2+H10^2+I10^2)</f>
        <v>544.98180115027697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101.93600000000001</v>
      </c>
      <c r="H11" s="42">
        <v>267.072</v>
      </c>
      <c r="I11" s="42">
        <v>29.222000000000001</v>
      </c>
      <c r="J11" s="50">
        <f>SQRT(G11^2+H11^2+I11^2)</f>
        <v>287.35400913159367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193.327</v>
      </c>
      <c r="H12" s="42">
        <v>-506.51600000000002</v>
      </c>
      <c r="I12" s="42">
        <v>-55.42</v>
      </c>
      <c r="J12" s="50">
        <f>SQRT(G12^2+H12^2+I12^2)</f>
        <v>544.98180115027697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-101.93600000000001</v>
      </c>
      <c r="H13" s="42">
        <v>-267.072</v>
      </c>
      <c r="I13" s="42">
        <v>-29.222000000000001</v>
      </c>
      <c r="J13" s="50">
        <f>SQRT(G13^2+H13^2+I13^2)</f>
        <v>287.35400913159367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8.3450000000000006</v>
      </c>
      <c r="H14" s="42">
        <v>-73.552999999999997</v>
      </c>
      <c r="I14" s="42">
        <v>-7.1849999999999996</v>
      </c>
      <c r="J14" s="50">
        <f>SQRT(G14^2+H14^2+I14^2)</f>
        <v>74.372757505688867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-8.3450000000000006</v>
      </c>
      <c r="H15" s="42">
        <v>73.552999999999997</v>
      </c>
      <c r="I15" s="42">
        <v>7.1849999999999996</v>
      </c>
      <c r="J15" s="50">
        <f>SQRT(G15^2+H15^2+I15^2)</f>
        <v>74.372757505688867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3040.1489999999999</v>
      </c>
      <c r="I16" s="42">
        <v>2646.3470000000002</v>
      </c>
      <c r="J16" s="50">
        <f>SQRT(G16^2+H16^2+I16^2)</f>
        <v>4030.5903273106287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3040.1489999999999</v>
      </c>
      <c r="I17" s="42">
        <v>-2646.3470000000002</v>
      </c>
      <c r="J17" s="50">
        <f>SQRT(G17^2+H17^2+I17^2)</f>
        <v>4030.5903273106287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-703.86099999999999</v>
      </c>
      <c r="I18" s="42">
        <v>-3086.1610000000001</v>
      </c>
      <c r="J18" s="50">
        <f>SQRT(G18^2+H18^2+I18^2)</f>
        <v>3165.4083504726527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703.86099999999999</v>
      </c>
      <c r="I19" s="42">
        <v>3086.1610000000001</v>
      </c>
      <c r="J19" s="50">
        <f>SQRT(G19^2+H19^2+I19^2)</f>
        <v>3165.4083504726527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3744.01</v>
      </c>
      <c r="I20" s="42">
        <v>-439.81299999999999</v>
      </c>
      <c r="J20" s="50">
        <f>SQRT(G20^2+H20^2+I20^2)</f>
        <v>3769.7541504810365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-78.777000000000001</v>
      </c>
      <c r="I21" s="42">
        <v>-4380.1890000000003</v>
      </c>
      <c r="J21" s="50">
        <f>SQRT(G21^2+H21^2+I21^2)</f>
        <v>4380.8973386111211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28.939</v>
      </c>
      <c r="I22" s="42">
        <v>1609.086</v>
      </c>
      <c r="J22" s="50">
        <f>SQRT(G22^2+H22^2+I22^2)</f>
        <v>1609.3462092157176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49.838000000000001</v>
      </c>
      <c r="I23" s="42">
        <v>-0.89600000000000002</v>
      </c>
      <c r="J23" s="50">
        <f>SQRT(G23^2+H23^2+I23^2)</f>
        <v>49.8460536050749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-2772</v>
      </c>
      <c r="J25" s="50">
        <f>SQRT(G25^2+H25^2+I25^2)</f>
        <v>2772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-2772</v>
      </c>
      <c r="J26" s="52">
        <f>SQRT(G26^2+H26^2+I26^2)</f>
        <v>2772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-1242.1980000000001</v>
      </c>
      <c r="H27" s="44">
        <v>1650.92</v>
      </c>
      <c r="I27" s="44">
        <v>-139.447</v>
      </c>
      <c r="J27" s="54">
        <f>SQRT(G27^2+H27^2+I27^2)</f>
        <v>2070.7578765787662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1242.1980000000001</v>
      </c>
      <c r="H28" s="42">
        <v>1650.922</v>
      </c>
      <c r="I28" s="42">
        <v>-139.447</v>
      </c>
      <c r="J28" s="50">
        <f>SQRT(G28^2+H28^2+I28^2)</f>
        <v>2070.7594710871176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1242.1980000000001</v>
      </c>
      <c r="H29" s="42">
        <v>1650.92</v>
      </c>
      <c r="I29" s="42">
        <v>139.447</v>
      </c>
      <c r="J29" s="50">
        <f>SQRT(G29^2+H29^2+I29^2)</f>
        <v>2070.7578765787662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-1242.1980000000001</v>
      </c>
      <c r="H30" s="42">
        <v>1650.922</v>
      </c>
      <c r="I30" s="42">
        <v>139.447</v>
      </c>
      <c r="J30" s="50">
        <f>SQRT(G30^2+H30^2+I30^2)</f>
        <v>2070.7594710871176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-272.745</v>
      </c>
      <c r="H31" s="42">
        <v>565.327</v>
      </c>
      <c r="I31" s="42">
        <v>51.045000000000002</v>
      </c>
      <c r="J31" s="50">
        <f>SQRT(G31^2+H31^2+I31^2)</f>
        <v>629.75395511183581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272.745</v>
      </c>
      <c r="H32" s="42">
        <v>565.327</v>
      </c>
      <c r="I32" s="42">
        <v>51.045000000000002</v>
      </c>
      <c r="J32" s="50">
        <f>SQRT(G32^2+H32^2+I32^2)</f>
        <v>629.75395511183581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272.745</v>
      </c>
      <c r="H33" s="42">
        <v>-565.327</v>
      </c>
      <c r="I33" s="42">
        <v>-51.045000000000002</v>
      </c>
      <c r="J33" s="50">
        <f>SQRT(G33^2+H33^2+I33^2)</f>
        <v>629.75395511183581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-272.745</v>
      </c>
      <c r="H34" s="42">
        <v>-565.327</v>
      </c>
      <c r="I34" s="42">
        <v>-51.045000000000002</v>
      </c>
      <c r="J34" s="50">
        <f>SQRT(G34^2+H34^2+I34^2)</f>
        <v>629.75395511183581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4432.4970000000003</v>
      </c>
      <c r="I37" s="42">
        <v>3351.1959999999999</v>
      </c>
      <c r="J37" s="50">
        <f>SQRT(G37^2+H37^2+I37^2)</f>
        <v>5556.7566336330583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4432.4970000000003</v>
      </c>
      <c r="I38" s="42">
        <v>-3351.1959999999999</v>
      </c>
      <c r="J38" s="50">
        <f>SQRT(G38^2+H38^2+I38^2)</f>
        <v>5556.7566336330583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3926.1019999999999</v>
      </c>
      <c r="I39" s="42">
        <v>859.56100000000004</v>
      </c>
      <c r="J39" s="50">
        <f>SQRT(G39^2+H39^2+I39^2)</f>
        <v>4019.0946775517741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3926.1019999999999</v>
      </c>
      <c r="I40" s="42">
        <v>-859.56100000000004</v>
      </c>
      <c r="J40" s="50">
        <f>SQRT(G40^2+H40^2+I40^2)</f>
        <v>4019.0946775517741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506.39499999999998</v>
      </c>
      <c r="I41" s="42">
        <v>4210.7569999999996</v>
      </c>
      <c r="J41" s="50">
        <f t="shared" ref="J41:J47" si="0">SQRT(G41^2+H41^2+I41^2)</f>
        <v>4241.0977834841287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-108.544</v>
      </c>
      <c r="I42" s="42">
        <v>-5603.2269999999999</v>
      </c>
      <c r="J42" s="50">
        <f t="shared" si="0"/>
        <v>5604.2782419741616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40.225999999999999</v>
      </c>
      <c r="I43" s="42">
        <v>2076.5520000000001</v>
      </c>
      <c r="J43" s="50">
        <f t="shared" si="0"/>
        <v>2076.9415831409415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68.317999999999998</v>
      </c>
      <c r="I44" s="42">
        <v>-1.323</v>
      </c>
      <c r="J44" s="50">
        <f t="shared" si="0"/>
        <v>68.330808959063262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-2E-3</v>
      </c>
      <c r="J45" s="50">
        <f t="shared" si="0"/>
        <v>2E-3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-3528</v>
      </c>
      <c r="J46" s="50">
        <f t="shared" si="0"/>
        <v>3528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-3528</v>
      </c>
      <c r="J47" s="65">
        <f t="shared" si="0"/>
        <v>3528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63FE-C22E-45D0-ADF1-843EC754112F}">
  <dimension ref="A1:J47"/>
  <sheetViews>
    <sheetView workbookViewId="0">
      <selection activeCell="D6" sqref="D6:I47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283.61700000000002</v>
      </c>
      <c r="H6" s="47">
        <v>-685.21799999999996</v>
      </c>
      <c r="I6" s="47">
        <v>-37.210999999999999</v>
      </c>
      <c r="J6" s="48">
        <f>SQRT(G6^2+H6^2+I6^2)</f>
        <v>742.52741951661278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-267.053</v>
      </c>
      <c r="H7" s="42">
        <v>-645.20100000000002</v>
      </c>
      <c r="I7" s="42">
        <v>-35.036999999999999</v>
      </c>
      <c r="J7" s="50">
        <f>SQRT(G7^2+H7^2+I7^2)</f>
        <v>699.16323314301928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-283.61700000000002</v>
      </c>
      <c r="H8" s="42">
        <v>685.21799999999996</v>
      </c>
      <c r="I8" s="42">
        <v>37.210999999999999</v>
      </c>
      <c r="J8" s="50">
        <f>SQRT(G8^2+H8^2+I8^2)</f>
        <v>742.52741951661278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267.053</v>
      </c>
      <c r="H9" s="42">
        <v>645.20100000000002</v>
      </c>
      <c r="I9" s="42">
        <v>35.036999999999999</v>
      </c>
      <c r="J9" s="50">
        <f>SQRT(G9^2+H9^2+I9^2)</f>
        <v>699.16323314301928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-317.923</v>
      </c>
      <c r="H10" s="42">
        <v>832.95799999999997</v>
      </c>
      <c r="I10" s="42">
        <v>91.138000000000005</v>
      </c>
      <c r="J10" s="50">
        <f>SQRT(G10^2+H10^2+I10^2)</f>
        <v>896.21437097214641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280.80099999999999</v>
      </c>
      <c r="H11" s="42">
        <v>735.69899999999996</v>
      </c>
      <c r="I11" s="42">
        <v>80.495999999999995</v>
      </c>
      <c r="J11" s="50">
        <f>SQRT(G11^2+H11^2+I11^2)</f>
        <v>791.56921757860198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317.923</v>
      </c>
      <c r="H12" s="42">
        <v>-832.95799999999997</v>
      </c>
      <c r="I12" s="42">
        <v>-91.138000000000005</v>
      </c>
      <c r="J12" s="50">
        <f>SQRT(G12^2+H12^2+I12^2)</f>
        <v>896.21437097214641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-280.80099999999999</v>
      </c>
      <c r="H13" s="42">
        <v>-735.69899999999996</v>
      </c>
      <c r="I13" s="42">
        <v>-80.495999999999995</v>
      </c>
      <c r="J13" s="50">
        <f>SQRT(G13^2+H13^2+I13^2)</f>
        <v>791.56921757860198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20.558</v>
      </c>
      <c r="H14" s="42">
        <v>-181.19900000000001</v>
      </c>
      <c r="I14" s="42">
        <v>-17.701000000000001</v>
      </c>
      <c r="J14" s="50">
        <f>SQRT(G14^2+H14^2+I14^2)</f>
        <v>183.21854263692856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-20.558</v>
      </c>
      <c r="H15" s="42">
        <v>181.19900000000001</v>
      </c>
      <c r="I15" s="42">
        <v>17.701000000000001</v>
      </c>
      <c r="J15" s="50">
        <f>SQRT(G15^2+H15^2+I15^2)</f>
        <v>183.21854263692856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-783.88</v>
      </c>
      <c r="I16" s="42">
        <v>682.34100000000001</v>
      </c>
      <c r="J16" s="50">
        <f>SQRT(G16^2+H16^2+I16^2)</f>
        <v>1039.2579538694904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783.88</v>
      </c>
      <c r="I17" s="42">
        <v>-682.34100000000001</v>
      </c>
      <c r="J17" s="50">
        <f>SQRT(G17^2+H17^2+I17^2)</f>
        <v>1039.2579538694904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-181.48500000000001</v>
      </c>
      <c r="I18" s="42">
        <v>-795.74400000000003</v>
      </c>
      <c r="J18" s="50">
        <f>SQRT(G18^2+H18^2+I18^2)</f>
        <v>816.17725939957438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181.48500000000001</v>
      </c>
      <c r="I19" s="42">
        <v>795.74400000000003</v>
      </c>
      <c r="J19" s="50">
        <f>SQRT(G19^2+H19^2+I19^2)</f>
        <v>816.17725939957438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-965.36599999999999</v>
      </c>
      <c r="I20" s="42">
        <v>-113.40300000000001</v>
      </c>
      <c r="J20" s="50">
        <f>SQRT(G20^2+H20^2+I20^2)</f>
        <v>972.00398886270011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-105.49299999999999</v>
      </c>
      <c r="I21" s="42">
        <v>-5865.6310000000003</v>
      </c>
      <c r="J21" s="50">
        <f>SQRT(G21^2+H21^2+I21^2)</f>
        <v>5866.5795657444214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94.965999999999994</v>
      </c>
      <c r="I22" s="42">
        <v>5280.2879999999996</v>
      </c>
      <c r="J22" s="50">
        <f>SQRT(G22^2+H22^2+I22^2)</f>
        <v>5281.1419128915668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851.44600000000003</v>
      </c>
      <c r="I23" s="42">
        <v>-15.313000000000001</v>
      </c>
      <c r="J23" s="50">
        <f>SQRT(G23^2+H23^2+I23^2)</f>
        <v>851.58368871473817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-600.65599999999995</v>
      </c>
      <c r="J25" s="50">
        <f>SQRT(G25^2+H25^2+I25^2)</f>
        <v>600.65599999999995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-785.34400000000005</v>
      </c>
      <c r="J26" s="52">
        <f>SQRT(G26^2+H26^2+I26^2)</f>
        <v>785.34400000000005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-89.644000000000005</v>
      </c>
      <c r="H27" s="44">
        <v>119.14</v>
      </c>
      <c r="I27" s="44">
        <v>-10.063000000000001</v>
      </c>
      <c r="J27" s="54">
        <f>SQRT(G27^2+H27^2+I27^2)</f>
        <v>149.43778071491826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89.644000000000005</v>
      </c>
      <c r="H28" s="42">
        <v>119.14</v>
      </c>
      <c r="I28" s="42">
        <v>-10.063000000000001</v>
      </c>
      <c r="J28" s="50">
        <f>SQRT(G28^2+H28^2+I28^2)</f>
        <v>149.43778071491826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89.644000000000005</v>
      </c>
      <c r="H29" s="42">
        <v>-119.14</v>
      </c>
      <c r="I29" s="42">
        <v>10.063000000000001</v>
      </c>
      <c r="J29" s="50">
        <f>SQRT(G29^2+H29^2+I29^2)</f>
        <v>149.43778071491826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-89.644000000000005</v>
      </c>
      <c r="H30" s="42">
        <v>-119.14</v>
      </c>
      <c r="I30" s="42">
        <v>10.063000000000001</v>
      </c>
      <c r="J30" s="50">
        <f>SQRT(G30^2+H30^2+I30^2)</f>
        <v>149.43778071491826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-375.43599999999998</v>
      </c>
      <c r="H31" s="42">
        <v>778.17600000000004</v>
      </c>
      <c r="I31" s="42">
        <v>70.263000000000005</v>
      </c>
      <c r="J31" s="50">
        <f>SQRT(G31^2+H31^2+I31^2)</f>
        <v>866.86040758648096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375.43599999999998</v>
      </c>
      <c r="H32" s="42">
        <v>778.17499999999995</v>
      </c>
      <c r="I32" s="42">
        <v>70.263000000000005</v>
      </c>
      <c r="J32" s="50">
        <f>SQRT(G32^2+H32^2+I32^2)</f>
        <v>866.85950989188552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375.43599999999998</v>
      </c>
      <c r="H33" s="42">
        <v>-778.17600000000004</v>
      </c>
      <c r="I33" s="42">
        <v>-70.263000000000005</v>
      </c>
      <c r="J33" s="50">
        <f>SQRT(G33^2+H33^2+I33^2)</f>
        <v>866.86040758648096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-375.43599999999998</v>
      </c>
      <c r="H34" s="42">
        <v>-778.17499999999995</v>
      </c>
      <c r="I34" s="42">
        <v>-70.263000000000005</v>
      </c>
      <c r="J34" s="50">
        <f>SQRT(G34^2+H34^2+I34^2)</f>
        <v>866.85950989188552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-1E-3</v>
      </c>
      <c r="I35" s="42">
        <v>0</v>
      </c>
      <c r="J35" s="50">
        <f>SQRT(G35^2+H35^2+I35^2)</f>
        <v>1E-3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1E-3</v>
      </c>
      <c r="I36" s="42">
        <v>0</v>
      </c>
      <c r="J36" s="50">
        <f>SQRT(G36^2+H36^2+I36^2)</f>
        <v>1E-3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953.71299999999997</v>
      </c>
      <c r="I37" s="42">
        <v>721.05600000000004</v>
      </c>
      <c r="J37" s="50">
        <f>SQRT(G37^2+H37^2+I37^2)</f>
        <v>1195.6129145777072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-953.71299999999997</v>
      </c>
      <c r="I38" s="42">
        <v>-721.05600000000004</v>
      </c>
      <c r="J38" s="50">
        <f>SQRT(G38^2+H38^2+I38^2)</f>
        <v>1195.6129145777072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-844.755</v>
      </c>
      <c r="I39" s="42">
        <v>184.947</v>
      </c>
      <c r="J39" s="50">
        <f>SQRT(G39^2+H39^2+I39^2)</f>
        <v>864.76378441398663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844.755</v>
      </c>
      <c r="I40" s="42">
        <v>-184.947</v>
      </c>
      <c r="J40" s="50">
        <f>SQRT(G40^2+H40^2+I40^2)</f>
        <v>864.76378441398663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108.958</v>
      </c>
      <c r="I41" s="42">
        <v>906.00300000000004</v>
      </c>
      <c r="J41" s="50">
        <f t="shared" ref="J41:J47" si="0">SQRT(G41^2+H41^2+I41^2)</f>
        <v>912.53124975148114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-113.682</v>
      </c>
      <c r="I42" s="42">
        <v>-5868.4989999999998</v>
      </c>
      <c r="J42" s="50">
        <f t="shared" si="0"/>
        <v>5869.5999957514141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102.367</v>
      </c>
      <c r="I43" s="42">
        <v>5284.3519999999999</v>
      </c>
      <c r="J43" s="50">
        <f t="shared" si="0"/>
        <v>5285.3434195511836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852.23500000000001</v>
      </c>
      <c r="I44" s="42">
        <v>-16.509</v>
      </c>
      <c r="J44" s="50">
        <f t="shared" si="0"/>
        <v>852.39488636781493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0</v>
      </c>
      <c r="J45" s="50">
        <f t="shared" si="0"/>
        <v>0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-600.65599999999995</v>
      </c>
      <c r="J46" s="50">
        <f t="shared" si="0"/>
        <v>600.65599999999995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-1163.3440000000001</v>
      </c>
      <c r="J47" s="65">
        <f t="shared" si="0"/>
        <v>1163.3440000000001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1DA1-7826-4F47-AC3C-B70E20A97FDB}">
  <dimension ref="A1:J47"/>
  <sheetViews>
    <sheetView workbookViewId="0">
      <selection activeCell="M23" sqref="M23"/>
    </sheetView>
  </sheetViews>
  <sheetFormatPr baseColWidth="10" defaultRowHeight="14.4" x14ac:dyDescent="0.3"/>
  <cols>
    <col min="2" max="2" width="25.6640625" customWidth="1"/>
    <col min="3" max="3" width="25.5546875" customWidth="1"/>
  </cols>
  <sheetData>
    <row r="1" spans="1:10" x14ac:dyDescent="0.3">
      <c r="B1" s="66" t="s">
        <v>160</v>
      </c>
    </row>
    <row r="2" spans="1:10" x14ac:dyDescent="0.3">
      <c r="B2" s="73" t="s">
        <v>161</v>
      </c>
    </row>
    <row r="3" spans="1:10" x14ac:dyDescent="0.3">
      <c r="B3" s="76" t="s">
        <v>162</v>
      </c>
    </row>
    <row r="5" spans="1:10" ht="15" thickBot="1" x14ac:dyDescent="0.35">
      <c r="A5" s="43" t="s">
        <v>94</v>
      </c>
      <c r="B5" s="59" t="s">
        <v>95</v>
      </c>
      <c r="C5" s="59" t="s">
        <v>96</v>
      </c>
      <c r="D5" s="63" t="s">
        <v>97</v>
      </c>
      <c r="E5" s="63" t="s">
        <v>98</v>
      </c>
      <c r="F5" s="63" t="s">
        <v>99</v>
      </c>
      <c r="G5" s="63" t="s">
        <v>100</v>
      </c>
      <c r="H5" s="63" t="s">
        <v>101</v>
      </c>
      <c r="I5" s="63" t="s">
        <v>102</v>
      </c>
      <c r="J5" s="63" t="s">
        <v>103</v>
      </c>
    </row>
    <row r="6" spans="1:10" x14ac:dyDescent="0.3">
      <c r="A6" s="55"/>
      <c r="B6" s="67" t="s">
        <v>105</v>
      </c>
      <c r="C6" s="68" t="s">
        <v>143</v>
      </c>
      <c r="D6" s="46" t="s">
        <v>68</v>
      </c>
      <c r="E6" s="47" t="s">
        <v>69</v>
      </c>
      <c r="F6" s="47" t="s">
        <v>70</v>
      </c>
      <c r="G6" s="47">
        <v>249.864</v>
      </c>
      <c r="H6" s="47">
        <v>-603.67100000000005</v>
      </c>
      <c r="I6" s="47">
        <v>-32.781999999999996</v>
      </c>
      <c r="J6" s="48">
        <f>SQRT(G6^2+H6^2+I6^2)</f>
        <v>654.16003719349908</v>
      </c>
    </row>
    <row r="7" spans="1:10" x14ac:dyDescent="0.3">
      <c r="A7" s="55"/>
      <c r="B7" s="69" t="s">
        <v>106</v>
      </c>
      <c r="C7" s="70" t="s">
        <v>144</v>
      </c>
      <c r="D7" s="49" t="s">
        <v>68</v>
      </c>
      <c r="E7" s="42" t="s">
        <v>69</v>
      </c>
      <c r="F7" s="42" t="s">
        <v>71</v>
      </c>
      <c r="G7" s="42">
        <v>-226.58799999999999</v>
      </c>
      <c r="H7" s="42">
        <v>-547.43499999999995</v>
      </c>
      <c r="I7" s="42">
        <v>-29.728000000000002</v>
      </c>
      <c r="J7" s="50">
        <f>SQRT(G7^2+H7^2+I7^2)</f>
        <v>593.22083152313519</v>
      </c>
    </row>
    <row r="8" spans="1:10" x14ac:dyDescent="0.3">
      <c r="A8" s="55"/>
      <c r="B8" s="49" t="s">
        <v>107</v>
      </c>
      <c r="C8" s="60" t="s">
        <v>147</v>
      </c>
      <c r="D8" s="49" t="s">
        <v>68</v>
      </c>
      <c r="E8" s="42" t="s">
        <v>72</v>
      </c>
      <c r="F8" s="42" t="s">
        <v>70</v>
      </c>
      <c r="G8" s="42">
        <v>-249.864</v>
      </c>
      <c r="H8" s="42">
        <v>603.67100000000005</v>
      </c>
      <c r="I8" s="42">
        <v>32.781999999999996</v>
      </c>
      <c r="J8" s="50">
        <f>SQRT(G8^2+H8^2+I8^2)</f>
        <v>654.16003719349908</v>
      </c>
    </row>
    <row r="9" spans="1:10" x14ac:dyDescent="0.3">
      <c r="A9" s="55"/>
      <c r="B9" s="49" t="s">
        <v>108</v>
      </c>
      <c r="C9" s="60" t="s">
        <v>147</v>
      </c>
      <c r="D9" s="49" t="s">
        <v>68</v>
      </c>
      <c r="E9" s="42" t="s">
        <v>72</v>
      </c>
      <c r="F9" s="42" t="s">
        <v>71</v>
      </c>
      <c r="G9" s="42">
        <v>226.58799999999999</v>
      </c>
      <c r="H9" s="42">
        <v>547.43499999999995</v>
      </c>
      <c r="I9" s="42">
        <v>29.728000000000002</v>
      </c>
      <c r="J9" s="50">
        <f>SQRT(G9^2+H9^2+I9^2)</f>
        <v>593.22083152313519</v>
      </c>
    </row>
    <row r="10" spans="1:10" x14ac:dyDescent="0.3">
      <c r="A10" s="55"/>
      <c r="B10" s="69" t="s">
        <v>109</v>
      </c>
      <c r="C10" s="70" t="s">
        <v>145</v>
      </c>
      <c r="D10" s="49" t="s">
        <v>68</v>
      </c>
      <c r="E10" s="42" t="s">
        <v>69</v>
      </c>
      <c r="F10" s="42" t="s">
        <v>73</v>
      </c>
      <c r="G10" s="42">
        <v>-103.32599999999999</v>
      </c>
      <c r="H10" s="42">
        <v>270.71499999999997</v>
      </c>
      <c r="I10" s="42">
        <v>29.62</v>
      </c>
      <c r="J10" s="50">
        <f>SQRT(G10^2+H10^2+I10^2)</f>
        <v>291.27344180511886</v>
      </c>
    </row>
    <row r="11" spans="1:10" x14ac:dyDescent="0.3">
      <c r="A11" s="55"/>
      <c r="B11" s="69" t="s">
        <v>110</v>
      </c>
      <c r="C11" s="70" t="s">
        <v>146</v>
      </c>
      <c r="D11" s="49" t="s">
        <v>68</v>
      </c>
      <c r="E11" s="42" t="s">
        <v>69</v>
      </c>
      <c r="F11" s="42" t="s">
        <v>74</v>
      </c>
      <c r="G11" s="42">
        <v>74.388000000000005</v>
      </c>
      <c r="H11" s="42">
        <v>194.89599999999999</v>
      </c>
      <c r="I11" s="42">
        <v>21.324000000000002</v>
      </c>
      <c r="J11" s="50">
        <f>SQRT(G11^2+H11^2+I11^2)</f>
        <v>209.69677712354093</v>
      </c>
    </row>
    <row r="12" spans="1:10" x14ac:dyDescent="0.3">
      <c r="A12" s="55"/>
      <c r="B12" s="49" t="s">
        <v>111</v>
      </c>
      <c r="C12" s="60" t="s">
        <v>147</v>
      </c>
      <c r="D12" s="49" t="s">
        <v>68</v>
      </c>
      <c r="E12" s="42" t="s">
        <v>72</v>
      </c>
      <c r="F12" s="42" t="s">
        <v>73</v>
      </c>
      <c r="G12" s="42">
        <v>103.32599999999999</v>
      </c>
      <c r="H12" s="42">
        <v>-270.71499999999997</v>
      </c>
      <c r="I12" s="42">
        <v>-29.62</v>
      </c>
      <c r="J12" s="50">
        <f>SQRT(G12^2+H12^2+I12^2)</f>
        <v>291.27344180511886</v>
      </c>
    </row>
    <row r="13" spans="1:10" x14ac:dyDescent="0.3">
      <c r="A13" s="55"/>
      <c r="B13" s="49" t="s">
        <v>112</v>
      </c>
      <c r="C13" s="60" t="s">
        <v>147</v>
      </c>
      <c r="D13" s="49" t="s">
        <v>68</v>
      </c>
      <c r="E13" s="42" t="s">
        <v>72</v>
      </c>
      <c r="F13" s="42" t="s">
        <v>74</v>
      </c>
      <c r="G13" s="42">
        <v>-74.388000000000005</v>
      </c>
      <c r="H13" s="42">
        <v>-194.89599999999999</v>
      </c>
      <c r="I13" s="42">
        <v>-21.324000000000002</v>
      </c>
      <c r="J13" s="50">
        <f>SQRT(G13^2+H13^2+I13^2)</f>
        <v>209.69677712354093</v>
      </c>
    </row>
    <row r="14" spans="1:10" x14ac:dyDescent="0.3">
      <c r="A14" s="55"/>
      <c r="B14" s="69" t="s">
        <v>113</v>
      </c>
      <c r="C14" s="70" t="s">
        <v>148</v>
      </c>
      <c r="D14" s="49" t="s">
        <v>68</v>
      </c>
      <c r="E14" s="42" t="s">
        <v>69</v>
      </c>
      <c r="F14" s="42" t="s">
        <v>75</v>
      </c>
      <c r="G14" s="42">
        <v>5.6619999999999999</v>
      </c>
      <c r="H14" s="42">
        <v>-49.908000000000001</v>
      </c>
      <c r="I14" s="42">
        <v>-4.8760000000000003</v>
      </c>
      <c r="J14" s="50">
        <f>SQRT(G14^2+H14^2+I14^2)</f>
        <v>50.464265416232898</v>
      </c>
    </row>
    <row r="15" spans="1:10" x14ac:dyDescent="0.3">
      <c r="A15" s="55"/>
      <c r="B15" s="77" t="s">
        <v>114</v>
      </c>
      <c r="C15" s="78" t="s">
        <v>149</v>
      </c>
      <c r="D15" s="49" t="s">
        <v>68</v>
      </c>
      <c r="E15" s="42" t="s">
        <v>72</v>
      </c>
      <c r="F15" s="42" t="s">
        <v>75</v>
      </c>
      <c r="G15" s="42">
        <v>-5.6619999999999999</v>
      </c>
      <c r="H15" s="42">
        <v>49.908000000000001</v>
      </c>
      <c r="I15" s="42">
        <v>4.8760000000000003</v>
      </c>
      <c r="J15" s="50">
        <f>SQRT(G15^2+H15^2+I15^2)</f>
        <v>50.464265416232898</v>
      </c>
    </row>
    <row r="16" spans="1:10" x14ac:dyDescent="0.3">
      <c r="A16" s="55"/>
      <c r="B16" s="77" t="s">
        <v>115</v>
      </c>
      <c r="C16" s="78" t="s">
        <v>150</v>
      </c>
      <c r="D16" s="49" t="s">
        <v>68</v>
      </c>
      <c r="E16" s="42" t="s">
        <v>72</v>
      </c>
      <c r="F16" s="42" t="s">
        <v>76</v>
      </c>
      <c r="G16" s="42">
        <v>0</v>
      </c>
      <c r="H16" s="42">
        <v>-883.322</v>
      </c>
      <c r="I16" s="42">
        <v>768.90300000000002</v>
      </c>
      <c r="J16" s="50">
        <f>SQRT(G16^2+H16^2+I16^2)</f>
        <v>1171.0975958872941</v>
      </c>
    </row>
    <row r="17" spans="1:10" x14ac:dyDescent="0.3">
      <c r="A17" s="55"/>
      <c r="B17" s="74" t="s">
        <v>116</v>
      </c>
      <c r="C17" s="75" t="s">
        <v>151</v>
      </c>
      <c r="D17" s="49" t="s">
        <v>68</v>
      </c>
      <c r="E17" s="42" t="s">
        <v>77</v>
      </c>
      <c r="F17" s="42" t="s">
        <v>76</v>
      </c>
      <c r="G17" s="42">
        <v>0</v>
      </c>
      <c r="H17" s="42">
        <v>883.322</v>
      </c>
      <c r="I17" s="42">
        <v>-768.90300000000002</v>
      </c>
      <c r="J17" s="50">
        <f>SQRT(G17^2+H17^2+I17^2)</f>
        <v>1171.0975958872941</v>
      </c>
    </row>
    <row r="18" spans="1:10" x14ac:dyDescent="0.3">
      <c r="A18" s="55"/>
      <c r="B18" s="69" t="s">
        <v>117</v>
      </c>
      <c r="C18" s="70" t="s">
        <v>152</v>
      </c>
      <c r="D18" s="49" t="s">
        <v>68</v>
      </c>
      <c r="E18" s="42" t="s">
        <v>69</v>
      </c>
      <c r="F18" s="42" t="s">
        <v>78</v>
      </c>
      <c r="G18" s="42">
        <v>0</v>
      </c>
      <c r="H18" s="42">
        <v>-204.50899999999999</v>
      </c>
      <c r="I18" s="42">
        <v>-896.69100000000003</v>
      </c>
      <c r="J18" s="50">
        <f>SQRT(G18^2+H18^2+I18^2)</f>
        <v>919.71663057813635</v>
      </c>
    </row>
    <row r="19" spans="1:10" x14ac:dyDescent="0.3">
      <c r="A19" s="55"/>
      <c r="B19" s="74" t="s">
        <v>118</v>
      </c>
      <c r="C19" s="75" t="s">
        <v>153</v>
      </c>
      <c r="D19" s="49" t="s">
        <v>68</v>
      </c>
      <c r="E19" s="42" t="s">
        <v>77</v>
      </c>
      <c r="F19" s="42" t="s">
        <v>78</v>
      </c>
      <c r="G19" s="42">
        <v>0</v>
      </c>
      <c r="H19" s="42">
        <v>204.50899999999999</v>
      </c>
      <c r="I19" s="42">
        <v>896.69100000000003</v>
      </c>
      <c r="J19" s="50">
        <f>SQRT(G19^2+H19^2+I19^2)</f>
        <v>919.71663057813635</v>
      </c>
    </row>
    <row r="20" spans="1:10" x14ac:dyDescent="0.3">
      <c r="A20" s="55"/>
      <c r="B20" s="69" t="s">
        <v>119</v>
      </c>
      <c r="C20" s="70" t="s">
        <v>154</v>
      </c>
      <c r="D20" s="49" t="s">
        <v>79</v>
      </c>
      <c r="E20" s="42" t="s">
        <v>77</v>
      </c>
      <c r="F20" s="42" t="s">
        <v>69</v>
      </c>
      <c r="G20" s="42">
        <v>0</v>
      </c>
      <c r="H20" s="42">
        <v>1087.8309999999999</v>
      </c>
      <c r="I20" s="42">
        <v>-127.789</v>
      </c>
      <c r="J20" s="50">
        <f>SQRT(G20^2+H20^2+I20^2)</f>
        <v>1095.3110576827021</v>
      </c>
    </row>
    <row r="21" spans="1:10" x14ac:dyDescent="0.3">
      <c r="A21" s="55"/>
      <c r="B21" s="77" t="s">
        <v>120</v>
      </c>
      <c r="C21" s="78" t="s">
        <v>157</v>
      </c>
      <c r="D21" s="49" t="s">
        <v>80</v>
      </c>
      <c r="E21" s="42" t="s">
        <v>72</v>
      </c>
      <c r="F21" s="42" t="s">
        <v>81</v>
      </c>
      <c r="G21" s="42">
        <v>0</v>
      </c>
      <c r="H21" s="42">
        <v>-37.872</v>
      </c>
      <c r="I21" s="42">
        <v>-2105.7840000000001</v>
      </c>
      <c r="J21" s="50">
        <f>SQRT(G21^2+H21^2+I21^2)</f>
        <v>2106.1245317027197</v>
      </c>
    </row>
    <row r="22" spans="1:10" x14ac:dyDescent="0.3">
      <c r="A22" s="55"/>
      <c r="B22" s="77" t="s">
        <v>121</v>
      </c>
      <c r="C22" s="78" t="s">
        <v>158</v>
      </c>
      <c r="D22" s="49" t="s">
        <v>80</v>
      </c>
      <c r="E22" s="42" t="s">
        <v>72</v>
      </c>
      <c r="F22" s="42" t="s">
        <v>81</v>
      </c>
      <c r="G22" s="42">
        <v>0</v>
      </c>
      <c r="H22" s="42">
        <v>23.8</v>
      </c>
      <c r="I22" s="42">
        <v>1323.354</v>
      </c>
      <c r="J22" s="50">
        <f>SQRT(G22^2+H22^2+I22^2)</f>
        <v>1323.5679995058811</v>
      </c>
    </row>
    <row r="23" spans="1:10" x14ac:dyDescent="0.3">
      <c r="A23" s="55"/>
      <c r="B23" s="77" t="s">
        <v>122</v>
      </c>
      <c r="C23" s="78" t="s">
        <v>159</v>
      </c>
      <c r="D23" s="49" t="s">
        <v>82</v>
      </c>
      <c r="E23" s="42" t="s">
        <v>72</v>
      </c>
      <c r="F23" s="42" t="s">
        <v>81</v>
      </c>
      <c r="G23" s="42">
        <v>0</v>
      </c>
      <c r="H23" s="42">
        <v>161.99100000000001</v>
      </c>
      <c r="I23" s="42">
        <v>-2.9129999999999998</v>
      </c>
      <c r="J23" s="50">
        <f>SQRT(G23^2+H23^2+I23^2)</f>
        <v>162.01718936582009</v>
      </c>
    </row>
    <row r="24" spans="1:10" x14ac:dyDescent="0.3">
      <c r="A24" s="55"/>
      <c r="B24" s="49" t="s">
        <v>123</v>
      </c>
      <c r="C24" s="60" t="s">
        <v>156</v>
      </c>
      <c r="D24" s="49" t="s">
        <v>82</v>
      </c>
      <c r="E24" s="42" t="s">
        <v>81</v>
      </c>
      <c r="F24" s="42" t="s">
        <v>72</v>
      </c>
      <c r="G24" s="42">
        <v>0</v>
      </c>
      <c r="H24" s="42">
        <v>0</v>
      </c>
      <c r="I24" s="42">
        <v>0</v>
      </c>
      <c r="J24" s="50">
        <f>SQRT(G24^2+H24^2+I24^2)</f>
        <v>0</v>
      </c>
    </row>
    <row r="25" spans="1:10" x14ac:dyDescent="0.3">
      <c r="A25" s="55"/>
      <c r="B25" s="49" t="s">
        <v>124</v>
      </c>
      <c r="C25" s="60" t="s">
        <v>155</v>
      </c>
      <c r="D25" s="49" t="s">
        <v>82</v>
      </c>
      <c r="E25" s="42" t="s">
        <v>81</v>
      </c>
      <c r="F25" s="42" t="s">
        <v>83</v>
      </c>
      <c r="G25" s="42">
        <v>0</v>
      </c>
      <c r="H25" s="42">
        <v>0</v>
      </c>
      <c r="I25" s="42">
        <v>-785.34400000000005</v>
      </c>
      <c r="J25" s="50">
        <f>SQRT(G25^2+H25^2+I25^2)</f>
        <v>785.34400000000005</v>
      </c>
    </row>
    <row r="26" spans="1:10" ht="15" thickBot="1" x14ac:dyDescent="0.35">
      <c r="A26" s="56"/>
      <c r="B26" s="51" t="s">
        <v>125</v>
      </c>
      <c r="C26" s="61" t="s">
        <v>155</v>
      </c>
      <c r="D26" s="51" t="s">
        <v>82</v>
      </c>
      <c r="E26" s="45" t="s">
        <v>69</v>
      </c>
      <c r="F26" s="45" t="s">
        <v>83</v>
      </c>
      <c r="G26" s="45">
        <v>0</v>
      </c>
      <c r="H26" s="45">
        <v>0</v>
      </c>
      <c r="I26" s="45">
        <v>-600.65599999999995</v>
      </c>
      <c r="J26" s="52">
        <f>SQRT(G26^2+H26^2+I26^2)</f>
        <v>600.65599999999995</v>
      </c>
    </row>
    <row r="27" spans="1:10" x14ac:dyDescent="0.3">
      <c r="A27" s="57" t="s">
        <v>104</v>
      </c>
      <c r="B27" s="71" t="s">
        <v>126</v>
      </c>
      <c r="C27" s="72" t="s">
        <v>143</v>
      </c>
      <c r="D27" s="53" t="s">
        <v>68</v>
      </c>
      <c r="E27" s="44" t="s">
        <v>69</v>
      </c>
      <c r="F27" s="44" t="s">
        <v>84</v>
      </c>
      <c r="G27" s="44">
        <v>-415.56200000000001</v>
      </c>
      <c r="H27" s="44">
        <v>552.29600000000005</v>
      </c>
      <c r="I27" s="44">
        <v>-46.65</v>
      </c>
      <c r="J27" s="54">
        <f>SQRT(G27^2+H27^2+I27^2)</f>
        <v>692.74733486315199</v>
      </c>
    </row>
    <row r="28" spans="1:10" x14ac:dyDescent="0.3">
      <c r="A28" s="58"/>
      <c r="B28" s="69" t="s">
        <v>126</v>
      </c>
      <c r="C28" s="70" t="s">
        <v>144</v>
      </c>
      <c r="D28" s="49" t="s">
        <v>68</v>
      </c>
      <c r="E28" s="42" t="s">
        <v>69</v>
      </c>
      <c r="F28" s="42" t="s">
        <v>85</v>
      </c>
      <c r="G28" s="42">
        <v>415.56200000000001</v>
      </c>
      <c r="H28" s="42">
        <v>552.29499999999996</v>
      </c>
      <c r="I28" s="42">
        <v>-46.65</v>
      </c>
      <c r="J28" s="50">
        <f>SQRT(G28^2+H28^2+I28^2)</f>
        <v>692.74653760881404</v>
      </c>
    </row>
    <row r="29" spans="1:10" x14ac:dyDescent="0.3">
      <c r="A29" s="58"/>
      <c r="B29" s="49" t="s">
        <v>127</v>
      </c>
      <c r="C29" s="60" t="s">
        <v>147</v>
      </c>
      <c r="D29" s="49" t="s">
        <v>68</v>
      </c>
      <c r="E29" s="42" t="s">
        <v>86</v>
      </c>
      <c r="F29" s="42" t="s">
        <v>84</v>
      </c>
      <c r="G29" s="42">
        <v>415.56200000000001</v>
      </c>
      <c r="H29" s="42">
        <v>-552.29600000000005</v>
      </c>
      <c r="I29" s="42">
        <v>46.65</v>
      </c>
      <c r="J29" s="50">
        <f>SQRT(G29^2+H29^2+I29^2)</f>
        <v>692.74733486315199</v>
      </c>
    </row>
    <row r="30" spans="1:10" x14ac:dyDescent="0.3">
      <c r="A30" s="58"/>
      <c r="B30" s="49" t="s">
        <v>127</v>
      </c>
      <c r="C30" s="60" t="s">
        <v>147</v>
      </c>
      <c r="D30" s="49" t="s">
        <v>68</v>
      </c>
      <c r="E30" s="42" t="s">
        <v>86</v>
      </c>
      <c r="F30" s="42" t="s">
        <v>85</v>
      </c>
      <c r="G30" s="42">
        <v>-415.56200000000001</v>
      </c>
      <c r="H30" s="42">
        <v>-552.29499999999996</v>
      </c>
      <c r="I30" s="42">
        <v>46.65</v>
      </c>
      <c r="J30" s="50">
        <f>SQRT(G30^2+H30^2+I30^2)</f>
        <v>692.74653760881404</v>
      </c>
    </row>
    <row r="31" spans="1:10" x14ac:dyDescent="0.3">
      <c r="A31" s="58"/>
      <c r="B31" s="69" t="s">
        <v>128</v>
      </c>
      <c r="C31" s="70" t="s">
        <v>145</v>
      </c>
      <c r="D31" s="49" t="s">
        <v>68</v>
      </c>
      <c r="E31" s="42" t="s">
        <v>69</v>
      </c>
      <c r="F31" s="42" t="s">
        <v>87</v>
      </c>
      <c r="G31" s="42">
        <v>-73.864000000000004</v>
      </c>
      <c r="H31" s="42">
        <v>153.1</v>
      </c>
      <c r="I31" s="42">
        <v>13.824</v>
      </c>
      <c r="J31" s="50">
        <f>SQRT(G31^2+H31^2+I31^2)</f>
        <v>170.5479506531814</v>
      </c>
    </row>
    <row r="32" spans="1:10" x14ac:dyDescent="0.3">
      <c r="A32" s="58"/>
      <c r="B32" s="69" t="s">
        <v>128</v>
      </c>
      <c r="C32" s="70" t="s">
        <v>146</v>
      </c>
      <c r="D32" s="49" t="s">
        <v>68</v>
      </c>
      <c r="E32" s="42" t="s">
        <v>69</v>
      </c>
      <c r="F32" s="42" t="s">
        <v>88</v>
      </c>
      <c r="G32" s="42">
        <v>73.864000000000004</v>
      </c>
      <c r="H32" s="42">
        <v>153.1</v>
      </c>
      <c r="I32" s="42">
        <v>13.824</v>
      </c>
      <c r="J32" s="50">
        <f>SQRT(G32^2+H32^2+I32^2)</f>
        <v>170.5479506531814</v>
      </c>
    </row>
    <row r="33" spans="1:10" x14ac:dyDescent="0.3">
      <c r="A33" s="58"/>
      <c r="B33" s="49" t="s">
        <v>129</v>
      </c>
      <c r="C33" s="60" t="s">
        <v>147</v>
      </c>
      <c r="D33" s="49" t="s">
        <v>68</v>
      </c>
      <c r="E33" s="42" t="s">
        <v>86</v>
      </c>
      <c r="F33" s="42" t="s">
        <v>87</v>
      </c>
      <c r="G33" s="42">
        <v>73.864000000000004</v>
      </c>
      <c r="H33" s="42">
        <v>-153.1</v>
      </c>
      <c r="I33" s="42">
        <v>-13.824</v>
      </c>
      <c r="J33" s="50">
        <f>SQRT(G33^2+H33^2+I33^2)</f>
        <v>170.5479506531814</v>
      </c>
    </row>
    <row r="34" spans="1:10" x14ac:dyDescent="0.3">
      <c r="A34" s="58"/>
      <c r="B34" s="49" t="s">
        <v>129</v>
      </c>
      <c r="C34" s="60" t="s">
        <v>147</v>
      </c>
      <c r="D34" s="49" t="s">
        <v>68</v>
      </c>
      <c r="E34" s="42" t="s">
        <v>86</v>
      </c>
      <c r="F34" s="42" t="s">
        <v>88</v>
      </c>
      <c r="G34" s="42">
        <v>-73.864000000000004</v>
      </c>
      <c r="H34" s="42">
        <v>-153.1</v>
      </c>
      <c r="I34" s="42">
        <v>-13.824</v>
      </c>
      <c r="J34" s="50">
        <f>SQRT(G34^2+H34^2+I34^2)</f>
        <v>170.5479506531814</v>
      </c>
    </row>
    <row r="35" spans="1:10" x14ac:dyDescent="0.3">
      <c r="A35" s="58"/>
      <c r="B35" s="69" t="s">
        <v>130</v>
      </c>
      <c r="C35" s="70" t="s">
        <v>148</v>
      </c>
      <c r="D35" s="49" t="s">
        <v>68</v>
      </c>
      <c r="E35" s="42" t="s">
        <v>69</v>
      </c>
      <c r="F35" s="42" t="s">
        <v>89</v>
      </c>
      <c r="G35" s="42">
        <v>0</v>
      </c>
      <c r="H35" s="42">
        <v>0</v>
      </c>
      <c r="I35" s="42">
        <v>0</v>
      </c>
      <c r="J35" s="50">
        <f>SQRT(G35^2+H35^2+I35^2)</f>
        <v>0</v>
      </c>
    </row>
    <row r="36" spans="1:10" x14ac:dyDescent="0.3">
      <c r="A36" s="58"/>
      <c r="B36" s="77" t="s">
        <v>131</v>
      </c>
      <c r="C36" s="78" t="s">
        <v>149</v>
      </c>
      <c r="D36" s="49" t="s">
        <v>68</v>
      </c>
      <c r="E36" s="42" t="s">
        <v>86</v>
      </c>
      <c r="F36" s="42" t="s">
        <v>89</v>
      </c>
      <c r="G36" s="42">
        <v>0</v>
      </c>
      <c r="H36" s="42">
        <v>0</v>
      </c>
      <c r="I36" s="42">
        <v>0</v>
      </c>
      <c r="J36" s="50">
        <f>SQRT(G36^2+H36^2+I36^2)</f>
        <v>0</v>
      </c>
    </row>
    <row r="37" spans="1:10" x14ac:dyDescent="0.3">
      <c r="A37" s="58"/>
      <c r="B37" s="77" t="s">
        <v>139</v>
      </c>
      <c r="C37" s="78" t="s">
        <v>150</v>
      </c>
      <c r="D37" s="49" t="s">
        <v>68</v>
      </c>
      <c r="E37" s="42" t="s">
        <v>86</v>
      </c>
      <c r="F37" s="42" t="s">
        <v>90</v>
      </c>
      <c r="G37" s="42">
        <v>0</v>
      </c>
      <c r="H37" s="42">
        <v>1451.873</v>
      </c>
      <c r="I37" s="42">
        <v>1097.691</v>
      </c>
      <c r="J37" s="50">
        <f>SQRT(G37^2+H37^2+I37^2)</f>
        <v>1820.126572414677</v>
      </c>
    </row>
    <row r="38" spans="1:10" x14ac:dyDescent="0.3">
      <c r="A38" s="58"/>
      <c r="B38" s="74" t="s">
        <v>140</v>
      </c>
      <c r="C38" s="75" t="s">
        <v>151</v>
      </c>
      <c r="D38" s="49" t="s">
        <v>68</v>
      </c>
      <c r="E38" s="42" t="s">
        <v>91</v>
      </c>
      <c r="F38" s="42" t="s">
        <v>90</v>
      </c>
      <c r="G38" s="42">
        <v>0</v>
      </c>
      <c r="H38" s="42">
        <v>1451.873</v>
      </c>
      <c r="I38" s="42">
        <v>-1097.691</v>
      </c>
      <c r="J38" s="50">
        <f>SQRT(G38^2+H38^2+I38^2)</f>
        <v>1820.126572414677</v>
      </c>
    </row>
    <row r="39" spans="1:10" x14ac:dyDescent="0.3">
      <c r="A39" s="58"/>
      <c r="B39" s="69" t="s">
        <v>132</v>
      </c>
      <c r="C39" s="70" t="s">
        <v>152</v>
      </c>
      <c r="D39" s="49" t="s">
        <v>68</v>
      </c>
      <c r="E39" s="42" t="s">
        <v>69</v>
      </c>
      <c r="F39" s="42" t="s">
        <v>92</v>
      </c>
      <c r="G39" s="42">
        <v>0</v>
      </c>
      <c r="H39" s="42">
        <v>1286.0029999999999</v>
      </c>
      <c r="I39" s="42">
        <v>281.55099999999999</v>
      </c>
      <c r="J39" s="50">
        <f>SQRT(G39^2+H39^2+I39^2)</f>
        <v>1316.4629435004997</v>
      </c>
    </row>
    <row r="40" spans="1:10" x14ac:dyDescent="0.3">
      <c r="A40" s="58"/>
      <c r="B40" s="74" t="s">
        <v>133</v>
      </c>
      <c r="C40" s="75" t="s">
        <v>153</v>
      </c>
      <c r="D40" s="49" t="s">
        <v>68</v>
      </c>
      <c r="E40" s="42" t="s">
        <v>91</v>
      </c>
      <c r="F40" s="42" t="s">
        <v>92</v>
      </c>
      <c r="G40" s="42">
        <v>0</v>
      </c>
      <c r="H40" s="42">
        <v>1286.0029999999999</v>
      </c>
      <c r="I40" s="42">
        <v>-281.55099999999999</v>
      </c>
      <c r="J40" s="50">
        <f>SQRT(G40^2+H40^2+I40^2)</f>
        <v>1316.4629435004997</v>
      </c>
    </row>
    <row r="41" spans="1:10" x14ac:dyDescent="0.3">
      <c r="A41" s="58"/>
      <c r="B41" s="69" t="s">
        <v>134</v>
      </c>
      <c r="C41" s="70" t="s">
        <v>154</v>
      </c>
      <c r="D41" s="49" t="s">
        <v>79</v>
      </c>
      <c r="E41" s="42" t="s">
        <v>91</v>
      </c>
      <c r="F41" s="42" t="s">
        <v>69</v>
      </c>
      <c r="G41" s="42">
        <v>0</v>
      </c>
      <c r="H41" s="42">
        <v>165.87</v>
      </c>
      <c r="I41" s="42">
        <v>1379.242</v>
      </c>
      <c r="J41" s="50">
        <f t="shared" ref="J41:J47" si="0">SQRT(G41^2+H41^2+I41^2)</f>
        <v>1389.1801004419838</v>
      </c>
    </row>
    <row r="42" spans="1:10" x14ac:dyDescent="0.3">
      <c r="A42" s="58"/>
      <c r="B42" s="77" t="s">
        <v>135</v>
      </c>
      <c r="C42" s="78" t="s">
        <v>157</v>
      </c>
      <c r="D42" s="49" t="s">
        <v>80</v>
      </c>
      <c r="E42" s="42" t="s">
        <v>86</v>
      </c>
      <c r="F42" s="42" t="s">
        <v>93</v>
      </c>
      <c r="G42" s="42">
        <v>0</v>
      </c>
      <c r="H42" s="42">
        <v>-31.140999999999998</v>
      </c>
      <c r="I42" s="42">
        <v>-1607.5530000000001</v>
      </c>
      <c r="J42" s="50">
        <f t="shared" si="0"/>
        <v>1607.8545984292236</v>
      </c>
    </row>
    <row r="43" spans="1:10" x14ac:dyDescent="0.3">
      <c r="A43" s="58"/>
      <c r="B43" s="77" t="s">
        <v>136</v>
      </c>
      <c r="C43" s="78" t="s">
        <v>158</v>
      </c>
      <c r="D43" s="49" t="s">
        <v>80</v>
      </c>
      <c r="E43" s="42" t="s">
        <v>86</v>
      </c>
      <c r="F43" s="42" t="s">
        <v>93</v>
      </c>
      <c r="G43" s="42">
        <v>0</v>
      </c>
      <c r="H43" s="42">
        <v>8.5980000000000008</v>
      </c>
      <c r="I43" s="42">
        <v>443.851</v>
      </c>
      <c r="J43" s="50">
        <f t="shared" si="0"/>
        <v>443.9342696897819</v>
      </c>
    </row>
    <row r="44" spans="1:10" x14ac:dyDescent="0.3">
      <c r="A44" s="58"/>
      <c r="B44" s="77" t="s">
        <v>137</v>
      </c>
      <c r="C44" s="78" t="s">
        <v>159</v>
      </c>
      <c r="D44" s="49" t="s">
        <v>82</v>
      </c>
      <c r="E44" s="42" t="s">
        <v>86</v>
      </c>
      <c r="F44" s="42" t="s">
        <v>93</v>
      </c>
      <c r="G44" s="42">
        <v>0</v>
      </c>
      <c r="H44" s="42">
        <v>-18.538</v>
      </c>
      <c r="I44" s="42">
        <v>0.35899999999999999</v>
      </c>
      <c r="J44" s="50">
        <f t="shared" si="0"/>
        <v>18.541475804261104</v>
      </c>
    </row>
    <row r="45" spans="1:10" x14ac:dyDescent="0.3">
      <c r="A45" s="58"/>
      <c r="B45" s="49" t="s">
        <v>138</v>
      </c>
      <c r="C45" s="60" t="s">
        <v>156</v>
      </c>
      <c r="D45" s="49" t="s">
        <v>82</v>
      </c>
      <c r="E45" s="42" t="s">
        <v>86</v>
      </c>
      <c r="F45" s="42" t="s">
        <v>93</v>
      </c>
      <c r="G45" s="42">
        <v>0</v>
      </c>
      <c r="H45" s="42">
        <v>0</v>
      </c>
      <c r="I45" s="42">
        <v>-1E-3</v>
      </c>
      <c r="J45" s="50">
        <f t="shared" si="0"/>
        <v>1E-3</v>
      </c>
    </row>
    <row r="46" spans="1:10" x14ac:dyDescent="0.3">
      <c r="A46" s="58"/>
      <c r="B46" s="49" t="s">
        <v>141</v>
      </c>
      <c r="C46" s="60" t="s">
        <v>155</v>
      </c>
      <c r="D46" s="49" t="s">
        <v>82</v>
      </c>
      <c r="E46" s="42" t="s">
        <v>93</v>
      </c>
      <c r="F46" s="42" t="s">
        <v>83</v>
      </c>
      <c r="G46" s="42">
        <v>0</v>
      </c>
      <c r="H46" s="42">
        <v>0</v>
      </c>
      <c r="I46" s="42">
        <v>-1163.3440000000001</v>
      </c>
      <c r="J46" s="50">
        <f t="shared" si="0"/>
        <v>1163.3440000000001</v>
      </c>
    </row>
    <row r="47" spans="1:10" ht="15" thickBot="1" x14ac:dyDescent="0.35">
      <c r="A47" s="58"/>
      <c r="B47" s="51" t="s">
        <v>142</v>
      </c>
      <c r="C47" s="61" t="s">
        <v>155</v>
      </c>
      <c r="D47" s="64" t="s">
        <v>82</v>
      </c>
      <c r="E47" s="62" t="s">
        <v>69</v>
      </c>
      <c r="F47" s="62" t="s">
        <v>83</v>
      </c>
      <c r="G47" s="62">
        <v>0</v>
      </c>
      <c r="H47" s="62">
        <v>0</v>
      </c>
      <c r="I47" s="62">
        <v>-600.65599999999995</v>
      </c>
      <c r="J47" s="65">
        <f t="shared" si="0"/>
        <v>600.65599999999995</v>
      </c>
    </row>
  </sheetData>
  <mergeCells count="2">
    <mergeCell ref="A5:A26"/>
    <mergeCell ref="A27:A4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Présentation </vt:lpstr>
      <vt:lpstr>Static</vt:lpstr>
      <vt:lpstr>Max Speed</vt:lpstr>
      <vt:lpstr>Accel 1,5G</vt:lpstr>
      <vt:lpstr>Beaking 1,9G</vt:lpstr>
      <vt:lpstr>Bump 1,5G</vt:lpstr>
      <vt:lpstr>Bump 3G</vt:lpstr>
      <vt:lpstr>Left Turn 0,5G</vt:lpstr>
      <vt:lpstr>Right Turn 0,5G</vt:lpstr>
      <vt:lpstr>Left Turn 1G</vt:lpstr>
      <vt:lpstr>Right Turn 1G</vt:lpstr>
      <vt:lpstr>Left Turn 1,4G</vt:lpstr>
      <vt:lpstr>Right Turn 1,4G</vt:lpstr>
      <vt:lpstr>Left Turn 1,5G</vt:lpstr>
      <vt:lpstr>Right Turn 1,5G</vt:lpstr>
      <vt:lpstr>Left Turn 1,8G</vt:lpstr>
      <vt:lpstr>Right Turn 1,8G</vt:lpstr>
      <vt:lpstr>Left Turn 2,2G</vt:lpstr>
      <vt:lpstr>Right Turn 2,2G</vt:lpstr>
      <vt:lpstr>Left Turn 1G + Breaking 1G</vt:lpstr>
      <vt:lpstr>Right Turn 1G + Breaking 1G</vt:lpstr>
      <vt:lpstr>Left Turn 1G + Bump 1,5G</vt:lpstr>
      <vt:lpstr>Right Turn 1G + Bump 1,5G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Charlet</dc:creator>
  <cp:lastModifiedBy>Raphaël Charlet</cp:lastModifiedBy>
  <dcterms:created xsi:type="dcterms:W3CDTF">2021-03-07T09:00:04Z</dcterms:created>
  <dcterms:modified xsi:type="dcterms:W3CDTF">2021-03-13T22:34:44Z</dcterms:modified>
</cp:coreProperties>
</file>