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e\Desktop\"/>
    </mc:Choice>
  </mc:AlternateContent>
  <xr:revisionPtr revIDLastSave="0" documentId="13_ncr:1_{9E96C654-AD8C-44C5-BA02-34E05BF50979}" xr6:coauthVersionLast="46" xr6:coauthVersionMax="46" xr10:uidLastSave="{00000000-0000-0000-0000-000000000000}"/>
  <bookViews>
    <workbookView xWindow="11955" yWindow="1410" windowWidth="12510" windowHeight="11265" xr2:uid="{82C8B06B-864A-4419-9C90-31493652AB52}"/>
  </bookViews>
  <sheets>
    <sheet name="Bilan" sheetId="8" r:id="rId1"/>
    <sheet name="30x2" sheetId="1" r:id="rId2"/>
    <sheet name="28x1.5" sheetId="6" r:id="rId3"/>
    <sheet name="25x1.5" sheetId="3" r:id="rId4"/>
    <sheet name="20x1.5" sheetId="4" r:id="rId5"/>
    <sheet name="15x1.5" sheetId="5" r:id="rId6"/>
    <sheet name="28x2" sheetId="2" r:id="rId7"/>
    <sheet name="25x2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C7" i="8"/>
  <c r="C6" i="8"/>
  <c r="C5" i="8"/>
  <c r="C4" i="8"/>
  <c r="C3" i="8"/>
  <c r="C2" i="8"/>
  <c r="B8" i="8"/>
  <c r="B4" i="2"/>
  <c r="B7" i="8" s="1"/>
  <c r="B6" i="8"/>
  <c r="B5" i="8"/>
  <c r="B4" i="8"/>
  <c r="B3" i="8"/>
  <c r="B2" i="8"/>
  <c r="B2" i="7"/>
  <c r="B4" i="7"/>
  <c r="B2" i="2"/>
  <c r="B7" i="5"/>
  <c r="B5" i="5"/>
  <c r="B4" i="5"/>
  <c r="B3" i="5"/>
  <c r="B2" i="5"/>
  <c r="B6" i="4"/>
  <c r="B4" i="4"/>
  <c r="B3" i="4"/>
  <c r="B2" i="4"/>
  <c r="B5" i="3"/>
  <c r="B3" i="3"/>
  <c r="B2" i="3"/>
  <c r="B5" i="1"/>
  <c r="B6" i="6"/>
  <c r="B4" i="6"/>
  <c r="B3" i="6"/>
  <c r="B2" i="6"/>
  <c r="B3" i="1"/>
  <c r="B2" i="1"/>
</calcChain>
</file>

<file path=xl/sharedStrings.xml><?xml version="1.0" encoding="utf-8"?>
<sst xmlns="http://schemas.openxmlformats.org/spreadsheetml/2006/main" count="40" uniqueCount="23">
  <si>
    <t>front hoop</t>
  </si>
  <si>
    <t>longueur (mm)</t>
  </si>
  <si>
    <t>main hoop</t>
  </si>
  <si>
    <t>total</t>
  </si>
  <si>
    <t>side impact structure</t>
  </si>
  <si>
    <t>main hoop bracing</t>
  </si>
  <si>
    <t>main hoop bracing supports</t>
  </si>
  <si>
    <t>front bulkhead + front hoop bracing</t>
  </si>
  <si>
    <t>front bulkhead supports</t>
  </si>
  <si>
    <t>side impact supports</t>
  </si>
  <si>
    <t>engine bracing</t>
  </si>
  <si>
    <t>engine bracing supports</t>
  </si>
  <si>
    <t>container bracing</t>
  </si>
  <si>
    <t>30x2</t>
  </si>
  <si>
    <t>28x1.5</t>
  </si>
  <si>
    <t>25x1.5</t>
  </si>
  <si>
    <t>20x1.5</t>
  </si>
  <si>
    <t>15x1.5</t>
  </si>
  <si>
    <t>28x2</t>
  </si>
  <si>
    <t>25x2</t>
  </si>
  <si>
    <t>longueur brute (mm)</t>
  </si>
  <si>
    <t>marge</t>
  </si>
  <si>
    <t>longueur à commander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</si>
</sst>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19A1-2F84-4698-9F0B-76122CA2F9EB}">
  <dimension ref="A1:F8"/>
  <sheetViews>
    <sheetView tabSelected="1" workbookViewId="0">
      <selection activeCell="D13" sqref="D13"/>
    </sheetView>
  </sheetViews>
  <sheetFormatPr baseColWidth="10" defaultRowHeight="15" x14ac:dyDescent="0.25"/>
  <cols>
    <col min="2" max="2" width="19.7109375" bestFit="1" customWidth="1"/>
    <col min="3" max="3" width="25.28515625" bestFit="1" customWidth="1"/>
  </cols>
  <sheetData>
    <row r="1" spans="1:6" x14ac:dyDescent="0.25">
      <c r="B1" t="s">
        <v>20</v>
      </c>
      <c r="C1" t="s">
        <v>22</v>
      </c>
    </row>
    <row r="2" spans="1:6" x14ac:dyDescent="0.25">
      <c r="A2" t="s">
        <v>13</v>
      </c>
      <c r="B2">
        <f>'30x2'!B5</f>
        <v>4366</v>
      </c>
      <c r="C2">
        <f>B2/1000*(1+F2)</f>
        <v>4.8026</v>
      </c>
      <c r="E2" t="s">
        <v>21</v>
      </c>
      <c r="F2" s="1">
        <v>0.1</v>
      </c>
    </row>
    <row r="3" spans="1:6" x14ac:dyDescent="0.25">
      <c r="A3" t="s">
        <v>14</v>
      </c>
      <c r="B3">
        <f>'28x1.5'!B6</f>
        <v>10430</v>
      </c>
      <c r="C3">
        <f>B3/1000*(1+F2)</f>
        <v>11.473000000000001</v>
      </c>
    </row>
    <row r="4" spans="1:6" x14ac:dyDescent="0.25">
      <c r="A4" t="s">
        <v>15</v>
      </c>
      <c r="B4">
        <f>'25x1.5'!B5</f>
        <v>10434</v>
      </c>
      <c r="C4">
        <f>B4/1000*(1+F2)</f>
        <v>11.477399999999999</v>
      </c>
    </row>
    <row r="5" spans="1:6" x14ac:dyDescent="0.25">
      <c r="A5" t="s">
        <v>16</v>
      </c>
      <c r="B5">
        <f>'20x1.5'!B6</f>
        <v>8316</v>
      </c>
      <c r="C5">
        <f>B5/1000*(1+F2)</f>
        <v>9.1476000000000024</v>
      </c>
    </row>
    <row r="6" spans="1:6" x14ac:dyDescent="0.25">
      <c r="A6" t="s">
        <v>17</v>
      </c>
      <c r="B6">
        <f>'15x1.5'!B7</f>
        <v>6101</v>
      </c>
      <c r="C6">
        <f>B6/1000*(1+F2)</f>
        <v>6.711100000000001</v>
      </c>
    </row>
    <row r="7" spans="1:6" x14ac:dyDescent="0.25">
      <c r="A7" t="s">
        <v>18</v>
      </c>
      <c r="B7">
        <f>'28x2'!B4</f>
        <v>162</v>
      </c>
      <c r="C7">
        <f>B7/1000*(1+F2)</f>
        <v>0.17820000000000003</v>
      </c>
    </row>
    <row r="8" spans="1:6" x14ac:dyDescent="0.25">
      <c r="A8" t="s">
        <v>19</v>
      </c>
      <c r="B8">
        <f>'25x2'!B4</f>
        <v>310</v>
      </c>
      <c r="C8">
        <f>B8/1000*(1+F2)</f>
        <v>0.34100000000000003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D07D-6188-49F9-BB47-DEF398DF11AD}">
  <dimension ref="A1:B5"/>
  <sheetViews>
    <sheetView workbookViewId="0">
      <selection activeCell="C19" sqref="C19"/>
    </sheetView>
  </sheetViews>
  <sheetFormatPr baseColWidth="10" defaultRowHeight="15" x14ac:dyDescent="0.25"/>
  <cols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0</v>
      </c>
      <c r="B2">
        <f>1560+160</f>
        <v>1720</v>
      </c>
    </row>
    <row r="3" spans="1:2" x14ac:dyDescent="0.25">
      <c r="A3" t="s">
        <v>2</v>
      </c>
      <c r="B3">
        <f>(290+46+191+485+27+98+106+80)*2</f>
        <v>2646</v>
      </c>
    </row>
    <row r="5" spans="1:2" x14ac:dyDescent="0.25">
      <c r="A5" t="s">
        <v>3</v>
      </c>
      <c r="B5">
        <f>SUM(B2,B3)</f>
        <v>4366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A799-0911-4DE9-A394-D04651BB0FF0}">
  <dimension ref="A1:B6"/>
  <sheetViews>
    <sheetView workbookViewId="0">
      <selection activeCell="A12" sqref="A12"/>
    </sheetView>
  </sheetViews>
  <sheetFormatPr baseColWidth="10" defaultRowHeight="15" x14ac:dyDescent="0.25"/>
  <cols>
    <col min="1" max="1" width="32.8554687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7</v>
      </c>
      <c r="B2">
        <f>665*2+360*4+510</f>
        <v>3280</v>
      </c>
    </row>
    <row r="3" spans="1:2" x14ac:dyDescent="0.25">
      <c r="A3" t="s">
        <v>4</v>
      </c>
      <c r="B3">
        <f>(433+807+310+755+605)*2</f>
        <v>5820</v>
      </c>
    </row>
    <row r="4" spans="1:2" x14ac:dyDescent="0.25">
      <c r="A4" t="s">
        <v>5</v>
      </c>
      <c r="B4">
        <f>665*2</f>
        <v>1330</v>
      </c>
    </row>
    <row r="6" spans="1:2" x14ac:dyDescent="0.25">
      <c r="A6" t="s">
        <v>3</v>
      </c>
      <c r="B6">
        <f>SUM(B2:B4)</f>
        <v>10430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AA5E-5A70-4E6D-BA21-6C990B825B07}">
  <dimension ref="A1:B5"/>
  <sheetViews>
    <sheetView workbookViewId="0">
      <selection activeCell="B12" sqref="B12"/>
    </sheetView>
  </sheetViews>
  <sheetFormatPr baseColWidth="10" defaultRowHeight="15" x14ac:dyDescent="0.25"/>
  <cols>
    <col min="1" max="1" width="25.710937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8</v>
      </c>
      <c r="B2">
        <f>(433+138+464+380+236+330+338+140)*2</f>
        <v>4918</v>
      </c>
    </row>
    <row r="3" spans="1:2" x14ac:dyDescent="0.25">
      <c r="A3" t="s">
        <v>6</v>
      </c>
      <c r="B3">
        <f>320+(273+258+414+577+502+574)*2</f>
        <v>5516</v>
      </c>
    </row>
    <row r="5" spans="1:2" x14ac:dyDescent="0.25">
      <c r="A5" t="s">
        <v>3</v>
      </c>
      <c r="B5">
        <f>SUM(B2:B3)</f>
        <v>10434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8BFF-23CE-4D7C-9529-471DCFFACD4F}">
  <dimension ref="A1:B6"/>
  <sheetViews>
    <sheetView workbookViewId="0">
      <selection activeCell="A2" sqref="A2:B4"/>
    </sheetView>
  </sheetViews>
  <sheetFormatPr baseColWidth="10" defaultRowHeight="15" x14ac:dyDescent="0.25"/>
  <cols>
    <col min="1" max="1" width="22.570312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8</v>
      </c>
      <c r="B2">
        <f>355</f>
        <v>355</v>
      </c>
    </row>
    <row r="3" spans="1:2" x14ac:dyDescent="0.25">
      <c r="A3" t="s">
        <v>9</v>
      </c>
      <c r="B3">
        <f>300+2*859</f>
        <v>2018</v>
      </c>
    </row>
    <row r="4" spans="1:2" x14ac:dyDescent="0.25">
      <c r="A4" t="s">
        <v>10</v>
      </c>
      <c r="B4">
        <f>400+609+(203+268+270+353+159+268+361+205+380)*2</f>
        <v>5943</v>
      </c>
    </row>
    <row r="6" spans="1:2" x14ac:dyDescent="0.25">
      <c r="A6" t="s">
        <v>3</v>
      </c>
      <c r="B6">
        <f>SUM(B2:B4)</f>
        <v>8316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A08-1477-4F6B-8658-D1849AE699EC}">
  <dimension ref="A1:B7"/>
  <sheetViews>
    <sheetView workbookViewId="0">
      <selection activeCell="B8" sqref="B8"/>
    </sheetView>
  </sheetViews>
  <sheetFormatPr baseColWidth="10" defaultRowHeight="15" x14ac:dyDescent="0.25"/>
  <cols>
    <col min="1" max="1" width="25.710937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8</v>
      </c>
      <c r="B2">
        <f>461*2</f>
        <v>922</v>
      </c>
    </row>
    <row r="3" spans="1:2" x14ac:dyDescent="0.25">
      <c r="A3" t="s">
        <v>9</v>
      </c>
      <c r="B3">
        <f>649</f>
        <v>649</v>
      </c>
    </row>
    <row r="4" spans="1:2" x14ac:dyDescent="0.25">
      <c r="A4" t="s">
        <v>6</v>
      </c>
      <c r="B4">
        <f>520+(279+652+64)*2</f>
        <v>2510</v>
      </c>
    </row>
    <row r="5" spans="1:2" x14ac:dyDescent="0.25">
      <c r="A5" t="s">
        <v>11</v>
      </c>
      <c r="B5">
        <f>(448+223+339)*2</f>
        <v>2020</v>
      </c>
    </row>
    <row r="7" spans="1:2" x14ac:dyDescent="0.25">
      <c r="A7" t="s">
        <v>3</v>
      </c>
      <c r="B7">
        <f>SUM(B2:B5)</f>
        <v>6101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345E-EE76-4CD4-B9EA-61A45D17A871}">
  <dimension ref="A1:B4"/>
  <sheetViews>
    <sheetView workbookViewId="0">
      <selection activeCell="B5" sqref="B5"/>
    </sheetView>
  </sheetViews>
  <sheetFormatPr baseColWidth="10" defaultRowHeight="15" x14ac:dyDescent="0.25"/>
  <cols>
    <col min="1" max="1" width="16.4257812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12</v>
      </c>
      <c r="B2">
        <f>81*2</f>
        <v>162</v>
      </c>
    </row>
    <row r="4" spans="1:2" x14ac:dyDescent="0.25">
      <c r="A4" t="s">
        <v>3</v>
      </c>
      <c r="B4">
        <f>SUM(B2)</f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1396-2893-45BB-A0E0-ED22903DAD5D}">
  <dimension ref="A1:B4"/>
  <sheetViews>
    <sheetView workbookViewId="0">
      <selection activeCell="G13" sqref="G13"/>
    </sheetView>
  </sheetViews>
  <sheetFormatPr baseColWidth="10" defaultRowHeight="15" x14ac:dyDescent="0.25"/>
  <cols>
    <col min="1" max="1" width="16.42578125" bestFit="1" customWidth="1"/>
    <col min="2" max="2" width="14.28515625" bestFit="1" customWidth="1"/>
  </cols>
  <sheetData>
    <row r="1" spans="1:2" x14ac:dyDescent="0.25">
      <c r="B1" t="s">
        <v>1</v>
      </c>
    </row>
    <row r="2" spans="1:2" x14ac:dyDescent="0.25">
      <c r="A2" t="s">
        <v>12</v>
      </c>
      <c r="B2">
        <f>(50+105)*2</f>
        <v>310</v>
      </c>
    </row>
    <row r="4" spans="1:2" x14ac:dyDescent="0.25">
      <c r="A4" t="s">
        <v>3</v>
      </c>
      <c r="B4">
        <f>SUM(B2)</f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Bilan</vt:lpstr>
      <vt:lpstr>30x2</vt:lpstr>
      <vt:lpstr>28x1.5</vt:lpstr>
      <vt:lpstr>25x1.5</vt:lpstr>
      <vt:lpstr>20x1.5</vt:lpstr>
      <vt:lpstr>15x1.5</vt:lpstr>
      <vt:lpstr>28x2</vt:lpstr>
      <vt:lpstr>25x2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NEGRE</dc:creator>
  <cp:lastModifiedBy>Benjamin NEGRE</cp:lastModifiedBy>
  <dcterms:created xsi:type="dcterms:W3CDTF">2021-05-26T12:44:58Z</dcterms:created>
  <dcterms:modified xsi:type="dcterms:W3CDTF">2021-05-26T13:24:22Z</dcterms:modified>
</cp:coreProperties>
</file>