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S INTER-TOP" sheetId="1" r:id="rId3"/>
    <sheet state="visible" name="GLOBAL" sheetId="2" r:id="rId4"/>
    <sheet state="visible" name="LASMECA" sheetId="3" r:id="rId5"/>
    <sheet state="visible" name="CHASSIS EQUIPE ET AERO" sheetId="4" r:id="rId6"/>
    <sheet state="visible" name="MOTORISATION INSTRUMENTEE" sheetId="5" r:id="rId7"/>
    <sheet state="visible" name="SEISM" sheetId="6" r:id="rId8"/>
  </sheets>
  <definedNames/>
  <calcPr/>
</workbook>
</file>

<file path=xl/sharedStrings.xml><?xml version="1.0" encoding="utf-8"?>
<sst xmlns="http://schemas.openxmlformats.org/spreadsheetml/2006/main" count="103" uniqueCount="85">
  <si>
    <t xml:space="preserve">Nombre de semaine entre TOP </t>
  </si>
  <si>
    <t xml:space="preserve">Nombre d'heure </t>
  </si>
  <si>
    <t>Nombre heures par semaines par homme</t>
  </si>
  <si>
    <t>Phase de conception</t>
  </si>
  <si>
    <t>TOP Pré Dim -- TOP Appro</t>
  </si>
  <si>
    <t>Effectif de l'équipe</t>
  </si>
  <si>
    <t>Vacances</t>
  </si>
  <si>
    <t xml:space="preserve">Pôle </t>
  </si>
  <si>
    <t>nombre</t>
  </si>
  <si>
    <t>Rentrée -- TOP Saison</t>
  </si>
  <si>
    <t>LAS</t>
  </si>
  <si>
    <t>TOP Saison -- TOP Synthèse</t>
  </si>
  <si>
    <t>Motor</t>
  </si>
  <si>
    <t>TOP Synthèse -- TOP Copeau</t>
  </si>
  <si>
    <t>Elec</t>
  </si>
  <si>
    <t>Phase de fabrication &amp; Intégration</t>
  </si>
  <si>
    <t>Sous Total</t>
  </si>
  <si>
    <t>Chassis</t>
  </si>
  <si>
    <t>TOP Copeau -- TOP Organe</t>
  </si>
  <si>
    <t>Aéro</t>
  </si>
  <si>
    <t>TOP Organe -- TOP Véhicule</t>
  </si>
  <si>
    <t>Total</t>
  </si>
  <si>
    <t>TOP Véhicule -- TOP Moteur</t>
  </si>
  <si>
    <t xml:space="preserve">temps équi réparti </t>
  </si>
  <si>
    <t>h/h par pole</t>
  </si>
  <si>
    <t>BUDGET Heure/Homme S1: LASMECA</t>
  </si>
  <si>
    <t>BUDGET Heure/Homme GLOBAL</t>
  </si>
  <si>
    <t>en semaine</t>
  </si>
  <si>
    <t>Commentaire</t>
  </si>
  <si>
    <t>Amortisseurs</t>
  </si>
  <si>
    <t>S1 LASMECA</t>
  </si>
  <si>
    <t>S2 MOTORISATION INSTRUMENTEE</t>
  </si>
  <si>
    <t>Barre anti roulis</t>
  </si>
  <si>
    <t>S3 CHASSIS EQUIPEE ET PACK AERO</t>
  </si>
  <si>
    <t>modèle et dimensionnement en torsion + packaging</t>
  </si>
  <si>
    <t>Triangles</t>
  </si>
  <si>
    <t>S4 SEISM</t>
  </si>
  <si>
    <t>choix points de suspensions + collage</t>
  </si>
  <si>
    <t>Système de freinage</t>
  </si>
  <si>
    <t>AUTRE</t>
  </si>
  <si>
    <t>compréhesion et choix appro</t>
  </si>
  <si>
    <t>Roue équipée</t>
  </si>
  <si>
    <t>Pas mal de conception et dimensionnement</t>
  </si>
  <si>
    <t>Pneus</t>
  </si>
  <si>
    <t>Appro récupération</t>
  </si>
  <si>
    <t>TEMPS TOTALE (h)</t>
  </si>
  <si>
    <t>Jantes</t>
  </si>
  <si>
    <t>Appro en magnésium (voir OZ racing)</t>
  </si>
  <si>
    <t>Direction</t>
  </si>
  <si>
    <t>comprendre modéle + comparaison avec résultats réel de vulcanix + appro + conception collone de drémaillère</t>
  </si>
  <si>
    <t>BUDGET Heure/Homme S3: CHASSIS EQUIPE ET PACK AERO</t>
  </si>
  <si>
    <t>Châssis tubulaire</t>
  </si>
  <si>
    <t>dessin filaire du chassis</t>
  </si>
  <si>
    <t>Equipements</t>
  </si>
  <si>
    <t>faciliter les chapes (tubes rectangles endroits clé ?)</t>
  </si>
  <si>
    <t>Paroi pare feu</t>
  </si>
  <si>
    <t>Fond plat</t>
  </si>
  <si>
    <t>Plaque anti intrusion</t>
  </si>
  <si>
    <t>Carrosserie</t>
  </si>
  <si>
    <t xml:space="preserve">conserver celle de vulcanix </t>
  </si>
  <si>
    <t>Apendices aéro</t>
  </si>
  <si>
    <t>à justifier car bcp de travail et pas forcément rentable</t>
  </si>
  <si>
    <t>BUDGET Heure/Homme S2: MOTORISATION INSTRUMENTEE</t>
  </si>
  <si>
    <t>Admission</t>
  </si>
  <si>
    <t>Echappement</t>
  </si>
  <si>
    <t>Modification de celui de vulcanix</t>
  </si>
  <si>
    <t>Moteur</t>
  </si>
  <si>
    <t>temps d'appro</t>
  </si>
  <si>
    <t>Système de lubrification</t>
  </si>
  <si>
    <t>Pas fait cette année</t>
  </si>
  <si>
    <t>Circuit de carburant</t>
  </si>
  <si>
    <t>Refroidissement</t>
  </si>
  <si>
    <t>Différentiel</t>
  </si>
  <si>
    <t>Arbres de transmission</t>
  </si>
  <si>
    <t>Autres éléments de transmission secondaire</t>
  </si>
  <si>
    <t>Mulet thermodynamique</t>
  </si>
  <si>
    <t>BUDGET heure/homme S4: SEISM</t>
  </si>
  <si>
    <t>Faisceau électrique</t>
  </si>
  <si>
    <t>Tableau de bord</t>
  </si>
  <si>
    <t>normalement fais par un 0A sinon ce sera pas long</t>
  </si>
  <si>
    <t>Volant équipé</t>
  </si>
  <si>
    <t>Très surement appro chez FormulaSeven</t>
  </si>
  <si>
    <t>Commande BV</t>
  </si>
  <si>
    <t>Télémétrie</t>
  </si>
  <si>
    <t>Interface télémétrie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</si>
</sst>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Tahoma"/>
    </font>
    <font>
      <name val="Tahoma"/>
    </font>
    <font/>
    <font>
      <b/>
    </font>
    <font>
      <b/>
      <i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2" numFmtId="0" xfId="0" applyAlignment="1" applyFont="1">
      <alignment readingOrder="0" shrinkToFit="0" wrapText="1"/>
    </xf>
    <xf borderId="1" fillId="5" fontId="4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2" fillId="4" fontId="5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2" fillId="4" fontId="5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2" fillId="6" fontId="3" numFmtId="0" xfId="0" applyAlignment="1" applyBorder="1" applyFont="1">
      <alignment horizontal="center" vertical="center"/>
    </xf>
    <xf borderId="2" fillId="4" fontId="5" numFmtId="0" xfId="0" applyAlignment="1" applyBorder="1" applyFont="1">
      <alignment horizontal="center" readingOrder="0"/>
    </xf>
    <xf borderId="1" fillId="5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4" fillId="5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2" fillId="6" fontId="3" numFmtId="0" xfId="0" applyBorder="1" applyFont="1"/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</a:defRPr>
            </a:pPr>
            <a:r>
              <a:t>Budget Heure/Homme global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FF1515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Pt>
            <c:idx val="3"/>
            <c:spPr>
              <a:solidFill>
                <a:srgbClr val="2BA814"/>
              </a:solidFill>
            </c:spPr>
          </c:dPt>
          <c:dPt>
            <c:idx val="4"/>
            <c:spPr>
              <a:solidFill>
                <a:srgbClr val="FFAB1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GLOBAL!$A$2:$A$6</c:f>
            </c:strRef>
          </c:cat>
          <c:val>
            <c:numRef>
              <c:f>GLOBAL!$B$2:$B$6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434343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Budget Heure/Homme S1: LASMECA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B7B7B7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LASMECA!$A$2:$A$9</c:f>
            </c:strRef>
          </c:cat>
          <c:val>
            <c:numRef>
              <c:f>LASMECA!$B$2:$B$9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Budget massique S3: CHASSIS EQUIPE ET PACK AERO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'CHASSIS EQUIPE ET AERO'!$A$2:$A$8</c:f>
            </c:strRef>
          </c:cat>
          <c:val>
            <c:numRef>
              <c:f>'CHASSIS EQUIPE ET AERO'!$B$2:$B$8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Budget massique S2: MOTORISATION INSTRUMENTEE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'MOTORISATION INSTRUMENTEE'!$A$2:$A$11</c:f>
            </c:strRef>
          </c:cat>
          <c:val>
            <c:numRef>
              <c:f>'MOTORISATION INSTRUMENTEE'!$B$2:$B$11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Budget Heure/Homme S4: SEISM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SEISM!$A$2:$A$7</c:f>
            </c:strRef>
          </c:cat>
          <c:val>
            <c:numRef>
              <c:f>SEISM!$B$2:$B$7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828675</xdr:colOff>
      <xdr:row>0</xdr:row>
      <xdr:rowOff>114300</xdr:rowOff>
    </xdr:from>
    <xdr:ext cx="9629775" cy="48006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257175</xdr:colOff>
      <xdr:row>0</xdr:row>
      <xdr:rowOff>0</xdr:rowOff>
    </xdr:from>
    <xdr:ext cx="6934200" cy="42862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95250</xdr:colOff>
      <xdr:row>0</xdr:row>
      <xdr:rowOff>85725</xdr:rowOff>
    </xdr:from>
    <xdr:ext cx="5762625" cy="3581400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304800</xdr:colOff>
      <xdr:row>0</xdr:row>
      <xdr:rowOff>190500</xdr:rowOff>
    </xdr:from>
    <xdr:ext cx="7400925" cy="4286250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295275</xdr:colOff>
      <xdr:row>2</xdr:row>
      <xdr:rowOff>19050</xdr:rowOff>
    </xdr:from>
    <xdr:ext cx="6781800" cy="4286250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0"/>
  </cols>
  <sheetData>
    <row r="1">
      <c r="A1" s="1"/>
      <c r="B1" s="2" t="s">
        <v>0</v>
      </c>
      <c r="C1" s="2" t="s">
        <v>1</v>
      </c>
      <c r="D1" s="3"/>
      <c r="E1" s="3"/>
      <c r="F1" s="4" t="s">
        <v>2</v>
      </c>
      <c r="G1" s="4">
        <v>6.0</v>
      </c>
      <c r="H1" s="3"/>
      <c r="I1" s="3"/>
    </row>
    <row r="2">
      <c r="A2" s="5" t="s">
        <v>3</v>
      </c>
      <c r="B2" s="6"/>
      <c r="C2" s="7"/>
      <c r="D2" s="3"/>
      <c r="E2" s="3"/>
      <c r="F2" s="8"/>
      <c r="G2" s="9"/>
      <c r="H2" s="3"/>
      <c r="I2" s="3"/>
    </row>
    <row r="3">
      <c r="A3" s="10" t="s">
        <v>4</v>
      </c>
      <c r="B3" s="4">
        <v>3.0</v>
      </c>
      <c r="C3" s="11">
        <f t="shared" ref="C3:C7" si="1">B3*$G$1*G$10</f>
        <v>216</v>
      </c>
      <c r="D3" s="3"/>
      <c r="E3" s="3"/>
      <c r="F3" s="12" t="s">
        <v>5</v>
      </c>
      <c r="G3" s="13"/>
      <c r="H3" s="3"/>
      <c r="I3" s="3"/>
    </row>
    <row r="4">
      <c r="A4" s="10" t="s">
        <v>6</v>
      </c>
      <c r="B4" s="4">
        <v>9.0</v>
      </c>
      <c r="C4" s="11">
        <f t="shared" si="1"/>
        <v>648</v>
      </c>
      <c r="D4" s="3"/>
      <c r="E4" s="3"/>
      <c r="F4" s="10" t="s">
        <v>7</v>
      </c>
      <c r="G4" s="10" t="s">
        <v>8</v>
      </c>
      <c r="H4" s="3"/>
      <c r="I4" s="3"/>
    </row>
    <row r="5">
      <c r="A5" s="10" t="s">
        <v>9</v>
      </c>
      <c r="B5" s="4">
        <v>3.0</v>
      </c>
      <c r="C5" s="11">
        <f t="shared" si="1"/>
        <v>216</v>
      </c>
      <c r="D5" s="3"/>
      <c r="E5" s="3"/>
      <c r="F5" s="4" t="s">
        <v>10</v>
      </c>
      <c r="G5" s="4">
        <v>4.0</v>
      </c>
      <c r="H5" s="3"/>
      <c r="I5" s="3"/>
    </row>
    <row r="6">
      <c r="A6" s="10" t="s">
        <v>11</v>
      </c>
      <c r="B6" s="4">
        <v>1.0</v>
      </c>
      <c r="C6" s="11">
        <f t="shared" si="1"/>
        <v>72</v>
      </c>
      <c r="D6" s="3"/>
      <c r="E6" s="3"/>
      <c r="F6" s="4" t="s">
        <v>12</v>
      </c>
      <c r="G6" s="4">
        <v>4.0</v>
      </c>
      <c r="H6" s="3"/>
      <c r="I6" s="3"/>
    </row>
    <row r="7">
      <c r="A7" s="10" t="s">
        <v>13</v>
      </c>
      <c r="B7" s="4">
        <v>5.0</v>
      </c>
      <c r="C7" s="11">
        <f t="shared" si="1"/>
        <v>360</v>
      </c>
      <c r="D7" s="3"/>
      <c r="E7" s="3"/>
      <c r="F7" s="4" t="s">
        <v>14</v>
      </c>
      <c r="G7" s="4">
        <v>1.0</v>
      </c>
      <c r="H7" s="3"/>
      <c r="I7" s="3"/>
    </row>
    <row r="8">
      <c r="A8" s="5" t="s">
        <v>15</v>
      </c>
      <c r="B8" s="7"/>
      <c r="C8" s="7">
        <f>SUM(C5:C7)</f>
        <v>648</v>
      </c>
      <c r="D8" s="14" t="s">
        <v>16</v>
      </c>
      <c r="E8" s="3"/>
      <c r="F8" s="4" t="s">
        <v>17</v>
      </c>
      <c r="G8" s="4">
        <v>2.0</v>
      </c>
      <c r="H8" s="3"/>
      <c r="I8" s="3"/>
    </row>
    <row r="9">
      <c r="A9" s="15" t="s">
        <v>18</v>
      </c>
      <c r="B9" s="16">
        <v>9.0</v>
      </c>
      <c r="C9" s="11">
        <f t="shared" ref="C9:C11" si="2">B9*$G$1*G$10</f>
        <v>648</v>
      </c>
      <c r="D9" s="3"/>
      <c r="E9" s="3"/>
      <c r="F9" s="4" t="s">
        <v>19</v>
      </c>
      <c r="G9" s="4">
        <v>1.0</v>
      </c>
      <c r="H9" s="3"/>
      <c r="I9" s="3"/>
    </row>
    <row r="10">
      <c r="A10" s="15" t="s">
        <v>20</v>
      </c>
      <c r="B10" s="16">
        <v>6.0</v>
      </c>
      <c r="C10" s="11">
        <f t="shared" si="2"/>
        <v>432</v>
      </c>
      <c r="D10" s="3"/>
      <c r="E10" s="3"/>
      <c r="F10" s="17" t="s">
        <v>21</v>
      </c>
      <c r="G10" s="11">
        <f>SUM(G5:G9)</f>
        <v>12</v>
      </c>
      <c r="H10" s="3"/>
      <c r="I10" s="3"/>
    </row>
    <row r="11">
      <c r="A11" s="15" t="s">
        <v>22</v>
      </c>
      <c r="B11" s="16">
        <v>2.0</v>
      </c>
      <c r="C11" s="11">
        <f t="shared" si="2"/>
        <v>144</v>
      </c>
      <c r="D11" s="3"/>
      <c r="E11" s="3"/>
      <c r="F11" s="3"/>
      <c r="G11" s="3"/>
      <c r="H11" s="3"/>
      <c r="I11" s="3"/>
    </row>
    <row r="12">
      <c r="A12" s="18" t="s">
        <v>21</v>
      </c>
      <c r="B12" s="19">
        <f t="shared" ref="B12:C12" si="3">SUM(B2:B11)</f>
        <v>38</v>
      </c>
      <c r="C12" s="11">
        <f t="shared" si="3"/>
        <v>3384</v>
      </c>
      <c r="D12" s="3"/>
      <c r="E12" s="3"/>
      <c r="F12" s="3"/>
      <c r="G12" s="3"/>
      <c r="H12" s="3"/>
      <c r="I12" s="3"/>
    </row>
    <row r="13">
      <c r="C13" s="9"/>
      <c r="D13" s="3"/>
      <c r="E13" s="3"/>
      <c r="F13" s="3"/>
      <c r="G13" s="3"/>
      <c r="H13" s="3"/>
      <c r="I13" s="3"/>
    </row>
    <row r="14">
      <c r="A14" s="20" t="s">
        <v>23</v>
      </c>
      <c r="C14" s="9">
        <f>C12/4</f>
        <v>846</v>
      </c>
      <c r="D14" s="14" t="s">
        <v>24</v>
      </c>
      <c r="E14" s="3"/>
      <c r="F14" s="3"/>
      <c r="G14" s="3"/>
      <c r="H14" s="3"/>
      <c r="I14" s="3"/>
    </row>
    <row r="15">
      <c r="C15" s="9"/>
      <c r="D15" s="3"/>
      <c r="E15" s="3"/>
      <c r="F15" s="3"/>
      <c r="G15" s="3"/>
      <c r="H15" s="3"/>
      <c r="I15" s="3"/>
    </row>
    <row r="16">
      <c r="C16" s="9"/>
      <c r="D16" s="3"/>
      <c r="E16" s="3"/>
      <c r="F16" s="3"/>
      <c r="G16" s="3"/>
      <c r="H16" s="3"/>
      <c r="I16" s="3"/>
    </row>
    <row r="17">
      <c r="C17" s="9"/>
      <c r="D17" s="3"/>
      <c r="E17" s="3"/>
      <c r="F17" s="3"/>
      <c r="G17" s="3"/>
      <c r="H17" s="3"/>
      <c r="I17" s="3"/>
    </row>
    <row r="18">
      <c r="C18" s="9"/>
      <c r="D18" s="3"/>
      <c r="E18" s="3"/>
      <c r="F18" s="3"/>
      <c r="G18" s="3"/>
      <c r="H18" s="3"/>
      <c r="I18" s="3"/>
    </row>
    <row r="19">
      <c r="C19" s="9"/>
      <c r="D19" s="3"/>
      <c r="E19" s="3"/>
      <c r="F19" s="3"/>
      <c r="G19" s="3"/>
      <c r="H19" s="3"/>
      <c r="I19" s="3"/>
    </row>
    <row r="20">
      <c r="C20" s="9"/>
      <c r="D20" s="3"/>
      <c r="E20" s="3"/>
      <c r="F20" s="3"/>
      <c r="G20" s="3"/>
      <c r="H20" s="3"/>
      <c r="I20" s="3"/>
    </row>
    <row r="21">
      <c r="C21" s="9"/>
      <c r="D21" s="3"/>
      <c r="E21" s="3"/>
      <c r="F21" s="3"/>
      <c r="G21" s="3"/>
      <c r="H21" s="3"/>
      <c r="I21" s="3"/>
    </row>
    <row r="22">
      <c r="C22" s="9"/>
      <c r="D22" s="3"/>
      <c r="E22" s="3"/>
      <c r="F22" s="3"/>
      <c r="G22" s="3"/>
      <c r="H22" s="3"/>
      <c r="I22" s="3"/>
    </row>
    <row r="23">
      <c r="A23" s="21"/>
      <c r="B23" s="21"/>
      <c r="C23" s="21"/>
      <c r="D23" s="21"/>
      <c r="E23" s="21"/>
      <c r="F23" s="21"/>
      <c r="G23" s="21"/>
      <c r="H23" s="21"/>
      <c r="I23" s="21"/>
    </row>
    <row r="24">
      <c r="A24" s="21"/>
      <c r="B24" s="21"/>
      <c r="C24" s="21"/>
      <c r="D24" s="21"/>
      <c r="E24" s="21"/>
      <c r="F24" s="21"/>
      <c r="G24" s="21"/>
      <c r="H24" s="21"/>
      <c r="I24" s="21"/>
    </row>
    <row r="25">
      <c r="A25" s="21"/>
      <c r="B25" s="21"/>
      <c r="C25" s="21"/>
      <c r="D25" s="21"/>
      <c r="E25" s="21"/>
      <c r="F25" s="21"/>
      <c r="G25" s="21"/>
      <c r="H25" s="21"/>
      <c r="I25" s="21"/>
    </row>
  </sheetData>
  <mergeCells count="1">
    <mergeCell ref="F3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</cols>
  <sheetData>
    <row r="1">
      <c r="A1" s="22" t="s">
        <v>26</v>
      </c>
      <c r="B1" s="13"/>
      <c r="C1" s="23" t="s">
        <v>27</v>
      </c>
      <c r="D1" s="23" t="s">
        <v>28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30</v>
      </c>
      <c r="B2" s="26">
        <f>LASMECA!B11</f>
        <v>240</v>
      </c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31</v>
      </c>
      <c r="B3" s="27">
        <f>'MOTORISATION INSTRUMENTEE'!B13</f>
        <v>186</v>
      </c>
      <c r="C3" s="23"/>
      <c r="D3" s="23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33</v>
      </c>
      <c r="B4" s="27">
        <f>'CHASSIS EQUIPE ET AERO'!B10</f>
        <v>166</v>
      </c>
      <c r="C4" s="23"/>
      <c r="D4" s="2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 t="s">
        <v>36</v>
      </c>
      <c r="B5" s="27">
        <f>SEISM!B9</f>
        <v>88</v>
      </c>
      <c r="C5" s="23"/>
      <c r="D5" s="2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 t="s">
        <v>39</v>
      </c>
      <c r="B6" s="27">
        <v>9.0</v>
      </c>
      <c r="C6" s="23"/>
      <c r="D6" s="23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8"/>
      <c r="B7" s="13"/>
      <c r="C7" s="23"/>
      <c r="D7" s="23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9" t="s">
        <v>45</v>
      </c>
      <c r="B8" s="31">
        <f>SUM(B2:B6)</f>
        <v>689</v>
      </c>
      <c r="C8" s="23"/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/>
      <c r="B9" s="24"/>
      <c r="C9" s="23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4" t="s">
        <v>2</v>
      </c>
      <c r="B10" s="4">
        <v>6.0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3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</sheetData>
  <mergeCells count="2">
    <mergeCell ref="A1:B1"/>
    <mergeCell ref="A7:B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4" max="4" width="53.14"/>
  </cols>
  <sheetData>
    <row r="1">
      <c r="A1" s="22" t="s">
        <v>25</v>
      </c>
      <c r="B1" s="13"/>
      <c r="C1" s="23" t="s">
        <v>27</v>
      </c>
      <c r="D1" s="23" t="s">
        <v>28</v>
      </c>
    </row>
    <row r="2">
      <c r="A2" s="25" t="s">
        <v>29</v>
      </c>
      <c r="B2" s="27">
        <f t="shared" ref="B2:B9" si="1">C2*B$13</f>
        <v>32</v>
      </c>
      <c r="C2" s="23">
        <v>4.0</v>
      </c>
      <c r="D2" s="24"/>
    </row>
    <row r="3">
      <c r="A3" s="25" t="s">
        <v>32</v>
      </c>
      <c r="B3" s="27">
        <f t="shared" si="1"/>
        <v>32</v>
      </c>
      <c r="C3" s="23">
        <v>4.0</v>
      </c>
      <c r="D3" s="23" t="s">
        <v>34</v>
      </c>
    </row>
    <row r="4">
      <c r="A4" s="25" t="s">
        <v>35</v>
      </c>
      <c r="B4" s="27">
        <f t="shared" si="1"/>
        <v>40</v>
      </c>
      <c r="C4" s="23">
        <f>3+2</f>
        <v>5</v>
      </c>
      <c r="D4" s="23" t="s">
        <v>37</v>
      </c>
    </row>
    <row r="5">
      <c r="A5" s="25" t="s">
        <v>38</v>
      </c>
      <c r="B5" s="27">
        <f t="shared" si="1"/>
        <v>16</v>
      </c>
      <c r="C5" s="23">
        <v>2.0</v>
      </c>
      <c r="D5" s="23" t="s">
        <v>40</v>
      </c>
    </row>
    <row r="6">
      <c r="A6" s="25" t="s">
        <v>41</v>
      </c>
      <c r="B6" s="27">
        <f t="shared" si="1"/>
        <v>64</v>
      </c>
      <c r="C6" s="23">
        <v>8.0</v>
      </c>
      <c r="D6" s="23" t="s">
        <v>42</v>
      </c>
    </row>
    <row r="7">
      <c r="A7" s="25" t="s">
        <v>43</v>
      </c>
      <c r="B7" s="27">
        <f t="shared" si="1"/>
        <v>16</v>
      </c>
      <c r="C7" s="23">
        <v>2.0</v>
      </c>
      <c r="D7" s="23" t="s">
        <v>44</v>
      </c>
    </row>
    <row r="8">
      <c r="A8" s="25" t="s">
        <v>46</v>
      </c>
      <c r="B8" s="27">
        <f t="shared" si="1"/>
        <v>8</v>
      </c>
      <c r="C8" s="23">
        <v>1.0</v>
      </c>
      <c r="D8" s="23" t="s">
        <v>47</v>
      </c>
    </row>
    <row r="9">
      <c r="A9" s="30" t="s">
        <v>48</v>
      </c>
      <c r="B9" s="27">
        <f t="shared" si="1"/>
        <v>32</v>
      </c>
      <c r="C9" s="23">
        <v>4.0</v>
      </c>
      <c r="D9" s="23" t="s">
        <v>49</v>
      </c>
    </row>
    <row r="10">
      <c r="A10" s="28"/>
      <c r="B10" s="32"/>
      <c r="C10" s="24"/>
      <c r="D10" s="24"/>
    </row>
    <row r="11">
      <c r="A11" s="29" t="s">
        <v>45</v>
      </c>
      <c r="B11" s="31">
        <f>SUM(B2:B9)</f>
        <v>240</v>
      </c>
      <c r="C11" s="24"/>
      <c r="D11" s="24"/>
    </row>
    <row r="12">
      <c r="A12" s="24"/>
      <c r="B12" s="24"/>
      <c r="C12" s="24"/>
      <c r="D12" s="24"/>
    </row>
    <row r="13">
      <c r="A13" s="4" t="s">
        <v>2</v>
      </c>
      <c r="B13" s="4">
        <v>8.0</v>
      </c>
      <c r="C13" s="24"/>
      <c r="D13" s="24"/>
    </row>
  </sheetData>
  <mergeCells count="2">
    <mergeCell ref="A1:B1"/>
    <mergeCell ref="A10:B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12.86"/>
  </cols>
  <sheetData>
    <row r="1">
      <c r="A1" s="33" t="s">
        <v>50</v>
      </c>
      <c r="B1" s="13"/>
      <c r="C1" s="23" t="s">
        <v>27</v>
      </c>
      <c r="D1" s="23" t="s">
        <v>28</v>
      </c>
    </row>
    <row r="2">
      <c r="A2" s="34" t="s">
        <v>51</v>
      </c>
      <c r="B2" s="16">
        <v>70.0</v>
      </c>
      <c r="C2" s="23">
        <v>6.0</v>
      </c>
      <c r="D2" s="23" t="s">
        <v>52</v>
      </c>
    </row>
    <row r="3">
      <c r="A3" s="34" t="s">
        <v>53</v>
      </c>
      <c r="B3" s="16">
        <v>30.0</v>
      </c>
      <c r="C3" s="23">
        <v>4.0</v>
      </c>
      <c r="D3" s="23" t="s">
        <v>54</v>
      </c>
    </row>
    <row r="4">
      <c r="A4" s="34" t="s">
        <v>55</v>
      </c>
      <c r="B4" s="16">
        <v>22.0</v>
      </c>
      <c r="C4" s="23">
        <f>2</f>
        <v>2</v>
      </c>
      <c r="D4" s="23"/>
    </row>
    <row r="5">
      <c r="A5" s="34" t="s">
        <v>56</v>
      </c>
      <c r="B5" s="16">
        <v>10.0</v>
      </c>
      <c r="C5" s="23">
        <v>2.0</v>
      </c>
      <c r="D5" s="23"/>
    </row>
    <row r="6">
      <c r="A6" s="34" t="s">
        <v>57</v>
      </c>
      <c r="B6" s="16">
        <v>10.0</v>
      </c>
      <c r="C6" s="23">
        <v>2.0</v>
      </c>
      <c r="D6" s="23"/>
    </row>
    <row r="7">
      <c r="A7" s="34" t="s">
        <v>58</v>
      </c>
      <c r="B7" s="16">
        <v>24.0</v>
      </c>
      <c r="C7" s="23">
        <v>4.0</v>
      </c>
      <c r="D7" s="23" t="s">
        <v>59</v>
      </c>
    </row>
    <row r="8">
      <c r="A8" s="34" t="s">
        <v>60</v>
      </c>
      <c r="B8" s="16">
        <v>0.0</v>
      </c>
      <c r="C8" s="23">
        <v>12.0</v>
      </c>
      <c r="D8" s="23" t="s">
        <v>61</v>
      </c>
    </row>
    <row r="9">
      <c r="A9" s="35"/>
      <c r="B9" s="13"/>
      <c r="C9" s="23"/>
      <c r="D9" s="23"/>
    </row>
    <row r="10">
      <c r="A10" s="29" t="s">
        <v>45</v>
      </c>
      <c r="B10" s="19">
        <f>SUM(B2:B8)</f>
        <v>166</v>
      </c>
      <c r="C10" s="24"/>
      <c r="D10" s="24"/>
    </row>
    <row r="11">
      <c r="C11" s="24"/>
      <c r="D11" s="24"/>
    </row>
    <row r="12">
      <c r="A12" s="4" t="s">
        <v>2</v>
      </c>
      <c r="B12" s="4">
        <v>6.0</v>
      </c>
      <c r="C12" s="24"/>
      <c r="D12" s="24"/>
    </row>
    <row r="13">
      <c r="C13" s="24"/>
      <c r="D13" s="24"/>
    </row>
  </sheetData>
  <mergeCells count="2">
    <mergeCell ref="A1:B1"/>
    <mergeCell ref="A9:B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86"/>
    <col customWidth="1" min="4" max="4" width="34.71"/>
  </cols>
  <sheetData>
    <row r="1">
      <c r="A1" s="36" t="s">
        <v>62</v>
      </c>
      <c r="B1" s="13"/>
      <c r="C1" s="23" t="s">
        <v>27</v>
      </c>
      <c r="D1" s="23" t="s">
        <v>28</v>
      </c>
    </row>
    <row r="2">
      <c r="A2" s="37" t="s">
        <v>63</v>
      </c>
      <c r="B2" s="38">
        <f t="shared" ref="B2:B11" si="1">C2*$B$15</f>
        <v>18</v>
      </c>
      <c r="C2" s="23">
        <v>3.0</v>
      </c>
      <c r="D2" s="24"/>
    </row>
    <row r="3">
      <c r="A3" s="37" t="s">
        <v>64</v>
      </c>
      <c r="B3" s="38">
        <f t="shared" si="1"/>
        <v>18</v>
      </c>
      <c r="C3" s="23">
        <v>3.0</v>
      </c>
      <c r="D3" s="23" t="s">
        <v>65</v>
      </c>
    </row>
    <row r="4">
      <c r="A4" s="37" t="s">
        <v>66</v>
      </c>
      <c r="B4" s="38">
        <f t="shared" si="1"/>
        <v>30</v>
      </c>
      <c r="C4" s="23">
        <f>3+2</f>
        <v>5</v>
      </c>
      <c r="D4" s="23" t="s">
        <v>67</v>
      </c>
    </row>
    <row r="5">
      <c r="A5" s="37" t="s">
        <v>68</v>
      </c>
      <c r="B5" s="38">
        <f t="shared" si="1"/>
        <v>0</v>
      </c>
      <c r="C5" s="23">
        <v>0.0</v>
      </c>
      <c r="D5" s="23" t="s">
        <v>69</v>
      </c>
    </row>
    <row r="6">
      <c r="A6" s="37" t="s">
        <v>70</v>
      </c>
      <c r="B6" s="38">
        <f t="shared" si="1"/>
        <v>24</v>
      </c>
      <c r="C6" s="23">
        <v>4.0</v>
      </c>
      <c r="D6" s="23"/>
    </row>
    <row r="7">
      <c r="A7" s="37" t="s">
        <v>71</v>
      </c>
      <c r="B7" s="38">
        <f t="shared" si="1"/>
        <v>24</v>
      </c>
      <c r="C7" s="23">
        <v>4.0</v>
      </c>
      <c r="D7" s="23"/>
    </row>
    <row r="8">
      <c r="A8" s="39" t="s">
        <v>72</v>
      </c>
      <c r="B8" s="38">
        <f t="shared" si="1"/>
        <v>36</v>
      </c>
      <c r="C8" s="23">
        <v>6.0</v>
      </c>
      <c r="D8" s="23"/>
    </row>
    <row r="9">
      <c r="A9" s="39" t="s">
        <v>73</v>
      </c>
      <c r="B9" s="38">
        <f t="shared" si="1"/>
        <v>6</v>
      </c>
      <c r="C9" s="23">
        <v>1.0</v>
      </c>
    </row>
    <row r="10">
      <c r="A10" s="39" t="s">
        <v>74</v>
      </c>
      <c r="B10" s="38">
        <f t="shared" si="1"/>
        <v>12</v>
      </c>
      <c r="C10" s="23">
        <v>2.0</v>
      </c>
    </row>
    <row r="11">
      <c r="A11" s="39" t="s">
        <v>75</v>
      </c>
      <c r="B11" s="38">
        <f t="shared" si="1"/>
        <v>18</v>
      </c>
      <c r="C11" s="40">
        <v>3.0</v>
      </c>
    </row>
    <row r="12">
      <c r="A12" s="41"/>
      <c r="B12" s="13"/>
    </row>
    <row r="13">
      <c r="A13" s="29" t="s">
        <v>45</v>
      </c>
      <c r="B13" s="42">
        <f>SUM(B2:B11)</f>
        <v>186</v>
      </c>
    </row>
    <row r="15">
      <c r="A15" s="4" t="s">
        <v>2</v>
      </c>
      <c r="B15" s="4">
        <v>6.0</v>
      </c>
    </row>
  </sheetData>
  <mergeCells count="2">
    <mergeCell ref="A1:B1"/>
    <mergeCell ref="A12:B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4" max="4" width="43.71"/>
  </cols>
  <sheetData>
    <row r="1">
      <c r="A1" s="36" t="s">
        <v>76</v>
      </c>
      <c r="B1" s="13"/>
      <c r="C1" s="23" t="s">
        <v>27</v>
      </c>
      <c r="D1" s="23" t="s">
        <v>28</v>
      </c>
    </row>
    <row r="2">
      <c r="A2" s="37" t="s">
        <v>77</v>
      </c>
      <c r="B2" s="38">
        <f t="shared" ref="B2:B7" si="1">C2*B$11</f>
        <v>32</v>
      </c>
      <c r="C2" s="23">
        <v>4.0</v>
      </c>
      <c r="D2" s="24"/>
    </row>
    <row r="3">
      <c r="A3" s="37" t="s">
        <v>78</v>
      </c>
      <c r="B3" s="38">
        <f t="shared" si="1"/>
        <v>8</v>
      </c>
      <c r="C3" s="23">
        <v>1.0</v>
      </c>
      <c r="D3" s="23" t="s">
        <v>79</v>
      </c>
    </row>
    <row r="4">
      <c r="A4" s="37" t="s">
        <v>80</v>
      </c>
      <c r="B4" s="38">
        <f t="shared" si="1"/>
        <v>0</v>
      </c>
      <c r="C4" s="23">
        <f>0</f>
        <v>0</v>
      </c>
      <c r="D4" s="23" t="s">
        <v>81</v>
      </c>
    </row>
    <row r="5">
      <c r="A5" s="37" t="s">
        <v>82</v>
      </c>
      <c r="B5" s="38">
        <f t="shared" si="1"/>
        <v>24</v>
      </c>
      <c r="C5" s="23">
        <v>3.0</v>
      </c>
      <c r="D5" s="23"/>
    </row>
    <row r="6">
      <c r="A6" s="37" t="s">
        <v>83</v>
      </c>
      <c r="B6" s="38">
        <f t="shared" si="1"/>
        <v>24</v>
      </c>
      <c r="C6" s="23">
        <v>3.0</v>
      </c>
      <c r="D6" s="23"/>
    </row>
    <row r="7">
      <c r="A7" s="37" t="s">
        <v>84</v>
      </c>
      <c r="B7" s="38">
        <f t="shared" si="1"/>
        <v>24</v>
      </c>
      <c r="C7" s="23">
        <v>3.0</v>
      </c>
      <c r="D7" s="23"/>
    </row>
    <row r="8">
      <c r="A8" s="41"/>
      <c r="B8" s="32"/>
      <c r="C8" s="23"/>
      <c r="D8" s="23"/>
    </row>
    <row r="9">
      <c r="A9" s="29" t="s">
        <v>45</v>
      </c>
      <c r="B9" s="42">
        <f t="shared" ref="B9:C9" si="2">SUM(B2:B6)</f>
        <v>88</v>
      </c>
      <c r="C9" s="42">
        <f t="shared" si="2"/>
        <v>11</v>
      </c>
    </row>
    <row r="11">
      <c r="A11" s="4" t="s">
        <v>2</v>
      </c>
      <c r="B11" s="4">
        <v>8.0</v>
      </c>
    </row>
  </sheetData>
  <mergeCells count="2">
    <mergeCell ref="A1:B1"/>
    <mergeCell ref="A8:B8"/>
  </mergeCells>
  <drawing r:id="rId1"/>
</worksheet>
</file>