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Intergen\02_Modèles\Lap_Time_Model\01_Simple_Model\"/>
    </mc:Choice>
  </mc:AlternateContent>
  <xr:revisionPtr revIDLastSave="0" documentId="13_ncr:1_{251A2BB4-3436-4902-BAB6-5496D4592E97}" xr6:coauthVersionLast="43" xr6:coauthVersionMax="43" xr10:uidLastSave="{00000000-0000-0000-0000-000000000000}"/>
  <bookViews>
    <workbookView xWindow="735" yWindow="735" windowWidth="15375" windowHeight="9390" xr2:uid="{6E2AF5FA-F89F-4AF6-A42A-943CF448126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K4" i="1"/>
  <c r="K5" i="1"/>
  <c r="K6" i="1"/>
  <c r="D7" i="1" l="1"/>
  <c r="J7" i="1"/>
  <c r="H7" i="1"/>
  <c r="F7" i="1"/>
  <c r="K7" i="1" l="1"/>
  <c r="C5" i="1"/>
  <c r="D5" i="1"/>
  <c r="C6" i="1"/>
  <c r="D6" i="1" s="1"/>
  <c r="C4" i="1"/>
  <c r="D4" i="1" s="1"/>
  <c r="F4" i="1"/>
  <c r="H4" i="1"/>
  <c r="J4" i="1"/>
  <c r="F5" i="1"/>
  <c r="H5" i="1"/>
  <c r="J5" i="1"/>
  <c r="F6" i="1"/>
  <c r="H6" i="1"/>
  <c r="J6" i="1"/>
  <c r="J3" i="1"/>
  <c r="H3" i="1"/>
  <c r="F3" i="1"/>
  <c r="D3" i="1"/>
  <c r="C3" i="1"/>
  <c r="O6" i="1"/>
  <c r="K3" i="1" l="1"/>
</calcChain>
</file>

<file path=xl/sharedStrings.xml><?xml version="1.0" encoding="utf-8"?>
<sst xmlns="http://schemas.openxmlformats.org/spreadsheetml/2006/main" count="26" uniqueCount="20">
  <si>
    <t xml:space="preserve">Endurance </t>
  </si>
  <si>
    <t>Total Score</t>
  </si>
  <si>
    <t xml:space="preserve">Time </t>
  </si>
  <si>
    <t>Score</t>
  </si>
  <si>
    <t>Meilleur temps</t>
  </si>
  <si>
    <t>acceleration</t>
  </si>
  <si>
    <t>skidpad</t>
  </si>
  <si>
    <t>autoX</t>
  </si>
  <si>
    <t>Endurance</t>
  </si>
  <si>
    <t>23 min</t>
  </si>
  <si>
    <t>with aero</t>
  </si>
  <si>
    <t>without aero</t>
  </si>
  <si>
    <t>with ARB</t>
  </si>
  <si>
    <t>with …</t>
  </si>
  <si>
    <t>Comparaison</t>
  </si>
  <si>
    <t>AutoX</t>
  </si>
  <si>
    <t>Skidpad</t>
  </si>
  <si>
    <t>Acceleration</t>
  </si>
  <si>
    <t>Concept</t>
  </si>
  <si>
    <t>Test_2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</si>
</sst>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Concepts</a:t>
            </a:r>
            <a:r>
              <a:rPr lang="fr-FR" baseline="0"/>
              <a:t> Comparision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Endurance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Feuil1!$D$3:$D$6</c:f>
              <c:numCache>
                <c:formatCode>General</c:formatCode>
                <c:ptCount val="4"/>
                <c:pt idx="0">
                  <c:v>186.43451143451136</c:v>
                </c:pt>
                <c:pt idx="1">
                  <c:v>228.92792792792784</c:v>
                </c:pt>
                <c:pt idx="2">
                  <c:v>186.43451143451136</c:v>
                </c:pt>
                <c:pt idx="3">
                  <c:v>379.58640458640463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8-48AA-8988-373C589CB5C7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AutoX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Feuil1!$F$3:$F$6</c:f>
              <c:numCache>
                <c:formatCode>General</c:formatCode>
                <c:ptCount val="4"/>
                <c:pt idx="0">
                  <c:v>47.909090909090871</c:v>
                </c:pt>
                <c:pt idx="1">
                  <c:v>40.3125</c:v>
                </c:pt>
                <c:pt idx="2">
                  <c:v>32.982456140350834</c:v>
                </c:pt>
                <c:pt idx="3">
                  <c:v>25.905172413793135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8-48AA-8988-373C589CB5C7}"/>
            </c:ext>
          </c:extLst>
        </c:ser>
        <c:ser>
          <c:idx val="2"/>
          <c:order val="2"/>
          <c:tx>
            <c:strRef>
              <c:f>Feuil1!$G$1</c:f>
              <c:strCache>
                <c:ptCount val="1"/>
                <c:pt idx="0">
                  <c:v>Skidpad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Feuil1!$H$3:$H$6</c:f>
              <c:numCache>
                <c:formatCode>General</c:formatCode>
                <c:ptCount val="4"/>
                <c:pt idx="0">
                  <c:v>128.39854817163581</c:v>
                </c:pt>
                <c:pt idx="1">
                  <c:v>53.880333352862607</c:v>
                </c:pt>
                <c:pt idx="2">
                  <c:v>79.116183087115175</c:v>
                </c:pt>
                <c:pt idx="3">
                  <c:v>73.655766222988291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8-48AA-8988-373C589CB5C7}"/>
            </c:ext>
          </c:extLst>
        </c:ser>
        <c:ser>
          <c:idx val="3"/>
          <c:order val="3"/>
          <c:tx>
            <c:strRef>
              <c:f>Feuil1!$I$1</c:f>
              <c:strCache>
                <c:ptCount val="1"/>
                <c:pt idx="0">
                  <c:v>Acceleration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Feuil1!$J$3:$J$6</c:f>
              <c:numCache>
                <c:formatCode>General</c:formatCode>
                <c:ptCount val="4"/>
                <c:pt idx="0">
                  <c:v>63.463147410358545</c:v>
                </c:pt>
                <c:pt idx="1">
                  <c:v>61.263546798029552</c:v>
                </c:pt>
                <c:pt idx="2">
                  <c:v>59.304878048780473</c:v>
                </c:pt>
                <c:pt idx="3">
                  <c:v>54.571428571428548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8-48AA-8988-373C589C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542080"/>
        <c:axId val="435542408"/>
      </c:barChart>
      <c:catAx>
        <c:axId val="4355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542408"/>
        <c:crosses val="autoZero"/>
        <c:auto val="1"/>
        <c:lblAlgn val="ctr"/>
        <c:lblOffset val="100"/>
        <c:noMultiLvlLbl val="0"/>
      </c:catAx>
      <c:valAx>
        <c:axId val="4355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5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885824</xdr:colOff>
      <xdr:row>16</xdr:row>
      <xdr:rowOff>180974</xdr:rowOff>
    </xdr:from>
    <xdr:to>
      <xdr:col>9</xdr:col>
      <xdr:colOff>647699</xdr:colOff>
      <xdr:row>38</xdr:row>
      <xdr:rowOff>154939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04B6AA-ED7B-40D2-B29C-9B6C753E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217-4813-4CBC-9176-8C7BE9273B15}">
  <dimension ref="A1:P7"/>
  <sheetViews>
    <sheetView tabSelected="1" zoomScaleNormal="100" workbookViewId="0">
      <selection activeCell="I7" sqref="I7"/>
    </sheetView>
  </sheetViews>
  <sheetFormatPr baseColWidth="10" defaultRowHeight="15" x14ac:dyDescent="0.25"/>
  <cols>
    <col min="1" max="1" width="17" bestFit="1" customWidth="1"/>
    <col min="2" max="3" width="17" customWidth="1"/>
    <col min="10" max="10" width="11.140625" bestFit="1" customWidth="1"/>
    <col min="11" max="11" width="19.5703125" customWidth="1"/>
    <col min="14" max="14" width="13.42578125" bestFit="1" customWidth="1"/>
  </cols>
  <sheetData>
    <row r="1" spans="1:16" x14ac:dyDescent="0.25">
      <c r="A1" s="2" t="s">
        <v>18</v>
      </c>
      <c r="B1" s="7" t="s">
        <v>0</v>
      </c>
      <c r="C1" s="7"/>
      <c r="D1" s="7"/>
      <c r="E1" s="4" t="s">
        <v>15</v>
      </c>
      <c r="F1" s="4"/>
      <c r="G1" s="5" t="s">
        <v>16</v>
      </c>
      <c r="H1" s="5"/>
      <c r="I1" s="6" t="s">
        <v>17</v>
      </c>
      <c r="J1" s="6"/>
      <c r="K1" s="8" t="s">
        <v>1</v>
      </c>
    </row>
    <row r="2" spans="1:16" x14ac:dyDescent="0.25">
      <c r="A2" s="2" t="s">
        <v>14</v>
      </c>
      <c r="B2" s="1"/>
      <c r="C2" s="1" t="s">
        <v>2</v>
      </c>
      <c r="D2" s="1" t="s">
        <v>3</v>
      </c>
      <c r="E2" s="1" t="s">
        <v>2</v>
      </c>
      <c r="F2" s="1" t="s">
        <v>3</v>
      </c>
      <c r="G2" s="1" t="s">
        <v>2</v>
      </c>
      <c r="H2" s="1" t="s">
        <v>3</v>
      </c>
      <c r="I2" s="1" t="s">
        <v>2</v>
      </c>
      <c r="J2" s="1" t="s">
        <v>3</v>
      </c>
      <c r="K2" s="8"/>
      <c r="N2" s="3" t="s">
        <v>4</v>
      </c>
      <c r="O2" s="3"/>
    </row>
    <row r="3" spans="1:16" x14ac:dyDescent="0.25">
      <c r="A3" t="s">
        <v>10</v>
      </c>
      <c r="C3">
        <f>26*60</f>
        <v>1560</v>
      </c>
      <c r="D3">
        <f>300*(($O$6*1.333/C3-1)/0.333) + 25</f>
        <v>186.43451143451136</v>
      </c>
      <c r="E3">
        <v>55</v>
      </c>
      <c r="F3">
        <f>95.5*(($O$5*1.25/E3-1)/0.25) + 4.5</f>
        <v>47.909090909090871</v>
      </c>
      <c r="G3">
        <v>5.22</v>
      </c>
      <c r="H3">
        <f>71.5*((($O$4*1.5/G3)^2-1)/0.5625) + 3.5</f>
        <v>128.39854817163581</v>
      </c>
      <c r="I3">
        <v>4.016</v>
      </c>
      <c r="J3">
        <f>71.5*(($O$3*1.5/I3-1)/0.5) + 3.5</f>
        <v>63.463147410358545</v>
      </c>
      <c r="K3">
        <f>D3+F3+H3+J3</f>
        <v>426.2052979255966</v>
      </c>
      <c r="N3" t="s">
        <v>5</v>
      </c>
      <c r="O3">
        <v>3.8</v>
      </c>
    </row>
    <row r="4" spans="1:16" x14ac:dyDescent="0.25">
      <c r="A4" t="s">
        <v>11</v>
      </c>
      <c r="C4">
        <f>25*60</f>
        <v>1500</v>
      </c>
      <c r="D4">
        <f t="shared" ref="D4:D7" si="0">300*(($O$6*1.333/C4-1)/0.333) + 25</f>
        <v>228.92792792792784</v>
      </c>
      <c r="E4">
        <v>56</v>
      </c>
      <c r="F4">
        <f t="shared" ref="F4:F7" si="1">95.5*(($O$5*1.25/E4-1)/0.25) + 4.5</f>
        <v>40.3125</v>
      </c>
      <c r="G4">
        <v>6.22</v>
      </c>
      <c r="H4">
        <f t="shared" ref="H4:H7" si="2">71.5*((($O$4*1.5/G4)^2-1)/0.5625) + 3.5</f>
        <v>53.880333352862607</v>
      </c>
      <c r="I4">
        <v>4.0599999999999996</v>
      </c>
      <c r="J4">
        <f t="shared" ref="J4:J7" si="3">71.5*(($O$3*1.5/I4-1)/0.5) + 3.5</f>
        <v>61.263546798029552</v>
      </c>
      <c r="K4">
        <f t="shared" ref="K4:K7" si="4">D4+F4+H4+J4</f>
        <v>384.38430807882003</v>
      </c>
      <c r="N4" t="s">
        <v>6</v>
      </c>
      <c r="O4">
        <v>4.9000000000000004</v>
      </c>
    </row>
    <row r="5" spans="1:16" x14ac:dyDescent="0.25">
      <c r="A5" t="s">
        <v>12</v>
      </c>
      <c r="C5">
        <f>26*60</f>
        <v>1560</v>
      </c>
      <c r="D5">
        <f t="shared" si="0"/>
        <v>186.43451143451136</v>
      </c>
      <c r="E5">
        <v>57</v>
      </c>
      <c r="F5">
        <f t="shared" si="1"/>
        <v>32.982456140350834</v>
      </c>
      <c r="G5">
        <v>5.82</v>
      </c>
      <c r="H5">
        <f t="shared" si="2"/>
        <v>79.116183087115175</v>
      </c>
      <c r="I5">
        <v>4.0999999999999996</v>
      </c>
      <c r="J5">
        <f t="shared" si="3"/>
        <v>59.304878048780473</v>
      </c>
      <c r="K5">
        <f t="shared" si="4"/>
        <v>357.8380287107579</v>
      </c>
      <c r="N5" t="s">
        <v>7</v>
      </c>
      <c r="O5">
        <v>49</v>
      </c>
    </row>
    <row r="6" spans="1:16" x14ac:dyDescent="0.25">
      <c r="A6" t="s">
        <v>13</v>
      </c>
      <c r="C6">
        <f>22*60</f>
        <v>1320</v>
      </c>
      <c r="D6">
        <f t="shared" si="0"/>
        <v>379.58640458640463</v>
      </c>
      <c r="E6">
        <v>58</v>
      </c>
      <c r="F6">
        <f t="shared" si="1"/>
        <v>25.905172413793135</v>
      </c>
      <c r="G6">
        <v>5.9</v>
      </c>
      <c r="H6">
        <f t="shared" si="2"/>
        <v>73.655766222988291</v>
      </c>
      <c r="I6">
        <v>4.2</v>
      </c>
      <c r="J6">
        <f t="shared" si="3"/>
        <v>54.571428571428548</v>
      </c>
      <c r="K6">
        <f t="shared" si="4"/>
        <v>533.71877179461455</v>
      </c>
      <c r="N6" t="s">
        <v>8</v>
      </c>
      <c r="O6">
        <f>23*60</f>
        <v>1380</v>
      </c>
      <c r="P6" t="s">
        <v>9</v>
      </c>
    </row>
    <row r="7" spans="1:16" x14ac:dyDescent="0.25">
      <c r="A7" t="s">
        <v>19</v>
      </c>
      <c r="C7">
        <f>E7*120</f>
        <v>0</v>
      </c>
      <c r="D7" t="e">
        <f t="shared" si="0"/>
        <v>#DIV/0!</v>
      </c>
      <c r="E7">
        <v>0</v>
      </c>
      <c r="F7" t="e">
        <f t="shared" si="1"/>
        <v>#DIV/0!</v>
      </c>
      <c r="G7">
        <v>5.4499999999999282</v>
      </c>
      <c r="H7">
        <f t="shared" si="2"/>
        <v>107.57683603139145</v>
      </c>
      <c r="I7">
        <v>4.2199999999999545</v>
      </c>
      <c r="J7">
        <f t="shared" si="3"/>
        <v>53.651658767774585</v>
      </c>
      <c r="K7" t="e">
        <f t="shared" si="4"/>
        <v>#DIV/0!</v>
      </c>
    </row>
  </sheetData>
  <mergeCells count="6">
    <mergeCell ref="N2:O2"/>
    <mergeCell ref="E1:F1"/>
    <mergeCell ref="G1:H1"/>
    <mergeCell ref="I1:J1"/>
    <mergeCell ref="B1:D1"/>
    <mergeCell ref="K1:K2"/>
  </mergeCells>
  <conditionalFormatting sqref="K3:K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bob Aubouin</cp:lastModifiedBy>
  <dcterms:created xsi:type="dcterms:W3CDTF">2019-07-30T10:48:36Z</dcterms:created>
  <dcterms:modified xsi:type="dcterms:W3CDTF">2019-08-08T09:02:06Z</dcterms:modified>
</cp:coreProperties>
</file>