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 filterPrivacy="1"/>
  <xr:revisionPtr revIDLastSave="0" documentId="13_ncr:1_{AD04F535-AD9B-4FD0-855F-CE74BD5BDAC1}" xr6:coauthVersionLast="45" xr6:coauthVersionMax="45" xr10:uidLastSave="{00000000-0000-0000-0000-000000000000}"/>
  <bookViews>
    <workbookView xWindow="-108" yWindow="-108" windowWidth="30936" windowHeight="16896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5" i="1" l="1"/>
  <c r="F16" i="1"/>
  <c r="F15" i="1"/>
  <c r="D16" i="1"/>
  <c r="E15" i="1"/>
  <c r="F17" i="1" l="1"/>
  <c r="D17" i="1"/>
  <c r="C12" i="1"/>
  <c r="C13" i="1"/>
  <c r="C14" i="1"/>
  <c r="F14" i="1" s="1"/>
  <c r="C15" i="1"/>
  <c r="C16" i="1"/>
  <c r="C18" i="1"/>
  <c r="D18" i="1" s="1"/>
  <c r="C19" i="1"/>
  <c r="D19" i="1" s="1"/>
  <c r="C20" i="1"/>
  <c r="D20" i="1" s="1"/>
  <c r="C11" i="1"/>
  <c r="F13" i="1" l="1"/>
  <c r="D13" i="1"/>
  <c r="F11" i="1"/>
  <c r="G11" i="1" s="1"/>
  <c r="G12" i="1" s="1"/>
  <c r="D11" i="1"/>
  <c r="E11" i="1" s="1"/>
  <c r="F12" i="1"/>
  <c r="D12" i="1"/>
  <c r="F19" i="1"/>
  <c r="F20" i="1"/>
  <c r="F18" i="1"/>
  <c r="D14" i="1"/>
  <c r="C21" i="1"/>
  <c r="F21" i="1" l="1"/>
  <c r="E12" i="1"/>
  <c r="E13" i="1" s="1"/>
  <c r="E14" i="1" s="1"/>
  <c r="E16" i="1" s="1"/>
  <c r="E17" i="1" s="1"/>
  <c r="E18" i="1" s="1"/>
  <c r="E19" i="1" s="1"/>
  <c r="E20" i="1" s="1"/>
  <c r="D21" i="1"/>
  <c r="G13" i="1"/>
  <c r="G14" i="1" l="1"/>
  <c r="G15" i="1" l="1"/>
  <c r="G16" i="1" l="1"/>
  <c r="G17" i="1" s="1"/>
  <c r="G18" i="1" s="1"/>
  <c r="G19" i="1" s="1"/>
  <c r="G20" i="1" s="1"/>
</calcChain>
</file>

<file path=xl/sharedStrings.xml><?xml version="1.0" encoding="utf-8"?>
<sst xmlns="http://schemas.openxmlformats.org/spreadsheetml/2006/main" count="44" uniqueCount="27">
  <si>
    <t>Nombre de semaine</t>
  </si>
  <si>
    <t>Top Maquette</t>
  </si>
  <si>
    <t>Top Prédim</t>
  </si>
  <si>
    <t>Date</t>
  </si>
  <si>
    <t>Top Appro</t>
  </si>
  <si>
    <t>Top Saison</t>
  </si>
  <si>
    <t>Top Synthèse</t>
  </si>
  <si>
    <t>Top Copeau 1</t>
  </si>
  <si>
    <t>Top Copeau 2</t>
  </si>
  <si>
    <t>Top Organe</t>
  </si>
  <si>
    <t>Top Véhicule</t>
  </si>
  <si>
    <t>Top Moteur</t>
  </si>
  <si>
    <t>Top Qualif</t>
  </si>
  <si>
    <t>Total</t>
  </si>
  <si>
    <t>Borne inférieure</t>
  </si>
  <si>
    <t>Nb de 1A</t>
  </si>
  <si>
    <t>Nb de 2A</t>
  </si>
  <si>
    <t>Cumulée</t>
  </si>
  <si>
    <t>Delta</t>
  </si>
  <si>
    <t>Nb d'h/sem</t>
  </si>
  <si>
    <t>Borne supérieure</t>
  </si>
  <si>
    <t>Heures</t>
  </si>
  <si>
    <t>Semaines</t>
  </si>
  <si>
    <t>Budget h.h</t>
  </si>
  <si>
    <t>Invictus</t>
  </si>
  <si>
    <t>Comm &amp; Comm</t>
  </si>
  <si>
    <t>Motorisation électrique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</si>
</sst>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15" fontId="0" fillId="0" borderId="0" xfId="0" applyNumberFormat="1"/>
    <xf numFmtId="0" fontId="1" fillId="0" borderId="0" xfId="0" applyFont="1" applyAlignment="1">
      <alignment horizontal="center"/>
    </xf>
    <xf numFmtId="0" fontId="0" fillId="2" borderId="0" xfId="0" applyFill="1"/>
    <xf numFmtId="0" fontId="1" fillId="2" borderId="0" xfId="0" applyFont="1" applyFill="1"/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 vertical="top"/>
    </xf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Heures hommes cumulées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Borne inf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Feuil1!$B$10:$B$20</c:f>
              <c:numCache>
                <c:formatCode>d\-mmm\-yy</c:formatCode>
                <c:ptCount val="11"/>
                <c:pt idx="0">
                  <c:v>43587</c:v>
                </c:pt>
                <c:pt idx="1">
                  <c:v>43614</c:v>
                </c:pt>
                <c:pt idx="2">
                  <c:v>43643</c:v>
                </c:pt>
                <c:pt idx="3">
                  <c:v>43736</c:v>
                </c:pt>
                <c:pt idx="4">
                  <c:v>43754</c:v>
                </c:pt>
                <c:pt idx="5">
                  <c:v>43782</c:v>
                </c:pt>
                <c:pt idx="6">
                  <c:v>43789</c:v>
                </c:pt>
                <c:pt idx="7">
                  <c:v>43866</c:v>
                </c:pt>
                <c:pt idx="8">
                  <c:v>43880</c:v>
                </c:pt>
                <c:pt idx="9">
                  <c:v>43894</c:v>
                </c:pt>
                <c:pt idx="10">
                  <c:v>43907</c:v>
                </c:pt>
              </c:numCache>
            </c:numRef>
          </c:cat>
          <c:val>
            <c:numRef>
              <c:f>Feuil1!$E$10:$E$20</c:f>
              <c:numCache>
                <c:formatCode>General</c:formatCode>
                <c:ptCount val="11"/>
                <c:pt idx="0">
                  <c:v>0</c:v>
                </c:pt>
                <c:pt idx="1">
                  <c:v>608</c:v>
                </c:pt>
                <c:pt idx="2">
                  <c:v>1216</c:v>
                </c:pt>
                <c:pt idx="3">
                  <c:v>3192</c:v>
                </c:pt>
                <c:pt idx="4">
                  <c:v>4044</c:v>
                </c:pt>
                <c:pt idx="5">
                  <c:v>5660</c:v>
                </c:pt>
                <c:pt idx="6">
                  <c:v>6064</c:v>
                </c:pt>
                <c:pt idx="7">
                  <c:v>9188</c:v>
                </c:pt>
                <c:pt idx="8">
                  <c:v>9756</c:v>
                </c:pt>
                <c:pt idx="9">
                  <c:v>10324</c:v>
                </c:pt>
                <c:pt idx="10">
                  <c:v>10892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1B-4984-AB9B-EF14BE02C9FC}"/>
            </c:ext>
          </c:extLst>
        </c:ser>
        <c:ser>
          <c:idx val="1"/>
          <c:order val="1"/>
          <c:tx>
            <c:v>Borne sup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Feuil1!$G$10:$G$20</c:f>
              <c:numCache>
                <c:formatCode>General</c:formatCode>
                <c:ptCount val="11"/>
                <c:pt idx="0">
                  <c:v>0</c:v>
                </c:pt>
                <c:pt idx="1">
                  <c:v>912</c:v>
                </c:pt>
                <c:pt idx="2">
                  <c:v>1824</c:v>
                </c:pt>
                <c:pt idx="3">
                  <c:v>4788</c:v>
                </c:pt>
                <c:pt idx="4">
                  <c:v>6000</c:v>
                </c:pt>
                <c:pt idx="5">
                  <c:v>8248</c:v>
                </c:pt>
                <c:pt idx="6">
                  <c:v>8810</c:v>
                </c:pt>
                <c:pt idx="7">
                  <c:v>13254</c:v>
                </c:pt>
                <c:pt idx="8">
                  <c:v>14062</c:v>
                </c:pt>
                <c:pt idx="9">
                  <c:v>14870</c:v>
                </c:pt>
                <c:pt idx="10">
                  <c:v>15678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1B-4984-AB9B-EF14BE02C9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139664"/>
        <c:axId val="199966416"/>
      </c:lineChart>
      <c:dateAx>
        <c:axId val="203139664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9966416"/>
        <c:crosses val="autoZero"/>
        <c:auto val="1"/>
        <c:lblOffset val="100"/>
        <c:baseTimeUnit val="days"/>
      </c:dateAx>
      <c:valAx>
        <c:axId val="19996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3139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5</xdr:row>
      <xdr:rowOff>179070</xdr:rowOff>
    </xdr:from>
    <xdr:to>
      <xdr:col>19</xdr:col>
      <xdr:colOff>76200</xdr:colOff>
      <xdr:row>26</xdr:row>
      <xdr:rowOff>7620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DB6361E1-8C0E-43F5-B2C1-18FCCC0386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1"/>
  <sheetViews>
    <sheetView tabSelected="1" workbookViewId="0">
      <selection activeCell="G26" sqref="G26"/>
    </sheetView>
  </sheetViews>
  <sheetFormatPr baseColWidth="10" defaultColWidth="8.88671875" defaultRowHeight="14.4" x14ac:dyDescent="0.3"/>
  <cols>
    <col min="1" max="1" width="12.5546875" bestFit="1" customWidth="1"/>
    <col min="2" max="2" width="10.5546875" bestFit="1" customWidth="1"/>
    <col min="3" max="3" width="10.33203125" bestFit="1" customWidth="1"/>
    <col min="6" max="6" width="10.33203125" bestFit="1" customWidth="1"/>
    <col min="8" max="8" width="10.5546875" bestFit="1" customWidth="1"/>
  </cols>
  <sheetData>
    <row r="1" spans="1:16" x14ac:dyDescent="0.3">
      <c r="A1" s="10" t="s">
        <v>23</v>
      </c>
      <c r="B1" s="10"/>
      <c r="C1" s="11" t="s">
        <v>24</v>
      </c>
      <c r="K1" s="12" t="s">
        <v>25</v>
      </c>
      <c r="L1" s="12"/>
      <c r="M1" s="13"/>
      <c r="N1" s="12" t="s">
        <v>26</v>
      </c>
      <c r="O1" s="12"/>
      <c r="P1" s="12"/>
    </row>
    <row r="2" spans="1:16" x14ac:dyDescent="0.3">
      <c r="A2" s="4"/>
      <c r="B2" s="4"/>
    </row>
    <row r="3" spans="1:16" x14ac:dyDescent="0.3">
      <c r="A3" s="9" t="s">
        <v>14</v>
      </c>
      <c r="B3" s="9"/>
      <c r="C3" s="9"/>
      <c r="D3" s="9"/>
      <c r="E3" s="1"/>
      <c r="F3" s="8" t="s">
        <v>20</v>
      </c>
      <c r="G3" s="8"/>
      <c r="H3" s="8"/>
      <c r="I3" s="8"/>
    </row>
    <row r="4" spans="1:16" x14ac:dyDescent="0.3">
      <c r="A4" s="5" t="s">
        <v>15</v>
      </c>
      <c r="B4" s="5">
        <v>22</v>
      </c>
      <c r="C4" s="5" t="s">
        <v>19</v>
      </c>
      <c r="D4" s="5">
        <v>6</v>
      </c>
      <c r="F4" s="5" t="s">
        <v>15</v>
      </c>
      <c r="G4" s="5">
        <v>22</v>
      </c>
      <c r="H4" s="5" t="s">
        <v>19</v>
      </c>
      <c r="I4" s="5">
        <v>8</v>
      </c>
      <c r="K4" s="5" t="s">
        <v>15</v>
      </c>
      <c r="L4" s="5">
        <v>3</v>
      </c>
      <c r="N4" s="5" t="s">
        <v>15</v>
      </c>
      <c r="O4" s="5">
        <v>4</v>
      </c>
    </row>
    <row r="5" spans="1:16" x14ac:dyDescent="0.3">
      <c r="A5" s="5" t="s">
        <v>16</v>
      </c>
      <c r="B5" s="5">
        <v>19</v>
      </c>
      <c r="C5" s="5" t="s">
        <v>19</v>
      </c>
      <c r="D5" s="5">
        <v>8</v>
      </c>
      <c r="F5" s="5" t="s">
        <v>16</v>
      </c>
      <c r="G5" s="5">
        <v>19</v>
      </c>
      <c r="H5" s="5" t="s">
        <v>19</v>
      </c>
      <c r="I5" s="5">
        <v>12</v>
      </c>
      <c r="K5" s="5" t="s">
        <v>16</v>
      </c>
      <c r="L5" s="5">
        <v>0</v>
      </c>
      <c r="N5" s="5" t="s">
        <v>16</v>
      </c>
      <c r="O5" s="5">
        <v>0</v>
      </c>
    </row>
    <row r="7" spans="1:16" x14ac:dyDescent="0.3">
      <c r="A7" s="9" t="s">
        <v>0</v>
      </c>
      <c r="B7" s="9"/>
      <c r="C7" s="9"/>
      <c r="D7" s="9" t="s">
        <v>14</v>
      </c>
      <c r="E7" s="9"/>
      <c r="F7" s="9" t="s">
        <v>20</v>
      </c>
      <c r="G7" s="9"/>
    </row>
    <row r="8" spans="1:16" x14ac:dyDescent="0.3">
      <c r="A8" s="7"/>
      <c r="B8" s="1" t="s">
        <v>3</v>
      </c>
      <c r="C8" t="s">
        <v>18</v>
      </c>
      <c r="D8" t="s">
        <v>18</v>
      </c>
      <c r="E8" t="s">
        <v>17</v>
      </c>
      <c r="F8" t="s">
        <v>18</v>
      </c>
      <c r="G8" t="s">
        <v>17</v>
      </c>
    </row>
    <row r="9" spans="1:16" x14ac:dyDescent="0.3">
      <c r="A9" s="7"/>
      <c r="B9" s="1"/>
      <c r="C9" t="s">
        <v>22</v>
      </c>
      <c r="D9" t="s">
        <v>21</v>
      </c>
      <c r="E9" t="s">
        <v>21</v>
      </c>
      <c r="F9" t="s">
        <v>21</v>
      </c>
      <c r="G9" t="s">
        <v>21</v>
      </c>
    </row>
    <row r="10" spans="1:16" x14ac:dyDescent="0.3">
      <c r="A10" s="6" t="s">
        <v>1</v>
      </c>
      <c r="B10" s="3">
        <v>43587</v>
      </c>
      <c r="C10">
        <v>0</v>
      </c>
      <c r="D10">
        <v>0</v>
      </c>
      <c r="E10">
        <v>0</v>
      </c>
      <c r="F10">
        <v>0</v>
      </c>
      <c r="G10">
        <v>0</v>
      </c>
      <c r="H10" s="3"/>
    </row>
    <row r="11" spans="1:16" x14ac:dyDescent="0.3">
      <c r="A11" s="6" t="s">
        <v>2</v>
      </c>
      <c r="B11" s="3">
        <v>43614</v>
      </c>
      <c r="C11">
        <f>WEEKNUM(B11)-WEEKNUM(B10)</f>
        <v>4</v>
      </c>
      <c r="D11">
        <f>B$5*D$5*C11</f>
        <v>608</v>
      </c>
      <c r="E11">
        <f>D11</f>
        <v>608</v>
      </c>
      <c r="F11">
        <f>G$5*I$5*C11</f>
        <v>912</v>
      </c>
      <c r="G11">
        <f>F11</f>
        <v>912</v>
      </c>
    </row>
    <row r="12" spans="1:16" x14ac:dyDescent="0.3">
      <c r="A12" s="6" t="s">
        <v>4</v>
      </c>
      <c r="B12" s="3">
        <v>43643</v>
      </c>
      <c r="C12">
        <f t="shared" ref="C12:C20" si="0">WEEKNUM(B12)-WEEKNUM(B11)</f>
        <v>4</v>
      </c>
      <c r="D12">
        <f>B$5*D$5*C12</f>
        <v>608</v>
      </c>
      <c r="E12">
        <f>E11+D12</f>
        <v>1216</v>
      </c>
      <c r="F12">
        <f>G$5*I$5*C12</f>
        <v>912</v>
      </c>
      <c r="G12">
        <f>G11+F12</f>
        <v>1824</v>
      </c>
    </row>
    <row r="13" spans="1:16" x14ac:dyDescent="0.3">
      <c r="A13" s="6" t="s">
        <v>5</v>
      </c>
      <c r="B13" s="3">
        <v>43736</v>
      </c>
      <c r="C13">
        <f t="shared" si="0"/>
        <v>13</v>
      </c>
      <c r="D13">
        <f>B$5*D$5*C13</f>
        <v>1976</v>
      </c>
      <c r="E13">
        <f t="shared" ref="E13:E20" si="1">E12+D13</f>
        <v>3192</v>
      </c>
      <c r="F13">
        <f>G$5*I$5*C13</f>
        <v>2964</v>
      </c>
      <c r="G13">
        <f t="shared" ref="G13:G20" si="2">G12+F13</f>
        <v>4788</v>
      </c>
    </row>
    <row r="14" spans="1:16" x14ac:dyDescent="0.3">
      <c r="A14" s="6" t="s">
        <v>6</v>
      </c>
      <c r="B14" s="3">
        <v>43754</v>
      </c>
      <c r="C14">
        <f t="shared" si="0"/>
        <v>3</v>
      </c>
      <c r="D14">
        <f t="shared" ref="D14:D20" si="3">(B$4*D$4+B$5*D$5)*C14</f>
        <v>852</v>
      </c>
      <c r="E14">
        <f t="shared" si="1"/>
        <v>4044</v>
      </c>
      <c r="F14">
        <f t="shared" ref="F14:F20" si="4">(G$4*I$4+G$5*I$5)*C14</f>
        <v>1212</v>
      </c>
      <c r="G14">
        <f t="shared" si="2"/>
        <v>6000</v>
      </c>
    </row>
    <row r="15" spans="1:16" x14ac:dyDescent="0.3">
      <c r="A15" s="6" t="s">
        <v>7</v>
      </c>
      <c r="B15" s="3">
        <v>43782</v>
      </c>
      <c r="C15">
        <f t="shared" si="0"/>
        <v>4</v>
      </c>
      <c r="D15">
        <f>(B$4*(D$4+2)+B$5*(D$5+4))*C15</f>
        <v>1616</v>
      </c>
      <c r="E15">
        <f>E14+D15</f>
        <v>5660</v>
      </c>
      <c r="F15">
        <f>(G$4*(I$4+2)+G$5*(I$5+6))*C15</f>
        <v>2248</v>
      </c>
      <c r="G15">
        <f t="shared" si="2"/>
        <v>8248</v>
      </c>
    </row>
    <row r="16" spans="1:16" x14ac:dyDescent="0.3">
      <c r="A16" s="6" t="s">
        <v>8</v>
      </c>
      <c r="B16" s="3">
        <v>43789</v>
      </c>
      <c r="C16">
        <f t="shared" si="0"/>
        <v>1</v>
      </c>
      <c r="D16">
        <f>(B$4*(D$4+2)+B$5*(D$5+4))*C16</f>
        <v>404</v>
      </c>
      <c r="E16">
        <f t="shared" si="1"/>
        <v>6064</v>
      </c>
      <c r="F16">
        <f>(G$4*(I$4+2)+G$5*(I$5+6))*C16</f>
        <v>562</v>
      </c>
      <c r="G16">
        <f t="shared" si="2"/>
        <v>8810</v>
      </c>
      <c r="H16" s="2"/>
    </row>
    <row r="17" spans="1:7" x14ac:dyDescent="0.3">
      <c r="A17" s="6" t="s">
        <v>9</v>
      </c>
      <c r="B17" s="3">
        <v>43866</v>
      </c>
      <c r="C17">
        <v>11</v>
      </c>
      <c r="D17">
        <f t="shared" si="3"/>
        <v>3124</v>
      </c>
      <c r="E17">
        <f t="shared" si="1"/>
        <v>9188</v>
      </c>
      <c r="F17">
        <f t="shared" si="4"/>
        <v>4444</v>
      </c>
      <c r="G17">
        <f t="shared" si="2"/>
        <v>13254</v>
      </c>
    </row>
    <row r="18" spans="1:7" x14ac:dyDescent="0.3">
      <c r="A18" s="6" t="s">
        <v>10</v>
      </c>
      <c r="B18" s="3">
        <v>43880</v>
      </c>
      <c r="C18">
        <f t="shared" si="0"/>
        <v>2</v>
      </c>
      <c r="D18">
        <f t="shared" si="3"/>
        <v>568</v>
      </c>
      <c r="E18">
        <f t="shared" si="1"/>
        <v>9756</v>
      </c>
      <c r="F18">
        <f t="shared" si="4"/>
        <v>808</v>
      </c>
      <c r="G18">
        <f t="shared" si="2"/>
        <v>14062</v>
      </c>
    </row>
    <row r="19" spans="1:7" x14ac:dyDescent="0.3">
      <c r="A19" s="6" t="s">
        <v>11</v>
      </c>
      <c r="B19" s="3">
        <v>43894</v>
      </c>
      <c r="C19">
        <f t="shared" si="0"/>
        <v>2</v>
      </c>
      <c r="D19">
        <f t="shared" si="3"/>
        <v>568</v>
      </c>
      <c r="E19">
        <f t="shared" si="1"/>
        <v>10324</v>
      </c>
      <c r="F19">
        <f t="shared" si="4"/>
        <v>808</v>
      </c>
      <c r="G19">
        <f t="shared" si="2"/>
        <v>14870</v>
      </c>
    </row>
    <row r="20" spans="1:7" x14ac:dyDescent="0.3">
      <c r="A20" s="6" t="s">
        <v>12</v>
      </c>
      <c r="B20" s="3">
        <v>43907</v>
      </c>
      <c r="C20">
        <f t="shared" si="0"/>
        <v>2</v>
      </c>
      <c r="D20">
        <f t="shared" si="3"/>
        <v>568</v>
      </c>
      <c r="E20">
        <f t="shared" si="1"/>
        <v>10892</v>
      </c>
      <c r="F20">
        <f t="shared" si="4"/>
        <v>808</v>
      </c>
      <c r="G20">
        <f t="shared" si="2"/>
        <v>15678</v>
      </c>
    </row>
    <row r="21" spans="1:7" x14ac:dyDescent="0.3">
      <c r="A21" s="5"/>
      <c r="B21" s="6" t="s">
        <v>13</v>
      </c>
      <c r="C21" s="6">
        <f>SUM(C11:C20)</f>
        <v>46</v>
      </c>
      <c r="D21" s="9">
        <f>SUM(D11:D20)</f>
        <v>10892</v>
      </c>
      <c r="E21" s="9"/>
      <c r="F21" s="9">
        <f>SUM(F11:F20)</f>
        <v>15678</v>
      </c>
      <c r="G21" s="9"/>
    </row>
  </sheetData>
  <mergeCells count="10">
    <mergeCell ref="K1:L1"/>
    <mergeCell ref="N1:P1"/>
    <mergeCell ref="F3:I3"/>
    <mergeCell ref="F7:G7"/>
    <mergeCell ref="F21:G21"/>
    <mergeCell ref="A7:C7"/>
    <mergeCell ref="A1:B1"/>
    <mergeCell ref="D7:E7"/>
    <mergeCell ref="D21:E21"/>
    <mergeCell ref="A3:D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2019-10-16T13:20:59Z</dcterms:modified>
</cp:coreProperties>
</file>