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AE_invictus\Ressources2020\SU_Suspension\09_insertsTriangles\"/>
    </mc:Choice>
  </mc:AlternateContent>
  <bookViews>
    <workbookView xWindow="0" yWindow="0" windowWidth="20490" windowHeight="9195"/>
  </bookViews>
  <sheets>
    <sheet name="vis" sheetId="1" r:id="rId1"/>
    <sheet name="enduranc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0" i="1"/>
  <c r="C7" i="1"/>
  <c r="C6" i="1"/>
  <c r="C14" i="1" s="1"/>
  <c r="C15" i="1" s="1"/>
  <c r="C16" i="1" s="1"/>
  <c r="E6" i="1" l="1"/>
  <c r="E7" i="1"/>
  <c r="E10" i="1"/>
  <c r="E14" i="1"/>
  <c r="E15" i="1" s="1"/>
  <c r="E16" i="1" s="1"/>
  <c r="E21" i="1"/>
  <c r="D21" i="1"/>
  <c r="D10" i="1"/>
  <c r="D7" i="1"/>
  <c r="D6" i="1"/>
  <c r="D14" i="1" s="1"/>
  <c r="D15" i="1" s="1"/>
  <c r="D16" i="1" s="1"/>
  <c r="B7" i="1" l="1"/>
  <c r="B10" i="1"/>
  <c r="B14" i="2"/>
  <c r="B6" i="2"/>
  <c r="B21" i="1"/>
  <c r="B11" i="2"/>
  <c r="B10" i="2"/>
  <c r="B3" i="2"/>
  <c r="B2" i="2"/>
  <c r="B6" i="1"/>
  <c r="B14" i="1" s="1"/>
  <c r="B15" i="1" s="1"/>
  <c r="B16" i="1" s="1"/>
</calcChain>
</file>

<file path=xl/sharedStrings.xml><?xml version="1.0" encoding="utf-8"?>
<sst xmlns="http://schemas.openxmlformats.org/spreadsheetml/2006/main" count="66" uniqueCount="47">
  <si>
    <t>M</t>
  </si>
  <si>
    <t>p</t>
  </si>
  <si>
    <t>mm</t>
  </si>
  <si>
    <t>D1</t>
  </si>
  <si>
    <t>H1</t>
  </si>
  <si>
    <t>ISO metrique</t>
  </si>
  <si>
    <t>n</t>
  </si>
  <si>
    <t>filets</t>
  </si>
  <si>
    <t>l</t>
  </si>
  <si>
    <t>section</t>
  </si>
  <si>
    <t>r1</t>
  </si>
  <si>
    <t>mm^2</t>
  </si>
  <si>
    <t>contrainte</t>
  </si>
  <si>
    <t>total section</t>
  </si>
  <si>
    <t>F</t>
  </si>
  <si>
    <t>rupture collage triangles</t>
  </si>
  <si>
    <t>N</t>
  </si>
  <si>
    <t>c secu</t>
  </si>
  <si>
    <t>Al 7075 T6</t>
  </si>
  <si>
    <t>σ_e</t>
  </si>
  <si>
    <t>vis</t>
  </si>
  <si>
    <t>l slalom</t>
  </si>
  <si>
    <t>m</t>
  </si>
  <si>
    <t>slalom</t>
  </si>
  <si>
    <t>n_s</t>
  </si>
  <si>
    <t>n_v</t>
  </si>
  <si>
    <t>virages</t>
  </si>
  <si>
    <t>n_tot</t>
  </si>
  <si>
    <t>FS ATA (Riccardo Paletti)</t>
  </si>
  <si>
    <t>L_slalom</t>
  </si>
  <si>
    <t>FSN (junior track TTC Assen)</t>
  </si>
  <si>
    <t>N_f</t>
  </si>
  <si>
    <t>Km_CdC</t>
  </si>
  <si>
    <t>km</t>
  </si>
  <si>
    <t>n_ve</t>
  </si>
  <si>
    <t>nombre de virages par endurance</t>
  </si>
  <si>
    <t>l_e</t>
  </si>
  <si>
    <t>longueur 1 endurance</t>
  </si>
  <si>
    <t>cycles</t>
  </si>
  <si>
    <t>charge décharge triangles</t>
  </si>
  <si>
    <t>n_t</t>
  </si>
  <si>
    <t>tour</t>
  </si>
  <si>
    <r>
      <rPr>
        <sz val="11"/>
        <color theme="1"/>
        <rFont val="Calibri"/>
        <family val="2"/>
      </rPr>
      <t>σ</t>
    </r>
    <r>
      <rPr>
        <sz val="11"/>
        <color theme="1"/>
        <rFont val="Times New Roman"/>
        <family val="1"/>
      </rPr>
      <t>_D-1</t>
    </r>
  </si>
  <si>
    <t>MPa</t>
  </si>
  <si>
    <t>courbe de Wholer</t>
  </si>
  <si>
    <t>liaison alu-alu</t>
  </si>
  <si>
    <t>taraudage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</si>
</sst>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1" fontId="1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0</xdr:row>
      <xdr:rowOff>59304</xdr:rowOff>
    </xdr:from>
    <xdr:to>
      <xdr:col>9</xdr:col>
      <xdr:colOff>161925</xdr:colOff>
      <xdr:row>7</xdr:row>
      <xdr:rowOff>1610403</xdr:rowOff>
    </xdr:to>
    <xdr:pic>
      <xdr:nvPicPr>
        <xdr:cNvPr id="3" name="Immagin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0" y="59304"/>
          <a:ext cx="3533775" cy="2884599"/>
        </a:xfrm>
        <a:prstGeom prst="rect">
          <a:avLst/>
        </a:prstGeom>
      </xdr:spPr>
    </xdr:pic>
    <xdr:clientData/>
  </xdr:twoCellAnchor>
  <xdr:twoCellAnchor editAs="oneCell">
    <xdr:from>
      <xdr:col>3</xdr:col>
      <xdr:colOff>400051</xdr:colOff>
      <xdr:row>8</xdr:row>
      <xdr:rowOff>72756</xdr:rowOff>
    </xdr:from>
    <xdr:to>
      <xdr:col>9</xdr:col>
      <xdr:colOff>552451</xdr:colOff>
      <xdr:row>29</xdr:row>
      <xdr:rowOff>143785</xdr:rowOff>
    </xdr:to>
    <xdr:pic>
      <xdr:nvPicPr>
        <xdr:cNvPr id="4" name="Immagin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4101" y="3158856"/>
          <a:ext cx="3810000" cy="4071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C10" sqref="C10"/>
    </sheetView>
  </sheetViews>
  <sheetFormatPr defaultRowHeight="15" x14ac:dyDescent="0.25"/>
  <cols>
    <col min="1" max="1" width="17.42578125" style="3" customWidth="1"/>
    <col min="2" max="3" width="18.5703125" style="4" customWidth="1"/>
    <col min="4" max="5" width="14.140625" style="4" customWidth="1"/>
    <col min="6" max="6" width="9.140625" style="5"/>
    <col min="7" max="7" width="46" style="5" customWidth="1"/>
    <col min="8" max="16384" width="9.140625" style="5"/>
  </cols>
  <sheetData>
    <row r="1" spans="1:7" x14ac:dyDescent="0.25">
      <c r="A1" s="10" t="s">
        <v>20</v>
      </c>
      <c r="B1" s="10"/>
      <c r="C1" s="10"/>
      <c r="D1" s="10"/>
      <c r="E1" s="10"/>
      <c r="F1" s="10"/>
    </row>
    <row r="2" spans="1:7" x14ac:dyDescent="0.25">
      <c r="A2" s="3" t="s">
        <v>0</v>
      </c>
      <c r="B2" s="4">
        <v>12</v>
      </c>
      <c r="C2" s="4">
        <v>10</v>
      </c>
      <c r="D2" s="4">
        <v>14</v>
      </c>
      <c r="E2" s="4">
        <v>6</v>
      </c>
      <c r="G2" s="5" t="s">
        <v>45</v>
      </c>
    </row>
    <row r="3" spans="1:7" x14ac:dyDescent="0.25">
      <c r="A3" s="3" t="s">
        <v>46</v>
      </c>
      <c r="B3" s="11" t="s">
        <v>5</v>
      </c>
      <c r="C3" s="11"/>
      <c r="D3" s="11"/>
      <c r="E3" s="11"/>
    </row>
    <row r="4" spans="1:7" x14ac:dyDescent="0.25">
      <c r="A4" s="3" t="s">
        <v>1</v>
      </c>
      <c r="B4" s="4">
        <v>1.75</v>
      </c>
      <c r="C4" s="4">
        <v>1.5</v>
      </c>
      <c r="D4" s="4">
        <v>2</v>
      </c>
      <c r="E4" s="4">
        <v>1</v>
      </c>
      <c r="F4" s="5" t="s">
        <v>2</v>
      </c>
    </row>
    <row r="5" spans="1:7" x14ac:dyDescent="0.25">
      <c r="A5" s="3" t="s">
        <v>3</v>
      </c>
      <c r="B5" s="4">
        <v>10.106</v>
      </c>
      <c r="C5" s="4">
        <v>8.3759999999999994</v>
      </c>
      <c r="D5" s="4">
        <v>11.835000000000001</v>
      </c>
      <c r="E5" s="4">
        <v>4.9180000000000001</v>
      </c>
      <c r="F5" s="5" t="s">
        <v>2</v>
      </c>
    </row>
    <row r="6" spans="1:7" x14ac:dyDescent="0.25">
      <c r="A6" s="3" t="s">
        <v>10</v>
      </c>
      <c r="B6" s="4">
        <f>B5/2</f>
        <v>5.0529999999999999</v>
      </c>
      <c r="C6" s="4">
        <f>C5/2</f>
        <v>4.1879999999999997</v>
      </c>
      <c r="D6" s="4">
        <f>D5/2</f>
        <v>5.9175000000000004</v>
      </c>
      <c r="E6" s="4">
        <f>E5/2</f>
        <v>2.4590000000000001</v>
      </c>
      <c r="F6" s="5" t="s">
        <v>2</v>
      </c>
    </row>
    <row r="7" spans="1:7" x14ac:dyDescent="0.25">
      <c r="A7" s="3" t="s">
        <v>4</v>
      </c>
      <c r="B7" s="4">
        <f>0.5412*B4</f>
        <v>0.94710000000000005</v>
      </c>
      <c r="C7" s="4">
        <f>0.5412*C4</f>
        <v>0.81180000000000008</v>
      </c>
      <c r="D7" s="4">
        <f>0.5412*D4</f>
        <v>1.0824</v>
      </c>
      <c r="E7" s="4">
        <f>0.5412*E4</f>
        <v>0.54120000000000001</v>
      </c>
      <c r="F7" s="5" t="s">
        <v>2</v>
      </c>
    </row>
    <row r="9" spans="1:7" x14ac:dyDescent="0.25">
      <c r="A9" s="3" t="s">
        <v>6</v>
      </c>
      <c r="B9" s="4">
        <v>6</v>
      </c>
      <c r="C9" s="4">
        <v>7</v>
      </c>
      <c r="D9" s="4">
        <v>4</v>
      </c>
      <c r="E9" s="4">
        <v>5</v>
      </c>
      <c r="F9" s="5" t="s">
        <v>7</v>
      </c>
    </row>
    <row r="10" spans="1:7" x14ac:dyDescent="0.25">
      <c r="A10" s="3" t="s">
        <v>8</v>
      </c>
      <c r="B10" s="4">
        <f>B9*B4</f>
        <v>10.5</v>
      </c>
      <c r="C10" s="4">
        <f>C9*C4</f>
        <v>10.5</v>
      </c>
      <c r="D10" s="4">
        <f>D9*D4</f>
        <v>8</v>
      </c>
      <c r="E10" s="4">
        <f>E9*E4</f>
        <v>5</v>
      </c>
      <c r="F10" s="5" t="s">
        <v>2</v>
      </c>
    </row>
    <row r="12" spans="1:7" x14ac:dyDescent="0.25">
      <c r="A12" s="3" t="s">
        <v>14</v>
      </c>
      <c r="B12" s="4">
        <v>25000</v>
      </c>
      <c r="C12" s="4">
        <v>25000</v>
      </c>
      <c r="D12" s="4">
        <v>25000</v>
      </c>
      <c r="E12" s="4">
        <v>3000</v>
      </c>
      <c r="F12" s="5" t="s">
        <v>16</v>
      </c>
      <c r="G12" s="5" t="s">
        <v>15</v>
      </c>
    </row>
    <row r="14" spans="1:7" x14ac:dyDescent="0.25">
      <c r="A14" s="3" t="s">
        <v>9</v>
      </c>
      <c r="B14" s="7">
        <f>PI()*((B6+B7)^2-B6^2)</f>
        <v>32.88742029192143</v>
      </c>
      <c r="C14" s="7">
        <f>PI()*((C6+C7)^2-C6^2)</f>
        <v>23.432059020917141</v>
      </c>
      <c r="D14" s="7">
        <f>PI()*((D6+D7)^2-D6^2)</f>
        <v>43.925100560423616</v>
      </c>
      <c r="E14" s="7">
        <f>PI()*((E6+E7)^2-E6^2)</f>
        <v>9.2818953109551678</v>
      </c>
      <c r="F14" s="5" t="s">
        <v>11</v>
      </c>
    </row>
    <row r="15" spans="1:7" x14ac:dyDescent="0.25">
      <c r="A15" s="3" t="s">
        <v>13</v>
      </c>
      <c r="B15" s="7">
        <f>B14*B9</f>
        <v>197.32452175152858</v>
      </c>
      <c r="C15" s="7">
        <f>C14*C9</f>
        <v>164.02441314641999</v>
      </c>
      <c r="D15" s="7">
        <f>D14*D9</f>
        <v>175.70040224169446</v>
      </c>
      <c r="E15" s="7">
        <f>E14*E9</f>
        <v>46.409476554775836</v>
      </c>
      <c r="F15" s="5" t="s">
        <v>11</v>
      </c>
    </row>
    <row r="16" spans="1:7" x14ac:dyDescent="0.25">
      <c r="A16" s="3" t="s">
        <v>12</v>
      </c>
      <c r="B16" s="7">
        <f>B12/B15</f>
        <v>126.69484653042792</v>
      </c>
      <c r="C16" s="7">
        <f>C12/C15</f>
        <v>152.41633559562382</v>
      </c>
      <c r="D16" s="7">
        <f>D12/D15</f>
        <v>142.2876651449543</v>
      </c>
      <c r="E16" s="7">
        <f>E12/E15</f>
        <v>64.641970190273142</v>
      </c>
      <c r="F16" s="5" t="s">
        <v>43</v>
      </c>
    </row>
    <row r="17" spans="1:7" x14ac:dyDescent="0.25">
      <c r="B17" s="7"/>
      <c r="C17" s="7"/>
      <c r="D17" s="7"/>
      <c r="E17" s="7"/>
    </row>
    <row r="18" spans="1:7" x14ac:dyDescent="0.25">
      <c r="A18" s="3" t="s">
        <v>34</v>
      </c>
      <c r="B18" s="4">
        <v>1600</v>
      </c>
      <c r="C18" s="4">
        <v>1600</v>
      </c>
      <c r="D18" s="4">
        <v>1600</v>
      </c>
      <c r="E18" s="4">
        <v>1600</v>
      </c>
      <c r="F18" s="5" t="s">
        <v>26</v>
      </c>
      <c r="G18" s="5" t="s">
        <v>35</v>
      </c>
    </row>
    <row r="19" spans="1:7" x14ac:dyDescent="0.25">
      <c r="A19" s="3" t="s">
        <v>36</v>
      </c>
      <c r="B19" s="4">
        <v>22</v>
      </c>
      <c r="C19" s="4">
        <v>22</v>
      </c>
      <c r="D19" s="4">
        <v>22</v>
      </c>
      <c r="E19" s="4">
        <v>22</v>
      </c>
      <c r="F19" s="5" t="s">
        <v>33</v>
      </c>
      <c r="G19" s="5" t="s">
        <v>37</v>
      </c>
    </row>
    <row r="20" spans="1:7" x14ac:dyDescent="0.25">
      <c r="A20" s="3" t="s">
        <v>32</v>
      </c>
      <c r="B20" s="4">
        <v>500</v>
      </c>
      <c r="C20" s="4">
        <v>500</v>
      </c>
      <c r="D20" s="4">
        <v>500</v>
      </c>
      <c r="E20" s="4">
        <v>500</v>
      </c>
      <c r="F20" s="5" t="s">
        <v>33</v>
      </c>
    </row>
    <row r="21" spans="1:7" x14ac:dyDescent="0.25">
      <c r="A21" s="3" t="s">
        <v>31</v>
      </c>
      <c r="B21" s="9">
        <f>B20/B19*B18</f>
        <v>36363.63636363636</v>
      </c>
      <c r="C21" s="9">
        <f>C20/C19*C18</f>
        <v>36363.63636363636</v>
      </c>
      <c r="D21" s="9">
        <f>D20/D19*D18</f>
        <v>36363.63636363636</v>
      </c>
      <c r="E21" s="9">
        <f>E20/E19*E18</f>
        <v>36363.63636363636</v>
      </c>
      <c r="F21" s="5" t="s">
        <v>38</v>
      </c>
      <c r="G21" s="5" t="s">
        <v>39</v>
      </c>
    </row>
    <row r="22" spans="1:7" x14ac:dyDescent="0.25">
      <c r="A22" s="3" t="s">
        <v>17</v>
      </c>
      <c r="B22" s="11">
        <v>2</v>
      </c>
      <c r="C22" s="11"/>
      <c r="D22" s="11"/>
      <c r="E22" s="11"/>
    </row>
    <row r="24" spans="1:7" x14ac:dyDescent="0.25">
      <c r="A24" s="10" t="s">
        <v>18</v>
      </c>
      <c r="B24" s="10"/>
      <c r="C24" s="10"/>
      <c r="D24" s="10"/>
      <c r="E24" s="10"/>
      <c r="F24" s="10"/>
    </row>
    <row r="25" spans="1:7" x14ac:dyDescent="0.25">
      <c r="A25" s="6" t="s">
        <v>19</v>
      </c>
      <c r="B25" s="4">
        <v>480</v>
      </c>
      <c r="F25" s="5" t="s">
        <v>43</v>
      </c>
    </row>
    <row r="26" spans="1:7" x14ac:dyDescent="0.25">
      <c r="A26" s="3" t="s">
        <v>42</v>
      </c>
      <c r="B26" s="4">
        <v>300</v>
      </c>
      <c r="F26" s="5" t="s">
        <v>43</v>
      </c>
      <c r="G26" s="5" t="s">
        <v>44</v>
      </c>
    </row>
  </sheetData>
  <mergeCells count="4">
    <mergeCell ref="A24:F24"/>
    <mergeCell ref="A1:F1"/>
    <mergeCell ref="B3:E3"/>
    <mergeCell ref="B22:E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5" sqref="B15"/>
    </sheetView>
  </sheetViews>
  <sheetFormatPr defaultRowHeight="15" x14ac:dyDescent="0.25"/>
  <cols>
    <col min="1" max="1" width="13.28515625" style="1" customWidth="1"/>
    <col min="2" max="2" width="63.5703125" style="2" customWidth="1"/>
    <col min="3" max="3" width="9.140625" style="2"/>
  </cols>
  <sheetData>
    <row r="1" spans="1:3" x14ac:dyDescent="0.25">
      <c r="A1" s="12" t="s">
        <v>28</v>
      </c>
      <c r="B1" s="12"/>
      <c r="C1" s="12"/>
    </row>
    <row r="2" spans="1:3" x14ac:dyDescent="0.25">
      <c r="A2" s="1" t="s">
        <v>21</v>
      </c>
      <c r="B2" s="2">
        <f>100+140+50</f>
        <v>290</v>
      </c>
      <c r="C2" s="2" t="s">
        <v>22</v>
      </c>
    </row>
    <row r="3" spans="1:3" x14ac:dyDescent="0.25">
      <c r="A3" s="1" t="s">
        <v>24</v>
      </c>
      <c r="B3" s="8">
        <f>INT( B2/9)</f>
        <v>32</v>
      </c>
      <c r="C3" s="2" t="s">
        <v>23</v>
      </c>
    </row>
    <row r="4" spans="1:3" x14ac:dyDescent="0.25">
      <c r="A4" s="1" t="s">
        <v>25</v>
      </c>
      <c r="B4" s="2">
        <v>12</v>
      </c>
      <c r="C4" s="2" t="s">
        <v>26</v>
      </c>
    </row>
    <row r="5" spans="1:3" x14ac:dyDescent="0.25">
      <c r="A5" s="1" t="s">
        <v>40</v>
      </c>
      <c r="B5" s="2">
        <v>20</v>
      </c>
      <c r="C5" s="2" t="s">
        <v>41</v>
      </c>
    </row>
    <row r="6" spans="1:3" x14ac:dyDescent="0.25">
      <c r="A6" s="1" t="s">
        <v>27</v>
      </c>
      <c r="B6" s="8">
        <f>(B4+B3)*B5</f>
        <v>880</v>
      </c>
      <c r="C6" s="2" t="s">
        <v>26</v>
      </c>
    </row>
    <row r="8" spans="1:3" ht="138" customHeight="1" x14ac:dyDescent="0.25"/>
    <row r="9" spans="1:3" x14ac:dyDescent="0.25">
      <c r="A9" s="12" t="s">
        <v>30</v>
      </c>
      <c r="B9" s="12"/>
      <c r="C9" s="12"/>
    </row>
    <row r="10" spans="1:3" x14ac:dyDescent="0.25">
      <c r="A10" s="1" t="s">
        <v>29</v>
      </c>
      <c r="B10" s="2">
        <f>100+30+40+50+80+60+60+50+80</f>
        <v>550</v>
      </c>
      <c r="C10" s="2" t="s">
        <v>22</v>
      </c>
    </row>
    <row r="11" spans="1:3" x14ac:dyDescent="0.25">
      <c r="A11" s="1" t="s">
        <v>24</v>
      </c>
      <c r="B11" s="2">
        <f>INT( B10/9)</f>
        <v>61</v>
      </c>
      <c r="C11" s="2" t="s">
        <v>23</v>
      </c>
    </row>
    <row r="12" spans="1:3" x14ac:dyDescent="0.25">
      <c r="A12" s="1" t="s">
        <v>25</v>
      </c>
      <c r="B12" s="2">
        <v>18</v>
      </c>
      <c r="C12" s="2" t="s">
        <v>26</v>
      </c>
    </row>
    <row r="13" spans="1:3" x14ac:dyDescent="0.25">
      <c r="A13" s="1" t="s">
        <v>40</v>
      </c>
      <c r="B13" s="2">
        <v>20</v>
      </c>
      <c r="C13" s="2" t="s">
        <v>41</v>
      </c>
    </row>
    <row r="14" spans="1:3" x14ac:dyDescent="0.25">
      <c r="A14" s="1" t="s">
        <v>27</v>
      </c>
      <c r="B14" s="2">
        <f>SUM(B11:B12)*B13</f>
        <v>1580</v>
      </c>
      <c r="C14" s="2" t="s">
        <v>26</v>
      </c>
    </row>
  </sheetData>
  <mergeCells count="2">
    <mergeCell ref="A1:C1"/>
    <mergeCell ref="A9:C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vis</vt:lpstr>
      <vt:lpstr>endurance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Michele</cp:lastModifiedBy>
  <dcterms:created xsi:type="dcterms:W3CDTF">2019-11-29T15:05:33Z</dcterms:created>
  <dcterms:modified xsi:type="dcterms:W3CDTF">2019-11-29T20:06:44Z</dcterms:modified>
</cp:coreProperties>
</file>