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98FE425-A18E-414F-A4DE-9D27B63A9CF0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1" i="1" l="1"/>
  <c r="W32" i="1"/>
  <c r="X32" i="1"/>
  <c r="G22" i="1" l="1"/>
  <c r="H22" i="1"/>
  <c r="I22" i="1"/>
  <c r="F22" i="1"/>
  <c r="C22" i="1"/>
  <c r="I20" i="1" l="1"/>
  <c r="G20" i="1"/>
  <c r="F20" i="1"/>
  <c r="H20" i="1"/>
</calcChain>
</file>

<file path=xl/sharedStrings.xml><?xml version="1.0" encoding="utf-8"?>
<sst xmlns="http://schemas.openxmlformats.org/spreadsheetml/2006/main" count="49" uniqueCount="38">
  <si>
    <t>Budget Financier</t>
  </si>
  <si>
    <t>Optimus</t>
  </si>
  <si>
    <t>Invictus</t>
  </si>
  <si>
    <t>13''</t>
  </si>
  <si>
    <t>Sans aéro</t>
  </si>
  <si>
    <t>Avec aéro</t>
  </si>
  <si>
    <t>10''</t>
  </si>
  <si>
    <t>Chassis</t>
  </si>
  <si>
    <t>Liaison au sol</t>
  </si>
  <si>
    <t>Motorisation</t>
  </si>
  <si>
    <t>Ergonomie</t>
  </si>
  <si>
    <t>dont jantes</t>
  </si>
  <si>
    <t>Estimation Mars 2019</t>
  </si>
  <si>
    <t>dont télémétrie</t>
  </si>
  <si>
    <t>Total</t>
  </si>
  <si>
    <t>Sur IsyRun</t>
  </si>
  <si>
    <t>Aéro</t>
  </si>
  <si>
    <t>Divers</t>
  </si>
  <si>
    <t>Devis en cours</t>
  </si>
  <si>
    <t>LAS</t>
  </si>
  <si>
    <t>SEISM</t>
  </si>
  <si>
    <t>Achat de 1 jeu de ressort</t>
  </si>
  <si>
    <t>Ressources réutilisables</t>
  </si>
  <si>
    <t>Gain</t>
  </si>
  <si>
    <t>Les tubes carrés</t>
  </si>
  <si>
    <t>Essai en traction</t>
  </si>
  <si>
    <t>Prix</t>
  </si>
  <si>
    <t>DTA</t>
  </si>
  <si>
    <t>RaceCapture</t>
  </si>
  <si>
    <t>Palette</t>
  </si>
  <si>
    <t>Camping</t>
  </si>
  <si>
    <t>Capteur de tempé pneu</t>
  </si>
  <si>
    <t>Roulement</t>
  </si>
  <si>
    <t>Simplifier le kit</t>
  </si>
  <si>
    <t>Trouver un partenaire</t>
  </si>
  <si>
    <t>Déplacer sur un autre budget</t>
  </si>
  <si>
    <t>Multiprise et Webcam</t>
  </si>
  <si>
    <t>Soudure 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</si>
</sst>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ill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164" fontId="0" fillId="6" borderId="0" xfId="0" applyNumberFormat="1" applyFill="1"/>
    <xf numFmtId="0" fontId="2" fillId="7" borderId="0" xfId="0" applyFont="1" applyFill="1"/>
    <xf numFmtId="0" fontId="0" fillId="6" borderId="0" xfId="0" applyFill="1"/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Optimus</a:t>
            </a:r>
          </a:p>
          <a:p>
            <a:pPr>
              <a:defRPr b="1"/>
            </a:pPr>
            <a:r>
              <a:rPr lang="en-US" b="0"/>
              <a:t>51 780€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46-4485-A601-42CDE51598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4485-A601-42CDE515985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6-4485-A601-42CDE51598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485-A601-42CDE515985C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5E-4BE2-B5C1-37CB7A43A5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(Feuil1!$A$6,Feuil1!$A$9,Feuil1!$A$12,Feuil1!$A$14,Feuil1!$A$18)</c:f>
              <c:strCache>
                <c:ptCount val="5"/>
                <c:pt idx="0">
                  <c:v>Chassis</c:v>
                </c:pt>
                <c:pt idx="1">
                  <c:v>Liaison au sol</c:v>
                </c:pt>
                <c:pt idx="2">
                  <c:v>Motorisation</c:v>
                </c:pt>
                <c:pt idx="3">
                  <c:v>SEISM</c:v>
                </c:pt>
                <c:pt idx="4">
                  <c:v>Divers</c:v>
                </c:pt>
              </c:strCache>
            </c:strRef>
          </c:cat>
          <c:val>
            <c:numRef>
              <c:f>(Feuil1!$C$6,Feuil1!$C$9,Feuil1!$C$12,Feuil1!$C$14,Feuil1!$C$18)</c:f>
              <c:numCache>
                <c:formatCode>#\ ##0\ "€"</c:formatCode>
                <c:ptCount val="5"/>
                <c:pt idx="0">
                  <c:v>1900</c:v>
                </c:pt>
                <c:pt idx="1">
                  <c:v>19500</c:v>
                </c:pt>
                <c:pt idx="2">
                  <c:v>14780</c:v>
                </c:pt>
                <c:pt idx="3">
                  <c:v>5600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485-A601-42CDE515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9-4D03-8B57-C440242C584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9-4D03-8B57-C440242C584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9-4D03-8B57-C440242C584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9-4D03-8B57-C440242C5849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806-4091-96F9-F9429476B60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(Feuil1!$F$6,Feuil1!$F$9,Feuil1!$F$12,Feuil1!$F$14,Feuil1!$F$18)</c:f>
              <c:numCache>
                <c:formatCode>#\ ##0\ "€"</c:formatCode>
                <c:ptCount val="5"/>
                <c:pt idx="0">
                  <c:v>1700</c:v>
                </c:pt>
                <c:pt idx="1">
                  <c:v>16000</c:v>
                </c:pt>
                <c:pt idx="2">
                  <c:v>12000</c:v>
                </c:pt>
                <c:pt idx="3">
                  <c:v>3500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59-4D03-8B57-C440242C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9-4A83-9717-1A96DBBD6E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9-4A83-9717-1A96DBBD6E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9-4A83-9717-1A96DBBD6E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9-4A83-9717-1A96DBBD6EE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9-4A83-9717-1A96DBBD6EE9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19-46BD-8E45-8F7DA00527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9F0531C-5D04-4402-BC58-B340E51E8F8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39-4A83-9717-1A96DBBD6E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6E99EA-9158-4D51-AFE9-77E956A493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39-4A83-9717-1A96DBBD6E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519D0E-C602-4BA7-A311-40EF00C186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39-4A83-9717-1A96DBBD6E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955740-F76E-41B6-8E90-C46CD1F5D6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39-4A83-9717-1A96DBBD6E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8A5682-BF23-437F-B488-C8DA10D0A0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39-4A83-9717-1A96DBBD6E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FE26667-63AE-4BDF-B798-B450FE2253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19-46BD-8E45-8F7DA00527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(Feuil1!$G$6,Feuil1!$G$7,Feuil1!$G$9,Feuil1!$G$12,Feuil1!$G$14,Feuil1!$G$18)</c:f>
              <c:numCache>
                <c:formatCode>#\ ##0\ "€"</c:formatCode>
                <c:ptCount val="6"/>
                <c:pt idx="0">
                  <c:v>1700</c:v>
                </c:pt>
                <c:pt idx="1">
                  <c:v>2000</c:v>
                </c:pt>
                <c:pt idx="2">
                  <c:v>16000</c:v>
                </c:pt>
                <c:pt idx="3">
                  <c:v>12000</c:v>
                </c:pt>
                <c:pt idx="4">
                  <c:v>3500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(Feuil1!$G$6,Feuil1!$G$7,Feuil1!$G$9,Feuil1!$G$12,Feuil1!$G$14,Feuil1!$G$18)</c15:f>
                <c15:dlblRangeCache>
                  <c:ptCount val="6"/>
                  <c:pt idx="0">
                    <c:v>1 700 €</c:v>
                  </c:pt>
                  <c:pt idx="1">
                    <c:v>2 000 €</c:v>
                  </c:pt>
                  <c:pt idx="2">
                    <c:v>16 000 €</c:v>
                  </c:pt>
                  <c:pt idx="3">
                    <c:v>12 000 €</c:v>
                  </c:pt>
                  <c:pt idx="4">
                    <c:v>3 500 €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639-4A83-9717-1A96DBBD6E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sans aéro</a:t>
            </a:r>
          </a:p>
          <a:p>
            <a:pPr>
              <a:defRPr b="1"/>
            </a:pPr>
            <a:r>
              <a:rPr lang="fr-FR" b="0" baseline="0"/>
              <a:t>45 200€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A-492F-ACAE-7EC2B3E5E26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6A-492F-ACAE-7EC2B3E5E26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6A-492F-ACAE-7EC2B3E5E26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6A-492F-ACAE-7EC2B3E5E261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2BB-4CCA-AF89-19072177AA3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675867E-6D7E-4EF8-8AE5-BD1732CE6DF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6A-492F-ACAE-7EC2B3E5E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D75E52-D1BB-46EE-B4D5-EE6AD4D4CD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6A-492F-ACAE-7EC2B3E5E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96220C-9B27-4840-859D-5B6341E168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6A-492F-ACAE-7EC2B3E5E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4F9D2E-50EB-41E0-A91B-DDD869CCA6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6A-492F-ACAE-7EC2B3E5E2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E5FCB1-B3C4-476E-924A-EF70FC88A9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2BB-4CCA-AF89-19072177AA3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(Feuil1!$H$6,Feuil1!$H$9,Feuil1!$H$12,Feuil1!$H$14,Feuil1!$H$18)</c:f>
              <c:numCache>
                <c:formatCode>#\ ##0\ "€"</c:formatCode>
                <c:ptCount val="5"/>
                <c:pt idx="0">
                  <c:v>1700</c:v>
                </c:pt>
                <c:pt idx="1">
                  <c:v>18000</c:v>
                </c:pt>
                <c:pt idx="2">
                  <c:v>12000</c:v>
                </c:pt>
                <c:pt idx="3">
                  <c:v>3500</c:v>
                </c:pt>
                <c:pt idx="4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(Feuil1!$H$6,Feuil1!$H$9,Feuil1!$H$12,Feuil1!$H$14,Feuil1!$H$18)</c15:f>
                <c15:dlblRangeCache>
                  <c:ptCount val="5"/>
                  <c:pt idx="0">
                    <c:v>1 700 €</c:v>
                  </c:pt>
                  <c:pt idx="1">
                    <c:v>18 000 €</c:v>
                  </c:pt>
                  <c:pt idx="2">
                    <c:v>12 000 €</c:v>
                  </c:pt>
                  <c:pt idx="3">
                    <c:v>3 500 €</c:v>
                  </c:pt>
                  <c:pt idx="4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E6A-492F-ACAE-7EC2B3E5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avec aéro</a:t>
            </a:r>
          </a:p>
          <a:p>
            <a:pPr>
              <a:defRPr b="1"/>
            </a:pPr>
            <a:r>
              <a:rPr lang="fr-FR" b="0" baseline="0"/>
              <a:t>47 200€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7-42FF-9B88-C41CC6AC57A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7-42FF-9B88-C41CC6AC57A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7-42FF-9B88-C41CC6AC57A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7-42FF-9B88-C41CC6AC57AE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27-42FF-9B88-C41CC6AC57AE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172-47AF-A5E5-D96848CC25C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241A5EB-ED5E-46F0-B22D-712F6FFCF8D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27-42FF-9B88-C41CC6AC57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D314AB-B5C7-4618-9E25-4CE99499EA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27-42FF-9B88-C41CC6AC57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EFB144-CE7A-457E-BFE7-6C9DFD4CF2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27-42FF-9B88-C41CC6AC57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7827B6-4EA6-4D28-AE3A-02FAF37A8E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27-42FF-9B88-C41CC6AC57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206B68-7F78-4A1E-8F06-03E201DD23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27-42FF-9B88-C41CC6AC57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51B987-E946-46A6-9DB8-A04D213A44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72-47AF-A5E5-D96848CC25C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(Feuil1!$I$6,Feuil1!$I$7,Feuil1!$I$9,Feuil1!$I$12,Feuil1!$I$14,Feuil1!$I$18)</c:f>
              <c:numCache>
                <c:formatCode>#\ ##0\ "€"</c:formatCode>
                <c:ptCount val="6"/>
                <c:pt idx="0">
                  <c:v>1700</c:v>
                </c:pt>
                <c:pt idx="1">
                  <c:v>2000</c:v>
                </c:pt>
                <c:pt idx="2">
                  <c:v>18000</c:v>
                </c:pt>
                <c:pt idx="3">
                  <c:v>12000</c:v>
                </c:pt>
                <c:pt idx="4">
                  <c:v>3500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(Feuil1!$I$6,Feuil1!$I$7,Feuil1!$I$9,Feuil1!$I$12,Feuil1!$I$14,Feuil1!$I$18)</c15:f>
                <c15:dlblRangeCache>
                  <c:ptCount val="6"/>
                  <c:pt idx="0">
                    <c:v>1 700 €</c:v>
                  </c:pt>
                  <c:pt idx="1">
                    <c:v>2 000 €</c:v>
                  </c:pt>
                  <c:pt idx="2">
                    <c:v>18 000 €</c:v>
                  </c:pt>
                  <c:pt idx="3">
                    <c:v>12 000 €</c:v>
                  </c:pt>
                  <c:pt idx="4">
                    <c:v>3 500 €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C27-42FF-9B88-C41CC6AC5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sans aéro</a:t>
            </a:r>
          </a:p>
          <a:p>
            <a:pPr>
              <a:defRPr b="1"/>
            </a:pPr>
            <a:r>
              <a:rPr lang="fr-FR" b="0" baseline="0"/>
              <a:t>43 200€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9-4D03-8B57-C440242C584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9-4D03-8B57-C440242C584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9-4D03-8B57-C440242C584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9-4D03-8B57-C440242C5849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806-4091-96F9-F9429476B60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(Feuil1!$F$6,Feuil1!$F$9,Feuil1!$F$12,Feuil1!$F$14,Feuil1!$F$18)</c:f>
              <c:numCache>
                <c:formatCode>#\ ##0\ "€"</c:formatCode>
                <c:ptCount val="5"/>
                <c:pt idx="0">
                  <c:v>1700</c:v>
                </c:pt>
                <c:pt idx="1">
                  <c:v>16000</c:v>
                </c:pt>
                <c:pt idx="2">
                  <c:v>12000</c:v>
                </c:pt>
                <c:pt idx="3">
                  <c:v>3500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59-4D03-8B57-C440242C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avec aéro</a:t>
            </a:r>
          </a:p>
          <a:p>
            <a:pPr>
              <a:defRPr b="1"/>
            </a:pPr>
            <a:r>
              <a:rPr lang="fr-FR" b="0" baseline="0"/>
              <a:t>45 200€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9-4A83-9717-1A96DBBD6E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9-4A83-9717-1A96DBBD6E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9-4A83-9717-1A96DBBD6E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9-4A83-9717-1A96DBBD6EE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9-4A83-9717-1A96DBBD6EE9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19-46BD-8E45-8F7DA00527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E8470B-B626-4B2F-9B5B-44A15EAD472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39-4A83-9717-1A96DBBD6E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22D49E-9B4C-4EB9-BA2E-06987F14E3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39-4A83-9717-1A96DBBD6E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73232B-A2AC-4DC7-8734-504C9B553D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39-4A83-9717-1A96DBBD6E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FB18AB-2874-4DDF-96BA-BB353D5E2A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39-4A83-9717-1A96DBBD6E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D8C737-992C-4F28-BAEF-09BA402CB6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39-4A83-9717-1A96DBBD6E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24ADA5-7311-46A4-AEC5-222CAE1A00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19-46BD-8E45-8F7DA00527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(Feuil1!$G$6,Feuil1!$G$7,Feuil1!$G$9,Feuil1!$G$12,Feuil1!$G$14,Feuil1!$G$18)</c:f>
              <c:numCache>
                <c:formatCode>#\ ##0\ "€"</c:formatCode>
                <c:ptCount val="6"/>
                <c:pt idx="0">
                  <c:v>1700</c:v>
                </c:pt>
                <c:pt idx="1">
                  <c:v>2000</c:v>
                </c:pt>
                <c:pt idx="2">
                  <c:v>16000</c:v>
                </c:pt>
                <c:pt idx="3">
                  <c:v>12000</c:v>
                </c:pt>
                <c:pt idx="4">
                  <c:v>3500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(Feuil1!$G$6,Feuil1!$G$7,Feuil1!$G$9,Feuil1!$G$12,Feuil1!$G$14,Feuil1!$G$18)</c15:f>
                <c15:dlblRangeCache>
                  <c:ptCount val="6"/>
                  <c:pt idx="0">
                    <c:v>1 700 €</c:v>
                  </c:pt>
                  <c:pt idx="1">
                    <c:v>2 000 €</c:v>
                  </c:pt>
                  <c:pt idx="2">
                    <c:v>16 000 €</c:v>
                  </c:pt>
                  <c:pt idx="3">
                    <c:v>12 000 €</c:v>
                  </c:pt>
                  <c:pt idx="4">
                    <c:v>3 500 €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639-4A83-9717-1A96DBBD6E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167640</xdr:rowOff>
    </xdr:from>
    <xdr:to>
      <xdr:col>4</xdr:col>
      <xdr:colOff>15240</xdr:colOff>
      <xdr:row>45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44B04A-7156-4380-9E76-240AABE4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26</xdr:row>
      <xdr:rowOff>175260</xdr:rowOff>
    </xdr:from>
    <xdr:to>
      <xdr:col>11</xdr:col>
      <xdr:colOff>15240</xdr:colOff>
      <xdr:row>45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3366FA4-82E3-4EE0-8940-9EFC7780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26</xdr:row>
      <xdr:rowOff>175260</xdr:rowOff>
    </xdr:from>
    <xdr:to>
      <xdr:col>18</xdr:col>
      <xdr:colOff>7620</xdr:colOff>
      <xdr:row>45</xdr:row>
      <xdr:rowOff>7620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D0D3D9-D3AC-49C8-BA59-75C32365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45</xdr:row>
      <xdr:rowOff>175260</xdr:rowOff>
    </xdr:from>
    <xdr:to>
      <xdr:col>11</xdr:col>
      <xdr:colOff>7620</xdr:colOff>
      <xdr:row>64</xdr:row>
      <xdr:rowOff>7620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9776FA8-CB2A-43B3-A582-AF1A8DD0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594360</xdr:colOff>
      <xdr:row>45</xdr:row>
      <xdr:rowOff>175260</xdr:rowOff>
    </xdr:from>
    <xdr:to>
      <xdr:col>17</xdr:col>
      <xdr:colOff>594360</xdr:colOff>
      <xdr:row>64</xdr:row>
      <xdr:rowOff>7620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EE96283-6D03-4A93-B3C5-9B002A2F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5</xdr:row>
      <xdr:rowOff>0</xdr:rowOff>
    </xdr:from>
    <xdr:to>
      <xdr:col>18</xdr:col>
      <xdr:colOff>594360</xdr:colOff>
      <xdr:row>23</xdr:row>
      <xdr:rowOff>144780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F258925-1135-44B8-8B29-C8097C7C806D}"/>
            </a:ext>
          </a:extLst>
        </xdr:cNvPr>
        <xdr:cNvSpPr txBox="1"/>
      </xdr:nvSpPr>
      <xdr:spPr>
        <a:xfrm>
          <a:off x="7863840" y="914400"/>
          <a:ext cx="4853940" cy="3436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Budget disponible :</a:t>
          </a:r>
        </a:p>
        <a:p>
          <a:endParaRPr lang="fr-FR" sz="1100" b="1"/>
        </a:p>
        <a:p>
          <a:r>
            <a:rPr lang="fr-FR" sz="1100" b="0"/>
            <a:t>Si</a:t>
          </a:r>
          <a:r>
            <a:rPr lang="fr-FR" sz="1100" b="0" baseline="0"/>
            <a:t> on recoit 35k€ pour 2020 et que l'on utlisie les 1200€ de PE, on arrive à 46600€</a:t>
          </a:r>
          <a:endParaRPr lang="fr-FR" sz="1100" b="0"/>
        </a:p>
        <a:p>
          <a:endParaRPr lang="fr-FR" sz="1100" b="1"/>
        </a:p>
        <a:p>
          <a:endParaRPr lang="fr-FR" sz="1100" b="1"/>
        </a:p>
        <a:p>
          <a:r>
            <a:rPr lang="fr-FR" sz="1100" b="1"/>
            <a:t>Remarque :</a:t>
          </a:r>
        </a:p>
        <a:p>
          <a:endParaRPr lang="fr-FR" sz="1100"/>
        </a:p>
        <a:p>
          <a:r>
            <a:rPr lang="fr-FR" sz="1100"/>
            <a:t>Le passage en 10'' implique de racheter 8 jantes alors que rester en 13'' nous impose d'en racheter</a:t>
          </a:r>
          <a:r>
            <a:rPr lang="fr-FR" sz="1100" baseline="0"/>
            <a:t> 2. Il faut donc estimer le surcout</a:t>
          </a:r>
        </a:p>
        <a:p>
          <a:endParaRPr lang="fr-FR" sz="1100" baseline="0"/>
        </a:p>
        <a:p>
          <a:r>
            <a:rPr lang="fr-FR" sz="1100" baseline="0"/>
            <a:t>Le coût de l'aéro dépend fortement du mode de production :</a:t>
          </a:r>
        </a:p>
        <a:p>
          <a:r>
            <a:rPr lang="fr-FR" sz="1100" baseline="0"/>
            <a:t>* On peux estimer entre 2000 et 3000€ les investissements pour produire nous même de l'aéro (source EPFL)</a:t>
          </a:r>
        </a:p>
        <a:p>
          <a:r>
            <a:rPr lang="fr-FR" sz="1100" baseline="0"/>
            <a:t>* Faire fabriquer de l'aéro coûte 10k€ , le financement suivant est proposé :</a:t>
          </a:r>
        </a:p>
        <a:p>
          <a:r>
            <a:rPr lang="fr-FR" sz="1100" baseline="0"/>
            <a:t>** Déplacement sur un autre budget : 3k€</a:t>
          </a:r>
        </a:p>
        <a:p>
          <a:r>
            <a:rPr lang="fr-FR" sz="1100" baseline="0"/>
            <a:t>** Simplifier le kit : gain de 2k€</a:t>
          </a:r>
        </a:p>
        <a:p>
          <a:r>
            <a:rPr lang="fr-FR" sz="1100" baseline="0"/>
            <a:t>** Trouver un partenaire : 3k€</a:t>
          </a:r>
        </a:p>
        <a:p>
          <a:r>
            <a:rPr lang="fr-FR" sz="1100" baseline="0"/>
            <a:t>** Le coût restant (2k€) est pris en charge sur le budget Isyrun</a:t>
          </a:r>
        </a:p>
        <a:p>
          <a:r>
            <a:rPr lang="fr-FR" sz="1100" baseline="0"/>
            <a:t>Il faut rajouter à cela un surcoût en capteurs de l'ordre de 1500€</a:t>
          </a:r>
        </a:p>
        <a:p>
          <a:endParaRPr lang="fr-FR" sz="1100" baseline="0"/>
        </a:p>
        <a:p>
          <a:endParaRPr lang="fr-FR" sz="1100" baseline="0"/>
        </a:p>
        <a:p>
          <a:endParaRPr lang="fr-FR" sz="1100" baseline="0"/>
        </a:p>
      </xdr:txBody>
    </xdr:sp>
    <xdr:clientData/>
  </xdr:twoCellAnchor>
  <xdr:twoCellAnchor>
    <xdr:from>
      <xdr:col>5</xdr:col>
      <xdr:colOff>0</xdr:colOff>
      <xdr:row>26</xdr:row>
      <xdr:rowOff>175260</xdr:rowOff>
    </xdr:from>
    <xdr:to>
      <xdr:col>11</xdr:col>
      <xdr:colOff>7620</xdr:colOff>
      <xdr:row>45</xdr:row>
      <xdr:rowOff>7620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6D46134-A73B-4D8A-B622-C2DF19957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175260</xdr:rowOff>
    </xdr:from>
    <xdr:to>
      <xdr:col>18</xdr:col>
      <xdr:colOff>0</xdr:colOff>
      <xdr:row>45</xdr:row>
      <xdr:rowOff>7620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D86DB1F-D4A5-4B57-B625-095B29600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workbookViewId="0">
      <selection activeCell="A15" sqref="A15"/>
    </sheetView>
  </sheetViews>
  <sheetFormatPr baseColWidth="10" defaultColWidth="8.88671875" defaultRowHeight="14.4" x14ac:dyDescent="0.3"/>
  <cols>
    <col min="1" max="1" width="13.6640625" bestFit="1" customWidth="1"/>
    <col min="3" max="3" width="18.77734375" bestFit="1" customWidth="1"/>
    <col min="4" max="4" width="11" bestFit="1" customWidth="1"/>
    <col min="22" max="22" width="24.5546875" bestFit="1" customWidth="1"/>
    <col min="23" max="23" width="21.77734375" customWidth="1"/>
  </cols>
  <sheetData>
    <row r="1" spans="1:24" x14ac:dyDescent="0.3">
      <c r="A1" s="17" t="s">
        <v>0</v>
      </c>
      <c r="B1" s="17"/>
      <c r="C1" s="10" t="s">
        <v>15</v>
      </c>
    </row>
    <row r="2" spans="1:24" x14ac:dyDescent="0.3">
      <c r="D2" s="5"/>
    </row>
    <row r="3" spans="1:24" x14ac:dyDescent="0.3">
      <c r="C3" s="2" t="s">
        <v>1</v>
      </c>
      <c r="E3" s="2" t="s">
        <v>2</v>
      </c>
      <c r="F3" s="2" t="s">
        <v>3</v>
      </c>
      <c r="G3" s="2" t="s">
        <v>3</v>
      </c>
      <c r="H3" s="2" t="s">
        <v>6</v>
      </c>
      <c r="I3" s="2" t="s">
        <v>6</v>
      </c>
      <c r="L3" s="13"/>
      <c r="M3" s="18" t="s">
        <v>18</v>
      </c>
      <c r="N3" s="18"/>
    </row>
    <row r="4" spans="1:24" x14ac:dyDescent="0.3">
      <c r="C4" s="2" t="s">
        <v>12</v>
      </c>
      <c r="E4" s="2"/>
      <c r="F4" s="2" t="s">
        <v>4</v>
      </c>
      <c r="G4" s="2" t="s">
        <v>5</v>
      </c>
      <c r="H4" s="2" t="s">
        <v>4</v>
      </c>
      <c r="I4" s="2" t="s">
        <v>5</v>
      </c>
      <c r="V4" s="14" t="s">
        <v>22</v>
      </c>
      <c r="W4" s="14" t="s">
        <v>26</v>
      </c>
      <c r="X4" s="2" t="s">
        <v>23</v>
      </c>
    </row>
    <row r="6" spans="1:24" x14ac:dyDescent="0.3">
      <c r="A6" s="6" t="s">
        <v>7</v>
      </c>
      <c r="C6" s="1">
        <v>1900</v>
      </c>
      <c r="D6" s="1"/>
      <c r="E6" s="1"/>
      <c r="F6" s="1">
        <v>1700</v>
      </c>
      <c r="G6" s="1">
        <v>1700</v>
      </c>
      <c r="H6" s="1">
        <v>1700</v>
      </c>
      <c r="I6" s="1">
        <v>1700</v>
      </c>
      <c r="V6" s="14" t="s">
        <v>7</v>
      </c>
      <c r="W6" s="14"/>
      <c r="X6" s="1"/>
    </row>
    <row r="7" spans="1:24" x14ac:dyDescent="0.3">
      <c r="A7" s="6" t="s">
        <v>16</v>
      </c>
      <c r="C7" s="1">
        <v>0</v>
      </c>
      <c r="D7" s="1"/>
      <c r="E7" s="1"/>
      <c r="F7" s="1">
        <v>0</v>
      </c>
      <c r="G7" s="1">
        <v>2000</v>
      </c>
      <c r="H7" s="1">
        <v>0</v>
      </c>
      <c r="I7" s="1">
        <v>2000</v>
      </c>
      <c r="V7" t="s">
        <v>24</v>
      </c>
      <c r="W7" s="1">
        <v>500</v>
      </c>
      <c r="X7" s="1">
        <v>200</v>
      </c>
    </row>
    <row r="8" spans="1:24" x14ac:dyDescent="0.3">
      <c r="A8" s="2"/>
      <c r="C8" s="1"/>
      <c r="D8" s="1"/>
      <c r="E8" s="1"/>
      <c r="F8" s="1"/>
      <c r="G8" s="1"/>
      <c r="H8" s="1"/>
      <c r="I8" s="1"/>
      <c r="W8" s="1"/>
      <c r="X8" s="1"/>
    </row>
    <row r="9" spans="1:24" x14ac:dyDescent="0.3">
      <c r="A9" s="7" t="s">
        <v>8</v>
      </c>
      <c r="C9" s="1">
        <v>19500</v>
      </c>
      <c r="D9" s="1"/>
      <c r="E9" s="1"/>
      <c r="F9" s="1">
        <v>16000</v>
      </c>
      <c r="G9" s="1">
        <v>16000</v>
      </c>
      <c r="H9" s="1">
        <v>18000</v>
      </c>
      <c r="I9" s="1">
        <v>18000</v>
      </c>
      <c r="V9" s="2" t="s">
        <v>16</v>
      </c>
      <c r="W9" s="1"/>
      <c r="X9" s="1"/>
    </row>
    <row r="10" spans="1:24" x14ac:dyDescent="0.3">
      <c r="A10" s="3" t="s">
        <v>11</v>
      </c>
      <c r="C10" s="4">
        <v>2700</v>
      </c>
      <c r="D10" s="1"/>
      <c r="E10" s="1"/>
      <c r="F10" s="1">
        <v>700</v>
      </c>
      <c r="G10" s="1">
        <v>700</v>
      </c>
      <c r="H10" s="11">
        <v>2000</v>
      </c>
      <c r="I10" s="11">
        <v>2000</v>
      </c>
      <c r="V10" t="s">
        <v>35</v>
      </c>
      <c r="W10" s="19">
        <v>10000</v>
      </c>
      <c r="X10" s="1">
        <v>3000</v>
      </c>
    </row>
    <row r="11" spans="1:24" x14ac:dyDescent="0.3">
      <c r="A11" s="2"/>
      <c r="C11" s="1"/>
      <c r="D11" s="1"/>
      <c r="E11" s="1"/>
      <c r="F11" s="1"/>
      <c r="G11" s="1"/>
      <c r="H11" s="1"/>
      <c r="I11" s="1"/>
      <c r="V11" t="s">
        <v>33</v>
      </c>
      <c r="W11" s="19"/>
      <c r="X11" s="1">
        <v>2000</v>
      </c>
    </row>
    <row r="12" spans="1:24" x14ac:dyDescent="0.3">
      <c r="A12" s="8" t="s">
        <v>9</v>
      </c>
      <c r="C12" s="1">
        <v>14780</v>
      </c>
      <c r="D12" s="1"/>
      <c r="E12" s="1"/>
      <c r="F12" s="1">
        <v>12000</v>
      </c>
      <c r="G12" s="1">
        <v>12000</v>
      </c>
      <c r="H12" s="1">
        <v>12000</v>
      </c>
      <c r="I12" s="1">
        <v>12000</v>
      </c>
      <c r="V12" t="s">
        <v>34</v>
      </c>
      <c r="W12" s="19"/>
      <c r="X12" s="1">
        <v>3000</v>
      </c>
    </row>
    <row r="13" spans="1:24" x14ac:dyDescent="0.3">
      <c r="A13" s="2"/>
      <c r="C13" s="1"/>
      <c r="D13" s="1"/>
      <c r="E13" s="1"/>
      <c r="F13" s="1"/>
      <c r="G13" s="1"/>
      <c r="H13" s="1"/>
      <c r="I13" s="1"/>
    </row>
    <row r="14" spans="1:24" x14ac:dyDescent="0.3">
      <c r="A14" s="9" t="s">
        <v>20</v>
      </c>
      <c r="C14" s="1">
        <v>5600</v>
      </c>
      <c r="D14" s="1"/>
      <c r="E14" s="1"/>
      <c r="F14" s="1">
        <v>3500</v>
      </c>
      <c r="G14" s="1">
        <v>3500</v>
      </c>
      <c r="H14" s="1">
        <v>3500</v>
      </c>
      <c r="I14" s="1">
        <v>3500</v>
      </c>
      <c r="V14" s="14" t="s">
        <v>19</v>
      </c>
      <c r="W14" s="15"/>
      <c r="X14" s="1"/>
    </row>
    <row r="15" spans="1:24" x14ac:dyDescent="0.3">
      <c r="A15" s="9" t="s">
        <v>10</v>
      </c>
      <c r="C15" s="1"/>
      <c r="D15" s="1"/>
      <c r="E15" s="1"/>
      <c r="F15" s="1"/>
      <c r="G15" s="1"/>
      <c r="H15" s="1"/>
      <c r="I15" s="1"/>
      <c r="V15" t="s">
        <v>21</v>
      </c>
      <c r="W15" s="1"/>
      <c r="X15" s="1">
        <v>136</v>
      </c>
    </row>
    <row r="16" spans="1:24" x14ac:dyDescent="0.3">
      <c r="A16" s="3" t="s">
        <v>13</v>
      </c>
      <c r="C16" s="4">
        <v>700</v>
      </c>
      <c r="D16" s="1"/>
      <c r="E16" s="1"/>
      <c r="F16" s="1"/>
      <c r="G16" s="1"/>
      <c r="H16" s="1"/>
      <c r="I16" s="1"/>
      <c r="V16" t="s">
        <v>32</v>
      </c>
      <c r="W16" s="1">
        <v>1200</v>
      </c>
      <c r="X16" s="1">
        <v>1200</v>
      </c>
    </row>
    <row r="17" spans="1:24" x14ac:dyDescent="0.3">
      <c r="C17" s="1"/>
      <c r="D17" s="1"/>
      <c r="E17" s="1"/>
      <c r="F17" s="1"/>
      <c r="G17" s="1"/>
      <c r="H17" s="1"/>
      <c r="I17" s="1"/>
      <c r="V17" t="s">
        <v>25</v>
      </c>
      <c r="W17" s="1">
        <v>400</v>
      </c>
      <c r="X17" s="1">
        <v>200</v>
      </c>
    </row>
    <row r="18" spans="1:24" x14ac:dyDescent="0.3">
      <c r="A18" s="12" t="s">
        <v>17</v>
      </c>
      <c r="C18" s="1">
        <v>10000</v>
      </c>
      <c r="D18" s="1"/>
      <c r="E18" s="1"/>
      <c r="F18" s="1">
        <v>10000</v>
      </c>
      <c r="G18" s="1">
        <v>10000</v>
      </c>
      <c r="H18" s="1">
        <v>10000</v>
      </c>
      <c r="I18" s="1">
        <v>10000</v>
      </c>
    </row>
    <row r="19" spans="1:24" x14ac:dyDescent="0.3">
      <c r="C19" s="1"/>
      <c r="D19" s="1"/>
      <c r="E19" s="1"/>
      <c r="F19" s="1"/>
      <c r="G19" s="1"/>
      <c r="H19" s="1"/>
      <c r="I19" s="1"/>
      <c r="V19" s="2" t="s">
        <v>9</v>
      </c>
      <c r="W19" s="16"/>
      <c r="X19" s="1"/>
    </row>
    <row r="20" spans="1:24" x14ac:dyDescent="0.3">
      <c r="A20" s="2" t="s">
        <v>23</v>
      </c>
      <c r="F20" s="1">
        <f>$X32</f>
        <v>14336</v>
      </c>
      <c r="G20" s="1">
        <f>$X32</f>
        <v>14336</v>
      </c>
      <c r="H20" s="1">
        <f>$X32</f>
        <v>14336</v>
      </c>
      <c r="I20" s="1">
        <f>$X32</f>
        <v>14336</v>
      </c>
      <c r="V20" t="s">
        <v>27</v>
      </c>
      <c r="W20" s="1">
        <v>1347</v>
      </c>
      <c r="X20" s="1">
        <v>1347</v>
      </c>
    </row>
    <row r="21" spans="1:24" x14ac:dyDescent="0.3">
      <c r="V21" t="s">
        <v>37</v>
      </c>
      <c r="W21" s="1">
        <v>1056</v>
      </c>
      <c r="X21" s="1">
        <f>2000-X20</f>
        <v>653</v>
      </c>
    </row>
    <row r="22" spans="1:24" x14ac:dyDescent="0.3">
      <c r="A22" s="2" t="s">
        <v>14</v>
      </c>
      <c r="C22" s="1">
        <f>C14+C12+C9+C6+C7+C18</f>
        <v>51780</v>
      </c>
      <c r="F22" s="1">
        <f>F14+F12+F9+F6+F7+F18</f>
        <v>43200</v>
      </c>
      <c r="G22" s="1">
        <f>G14+G12+G9+G6+G7+G18</f>
        <v>45200</v>
      </c>
      <c r="H22" s="1">
        <f>H14+H12+H9+H6+H7+H18</f>
        <v>45200</v>
      </c>
      <c r="I22" s="1">
        <f>I14+I12+I9+I6+I7+I18</f>
        <v>47200</v>
      </c>
    </row>
    <row r="23" spans="1:24" x14ac:dyDescent="0.3">
      <c r="V23" s="2" t="s">
        <v>20</v>
      </c>
      <c r="W23" s="16"/>
      <c r="X23" s="1"/>
    </row>
    <row r="24" spans="1:24" x14ac:dyDescent="0.3">
      <c r="V24" t="s">
        <v>28</v>
      </c>
      <c r="W24" s="1">
        <v>700</v>
      </c>
      <c r="X24" s="1">
        <v>700</v>
      </c>
    </row>
    <row r="25" spans="1:24" x14ac:dyDescent="0.3">
      <c r="V25" t="s">
        <v>29</v>
      </c>
      <c r="W25" s="1">
        <v>700</v>
      </c>
      <c r="X25" s="1">
        <v>500</v>
      </c>
    </row>
    <row r="26" spans="1:24" x14ac:dyDescent="0.3">
      <c r="V26" t="s">
        <v>31</v>
      </c>
      <c r="W26" s="1">
        <v>300</v>
      </c>
      <c r="X26" s="1">
        <v>300</v>
      </c>
    </row>
    <row r="28" spans="1:24" x14ac:dyDescent="0.3">
      <c r="V28" s="2" t="s">
        <v>17</v>
      </c>
    </row>
    <row r="29" spans="1:24" x14ac:dyDescent="0.3">
      <c r="V29" t="s">
        <v>30</v>
      </c>
      <c r="W29" s="1">
        <v>1100</v>
      </c>
      <c r="X29" s="1">
        <v>1100</v>
      </c>
    </row>
    <row r="30" spans="1:24" x14ac:dyDescent="0.3">
      <c r="V30" t="s">
        <v>36</v>
      </c>
      <c r="W30" s="1"/>
      <c r="X30" s="1"/>
    </row>
    <row r="32" spans="1:24" x14ac:dyDescent="0.3">
      <c r="V32" s="2" t="s">
        <v>14</v>
      </c>
      <c r="W32" s="1">
        <f>SUM(W7:W30)</f>
        <v>17303</v>
      </c>
      <c r="X32" s="1">
        <f>SUM(X7:X30)</f>
        <v>14336</v>
      </c>
    </row>
    <row r="38" spans="23:24" x14ac:dyDescent="0.3">
      <c r="W38" s="1"/>
      <c r="X38" s="1"/>
    </row>
    <row r="39" spans="23:24" x14ac:dyDescent="0.3">
      <c r="W39" s="1"/>
      <c r="X39" s="1"/>
    </row>
    <row r="40" spans="23:24" x14ac:dyDescent="0.3">
      <c r="W40" s="1"/>
      <c r="X40" s="1"/>
    </row>
    <row r="41" spans="23:24" x14ac:dyDescent="0.3">
      <c r="W41" s="1"/>
      <c r="X41" s="1"/>
    </row>
    <row r="43" spans="23:24" x14ac:dyDescent="0.3">
      <c r="W43" s="1"/>
      <c r="X43" s="1"/>
    </row>
    <row r="44" spans="23:24" x14ac:dyDescent="0.3">
      <c r="W44" s="1"/>
    </row>
  </sheetData>
  <mergeCells count="3">
    <mergeCell ref="A1:B1"/>
    <mergeCell ref="M3:N3"/>
    <mergeCell ref="W10:W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2019-05-03T20:32:01Z</dcterms:modified>
</cp:coreProperties>
</file>