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175BAB0-559B-4845-B6F6-F07ADF13EC7B}" xr6:coauthVersionLast="36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1" l="1"/>
  <c r="E21" i="1"/>
  <c r="C29" i="1" l="1"/>
  <c r="D29" i="1"/>
  <c r="E29" i="1"/>
  <c r="F29" i="1"/>
  <c r="B29" i="1"/>
  <c r="C21" i="1"/>
  <c r="D21" i="1"/>
  <c r="B21" i="1"/>
  <c r="C65" i="1" l="1"/>
  <c r="B65" i="1"/>
  <c r="B22" i="1"/>
  <c r="D22" i="1"/>
  <c r="C12" i="1"/>
  <c r="D12" i="1"/>
  <c r="B12" i="1"/>
  <c r="D42" i="1" l="1"/>
  <c r="D62" i="1" s="1"/>
  <c r="D63" i="1"/>
  <c r="D60" i="1"/>
  <c r="E12" i="1"/>
  <c r="F60" i="1" s="1"/>
  <c r="F63" i="1"/>
  <c r="G63" i="1"/>
  <c r="H63" i="1"/>
  <c r="E63" i="1"/>
  <c r="F35" i="1"/>
  <c r="F42" i="1" s="1"/>
  <c r="F62" i="1" s="1"/>
  <c r="E42" i="1"/>
  <c r="G62" i="1" s="1"/>
  <c r="H61" i="1"/>
  <c r="G61" i="1"/>
  <c r="D61" i="1"/>
  <c r="D65" i="1" l="1"/>
  <c r="E62" i="1"/>
  <c r="H62" i="1"/>
  <c r="F61" i="1"/>
  <c r="F65" i="1" s="1"/>
  <c r="E61" i="1"/>
  <c r="H60" i="1"/>
  <c r="E60" i="1"/>
  <c r="G60" i="1"/>
  <c r="G65" i="1" s="1"/>
  <c r="E65" i="1" l="1"/>
  <c r="H65" i="1"/>
</calcChain>
</file>

<file path=xl/sharedStrings.xml><?xml version="1.0" encoding="utf-8"?>
<sst xmlns="http://schemas.openxmlformats.org/spreadsheetml/2006/main" count="90" uniqueCount="47">
  <si>
    <t>Motorisation</t>
  </si>
  <si>
    <t>Vulcanix</t>
  </si>
  <si>
    <t>Optimus</t>
  </si>
  <si>
    <t>Invictus</t>
  </si>
  <si>
    <t>Estimée</t>
  </si>
  <si>
    <t>Mesuré</t>
  </si>
  <si>
    <t>Engine</t>
  </si>
  <si>
    <t>Intake</t>
  </si>
  <si>
    <t>Exhaust</t>
  </si>
  <si>
    <t>Fuel Circuit</t>
  </si>
  <si>
    <t>Cooling System</t>
  </si>
  <si>
    <t>Secondary Drivetrain</t>
  </si>
  <si>
    <t>Total</t>
  </si>
  <si>
    <t>Chassis</t>
  </si>
  <si>
    <t>Sans Aéro</t>
  </si>
  <si>
    <t>Avec Aéro</t>
  </si>
  <si>
    <t>(ailerons et ouïes)</t>
  </si>
  <si>
    <t>Structure tubulaire</t>
  </si>
  <si>
    <t>Equipements</t>
  </si>
  <si>
    <t>Commande d'embrayage</t>
  </si>
  <si>
    <t>Peinture</t>
  </si>
  <si>
    <t>Aileron avant</t>
  </si>
  <si>
    <t>/</t>
  </si>
  <si>
    <t>Aileron arrière</t>
  </si>
  <si>
    <t>LAS</t>
  </si>
  <si>
    <t>13"</t>
  </si>
  <si>
    <t>10"</t>
  </si>
  <si>
    <t>Tyres</t>
  </si>
  <si>
    <t>Steering</t>
  </si>
  <si>
    <t>A Arms</t>
  </si>
  <si>
    <t>Suspension</t>
  </si>
  <si>
    <t>Anti Roll Bar</t>
  </si>
  <si>
    <t>Elec</t>
  </si>
  <si>
    <t>Batterie</t>
  </si>
  <si>
    <t>Faisceau électrique</t>
  </si>
  <si>
    <t>Shifter</t>
  </si>
  <si>
    <t>Télémétrie</t>
  </si>
  <si>
    <t>Tableau de bord</t>
  </si>
  <si>
    <t>Budget massique prévisionnel</t>
  </si>
  <si>
    <t>10" (Avon)</t>
  </si>
  <si>
    <t>Chappes + AIP</t>
  </si>
  <si>
    <t>Crashbox</t>
  </si>
  <si>
    <t>Equiped Wheel + Rims</t>
  </si>
  <si>
    <t>Ajusteur</t>
  </si>
  <si>
    <t>Brake system + Pedals</t>
  </si>
  <si>
    <t>Carrosserie (Nez-Plaques latérales-Fond plat-Ouïes-Pare feu)</t>
  </si>
  <si>
    <t>Chassis équipé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</si>
</sst>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EA11EF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4" fillId="9" borderId="0" applyNumberFormat="0" applyBorder="0" applyAlignment="0" applyProtection="0"/>
  </cellStyleXfs>
  <cellXfs count="28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5" borderId="1" xfId="0" applyFont="1" applyFill="1" applyBorder="1" applyAlignment="1">
      <alignment wrapText="1"/>
    </xf>
    <xf numFmtId="0" fontId="1" fillId="0" borderId="0" xfId="0" applyFont="1"/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10" borderId="1" xfId="0" applyFill="1" applyBorder="1" applyAlignment="1">
      <alignment horizontal="right" wrapText="1"/>
    </xf>
    <xf numFmtId="0" fontId="3" fillId="0" borderId="1" xfId="0" applyFont="1" applyFill="1" applyBorder="1" applyAlignment="1">
      <alignment horizontal="right" wrapText="1"/>
    </xf>
    <xf numFmtId="0" fontId="5" fillId="8" borderId="1" xfId="1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40 % - Accent2" xfId="1" builtinId="35"/>
    <cellStyle name="Normal" xfId="0" builtinId="0"/>
  </cellStyles>
  <dxfs count="0"/>
  <tableStyles count="0" defaultTableStyle="TableStyleMedium2" defaultPivotStyle="PivotStyleLight16"/>
  <colors>
    <mruColors>
      <color rgb="FFEA11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Optimus</a:t>
            </a:r>
            <a:r>
              <a:rPr lang="en-US" b="1" baseline="0"/>
              <a:t> : </a:t>
            </a:r>
            <a:r>
              <a:rPr lang="en-US" b="0" baseline="0"/>
              <a:t>mesurée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Optimus</c:v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86-490A-9E38-28CE4AE9CBB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286-490A-9E38-28CE4AE9CBB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86-490A-9E38-28CE4AE9CBB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86-490A-9E38-28CE4AE9CBB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Feuil1!$A$60:$A$63</c:f>
              <c:strCache>
                <c:ptCount val="4"/>
                <c:pt idx="0">
                  <c:v>Motorisation</c:v>
                </c:pt>
                <c:pt idx="1">
                  <c:v>Chassis</c:v>
                </c:pt>
                <c:pt idx="2">
                  <c:v>LAS</c:v>
                </c:pt>
                <c:pt idx="3">
                  <c:v>Elec</c:v>
                </c:pt>
              </c:strCache>
            </c:strRef>
          </c:cat>
          <c:val>
            <c:numRef>
              <c:f>Feuil1!$D$60:$D$63</c:f>
              <c:numCache>
                <c:formatCode>General</c:formatCode>
                <c:ptCount val="4"/>
                <c:pt idx="0">
                  <c:v>74.657000000000011</c:v>
                </c:pt>
                <c:pt idx="1">
                  <c:v>52.162000000000006</c:v>
                </c:pt>
                <c:pt idx="2">
                  <c:v>62.599999999999994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6-490A-9E38-28CE4AE9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LAS 13''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B7-4EAD-A09F-7C97290BC032}"/>
              </c:ext>
            </c:extLst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B7-4EAD-A09F-7C97290BC032}"/>
              </c:ext>
            </c:extLst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B7-4EAD-A09F-7C97290BC032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B7-4EAD-A09F-7C97290BC032}"/>
              </c:ext>
            </c:extLst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B7-4EAD-A09F-7C97290BC032}"/>
              </c:ext>
            </c:extLst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B7-4EAD-A09F-7C97290BC032}"/>
              </c:ext>
            </c:extLst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9B-46E2-9670-90DD3D7C817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Feuil1!$A$35:$A$41</c:f>
              <c:strCache>
                <c:ptCount val="7"/>
                <c:pt idx="0">
                  <c:v>Tyres</c:v>
                </c:pt>
                <c:pt idx="1">
                  <c:v>Equiped Wheel + Rims</c:v>
                </c:pt>
                <c:pt idx="2">
                  <c:v>Brake system + Pedals</c:v>
                </c:pt>
                <c:pt idx="3">
                  <c:v>Steering</c:v>
                </c:pt>
                <c:pt idx="4">
                  <c:v>A Arms</c:v>
                </c:pt>
                <c:pt idx="5">
                  <c:v>Suspension</c:v>
                </c:pt>
                <c:pt idx="6">
                  <c:v>Anti Roll Bar</c:v>
                </c:pt>
              </c:strCache>
            </c:strRef>
          </c:cat>
          <c:val>
            <c:numRef>
              <c:f>Feuil1!$E$35:$E$41</c:f>
              <c:numCache>
                <c:formatCode>General</c:formatCode>
                <c:ptCount val="7"/>
                <c:pt idx="0">
                  <c:v>22</c:v>
                </c:pt>
                <c:pt idx="1">
                  <c:v>22</c:v>
                </c:pt>
                <c:pt idx="2">
                  <c:v>5</c:v>
                </c:pt>
                <c:pt idx="3">
                  <c:v>3</c:v>
                </c:pt>
                <c:pt idx="4">
                  <c:v>2.6</c:v>
                </c:pt>
                <c:pt idx="5">
                  <c:v>3.5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B7-4EAD-A09F-7C97290BC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73344649284111"/>
          <c:y val="0.35552894429862936"/>
          <c:w val="0.39107502187226589"/>
          <c:h val="0.42224883347914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LAS 10''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0A-4E4A-844A-FF4CC614AE6B}"/>
              </c:ext>
            </c:extLst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0A-4E4A-844A-FF4CC614AE6B}"/>
              </c:ext>
            </c:extLst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0A-4E4A-844A-FF4CC614AE6B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0A-4E4A-844A-FF4CC614AE6B}"/>
              </c:ext>
            </c:extLst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0A-4E4A-844A-FF4CC614AE6B}"/>
              </c:ext>
            </c:extLst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0A-4E4A-844A-FF4CC614AE6B}"/>
              </c:ext>
            </c:extLst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0A-4E4A-844A-FF4CC614AE6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Feuil1!$A$35:$A$41</c:f>
              <c:strCache>
                <c:ptCount val="7"/>
                <c:pt idx="0">
                  <c:v>Tyres</c:v>
                </c:pt>
                <c:pt idx="1">
                  <c:v>Equiped Wheel + Rims</c:v>
                </c:pt>
                <c:pt idx="2">
                  <c:v>Brake system + Pedals</c:v>
                </c:pt>
                <c:pt idx="3">
                  <c:v>Steering</c:v>
                </c:pt>
                <c:pt idx="4">
                  <c:v>A Arms</c:v>
                </c:pt>
                <c:pt idx="5">
                  <c:v>Suspension</c:v>
                </c:pt>
                <c:pt idx="6">
                  <c:v>Anti Roll Bar</c:v>
                </c:pt>
              </c:strCache>
            </c:strRef>
          </c:cat>
          <c:val>
            <c:numRef>
              <c:f>Feuil1!$F$35:$F$41</c:f>
              <c:numCache>
                <c:formatCode>General</c:formatCode>
                <c:ptCount val="7"/>
                <c:pt idx="0">
                  <c:v>13.6</c:v>
                </c:pt>
                <c:pt idx="1">
                  <c:v>17</c:v>
                </c:pt>
                <c:pt idx="2">
                  <c:v>4.5</c:v>
                </c:pt>
                <c:pt idx="3">
                  <c:v>3</c:v>
                </c:pt>
                <c:pt idx="4">
                  <c:v>2.6</c:v>
                </c:pt>
                <c:pt idx="5">
                  <c:v>3.5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0A-4E4A-844A-FF4CC614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73344649284111"/>
          <c:y val="0.35552894429862936"/>
          <c:w val="0.39107502187226589"/>
          <c:h val="0.42224883347914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10'' sans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EB-4F7B-9B4B-F384C33D799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EB-4F7B-9B4B-F384C33D799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EB-4F7B-9B4B-F384C33D7990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EB-4F7B-9B4B-F384C33D799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Feuil1!$A$60:$A$63</c:f>
              <c:strCache>
                <c:ptCount val="4"/>
                <c:pt idx="0">
                  <c:v>Motorisation</c:v>
                </c:pt>
                <c:pt idx="1">
                  <c:v>Chassis</c:v>
                </c:pt>
                <c:pt idx="2">
                  <c:v>LAS</c:v>
                </c:pt>
                <c:pt idx="3">
                  <c:v>Elec</c:v>
                </c:pt>
              </c:strCache>
            </c:strRef>
          </c:cat>
          <c:val>
            <c:numRef>
              <c:f>Feuil1!$E$60:$E$63</c:f>
              <c:numCache>
                <c:formatCode>General</c:formatCode>
                <c:ptCount val="4"/>
                <c:pt idx="0">
                  <c:v>73.900000000000006</c:v>
                </c:pt>
                <c:pt idx="1">
                  <c:v>49.34</c:v>
                </c:pt>
                <c:pt idx="2">
                  <c:v>46.2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EB-4F7B-9B4B-F384C33D7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10'' avec aéro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46-4F81-A7B8-90995B46971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46-4F81-A7B8-90995B46971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46-4F81-A7B8-90995B46971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46-4F81-A7B8-90995B46971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Feuil1!$A$60:$A$63</c:f>
              <c:strCache>
                <c:ptCount val="4"/>
                <c:pt idx="0">
                  <c:v>Motorisation</c:v>
                </c:pt>
                <c:pt idx="1">
                  <c:v>Chassis</c:v>
                </c:pt>
                <c:pt idx="2">
                  <c:v>LAS</c:v>
                </c:pt>
                <c:pt idx="3">
                  <c:v>Elec</c:v>
                </c:pt>
              </c:strCache>
            </c:strRef>
          </c:cat>
          <c:val>
            <c:numRef>
              <c:f>Feuil1!$F$60:$F$63</c:f>
              <c:numCache>
                <c:formatCode>General</c:formatCode>
                <c:ptCount val="4"/>
                <c:pt idx="0">
                  <c:v>73.900000000000006</c:v>
                </c:pt>
                <c:pt idx="1">
                  <c:v>67.84</c:v>
                </c:pt>
                <c:pt idx="2">
                  <c:v>46.2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46-4F81-A7B8-90995B469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13'' sans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E-4721-B80F-0CA6186057E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E-4721-B80F-0CA6186057E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3E-4721-B80F-0CA6186057E3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3E-4721-B80F-0CA6186057E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Feuil1!$A$60:$A$63</c:f>
              <c:strCache>
                <c:ptCount val="4"/>
                <c:pt idx="0">
                  <c:v>Motorisation</c:v>
                </c:pt>
                <c:pt idx="1">
                  <c:v>Chassis</c:v>
                </c:pt>
                <c:pt idx="2">
                  <c:v>LAS</c:v>
                </c:pt>
                <c:pt idx="3">
                  <c:v>Elec</c:v>
                </c:pt>
              </c:strCache>
            </c:strRef>
          </c:cat>
          <c:val>
            <c:numRef>
              <c:f>Feuil1!$G$60:$G$63</c:f>
              <c:numCache>
                <c:formatCode>General</c:formatCode>
                <c:ptCount val="4"/>
                <c:pt idx="0">
                  <c:v>73.900000000000006</c:v>
                </c:pt>
                <c:pt idx="1">
                  <c:v>49.34</c:v>
                </c:pt>
                <c:pt idx="2">
                  <c:v>60.1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3E-4721-B80F-0CA618605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13'' avec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C8-435F-A6E6-66330DAE4A4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C8-435F-A6E6-66330DAE4A4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C8-435F-A6E6-66330DAE4A4A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C8-435F-A6E6-66330DAE4A4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Feuil1!$A$60:$A$63</c:f>
              <c:strCache>
                <c:ptCount val="4"/>
                <c:pt idx="0">
                  <c:v>Motorisation</c:v>
                </c:pt>
                <c:pt idx="1">
                  <c:v>Chassis</c:v>
                </c:pt>
                <c:pt idx="2">
                  <c:v>LAS</c:v>
                </c:pt>
                <c:pt idx="3">
                  <c:v>Elec</c:v>
                </c:pt>
              </c:strCache>
            </c:strRef>
          </c:cat>
          <c:val>
            <c:numRef>
              <c:f>Feuil1!$H$60:$H$63</c:f>
              <c:numCache>
                <c:formatCode>General</c:formatCode>
                <c:ptCount val="4"/>
                <c:pt idx="0">
                  <c:v>73.900000000000006</c:v>
                </c:pt>
                <c:pt idx="1">
                  <c:v>67.84</c:v>
                </c:pt>
                <c:pt idx="2">
                  <c:v>60.1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C8-435F-A6E6-66330DAE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Optimus</a:t>
            </a:r>
            <a:r>
              <a:rPr lang="en-US" b="1" baseline="0"/>
              <a:t> : </a:t>
            </a:r>
            <a:r>
              <a:rPr lang="en-US" b="0" baseline="0"/>
              <a:t>estimée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A9-4B21-9807-B98C16BE1A9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A9-4B21-9807-B98C16BE1A9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A9-4B21-9807-B98C16BE1A9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A9-4B21-9807-B98C16BE1A9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Feuil1!$A$60:$A$63</c:f>
              <c:strCache>
                <c:ptCount val="4"/>
                <c:pt idx="0">
                  <c:v>Motorisation</c:v>
                </c:pt>
                <c:pt idx="1">
                  <c:v>Chassis</c:v>
                </c:pt>
                <c:pt idx="2">
                  <c:v>LAS</c:v>
                </c:pt>
                <c:pt idx="3">
                  <c:v>Elec</c:v>
                </c:pt>
              </c:strCache>
            </c:strRef>
          </c:cat>
          <c:val>
            <c:numRef>
              <c:f>Feuil1!$C$60:$C$63</c:f>
              <c:numCache>
                <c:formatCode>General</c:formatCode>
                <c:ptCount val="4"/>
                <c:pt idx="0">
                  <c:v>84.272999999999996</c:v>
                </c:pt>
                <c:pt idx="1">
                  <c:v>47.74</c:v>
                </c:pt>
                <c:pt idx="2">
                  <c:v>59.7</c:v>
                </c:pt>
                <c:pt idx="3">
                  <c:v>10.291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A9-4B21-9807-B98C16BE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Motorisation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C7-4F35-9095-16E44200FB64}"/>
              </c:ext>
            </c:extLst>
          </c:dPt>
          <c:dPt>
            <c:idx val="1"/>
            <c:bubble3D val="0"/>
            <c:spPr>
              <a:solidFill>
                <a:schemeClr val="accent5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C7-4F35-9095-16E44200FB64}"/>
              </c:ext>
            </c:extLst>
          </c:dPt>
          <c:dPt>
            <c:idx val="2"/>
            <c:bubble3D val="0"/>
            <c:spPr>
              <a:solidFill>
                <a:schemeClr val="accent5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C7-4F35-9095-16E44200FB64}"/>
              </c:ext>
            </c:extLst>
          </c:dPt>
          <c:dPt>
            <c:idx val="3"/>
            <c:bubble3D val="0"/>
            <c:spPr>
              <a:solidFill>
                <a:schemeClr val="accent5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C7-4F35-9095-16E44200FB64}"/>
              </c:ext>
            </c:extLst>
          </c:dPt>
          <c:dPt>
            <c:idx val="4"/>
            <c:bubble3D val="0"/>
            <c:spPr>
              <a:solidFill>
                <a:schemeClr val="accent5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7-4F35-9095-16E44200FB64}"/>
              </c:ext>
            </c:extLst>
          </c:dPt>
          <c:dPt>
            <c:idx val="5"/>
            <c:bubble3D val="0"/>
            <c:spPr>
              <a:solidFill>
                <a:schemeClr val="accent5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3C7-4F35-9095-16E44200FB6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Feuil1!$A$6:$A$11</c:f>
              <c:strCache>
                <c:ptCount val="6"/>
                <c:pt idx="0">
                  <c:v>Engine</c:v>
                </c:pt>
                <c:pt idx="1">
                  <c:v>Intake</c:v>
                </c:pt>
                <c:pt idx="2">
                  <c:v>Exhaust</c:v>
                </c:pt>
                <c:pt idx="3">
                  <c:v>Fuel Circuit</c:v>
                </c:pt>
                <c:pt idx="4">
                  <c:v>Cooling System</c:v>
                </c:pt>
                <c:pt idx="5">
                  <c:v>Secondary Drivetrain</c:v>
                </c:pt>
              </c:strCache>
            </c:strRef>
          </c:cat>
          <c:val>
            <c:numRef>
              <c:f>Feuil1!$E$6:$E$11</c:f>
              <c:numCache>
                <c:formatCode>General</c:formatCode>
                <c:ptCount val="6"/>
                <c:pt idx="0">
                  <c:v>55</c:v>
                </c:pt>
                <c:pt idx="1">
                  <c:v>1.2</c:v>
                </c:pt>
                <c:pt idx="2">
                  <c:v>4</c:v>
                </c:pt>
                <c:pt idx="3">
                  <c:v>3</c:v>
                </c:pt>
                <c:pt idx="4">
                  <c:v>2.7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3-452F-9B64-B7913C518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Chassis</a:t>
            </a:r>
            <a:r>
              <a:rPr lang="fr-FR" b="1" baseline="0"/>
              <a:t> sans aéro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879406541248202E-2"/>
          <c:y val="0.12481189851268591"/>
          <c:w val="0.41459895170289335"/>
          <c:h val="0.7693113881598131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FE-4A5C-A448-158AAFD4B0B4}"/>
              </c:ext>
            </c:extLst>
          </c:dPt>
          <c:dPt>
            <c:idx val="1"/>
            <c:bubble3D val="0"/>
            <c:spPr>
              <a:solidFill>
                <a:schemeClr val="accent4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FE-4A5C-A448-158AAFD4B0B4}"/>
              </c:ext>
            </c:extLst>
          </c:dPt>
          <c:dPt>
            <c:idx val="2"/>
            <c:bubble3D val="0"/>
            <c:spPr>
              <a:solidFill>
                <a:schemeClr val="accent4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9B1-4415-8B3A-19F08A251FB7}"/>
              </c:ext>
            </c:extLst>
          </c:dPt>
          <c:dPt>
            <c:idx val="3"/>
            <c:bubble3D val="0"/>
            <c:spPr>
              <a:solidFill>
                <a:schemeClr val="accent4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99B1-4415-8B3A-19F08A251FB7}"/>
              </c:ext>
            </c:extLst>
          </c:dPt>
          <c:dPt>
            <c:idx val="4"/>
            <c:bubble3D val="0"/>
            <c:spPr>
              <a:solidFill>
                <a:schemeClr val="accent4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9B1-4415-8B3A-19F08A251FB7}"/>
              </c:ext>
            </c:extLst>
          </c:dPt>
          <c:dPt>
            <c:idx val="5"/>
            <c:bubble3D val="0"/>
            <c:spPr>
              <a:solidFill>
                <a:schemeClr val="accent4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FE-4A5C-A448-158AAFD4B0B4}"/>
              </c:ext>
            </c:extLst>
          </c:dPt>
          <c:dLbls>
            <c:dLbl>
              <c:idx val="2"/>
              <c:layout>
                <c:manualLayout>
                  <c:x val="-1.2477783159708752E-2"/>
                  <c:y val="3.299532609514604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9B1-4415-8B3A-19F08A251FB7}"/>
                </c:ext>
              </c:extLst>
            </c:dLbl>
            <c:dLbl>
              <c:idx val="3"/>
              <c:layout>
                <c:manualLayout>
                  <c:x val="-1.7468896423592256E-2"/>
                  <c:y val="-4.536857338082581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9B1-4415-8B3A-19F08A251FB7}"/>
                </c:ext>
              </c:extLst>
            </c:dLbl>
            <c:dLbl>
              <c:idx val="4"/>
              <c:layout>
                <c:manualLayout>
                  <c:x val="-1.1437835765544892E-17"/>
                  <c:y val="-8.248831523786512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9B1-4415-8B3A-19F08A251FB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Feuil1!$A$21:$A$26</c:f>
              <c:strCache>
                <c:ptCount val="6"/>
                <c:pt idx="0">
                  <c:v>Chassis équipé</c:v>
                </c:pt>
                <c:pt idx="1">
                  <c:v>Equipements</c:v>
                </c:pt>
                <c:pt idx="2">
                  <c:v>Commande d'embrayage</c:v>
                </c:pt>
                <c:pt idx="3">
                  <c:v>Peinture</c:v>
                </c:pt>
                <c:pt idx="4">
                  <c:v>Crashbox</c:v>
                </c:pt>
                <c:pt idx="5">
                  <c:v>Carrosserie (Nez-Plaques latérales-Fond plat-Ouïes-Pare feu)</c:v>
                </c:pt>
              </c:strCache>
            </c:strRef>
          </c:cat>
          <c:val>
            <c:numRef>
              <c:f>Feuil1!$E$21:$E$26</c:f>
              <c:numCache>
                <c:formatCode>General</c:formatCode>
                <c:ptCount val="6"/>
                <c:pt idx="0">
                  <c:v>35.5</c:v>
                </c:pt>
                <c:pt idx="1">
                  <c:v>5</c:v>
                </c:pt>
                <c:pt idx="2">
                  <c:v>0.14000000000000001</c:v>
                </c:pt>
                <c:pt idx="3">
                  <c:v>1</c:v>
                </c:pt>
                <c:pt idx="4">
                  <c:v>0.7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1-4415-8B3A-19F08A251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76338661260153"/>
          <c:y val="0.21201042578011081"/>
          <c:w val="0.39107502187226589"/>
          <c:h val="0.547248833479148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Chassis</a:t>
            </a:r>
            <a:r>
              <a:rPr lang="fr-FR" b="1" baseline="0"/>
              <a:t> avec aéro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0D-4A79-B861-84B96A342224}"/>
              </c:ext>
            </c:extLst>
          </c:dPt>
          <c:dPt>
            <c:idx val="1"/>
            <c:bubble3D val="0"/>
            <c:spPr>
              <a:solidFill>
                <a:schemeClr val="accent4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0D-4A79-B861-84B96A342224}"/>
              </c:ext>
            </c:extLst>
          </c:dPt>
          <c:dPt>
            <c:idx val="2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0D-4A79-B861-84B96A342224}"/>
              </c:ext>
            </c:extLst>
          </c:dPt>
          <c:dPt>
            <c:idx val="3"/>
            <c:bubble3D val="0"/>
            <c:spPr>
              <a:solidFill>
                <a:schemeClr val="accent4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0D-4A79-B861-84B96A342224}"/>
              </c:ext>
            </c:extLst>
          </c:dPt>
          <c:dPt>
            <c:idx val="4"/>
            <c:bubble3D val="0"/>
            <c:spPr>
              <a:solidFill>
                <a:schemeClr val="accent4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0D-4A79-B861-84B96A342224}"/>
              </c:ext>
            </c:extLst>
          </c:dPt>
          <c:dPt>
            <c:idx val="5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0D-4A79-B861-84B96A342224}"/>
              </c:ext>
            </c:extLst>
          </c:dPt>
          <c:dPt>
            <c:idx val="6"/>
            <c:bubble3D val="0"/>
            <c:spPr>
              <a:solidFill>
                <a:schemeClr val="accent4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C41-4A7E-BE33-9A7B7D2716C5}"/>
              </c:ext>
            </c:extLst>
          </c:dPt>
          <c:dPt>
            <c:idx val="7"/>
            <c:bubble3D val="0"/>
            <c:spPr>
              <a:solidFill>
                <a:schemeClr val="accent4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C41-4A7E-BE33-9A7B7D2716C5}"/>
              </c:ext>
            </c:extLst>
          </c:dPt>
          <c:dLbls>
            <c:dLbl>
              <c:idx val="2"/>
              <c:layout>
                <c:manualLayout>
                  <c:x val="0"/>
                  <c:y val="6.994198605436491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0D-4A79-B861-84B96A342224}"/>
                </c:ext>
              </c:extLst>
            </c:dLbl>
            <c:dLbl>
              <c:idx val="3"/>
              <c:layout>
                <c:manualLayout>
                  <c:x val="-1.7465069860279441E-2"/>
                  <c:y val="-4.114234473786171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0D-4A79-B861-84B96A342224}"/>
                </c:ext>
              </c:extLst>
            </c:dLbl>
            <c:dLbl>
              <c:idx val="4"/>
              <c:layout>
                <c:manualLayout>
                  <c:x val="-4.7405189620758494E-2"/>
                  <c:y val="-4.525657921164788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0D-4A79-B861-84B96A34222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Feuil1!$A$21:$A$28</c:f>
              <c:strCache>
                <c:ptCount val="8"/>
                <c:pt idx="0">
                  <c:v>Chassis équipé</c:v>
                </c:pt>
                <c:pt idx="1">
                  <c:v>Equipements</c:v>
                </c:pt>
                <c:pt idx="2">
                  <c:v>Commande d'embrayage</c:v>
                </c:pt>
                <c:pt idx="3">
                  <c:v>Peinture</c:v>
                </c:pt>
                <c:pt idx="4">
                  <c:v>Crashbox</c:v>
                </c:pt>
                <c:pt idx="5">
                  <c:v>Carrosserie (Nez-Plaques latérales-Fond plat-Ouïes-Pare feu)</c:v>
                </c:pt>
                <c:pt idx="6">
                  <c:v>Aileron avant</c:v>
                </c:pt>
                <c:pt idx="7">
                  <c:v>Aileron arrière</c:v>
                </c:pt>
              </c:strCache>
            </c:strRef>
          </c:cat>
          <c:val>
            <c:numRef>
              <c:f>Feuil1!$F$21:$F$28</c:f>
              <c:numCache>
                <c:formatCode>General</c:formatCode>
                <c:ptCount val="8"/>
                <c:pt idx="0">
                  <c:v>38</c:v>
                </c:pt>
                <c:pt idx="1">
                  <c:v>5</c:v>
                </c:pt>
                <c:pt idx="2">
                  <c:v>0.14000000000000001</c:v>
                </c:pt>
                <c:pt idx="3">
                  <c:v>1</c:v>
                </c:pt>
                <c:pt idx="4">
                  <c:v>0.7</c:v>
                </c:pt>
                <c:pt idx="5">
                  <c:v>13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0D-4A79-B861-84B96A342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76338661260153"/>
          <c:y val="0.22126968503937003"/>
          <c:w val="0.39107502187226589"/>
          <c:h val="0.70928587051618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84</xdr:row>
      <xdr:rowOff>3810</xdr:rowOff>
    </xdr:from>
    <xdr:to>
      <xdr:col>5</xdr:col>
      <xdr:colOff>99060</xdr:colOff>
      <xdr:row>102</xdr:row>
      <xdr:rowOff>15240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7A76EC-2183-4100-AFE9-4606E8FD7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182880</xdr:colOff>
      <xdr:row>65</xdr:row>
      <xdr:rowOff>175260</xdr:rowOff>
    </xdr:from>
    <xdr:to>
      <xdr:col>12</xdr:col>
      <xdr:colOff>152400</xdr:colOff>
      <xdr:row>83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BDD778D-D14F-4B2C-A7E3-578A5C270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220980</xdr:colOff>
      <xdr:row>66</xdr:row>
      <xdr:rowOff>7620</xdr:rowOff>
    </xdr:from>
    <xdr:to>
      <xdr:col>20</xdr:col>
      <xdr:colOff>434340</xdr:colOff>
      <xdr:row>83</xdr:row>
      <xdr:rowOff>15240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94F8016-8C9B-44D9-8179-832D635D3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198120</xdr:colOff>
      <xdr:row>84</xdr:row>
      <xdr:rowOff>0</xdr:rowOff>
    </xdr:from>
    <xdr:to>
      <xdr:col>12</xdr:col>
      <xdr:colOff>152400</xdr:colOff>
      <xdr:row>102</xdr:row>
      <xdr:rowOff>7620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5E9E2EC-C1BF-448B-8467-32B84E7A5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84</xdr:row>
      <xdr:rowOff>7620</xdr:rowOff>
    </xdr:from>
    <xdr:to>
      <xdr:col>20</xdr:col>
      <xdr:colOff>441960</xdr:colOff>
      <xdr:row>102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68B281-6BAF-4098-9648-5AB7F4440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66</xdr:row>
      <xdr:rowOff>7620</xdr:rowOff>
    </xdr:from>
    <xdr:to>
      <xdr:col>5</xdr:col>
      <xdr:colOff>106680</xdr:colOff>
      <xdr:row>83</xdr:row>
      <xdr:rowOff>15240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9B293C9-3E0A-425A-B6BA-7851ABF66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205740</xdr:colOff>
      <xdr:row>17</xdr:row>
      <xdr:rowOff>68580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21073D81-0A94-43F6-A5DF-69E63BD61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640080</xdr:colOff>
      <xdr:row>17</xdr:row>
      <xdr:rowOff>83820</xdr:rowOff>
    </xdr:from>
    <xdr:to>
      <xdr:col>16</xdr:col>
      <xdr:colOff>198120</xdr:colOff>
      <xdr:row>32</xdr:row>
      <xdr:rowOff>144780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6AF7D5E7-C58F-4313-ABE9-456A3F58D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7620</xdr:colOff>
      <xdr:row>17</xdr:row>
      <xdr:rowOff>60960</xdr:rowOff>
    </xdr:from>
    <xdr:to>
      <xdr:col>25</xdr:col>
      <xdr:colOff>220980</xdr:colOff>
      <xdr:row>32</xdr:row>
      <xdr:rowOff>129540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B877ED1A-3ADF-4F7F-8DFF-FA64FBC3C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7620</xdr:colOff>
      <xdr:row>33</xdr:row>
      <xdr:rowOff>7620</xdr:rowOff>
    </xdr:from>
    <xdr:to>
      <xdr:col>16</xdr:col>
      <xdr:colOff>220980</xdr:colOff>
      <xdr:row>49</xdr:row>
      <xdr:rowOff>60960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1C41E47F-A046-4230-A863-08D51B838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7620</xdr:colOff>
      <xdr:row>33</xdr:row>
      <xdr:rowOff>7620</xdr:rowOff>
    </xdr:from>
    <xdr:to>
      <xdr:col>25</xdr:col>
      <xdr:colOff>220980</xdr:colOff>
      <xdr:row>49</xdr:row>
      <xdr:rowOff>45720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173E18F1-3777-4016-A4F4-71218C84D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topLeftCell="A14" zoomScaleNormal="100" workbookViewId="0">
      <selection activeCell="F21" sqref="F21"/>
    </sheetView>
  </sheetViews>
  <sheetFormatPr baseColWidth="10" defaultColWidth="8.88671875" defaultRowHeight="14.4" x14ac:dyDescent="0.3"/>
  <cols>
    <col min="1" max="1" width="30.109375" bestFit="1" customWidth="1"/>
    <col min="5" max="5" width="16" customWidth="1"/>
    <col min="6" max="6" width="20.33203125" customWidth="1"/>
    <col min="7" max="7" width="9.33203125" bestFit="1" customWidth="1"/>
    <col min="8" max="8" width="9.5546875" bestFit="1" customWidth="1"/>
  </cols>
  <sheetData>
    <row r="1" spans="1:6" x14ac:dyDescent="0.3">
      <c r="A1" s="14" t="s">
        <v>38</v>
      </c>
    </row>
    <row r="2" spans="1:6" ht="15" thickBot="1" x14ac:dyDescent="0.35"/>
    <row r="3" spans="1:6" ht="15" thickBot="1" x14ac:dyDescent="0.35">
      <c r="A3" s="15" t="s">
        <v>0</v>
      </c>
      <c r="B3" s="1"/>
      <c r="C3" s="1"/>
      <c r="D3" s="1"/>
      <c r="E3" s="1"/>
    </row>
    <row r="4" spans="1:6" ht="15" thickBot="1" x14ac:dyDescent="0.35">
      <c r="A4" s="2"/>
      <c r="B4" s="3" t="s">
        <v>1</v>
      </c>
      <c r="C4" s="24" t="s">
        <v>2</v>
      </c>
      <c r="D4" s="25"/>
      <c r="E4" s="4" t="s">
        <v>3</v>
      </c>
    </row>
    <row r="5" spans="1:6" ht="15" thickBot="1" x14ac:dyDescent="0.35">
      <c r="A5" s="2"/>
      <c r="B5" s="2"/>
      <c r="C5" s="3" t="s">
        <v>4</v>
      </c>
      <c r="D5" s="3" t="s">
        <v>5</v>
      </c>
      <c r="E5" s="11"/>
    </row>
    <row r="6" spans="1:6" ht="15" thickBot="1" x14ac:dyDescent="0.35">
      <c r="A6" s="3" t="s">
        <v>6</v>
      </c>
      <c r="B6" s="2">
        <v>55</v>
      </c>
      <c r="C6" s="5">
        <v>64</v>
      </c>
      <c r="D6" s="2">
        <v>55</v>
      </c>
      <c r="E6" s="2">
        <v>55</v>
      </c>
    </row>
    <row r="7" spans="1:6" ht="15" thickBot="1" x14ac:dyDescent="0.35">
      <c r="A7" s="3" t="s">
        <v>7</v>
      </c>
      <c r="B7" s="2">
        <v>1.84</v>
      </c>
      <c r="C7" s="5">
        <v>1.649</v>
      </c>
      <c r="D7" s="6">
        <v>1.3680000000000001</v>
      </c>
      <c r="E7" s="6">
        <v>1.2</v>
      </c>
    </row>
    <row r="8" spans="1:6" ht="15" thickBot="1" x14ac:dyDescent="0.35">
      <c r="A8" s="3" t="s">
        <v>8</v>
      </c>
      <c r="B8" s="5">
        <v>4.4000000000000004</v>
      </c>
      <c r="C8" s="5">
        <v>4.6890000000000001</v>
      </c>
      <c r="D8" s="18">
        <v>4.1660000000000004</v>
      </c>
      <c r="E8" s="6">
        <v>4</v>
      </c>
    </row>
    <row r="9" spans="1:6" ht="15" thickBot="1" x14ac:dyDescent="0.35">
      <c r="A9" s="3" t="s">
        <v>9</v>
      </c>
      <c r="B9" s="2">
        <v>4</v>
      </c>
      <c r="C9" s="5">
        <v>3.1</v>
      </c>
      <c r="D9" s="5">
        <v>3.1</v>
      </c>
      <c r="E9" s="6">
        <v>3</v>
      </c>
    </row>
    <row r="10" spans="1:6" ht="15" thickBot="1" x14ac:dyDescent="0.35">
      <c r="A10" s="3" t="s">
        <v>10</v>
      </c>
      <c r="B10" s="2">
        <v>3.5840000000000001</v>
      </c>
      <c r="C10" s="5">
        <v>3.18</v>
      </c>
      <c r="D10" s="18">
        <v>2.8370000000000002</v>
      </c>
      <c r="E10" s="6">
        <v>2.7</v>
      </c>
    </row>
    <row r="11" spans="1:6" ht="15" thickBot="1" x14ac:dyDescent="0.35">
      <c r="A11" s="3" t="s">
        <v>11</v>
      </c>
      <c r="B11" s="2">
        <v>9.1579999999999995</v>
      </c>
      <c r="C11" s="2">
        <v>7.6550000000000002</v>
      </c>
      <c r="D11" s="18">
        <v>8.1859999999999999</v>
      </c>
      <c r="E11" s="2">
        <v>8</v>
      </c>
    </row>
    <row r="12" spans="1:6" ht="15" thickBot="1" x14ac:dyDescent="0.35">
      <c r="A12" s="7" t="s">
        <v>12</v>
      </c>
      <c r="B12" s="8">
        <f>SUM(B6:B11)</f>
        <v>77.982000000000014</v>
      </c>
      <c r="C12" s="8">
        <f t="shared" ref="C12:D12" si="0">SUM(C6:C11)</f>
        <v>84.272999999999996</v>
      </c>
      <c r="D12" s="8">
        <f t="shared" si="0"/>
        <v>74.657000000000011</v>
      </c>
      <c r="E12" s="8">
        <f>SUM(E6:E11)</f>
        <v>73.900000000000006</v>
      </c>
    </row>
    <row r="14" spans="1:6" ht="15" thickBot="1" x14ac:dyDescent="0.35"/>
    <row r="15" spans="1:6" ht="15" thickBot="1" x14ac:dyDescent="0.35">
      <c r="A15" s="9" t="s">
        <v>13</v>
      </c>
      <c r="B15" s="1"/>
      <c r="C15" s="1"/>
      <c r="D15" s="1"/>
      <c r="E15" s="1"/>
      <c r="F15" s="10"/>
    </row>
    <row r="16" spans="1:6" ht="15" thickBot="1" x14ac:dyDescent="0.35">
      <c r="A16" s="2"/>
      <c r="B16" s="3" t="s">
        <v>1</v>
      </c>
      <c r="C16" s="24" t="s">
        <v>2</v>
      </c>
      <c r="D16" s="25"/>
      <c r="E16" s="24" t="s">
        <v>3</v>
      </c>
      <c r="F16" s="25"/>
    </row>
    <row r="17" spans="1:6" ht="15" thickBot="1" x14ac:dyDescent="0.35">
      <c r="A17" s="2"/>
      <c r="B17" s="2"/>
      <c r="C17" s="3" t="s">
        <v>4</v>
      </c>
      <c r="D17" s="3" t="s">
        <v>5</v>
      </c>
      <c r="E17" s="11" t="s">
        <v>14</v>
      </c>
      <c r="F17" s="11" t="s">
        <v>15</v>
      </c>
    </row>
    <row r="18" spans="1:6" ht="15" customHeight="1" thickBot="1" x14ac:dyDescent="0.35">
      <c r="A18" s="3"/>
      <c r="B18" s="2"/>
      <c r="C18" s="5"/>
      <c r="D18" s="2"/>
      <c r="E18" s="2"/>
      <c r="F18" s="11" t="s">
        <v>16</v>
      </c>
    </row>
    <row r="19" spans="1:6" ht="15" thickBot="1" x14ac:dyDescent="0.35">
      <c r="A19" s="3" t="s">
        <v>17</v>
      </c>
      <c r="B19" s="2">
        <v>37.1</v>
      </c>
      <c r="C19" s="5">
        <v>31.5</v>
      </c>
      <c r="D19" s="26">
        <v>37</v>
      </c>
      <c r="E19" s="6">
        <v>32.5</v>
      </c>
      <c r="F19" s="6">
        <v>35</v>
      </c>
    </row>
    <row r="20" spans="1:6" ht="15" thickBot="1" x14ac:dyDescent="0.35">
      <c r="A20" s="3" t="s">
        <v>40</v>
      </c>
      <c r="B20" s="2">
        <v>3.2</v>
      </c>
      <c r="C20" s="5">
        <v>3</v>
      </c>
      <c r="D20" s="27"/>
      <c r="E20" s="6">
        <v>3</v>
      </c>
      <c r="F20" s="6">
        <v>3</v>
      </c>
    </row>
    <row r="21" spans="1:6" ht="15" thickBot="1" x14ac:dyDescent="0.35">
      <c r="A21" s="3" t="s">
        <v>46</v>
      </c>
      <c r="B21" s="2">
        <f>B19+B20</f>
        <v>40.300000000000004</v>
      </c>
      <c r="C21" s="2">
        <f t="shared" ref="C21:F21" si="1">C19+C20</f>
        <v>34.5</v>
      </c>
      <c r="D21" s="2">
        <f t="shared" si="1"/>
        <v>37</v>
      </c>
      <c r="E21" s="2">
        <f>E19+E20</f>
        <v>35.5</v>
      </c>
      <c r="F21" s="2">
        <f>F19+F20</f>
        <v>38</v>
      </c>
    </row>
    <row r="22" spans="1:6" ht="15" thickBot="1" x14ac:dyDescent="0.35">
      <c r="A22" s="3" t="s">
        <v>18</v>
      </c>
      <c r="B22" s="5">
        <f>8-3.2</f>
        <v>4.8</v>
      </c>
      <c r="C22" s="5">
        <v>4.5</v>
      </c>
      <c r="D22" s="20">
        <f>7.25-2.3</f>
        <v>4.95</v>
      </c>
      <c r="E22" s="6">
        <v>5</v>
      </c>
      <c r="F22" s="6">
        <v>5</v>
      </c>
    </row>
    <row r="23" spans="1:6" ht="15" thickBot="1" x14ac:dyDescent="0.35">
      <c r="A23" s="3" t="s">
        <v>19</v>
      </c>
      <c r="B23" s="2">
        <v>0.55000000000000004</v>
      </c>
      <c r="C23" s="5">
        <v>0.14000000000000001</v>
      </c>
      <c r="D23" s="5">
        <v>0.14000000000000001</v>
      </c>
      <c r="E23" s="6">
        <v>0.14000000000000001</v>
      </c>
      <c r="F23" s="6">
        <v>0.14000000000000001</v>
      </c>
    </row>
    <row r="24" spans="1:6" ht="15" thickBot="1" x14ac:dyDescent="0.35">
      <c r="A24" s="3" t="s">
        <v>20</v>
      </c>
      <c r="B24" s="2">
        <v>0</v>
      </c>
      <c r="C24" s="5">
        <v>1</v>
      </c>
      <c r="D24" s="6">
        <v>0</v>
      </c>
      <c r="E24" s="6">
        <v>1</v>
      </c>
      <c r="F24" s="6">
        <v>1</v>
      </c>
    </row>
    <row r="25" spans="1:6" ht="15" thickBot="1" x14ac:dyDescent="0.35">
      <c r="A25" s="3" t="s">
        <v>41</v>
      </c>
      <c r="B25" s="2">
        <v>0.68899999999999995</v>
      </c>
      <c r="C25" s="2">
        <v>0.68899999999999995</v>
      </c>
      <c r="D25" s="2">
        <v>0.68899999999999995</v>
      </c>
      <c r="E25" s="2">
        <v>0.7</v>
      </c>
      <c r="F25" s="2">
        <v>0.7</v>
      </c>
    </row>
    <row r="26" spans="1:6" ht="29.4" thickBot="1" x14ac:dyDescent="0.35">
      <c r="A26" s="3" t="s">
        <v>45</v>
      </c>
      <c r="B26" s="2">
        <v>17.030999999999999</v>
      </c>
      <c r="C26" s="5">
        <v>7.4109999999999996</v>
      </c>
      <c r="D26" s="21">
        <v>9.3829999999999991</v>
      </c>
      <c r="E26" s="6">
        <v>7</v>
      </c>
      <c r="F26" s="6">
        <v>13</v>
      </c>
    </row>
    <row r="27" spans="1:6" ht="15" thickBot="1" x14ac:dyDescent="0.35">
      <c r="A27" s="3" t="s">
        <v>21</v>
      </c>
      <c r="B27" s="12" t="s">
        <v>22</v>
      </c>
      <c r="C27" s="5" t="s">
        <v>22</v>
      </c>
      <c r="D27" s="2" t="s">
        <v>22</v>
      </c>
      <c r="E27" s="2" t="s">
        <v>22</v>
      </c>
      <c r="F27" s="6">
        <v>5</v>
      </c>
    </row>
    <row r="28" spans="1:6" ht="15" thickBot="1" x14ac:dyDescent="0.35">
      <c r="A28" s="3" t="s">
        <v>23</v>
      </c>
      <c r="B28" s="12" t="s">
        <v>22</v>
      </c>
      <c r="C28" s="5" t="s">
        <v>22</v>
      </c>
      <c r="D28" s="2" t="s">
        <v>22</v>
      </c>
      <c r="E28" s="2" t="s">
        <v>22</v>
      </c>
      <c r="F28" s="6">
        <v>5</v>
      </c>
    </row>
    <row r="29" spans="1:6" ht="15" thickBot="1" x14ac:dyDescent="0.35">
      <c r="A29" s="7" t="s">
        <v>12</v>
      </c>
      <c r="B29" s="8">
        <f>SUM(B21:B28)</f>
        <v>63.37</v>
      </c>
      <c r="C29" s="8">
        <f t="shared" ref="C29:F29" si="2">SUM(C21:C28)</f>
        <v>48.24</v>
      </c>
      <c r="D29" s="8">
        <f t="shared" si="2"/>
        <v>52.162000000000006</v>
      </c>
      <c r="E29" s="8">
        <f t="shared" si="2"/>
        <v>49.34</v>
      </c>
      <c r="F29" s="8">
        <f t="shared" si="2"/>
        <v>67.84</v>
      </c>
    </row>
    <row r="31" spans="1:6" ht="15" thickBot="1" x14ac:dyDescent="0.35"/>
    <row r="32" spans="1:6" ht="15" thickBot="1" x14ac:dyDescent="0.35">
      <c r="A32" s="13" t="s">
        <v>24</v>
      </c>
      <c r="B32" s="1"/>
      <c r="C32" s="1"/>
      <c r="D32" s="1"/>
      <c r="E32" s="1"/>
      <c r="F32" s="1"/>
    </row>
    <row r="33" spans="1:6" ht="15" thickBot="1" x14ac:dyDescent="0.35">
      <c r="A33" s="2"/>
      <c r="B33" s="3" t="s">
        <v>1</v>
      </c>
      <c r="C33" s="24" t="s">
        <v>2</v>
      </c>
      <c r="D33" s="25"/>
      <c r="E33" s="24" t="s">
        <v>3</v>
      </c>
      <c r="F33" s="25"/>
    </row>
    <row r="34" spans="1:6" ht="15" thickBot="1" x14ac:dyDescent="0.35">
      <c r="A34" s="2"/>
      <c r="B34" s="2"/>
      <c r="C34" s="3" t="s">
        <v>4</v>
      </c>
      <c r="D34" s="3" t="s">
        <v>5</v>
      </c>
      <c r="E34" s="2" t="s">
        <v>25</v>
      </c>
      <c r="F34" s="2" t="s">
        <v>39</v>
      </c>
    </row>
    <row r="35" spans="1:6" ht="15" thickBot="1" x14ac:dyDescent="0.35">
      <c r="A35" s="3" t="s">
        <v>27</v>
      </c>
      <c r="B35" s="12">
        <v>22</v>
      </c>
      <c r="C35" s="12">
        <v>22</v>
      </c>
      <c r="D35" s="12">
        <v>22</v>
      </c>
      <c r="E35" s="12">
        <v>22</v>
      </c>
      <c r="F35" s="19">
        <f>3.4*4</f>
        <v>13.6</v>
      </c>
    </row>
    <row r="36" spans="1:6" ht="15" thickBot="1" x14ac:dyDescent="0.35">
      <c r="A36" s="3" t="s">
        <v>42</v>
      </c>
      <c r="B36" s="12">
        <v>32</v>
      </c>
      <c r="C36" s="12">
        <v>23.6</v>
      </c>
      <c r="D36" s="12">
        <v>23.6</v>
      </c>
      <c r="E36" s="22">
        <v>22</v>
      </c>
      <c r="F36" s="22">
        <v>17</v>
      </c>
    </row>
    <row r="37" spans="1:6" ht="15" thickBot="1" x14ac:dyDescent="0.35">
      <c r="A37" s="3" t="s">
        <v>44</v>
      </c>
      <c r="B37" s="12">
        <v>7.1</v>
      </c>
      <c r="C37" s="12">
        <v>4</v>
      </c>
      <c r="D37" s="12">
        <v>5.4</v>
      </c>
      <c r="E37" s="22">
        <v>5</v>
      </c>
      <c r="F37" s="22">
        <v>4.5</v>
      </c>
    </row>
    <row r="38" spans="1:6" ht="15" thickBot="1" x14ac:dyDescent="0.35">
      <c r="A38" s="3" t="s">
        <v>28</v>
      </c>
      <c r="B38" s="12">
        <v>4.3</v>
      </c>
      <c r="C38" s="12">
        <v>3</v>
      </c>
      <c r="D38" s="12">
        <v>3.3</v>
      </c>
      <c r="E38" s="22">
        <v>3</v>
      </c>
      <c r="F38" s="22">
        <v>3</v>
      </c>
    </row>
    <row r="39" spans="1:6" ht="15" thickBot="1" x14ac:dyDescent="0.35">
      <c r="A39" s="3" t="s">
        <v>29</v>
      </c>
      <c r="B39" s="12">
        <v>4.4000000000000004</v>
      </c>
      <c r="C39" s="12">
        <v>3</v>
      </c>
      <c r="D39" s="12">
        <v>2.6</v>
      </c>
      <c r="E39" s="22">
        <v>2.6</v>
      </c>
      <c r="F39" s="22">
        <v>2.6</v>
      </c>
    </row>
    <row r="40" spans="1:6" ht="15" thickBot="1" x14ac:dyDescent="0.35">
      <c r="A40" s="3" t="s">
        <v>30</v>
      </c>
      <c r="B40" s="12">
        <v>4.0999999999999996</v>
      </c>
      <c r="C40" s="12">
        <v>2.8</v>
      </c>
      <c r="D40" s="12">
        <v>3.8</v>
      </c>
      <c r="E40" s="22">
        <v>3.5</v>
      </c>
      <c r="F40" s="22">
        <v>3.5</v>
      </c>
    </row>
    <row r="41" spans="1:6" ht="15" thickBot="1" x14ac:dyDescent="0.35">
      <c r="A41" s="3" t="s">
        <v>31</v>
      </c>
      <c r="B41" s="12">
        <v>0</v>
      </c>
      <c r="C41" s="12">
        <v>2.5</v>
      </c>
      <c r="D41" s="12">
        <v>1.9</v>
      </c>
      <c r="E41" s="22">
        <v>2</v>
      </c>
      <c r="F41" s="22">
        <v>2</v>
      </c>
    </row>
    <row r="42" spans="1:6" ht="15" thickBot="1" x14ac:dyDescent="0.35">
      <c r="A42" s="7" t="s">
        <v>12</v>
      </c>
      <c r="B42" s="8">
        <v>71.245199999999997</v>
      </c>
      <c r="C42" s="8">
        <v>59.7</v>
      </c>
      <c r="D42" s="8">
        <f t="shared" ref="D42:F42" si="3">SUM(D35:D41)</f>
        <v>62.599999999999994</v>
      </c>
      <c r="E42" s="8">
        <f t="shared" si="3"/>
        <v>60.1</v>
      </c>
      <c r="F42" s="8">
        <f t="shared" si="3"/>
        <v>46.2</v>
      </c>
    </row>
    <row r="44" spans="1:6" ht="15" thickBot="1" x14ac:dyDescent="0.35"/>
    <row r="45" spans="1:6" ht="15" thickBot="1" x14ac:dyDescent="0.35">
      <c r="A45" s="16" t="s">
        <v>32</v>
      </c>
      <c r="B45" s="1"/>
      <c r="C45" s="1"/>
      <c r="D45" s="1"/>
      <c r="E45" s="1"/>
    </row>
    <row r="46" spans="1:6" ht="15" thickBot="1" x14ac:dyDescent="0.35">
      <c r="A46" s="2"/>
      <c r="B46" s="3" t="s">
        <v>1</v>
      </c>
      <c r="C46" s="24" t="s">
        <v>2</v>
      </c>
      <c r="D46" s="25"/>
      <c r="E46" s="3" t="s">
        <v>3</v>
      </c>
    </row>
    <row r="47" spans="1:6" ht="15" thickBot="1" x14ac:dyDescent="0.35">
      <c r="A47" s="2"/>
      <c r="B47" s="2"/>
      <c r="C47" s="3" t="s">
        <v>4</v>
      </c>
      <c r="D47" s="3" t="s">
        <v>5</v>
      </c>
      <c r="E47" s="2"/>
    </row>
    <row r="48" spans="1:6" ht="15" thickBot="1" x14ac:dyDescent="0.35">
      <c r="A48" s="3" t="s">
        <v>33</v>
      </c>
      <c r="B48" s="2">
        <v>1.3</v>
      </c>
      <c r="C48" s="5">
        <v>1.3</v>
      </c>
      <c r="D48" s="17"/>
      <c r="E48" s="17"/>
    </row>
    <row r="49" spans="1:8" ht="15" thickBot="1" x14ac:dyDescent="0.35">
      <c r="A49" s="3" t="s">
        <v>34</v>
      </c>
      <c r="B49" s="2">
        <v>6</v>
      </c>
      <c r="C49" s="5">
        <v>5.2539999999999996</v>
      </c>
      <c r="D49" s="17"/>
      <c r="E49" s="17"/>
    </row>
    <row r="50" spans="1:8" ht="15" thickBot="1" x14ac:dyDescent="0.35">
      <c r="A50" s="3" t="s">
        <v>35</v>
      </c>
      <c r="B50" s="2">
        <v>2</v>
      </c>
      <c r="C50" s="5">
        <v>2</v>
      </c>
      <c r="D50" s="17"/>
      <c r="E50" s="17"/>
    </row>
    <row r="51" spans="1:8" ht="15" thickBot="1" x14ac:dyDescent="0.35">
      <c r="A51" s="3" t="s">
        <v>36</v>
      </c>
      <c r="B51" s="2">
        <v>0</v>
      </c>
      <c r="C51" s="5">
        <v>0.79500000000000004</v>
      </c>
      <c r="D51" s="17"/>
      <c r="E51" s="17"/>
    </row>
    <row r="52" spans="1:8" ht="15" thickBot="1" x14ac:dyDescent="0.35">
      <c r="A52" s="3" t="s">
        <v>37</v>
      </c>
      <c r="B52" s="2">
        <v>1</v>
      </c>
      <c r="C52" s="5">
        <v>0.94199999999999995</v>
      </c>
      <c r="D52" s="17"/>
      <c r="E52" s="17"/>
    </row>
    <row r="53" spans="1:8" ht="15" thickBot="1" x14ac:dyDescent="0.35">
      <c r="A53" s="7" t="s">
        <v>12</v>
      </c>
      <c r="B53" s="8">
        <v>10.3</v>
      </c>
      <c r="C53" s="8">
        <v>10.291</v>
      </c>
      <c r="D53" s="8">
        <v>12</v>
      </c>
      <c r="E53" s="8">
        <v>10</v>
      </c>
    </row>
    <row r="55" spans="1:8" ht="15" thickBot="1" x14ac:dyDescent="0.35"/>
    <row r="56" spans="1:8" ht="15" thickBot="1" x14ac:dyDescent="0.35">
      <c r="A56" s="1" t="s">
        <v>12</v>
      </c>
      <c r="B56" s="1"/>
      <c r="C56" s="1"/>
      <c r="D56" s="1"/>
      <c r="E56" s="1"/>
      <c r="F56" s="1"/>
      <c r="G56" s="1"/>
      <c r="H56" s="1"/>
    </row>
    <row r="57" spans="1:8" ht="15" thickBot="1" x14ac:dyDescent="0.35">
      <c r="A57" s="2"/>
      <c r="B57" s="3" t="s">
        <v>1</v>
      </c>
      <c r="C57" s="24" t="s">
        <v>2</v>
      </c>
      <c r="D57" s="25"/>
      <c r="E57" s="3" t="s">
        <v>3</v>
      </c>
      <c r="F57" s="2"/>
      <c r="G57" s="2"/>
      <c r="H57" s="2"/>
    </row>
    <row r="58" spans="1:8" ht="15" thickBot="1" x14ac:dyDescent="0.35">
      <c r="A58" s="2"/>
      <c r="B58" s="2"/>
      <c r="C58" s="3" t="s">
        <v>4</v>
      </c>
      <c r="D58" s="3" t="s">
        <v>5</v>
      </c>
      <c r="E58" s="11" t="s">
        <v>26</v>
      </c>
      <c r="F58" s="11" t="s">
        <v>26</v>
      </c>
      <c r="G58" s="11" t="s">
        <v>25</v>
      </c>
      <c r="H58" s="11" t="s">
        <v>25</v>
      </c>
    </row>
    <row r="59" spans="1:8" ht="15" thickBot="1" x14ac:dyDescent="0.35">
      <c r="A59" s="3"/>
      <c r="B59" s="2"/>
      <c r="C59" s="2"/>
      <c r="D59" s="2"/>
      <c r="E59" s="11" t="s">
        <v>14</v>
      </c>
      <c r="F59" s="11" t="s">
        <v>15</v>
      </c>
      <c r="G59" s="11" t="s">
        <v>14</v>
      </c>
      <c r="H59" s="11" t="s">
        <v>15</v>
      </c>
    </row>
    <row r="60" spans="1:8" ht="15" thickBot="1" x14ac:dyDescent="0.35">
      <c r="A60" s="15" t="s">
        <v>0</v>
      </c>
      <c r="B60" s="6">
        <v>86.981999999999999</v>
      </c>
      <c r="C60" s="6">
        <v>84.272999999999996</v>
      </c>
      <c r="D60" s="6">
        <f>D12</f>
        <v>74.657000000000011</v>
      </c>
      <c r="E60" s="6">
        <f>$E12</f>
        <v>73.900000000000006</v>
      </c>
      <c r="F60" s="6">
        <f>$E12</f>
        <v>73.900000000000006</v>
      </c>
      <c r="G60" s="6">
        <f>$E12</f>
        <v>73.900000000000006</v>
      </c>
      <c r="H60" s="6">
        <f>$E12</f>
        <v>73.900000000000006</v>
      </c>
    </row>
    <row r="61" spans="1:8" ht="15" thickBot="1" x14ac:dyDescent="0.35">
      <c r="A61" s="9" t="s">
        <v>13</v>
      </c>
      <c r="B61" s="6">
        <v>65.123400000000004</v>
      </c>
      <c r="C61" s="6">
        <v>47.74</v>
      </c>
      <c r="D61" s="6">
        <f>D29</f>
        <v>52.162000000000006</v>
      </c>
      <c r="E61" s="6">
        <f>E29</f>
        <v>49.34</v>
      </c>
      <c r="F61" s="6">
        <f>F29</f>
        <v>67.84</v>
      </c>
      <c r="G61" s="6">
        <f>E29</f>
        <v>49.34</v>
      </c>
      <c r="H61" s="6">
        <f>F29</f>
        <v>67.84</v>
      </c>
    </row>
    <row r="62" spans="1:8" ht="15" thickBot="1" x14ac:dyDescent="0.35">
      <c r="A62" s="13" t="s">
        <v>24</v>
      </c>
      <c r="B62" s="6">
        <v>71.245199999999997</v>
      </c>
      <c r="C62" s="6">
        <v>59.7</v>
      </c>
      <c r="D62" s="6">
        <f>D42</f>
        <v>62.599999999999994</v>
      </c>
      <c r="E62" s="6">
        <f>$F42</f>
        <v>46.2</v>
      </c>
      <c r="F62" s="6">
        <f>$F42</f>
        <v>46.2</v>
      </c>
      <c r="G62" s="6">
        <f>$E42</f>
        <v>60.1</v>
      </c>
      <c r="H62" s="6">
        <f>$E42</f>
        <v>60.1</v>
      </c>
    </row>
    <row r="63" spans="1:8" ht="15" thickBot="1" x14ac:dyDescent="0.35">
      <c r="A63" s="16" t="s">
        <v>32</v>
      </c>
      <c r="B63" s="6">
        <v>10.3</v>
      </c>
      <c r="C63" s="6">
        <v>10.291</v>
      </c>
      <c r="D63" s="6">
        <f>D53</f>
        <v>12</v>
      </c>
      <c r="E63" s="6">
        <f>$E53</f>
        <v>10</v>
      </c>
      <c r="F63" s="6">
        <f>$E53</f>
        <v>10</v>
      </c>
      <c r="G63" s="6">
        <f>$E53</f>
        <v>10</v>
      </c>
      <c r="H63" s="6">
        <f>$E53</f>
        <v>10</v>
      </c>
    </row>
    <row r="64" spans="1:8" ht="15" thickBot="1" x14ac:dyDescent="0.35">
      <c r="A64" s="23" t="s">
        <v>43</v>
      </c>
      <c r="B64" s="6">
        <v>4</v>
      </c>
      <c r="C64" s="6">
        <v>4</v>
      </c>
      <c r="D64" s="6">
        <v>4</v>
      </c>
      <c r="E64" s="6">
        <v>4</v>
      </c>
      <c r="F64" s="6">
        <v>4</v>
      </c>
      <c r="G64" s="6">
        <v>4</v>
      </c>
      <c r="H64" s="6">
        <v>4</v>
      </c>
    </row>
    <row r="65" spans="1:8" ht="15" thickBot="1" x14ac:dyDescent="0.35">
      <c r="A65" s="1" t="s">
        <v>12</v>
      </c>
      <c r="B65" s="8">
        <f>SUM(B60:B64)</f>
        <v>237.6506</v>
      </c>
      <c r="C65" s="8">
        <f t="shared" ref="C65:H65" si="4">SUM(C60:C64)</f>
        <v>206.00400000000002</v>
      </c>
      <c r="D65" s="8">
        <f t="shared" si="4"/>
        <v>205.41900000000001</v>
      </c>
      <c r="E65" s="8">
        <f t="shared" si="4"/>
        <v>183.44</v>
      </c>
      <c r="F65" s="8">
        <f t="shared" si="4"/>
        <v>201.94</v>
      </c>
      <c r="G65" s="8">
        <f t="shared" si="4"/>
        <v>197.34</v>
      </c>
      <c r="H65" s="8">
        <f t="shared" si="4"/>
        <v>215.84</v>
      </c>
    </row>
  </sheetData>
  <mergeCells count="8">
    <mergeCell ref="C57:D57"/>
    <mergeCell ref="C4:D4"/>
    <mergeCell ref="C16:D16"/>
    <mergeCell ref="E16:F16"/>
    <mergeCell ref="C33:D33"/>
    <mergeCell ref="E33:F33"/>
    <mergeCell ref="C46:D46"/>
    <mergeCell ref="D19:D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2019-05-01T10:24:53Z</dcterms:modified>
</cp:coreProperties>
</file>