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00_GANTT\"/>
    </mc:Choice>
  </mc:AlternateContent>
  <xr:revisionPtr revIDLastSave="0" documentId="13_ncr:1_{97F0DD19-47DD-4A1F-8726-79B61FD32F65}" xr6:coauthVersionLast="41" xr6:coauthVersionMax="41" xr10:uidLastSave="{00000000-0000-0000-0000-000000000000}"/>
  <bookViews>
    <workbookView xWindow="-28920" yWindow="2490" windowWidth="29040" windowHeight="15840" activeTab="2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7" i="2"/>
  <c r="D18" i="2"/>
  <c r="D19" i="2"/>
  <c r="D29" i="2" l="1"/>
  <c r="D30" i="2"/>
  <c r="D25" i="2"/>
  <c r="D26" i="2"/>
  <c r="D27" i="2"/>
  <c r="D24" i="2"/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17" i="9" l="1"/>
  <c r="E16" i="6" l="1"/>
  <c r="D33" i="9"/>
  <c r="D32" i="9"/>
  <c r="D19" i="9"/>
  <c r="D20" i="9"/>
  <c r="D10" i="9"/>
  <c r="D7" i="9"/>
  <c r="D26" i="9"/>
  <c r="D26" i="8" l="1"/>
  <c r="D22" i="8"/>
  <c r="D39" i="8" l="1"/>
  <c r="D29" i="8"/>
  <c r="D21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7" i="7"/>
  <c r="D25" i="8"/>
  <c r="J5" i="6" l="1"/>
</calcChain>
</file>

<file path=xl/sharedStrings.xml><?xml version="1.0" encoding="utf-8"?>
<sst xmlns="http://schemas.openxmlformats.org/spreadsheetml/2006/main" count="423" uniqueCount="246">
  <si>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</si>
  <si>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</si>
  <si>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</si>
  <si>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</si>
  <si>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</si>
  <si>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</si>
  <si>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</si>
  <si>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</si>
  <si>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</si>
  <si>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</si>
  <si>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</si>
  <si>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</si>
  <si>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</si>
  <si>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</si>
  <si>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</si>
  <si>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Pushbar</t>
  </si>
  <si>
    <t>Finish the pushbar design</t>
  </si>
  <si>
    <t>CMI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</si>
  <si>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</si>
  <si>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</si>
  <si>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</si>
  <si>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</si>
  <si>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</si>
  <si>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</si>
  <si>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</si>
  <si>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</si>
  <si>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</si>
  <si>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</si>
  <si>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</si>
  <si>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</si>
  <si>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</si>
  <si>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</si>
  <si>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</si>
  <si>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</si>
  <si>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</si>
  <si>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</si>
  <si>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</si>
  <si>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</si>
  <si>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</si>
  <si>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</si>
  <si>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</si>
  <si>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</si>
  <si>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</si>
  <si>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</si>
  <si>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</si>
  <si>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</si>
  <si>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</si>
  <si>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</si>
  <si>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</si>
  <si>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</si>
  <si>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</si>
  <si>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</si>
  <si>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</si>
  <si>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</si>
  <si>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</si>
  <si>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</si>
  <si>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</si>
  <si>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</si>
  <si>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</si>
  <si>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</si>
  <si>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</si>
  <si>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</si>
  <si>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</si>
  <si>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</si>
  <si>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</si>
  <si>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</si>
  <si>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</si>
  <si>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</si>
  <si>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</si>
  <si>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</si>
  <si>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</si>
  <si>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</si>
  <si>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</si>
  <si>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</si>
  <si>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</si>
  <si>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</si>
  <si>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</si>
  <si>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</si>
  <si>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</si>
  <si>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</si>
  <si>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</si>
  <si>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</si>
  <si>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</si>
  <si>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</si>
  <si>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</si>
  <si>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</si>
  <si>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</si>
  <si>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</si>
  <si>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</si>
  <si>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</si>
  <si>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</si>
  <si>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</si>
  <si>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</si>
  <si>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</si>
  <si>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</si>
  <si>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</si>
  <si>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</si>
  <si>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</si>
  <si>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</si>
  <si>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</si>
  <si>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</si>
  <si>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</si>
  <si>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</si>
  <si>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</si>
  <si>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</si>
  <si>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</si>
  <si>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</si>
  <si>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</si>
  <si>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</si>
  <si>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</si>
  <si>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</si>
  <si>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</si>
  <si>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</si>
  <si>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</si>
  <si>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</si>
  <si>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</si>
  <si>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</si>
  <si>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</si>
  <si>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</si>
  <si>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</si>
  <si>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</si>
  <si>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</si>
  <si>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</si>
  <si>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</si>
  <si>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</si>
  <si>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</si>
  <si>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</si>
  <si>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</si>
  <si>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</si>
  <si>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</si>
  <si>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</si>
  <si>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</si>
  <si>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</si>
  <si>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</si>
  <si>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</si>
  <si>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</si>
  <si>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</si>
  <si>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</si>
  <si>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</si>
  <si>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</si>
  <si>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</si>
  <si>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</si>
  <si>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</si>
  <si>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</si>
  <si>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</si>
  <si>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</si>
  <si>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</si>
  <si>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</si>
  <si>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</si>
  <si>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</si>
  <si>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</si>
  <si>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</si>
  <si>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</si>
  <si>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</si>
  <si>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</si>
  <si>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</si>
  <si>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</si>
  <si>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</si>
  <si>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</si>
  <si>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</si>
  <si>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</si>
  <si>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</si>
  <si>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</si>
  <si>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</si>
  <si>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</si>
  <si>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</si>
  <si>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</si>
  <si>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</si>
  <si>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</si>
  <si>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</si>
  <si>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</si>
  <si>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</si>
  <si>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</si>
  <si>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</si>
  <si>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</si>
  <si>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</si>
  <si>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</si>
  <si>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</si>
  <si>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</si>
  <si>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</si>
  <si>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</si>
  <si>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</si>
  <si>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</si>
  <si>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</si>
  <si>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</si>
  <si>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</si>
  <si>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</si>
  <si>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</si>
  <si>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</si>
  <si>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</si>
  <si>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</si>
  <si>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</si>
  <si>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</si>
  <si>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</si>
  <si>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</si>
  <si>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</si>
  <si>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</si>
  <si>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</si>
  <si>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</si>
  <si>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</si>
  <si>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</si>
  <si>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</si>
  <si>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</si>
  <si>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</si>
  <si>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</si>
  <si>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</si>
  <si>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</si>
  <si>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</si>
  <si>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</si>
  <si>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</si>
  <si>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</si>
  <si>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</si>
  <si>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</si>
  <si>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</si>
  <si>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</si>
  <si>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</si>
  <si>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</si>
  <si>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</si>
  <si>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</si>
  <si>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</si>
  <si>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</si>
  <si>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</si>
  <si>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</si>
  <si>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</si>
  <si>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</si>
  <si>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</si>
  <si>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</si>
  <si>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</si>
  <si>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Team meeting</t>
  </si>
  <si>
    <t>CR 13/30/2019</t>
  </si>
  <si>
    <t>Main car design</t>
  </si>
  <si>
    <t>Define the specification points</t>
  </si>
  <si>
    <t>Define the variables values for the specification documents</t>
  </si>
  <si>
    <t>Translate the competition objective as specification poitns</t>
  </si>
  <si>
    <t>Define the main drivetrain variables</t>
  </si>
  <si>
    <t>Define the main frame variables</t>
  </si>
  <si>
    <t>Define the main LAS variables</t>
  </si>
  <si>
    <t>Use acceleration models to have specification values</t>
  </si>
  <si>
    <t>Use Skidpad models to have specification values</t>
  </si>
  <si>
    <t>Set Top Projet date</t>
  </si>
  <si>
    <t>Prepare RVP2</t>
  </si>
  <si>
    <t>Prepare life recap template</t>
  </si>
  <si>
    <t>Define specification document</t>
  </si>
  <si>
    <t>Prepare TOP Projet</t>
  </si>
  <si>
    <t>Use Optimum lap to have specification values</t>
  </si>
  <si>
    <t xml:space="preserve">Compare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</si>
</sst>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88</v>
      </c>
      <c r="B1" t="s">
        <v>89</v>
      </c>
      <c r="C1" t="s">
        <v>0</v>
      </c>
      <c r="D1" t="s">
        <v>90</v>
      </c>
      <c r="E1" t="s">
        <v>94</v>
      </c>
      <c r="F1" t="s">
        <v>95</v>
      </c>
      <c r="I1" s="31" t="s">
        <v>96</v>
      </c>
      <c r="J1" s="31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39</v>
      </c>
      <c r="J2" s="2">
        <f>COUNTIF(D$3:D43,I2)</f>
        <v>22</v>
      </c>
    </row>
    <row r="3" spans="1:10" x14ac:dyDescent="0.3">
      <c r="A3" s="15" t="s">
        <v>64</v>
      </c>
      <c r="B3" s="15" t="s">
        <v>65</v>
      </c>
      <c r="C3" s="15" t="s">
        <v>66</v>
      </c>
      <c r="D3" t="s">
        <v>39</v>
      </c>
      <c r="E3" s="14">
        <f>COUNTIF(Frame!B$6:C41,Recap!C3)</f>
        <v>0</v>
      </c>
      <c r="F3">
        <f>COUNTIF(Team!B$7:C41,Recap!C3)</f>
        <v>0</v>
      </c>
      <c r="I3" s="20" t="s">
        <v>97</v>
      </c>
      <c r="J3" s="2">
        <f>COUNTIF(D$3:D44,I3)</f>
        <v>0</v>
      </c>
    </row>
    <row r="4" spans="1:10" x14ac:dyDescent="0.3">
      <c r="A4" s="15" t="s">
        <v>67</v>
      </c>
      <c r="B4" s="15" t="s">
        <v>68</v>
      </c>
      <c r="C4" s="15" t="s">
        <v>19</v>
      </c>
      <c r="D4" t="s">
        <v>39</v>
      </c>
      <c r="E4" s="14">
        <f>COUNTIF(Frame!B$6:C42,Recap!C4)</f>
        <v>1</v>
      </c>
      <c r="F4">
        <f>COUNTIF(Team!B$7:C42,Recap!C4)</f>
        <v>0</v>
      </c>
      <c r="I4" s="21" t="s">
        <v>98</v>
      </c>
      <c r="J4" s="2">
        <f>COUNTIF(D$3:D45,I4)</f>
        <v>0</v>
      </c>
    </row>
    <row r="5" spans="1:10" x14ac:dyDescent="0.3">
      <c r="A5" s="13" t="s">
        <v>84</v>
      </c>
      <c r="B5" s="15" t="s">
        <v>69</v>
      </c>
      <c r="C5" s="13" t="s">
        <v>156</v>
      </c>
      <c r="D5" t="s">
        <v>39</v>
      </c>
      <c r="E5" s="14">
        <f>COUNTIF(Frame!B$6:C43,Recap!C5)</f>
        <v>0</v>
      </c>
      <c r="F5">
        <f>COUNTIF(Team!B$7:C43,Recap!C5)</f>
        <v>0</v>
      </c>
      <c r="I5" s="2" t="s">
        <v>99</v>
      </c>
      <c r="J5" s="2">
        <f>SUM(J2:J4)</f>
        <v>22</v>
      </c>
    </row>
    <row r="6" spans="1:10" x14ac:dyDescent="0.3">
      <c r="A6" s="15" t="s">
        <v>71</v>
      </c>
      <c r="B6" s="15" t="s">
        <v>70</v>
      </c>
      <c r="C6" s="13" t="s">
        <v>17</v>
      </c>
      <c r="D6" t="s">
        <v>39</v>
      </c>
      <c r="E6" s="14">
        <f>COUNTIF(Frame!B$6:C44,Recap!C6)</f>
        <v>4</v>
      </c>
      <c r="F6">
        <f>COUNTIF(Team!B$7:C44,Recap!C6)</f>
        <v>0</v>
      </c>
    </row>
    <row r="7" spans="1:10" x14ac:dyDescent="0.3">
      <c r="A7" s="15" t="s">
        <v>72</v>
      </c>
      <c r="B7" s="15" t="s">
        <v>73</v>
      </c>
      <c r="C7" s="15" t="s">
        <v>18</v>
      </c>
      <c r="D7" t="s">
        <v>39</v>
      </c>
      <c r="E7" s="14">
        <f>COUNTIF(Frame!B$6:C45,Recap!C7)</f>
        <v>0</v>
      </c>
      <c r="F7">
        <f>COUNTIF(Team!B$7:C45,Recap!C7)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52</v>
      </c>
      <c r="B9" s="15" t="s">
        <v>53</v>
      </c>
      <c r="C9" s="15" t="s">
        <v>9</v>
      </c>
      <c r="D9" t="s">
        <v>39</v>
      </c>
      <c r="E9" s="14">
        <f>COUNTIF(LAS!B$39:C62,Recap!C9)</f>
        <v>0</v>
      </c>
      <c r="F9">
        <f>COUNTIF(Team!B$7:C47,Recap!C9)</f>
        <v>0</v>
      </c>
    </row>
    <row r="10" spans="1:10" x14ac:dyDescent="0.3">
      <c r="A10" s="15" t="s">
        <v>54</v>
      </c>
      <c r="B10" s="15" t="s">
        <v>55</v>
      </c>
      <c r="C10" s="15" t="s">
        <v>7</v>
      </c>
      <c r="D10" t="s">
        <v>39</v>
      </c>
      <c r="E10" s="14">
        <f>COUNTIF(LAS!B$39:C63,Recap!C10)</f>
        <v>0</v>
      </c>
      <c r="F10">
        <f>COUNTIF(Team!B$7:C48,Recap!C10)</f>
        <v>0</v>
      </c>
    </row>
    <row r="11" spans="1:10" x14ac:dyDescent="0.3">
      <c r="A11" s="15" t="s">
        <v>56</v>
      </c>
      <c r="B11" s="15" t="s">
        <v>57</v>
      </c>
      <c r="C11" s="15" t="s">
        <v>8</v>
      </c>
      <c r="D11" t="s">
        <v>39</v>
      </c>
      <c r="E11" s="14">
        <f>COUNTIF(LAS!B$39:C64,Recap!C11)</f>
        <v>0</v>
      </c>
      <c r="F11">
        <f>COUNTIF(Team!B$7:C49,Recap!C11)</f>
        <v>0</v>
      </c>
    </row>
    <row r="12" spans="1:10" x14ac:dyDescent="0.3">
      <c r="A12" s="15" t="s">
        <v>58</v>
      </c>
      <c r="B12" s="15" t="s">
        <v>59</v>
      </c>
      <c r="C12" s="15" t="s">
        <v>6</v>
      </c>
      <c r="D12" t="s">
        <v>39</v>
      </c>
      <c r="E12" s="14">
        <f>COUNTIF(LAS!B$39:C65,Recap!C12)</f>
        <v>0</v>
      </c>
      <c r="F12">
        <f>COUNTIF(Team!B$7:C50,Recap!C12)</f>
        <v>0</v>
      </c>
    </row>
    <row r="13" spans="1:10" x14ac:dyDescent="0.3">
      <c r="A13" s="15" t="s">
        <v>60</v>
      </c>
      <c r="B13" s="15" t="s">
        <v>61</v>
      </c>
      <c r="C13" s="15" t="s">
        <v>10</v>
      </c>
      <c r="D13" t="s">
        <v>39</v>
      </c>
      <c r="E13" s="14">
        <f>COUNTIF(LAS!B$39:C66,Recap!C13)</f>
        <v>0</v>
      </c>
      <c r="F13">
        <f>COUNTIF(Team!B$7:C51,Recap!C13)</f>
        <v>0</v>
      </c>
    </row>
    <row r="14" spans="1:10" x14ac:dyDescent="0.3">
      <c r="A14" s="15" t="s">
        <v>62</v>
      </c>
      <c r="B14" s="15" t="s">
        <v>63</v>
      </c>
      <c r="C14" s="15" t="s">
        <v>5</v>
      </c>
      <c r="D14" t="s">
        <v>39</v>
      </c>
      <c r="E14" s="14">
        <f>COUNTIF(LAS!B7:C52,Recap!C14)</f>
        <v>6</v>
      </c>
      <c r="F14">
        <f>COUNTIF(Team!B$7:C52,Recap!C14)</f>
        <v>1</v>
      </c>
    </row>
    <row r="15" spans="1:10" x14ac:dyDescent="0.3">
      <c r="A15" s="17" t="s">
        <v>20</v>
      </c>
      <c r="B15" s="17"/>
      <c r="C15" s="17"/>
      <c r="D15" s="4"/>
      <c r="E15" s="18"/>
      <c r="F15" s="4"/>
    </row>
    <row r="16" spans="1:10" x14ac:dyDescent="0.3">
      <c r="A16" s="15" t="s">
        <v>36</v>
      </c>
      <c r="B16" s="15" t="s">
        <v>37</v>
      </c>
      <c r="C16" s="15" t="s">
        <v>38</v>
      </c>
      <c r="D16" t="s">
        <v>39</v>
      </c>
      <c r="E16">
        <f>COUNTIF(Engine!B21:B52,Recap!C16)</f>
        <v>2</v>
      </c>
      <c r="F16">
        <f>COUNTIF(Team!B$7:C54,Recap!C16)</f>
        <v>2</v>
      </c>
    </row>
    <row r="17" spans="1:18" x14ac:dyDescent="0.3">
      <c r="A17" s="15" t="s">
        <v>40</v>
      </c>
      <c r="B17" s="15" t="s">
        <v>41</v>
      </c>
      <c r="C17" s="15" t="s">
        <v>42</v>
      </c>
      <c r="D17" t="s">
        <v>39</v>
      </c>
      <c r="E17">
        <f>COUNTIF(Engine!B$24:C59,Recap!C17)</f>
        <v>2</v>
      </c>
      <c r="F17">
        <f>COUNTIF(Team!B$7:C55,Recap!C17)</f>
        <v>0</v>
      </c>
    </row>
    <row r="18" spans="1:18" x14ac:dyDescent="0.3">
      <c r="A18" s="15" t="s">
        <v>43</v>
      </c>
      <c r="B18" s="15" t="s">
        <v>44</v>
      </c>
      <c r="C18" s="15" t="s">
        <v>45</v>
      </c>
      <c r="D18" t="s">
        <v>39</v>
      </c>
      <c r="E18">
        <f>COUNTIF(Engine!B$24:C60,Recap!C18)</f>
        <v>0</v>
      </c>
      <c r="F18">
        <f>COUNTIF(Team!B$7:C56,Recap!C18)</f>
        <v>0</v>
      </c>
    </row>
    <row r="19" spans="1:18" x14ac:dyDescent="0.3">
      <c r="A19" s="15" t="s">
        <v>46</v>
      </c>
      <c r="B19" s="14" t="s">
        <v>85</v>
      </c>
      <c r="C19" s="13" t="s">
        <v>86</v>
      </c>
      <c r="D19" t="s">
        <v>39</v>
      </c>
      <c r="E19">
        <f>COUNTIF(Engine!B$24:C61,Recap!C19)</f>
        <v>4</v>
      </c>
      <c r="F19">
        <f>COUNTIF(Team!B$7:C57,Recap!C19)</f>
        <v>0</v>
      </c>
    </row>
    <row r="20" spans="1:18" x14ac:dyDescent="0.3">
      <c r="A20" s="15" t="s">
        <v>47</v>
      </c>
      <c r="B20" s="15" t="s">
        <v>48</v>
      </c>
      <c r="C20" s="15" t="s">
        <v>1</v>
      </c>
      <c r="D20" t="s">
        <v>39</v>
      </c>
      <c r="E20">
        <f>COUNTIF(Engine!B$24:C62,Recap!C20)</f>
        <v>2</v>
      </c>
      <c r="F20">
        <f>COUNTIF(Team!B$7:C58,Recap!C20)</f>
        <v>4</v>
      </c>
    </row>
    <row r="21" spans="1:18" x14ac:dyDescent="0.3">
      <c r="A21" s="15" t="s">
        <v>49</v>
      </c>
      <c r="B21" s="15" t="s">
        <v>50</v>
      </c>
      <c r="C21" s="15" t="s">
        <v>51</v>
      </c>
      <c r="D21" t="s">
        <v>39</v>
      </c>
      <c r="E21">
        <f>COUNTIF(Engine!B$24:C63,Recap!C21)</f>
        <v>1</v>
      </c>
      <c r="F21">
        <f>COUNTIF(Team!B$7:C59,Recap!C21)</f>
        <v>0</v>
      </c>
    </row>
    <row r="22" spans="1:18" x14ac:dyDescent="0.3">
      <c r="A22" s="17" t="s">
        <v>87</v>
      </c>
      <c r="B22" s="17"/>
      <c r="C22" s="17"/>
      <c r="D22" s="4"/>
      <c r="E22" s="4"/>
      <c r="F22" s="4"/>
    </row>
    <row r="23" spans="1:18" x14ac:dyDescent="0.3">
      <c r="A23" s="15" t="s">
        <v>74</v>
      </c>
      <c r="B23" s="15" t="s">
        <v>75</v>
      </c>
      <c r="C23" s="15" t="s">
        <v>2</v>
      </c>
      <c r="D23" t="s">
        <v>39</v>
      </c>
      <c r="E23">
        <f>COUNTIF(Elec!B$7:C42,Recap!C23)</f>
        <v>6</v>
      </c>
      <c r="F23">
        <f>COUNTIF(Team!B$7:C61,Recap!C23)</f>
        <v>9</v>
      </c>
    </row>
    <row r="24" spans="1:18" x14ac:dyDescent="0.3">
      <c r="A24" s="15" t="s">
        <v>76</v>
      </c>
      <c r="B24" s="15" t="s">
        <v>77</v>
      </c>
      <c r="C24" s="15" t="s">
        <v>78</v>
      </c>
      <c r="D24" t="s">
        <v>39</v>
      </c>
      <c r="E24">
        <f>COUNTIF(Elec!B$7:C43,Recap!C24)</f>
        <v>5</v>
      </c>
      <c r="F24">
        <f>COUNTIF(Team!B$7:C62,Recap!C24)</f>
        <v>0</v>
      </c>
    </row>
    <row r="25" spans="1:18" x14ac:dyDescent="0.3">
      <c r="A25" s="15" t="s">
        <v>79</v>
      </c>
      <c r="B25" s="15" t="s">
        <v>80</v>
      </c>
      <c r="C25" s="15" t="s">
        <v>81</v>
      </c>
      <c r="D25" t="s">
        <v>39</v>
      </c>
      <c r="E25">
        <f>COUNTIF(Elec!B$7:C44,Recap!C25)</f>
        <v>5</v>
      </c>
      <c r="F25">
        <f>COUNTIF(Team!B$7:C63,Recap!C25)</f>
        <v>0</v>
      </c>
    </row>
    <row r="26" spans="1:18" x14ac:dyDescent="0.3">
      <c r="A26" s="15" t="s">
        <v>82</v>
      </c>
      <c r="B26" s="15" t="s">
        <v>62</v>
      </c>
      <c r="C26" s="15" t="s">
        <v>34</v>
      </c>
      <c r="D26" t="s">
        <v>39</v>
      </c>
      <c r="E26">
        <f>COUNTIF(Elec!B$7:C45,Recap!C26)</f>
        <v>1</v>
      </c>
      <c r="F26">
        <f>COUNTIF(Team!B$7:C64,Recap!C26)</f>
        <v>0</v>
      </c>
    </row>
    <row r="27" spans="1:18" x14ac:dyDescent="0.3">
      <c r="A27" s="15" t="s">
        <v>62</v>
      </c>
      <c r="B27" s="15" t="s">
        <v>83</v>
      </c>
      <c r="C27" s="15" t="s">
        <v>31</v>
      </c>
      <c r="D27" t="s">
        <v>39</v>
      </c>
      <c r="E27">
        <f>COUNTIF(Elec!B$7:C46,Recap!C27)</f>
        <v>2</v>
      </c>
      <c r="F27">
        <f>COUNTIF(Team!B$7:C65,Recap!C27)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workbookViewId="0">
      <selection activeCell="A44" sqref="A44"/>
    </sheetView>
  </sheetViews>
  <sheetFormatPr baseColWidth="10" defaultRowHeight="14.4" x14ac:dyDescent="0.3"/>
  <cols>
    <col min="1" max="1" width="30.3320312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160</v>
      </c>
      <c r="B1" s="2"/>
      <c r="E1" s="2" t="s">
        <v>93</v>
      </c>
      <c r="F1" s="26"/>
      <c r="G1" s="32" t="s">
        <v>157</v>
      </c>
      <c r="H1" s="32"/>
      <c r="I1" s="32"/>
      <c r="J1" s="32" t="s">
        <v>158</v>
      </c>
      <c r="K1" s="32"/>
    </row>
    <row r="2" spans="1:29" x14ac:dyDescent="0.3">
      <c r="A2" s="2" t="s">
        <v>161</v>
      </c>
      <c r="B2" s="2"/>
      <c r="E2" s="2">
        <v>0</v>
      </c>
      <c r="F2" s="29"/>
      <c r="G2" s="34">
        <v>42946</v>
      </c>
      <c r="H2" s="34"/>
      <c r="I2" s="34"/>
      <c r="J2" s="33">
        <f>WEEKNUM(G2)</f>
        <v>31</v>
      </c>
      <c r="K2" s="33"/>
    </row>
    <row r="3" spans="1:29" x14ac:dyDescent="0.3">
      <c r="E3" s="2">
        <v>100</v>
      </c>
    </row>
    <row r="4" spans="1:29" x14ac:dyDescent="0.3">
      <c r="F4" s="27" t="s">
        <v>120</v>
      </c>
      <c r="G4" s="28" t="s">
        <v>125</v>
      </c>
      <c r="H4" s="27" t="s">
        <v>122</v>
      </c>
      <c r="I4" s="28" t="s">
        <v>123</v>
      </c>
      <c r="J4" s="27" t="s">
        <v>124</v>
      </c>
      <c r="K4" s="28" t="s">
        <v>163</v>
      </c>
      <c r="L4" s="27" t="s">
        <v>164</v>
      </c>
      <c r="M4" s="28" t="s">
        <v>165</v>
      </c>
      <c r="N4" s="27" t="s">
        <v>166</v>
      </c>
      <c r="O4" s="28" t="s">
        <v>167</v>
      </c>
      <c r="P4" s="27" t="s">
        <v>168</v>
      </c>
      <c r="Q4" s="28" t="s">
        <v>169</v>
      </c>
      <c r="R4" s="27" t="s">
        <v>170</v>
      </c>
      <c r="S4" s="28" t="s">
        <v>171</v>
      </c>
      <c r="T4" s="27" t="s">
        <v>172</v>
      </c>
      <c r="U4" s="28" t="s">
        <v>173</v>
      </c>
      <c r="V4" s="27" t="s">
        <v>174</v>
      </c>
      <c r="W4" s="28" t="s">
        <v>175</v>
      </c>
      <c r="X4" s="27" t="s">
        <v>176</v>
      </c>
      <c r="Y4" s="28" t="s">
        <v>177</v>
      </c>
      <c r="Z4" s="27" t="s">
        <v>178</v>
      </c>
      <c r="AA4" s="28" t="s">
        <v>179</v>
      </c>
      <c r="AB4" s="27" t="s">
        <v>180</v>
      </c>
      <c r="AC4" s="28" t="s">
        <v>181</v>
      </c>
    </row>
    <row r="5" spans="1:29" x14ac:dyDescent="0.3">
      <c r="A5" s="8" t="s">
        <v>91</v>
      </c>
      <c r="B5" s="8" t="s">
        <v>91</v>
      </c>
      <c r="C5" s="2" t="s">
        <v>185</v>
      </c>
      <c r="D5" s="2" t="s">
        <v>186</v>
      </c>
      <c r="E5" s="2" t="s">
        <v>35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162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191</v>
      </c>
      <c r="B7" s="6" t="s">
        <v>188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192</v>
      </c>
      <c r="B8" s="6" t="s">
        <v>189</v>
      </c>
      <c r="D8" s="29">
        <v>43539</v>
      </c>
      <c r="E8">
        <f t="shared" ref="E8:E20" si="0">MAX(F8:AF8)</f>
        <v>0</v>
      </c>
      <c r="I8">
        <v>0</v>
      </c>
    </row>
    <row r="9" spans="1:29" x14ac:dyDescent="0.3">
      <c r="A9" s="6" t="s">
        <v>187</v>
      </c>
      <c r="B9" s="6" t="s">
        <v>190</v>
      </c>
      <c r="D9" s="29">
        <v>43539</v>
      </c>
      <c r="E9">
        <f t="shared" si="0"/>
        <v>50</v>
      </c>
      <c r="I9">
        <v>50</v>
      </c>
    </row>
    <row r="10" spans="1:29" x14ac:dyDescent="0.3">
      <c r="A10" s="6" t="s">
        <v>193</v>
      </c>
      <c r="B10" s="6" t="s">
        <v>194</v>
      </c>
      <c r="D10" s="29">
        <v>43539</v>
      </c>
      <c r="E10">
        <f t="shared" si="0"/>
        <v>50</v>
      </c>
      <c r="I10">
        <v>50</v>
      </c>
    </row>
    <row r="11" spans="1:29" x14ac:dyDescent="0.3">
      <c r="A11" s="6" t="s">
        <v>195</v>
      </c>
      <c r="B11" s="6" t="s">
        <v>198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196</v>
      </c>
      <c r="B12" s="6" t="s">
        <v>197</v>
      </c>
      <c r="D12" s="29">
        <v>43616</v>
      </c>
      <c r="E12">
        <f t="shared" si="0"/>
        <v>0</v>
      </c>
      <c r="T12">
        <v>0</v>
      </c>
    </row>
    <row r="13" spans="1:29" x14ac:dyDescent="0.3">
      <c r="A13" s="6" t="s">
        <v>199</v>
      </c>
      <c r="B13" s="6" t="s">
        <v>200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201</v>
      </c>
      <c r="B14" s="6" t="s">
        <v>204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202</v>
      </c>
      <c r="B15" s="6" t="s">
        <v>203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205</v>
      </c>
      <c r="B16" s="6" t="s">
        <v>206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207</v>
      </c>
      <c r="B17" s="6" t="s">
        <v>208</v>
      </c>
      <c r="D17" s="29">
        <v>43630</v>
      </c>
      <c r="E17">
        <f t="shared" si="0"/>
        <v>0</v>
      </c>
      <c r="V17">
        <v>0</v>
      </c>
    </row>
    <row r="18" spans="1:29" x14ac:dyDescent="0.3">
      <c r="A18" s="6" t="s">
        <v>209</v>
      </c>
      <c r="B18" s="6" t="s">
        <v>210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183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184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182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191</v>
      </c>
      <c r="B24" s="6" t="s">
        <v>188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213</v>
      </c>
      <c r="D25" s="29">
        <v>43532</v>
      </c>
      <c r="E25">
        <f>MAX(F25:Y25)</f>
        <v>0</v>
      </c>
      <c r="H25">
        <v>0</v>
      </c>
    </row>
    <row r="26" spans="1:29" x14ac:dyDescent="0.3">
      <c r="A26" s="6" t="s">
        <v>214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215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193</v>
      </c>
      <c r="B28" s="6" t="s">
        <v>194</v>
      </c>
      <c r="D28" s="29">
        <v>43544</v>
      </c>
      <c r="E28">
        <f>MAX(F28:Y28)</f>
        <v>0</v>
      </c>
      <c r="J28">
        <v>0</v>
      </c>
    </row>
    <row r="29" spans="1:29" x14ac:dyDescent="0.3">
      <c r="A29" s="6" t="s">
        <v>216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217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192</v>
      </c>
      <c r="B31" s="6" t="s">
        <v>189</v>
      </c>
      <c r="D31" s="29">
        <v>43616</v>
      </c>
      <c r="E31">
        <f>MAX(F31:Y31)</f>
        <v>0</v>
      </c>
      <c r="T31">
        <v>0</v>
      </c>
    </row>
    <row r="32" spans="1:29" x14ac:dyDescent="0.3">
      <c r="A32" s="6" t="s">
        <v>199</v>
      </c>
      <c r="B32" s="6" t="s">
        <v>200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196</v>
      </c>
      <c r="B33" s="6" t="s">
        <v>197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218</v>
      </c>
      <c r="D34" s="29">
        <v>43622</v>
      </c>
      <c r="E34">
        <f>MAX(F34:Y34)</f>
        <v>0</v>
      </c>
      <c r="U34">
        <v>0</v>
      </c>
    </row>
    <row r="35" spans="1:29" x14ac:dyDescent="0.3">
      <c r="A35" s="6" t="s">
        <v>219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220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207</v>
      </c>
      <c r="B37" s="6" t="s">
        <v>208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221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211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212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P30"/>
  <sheetViews>
    <sheetView tabSelected="1" topLeftCell="A4" workbookViewId="0">
      <selection activeCell="O20" sqref="O20"/>
    </sheetView>
  </sheetViews>
  <sheetFormatPr baseColWidth="10" defaultRowHeight="14.4" x14ac:dyDescent="0.3"/>
  <cols>
    <col min="1" max="1" width="27.777343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2" width="3.6640625" customWidth="1"/>
    <col min="13" max="13" width="3.44140625" customWidth="1"/>
    <col min="14" max="14" width="3.33203125" customWidth="1"/>
  </cols>
  <sheetData>
    <row r="1" spans="1:16" x14ac:dyDescent="0.3">
      <c r="A1" s="2" t="s">
        <v>13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6" x14ac:dyDescent="0.3">
      <c r="A2" s="2" t="s">
        <v>159</v>
      </c>
      <c r="D2" s="2">
        <v>0</v>
      </c>
      <c r="E2" s="29"/>
      <c r="F2" s="34">
        <v>43535</v>
      </c>
      <c r="G2" s="34"/>
      <c r="H2" s="34"/>
      <c r="I2" s="33">
        <f>WEEKNUM(F2)</f>
        <v>11</v>
      </c>
      <c r="J2" s="33"/>
    </row>
    <row r="3" spans="1:16" x14ac:dyDescent="0.3">
      <c r="A3" s="2"/>
      <c r="D3" s="2">
        <v>100</v>
      </c>
      <c r="L3" s="26"/>
      <c r="M3" s="26"/>
      <c r="N3" s="26"/>
      <c r="O3" s="26"/>
      <c r="P3" s="26"/>
    </row>
    <row r="4" spans="1:16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6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6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</row>
    <row r="7" spans="1:16" x14ac:dyDescent="0.3">
      <c r="A7" s="6" t="s">
        <v>222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</row>
    <row r="8" spans="1:16" x14ac:dyDescent="0.3">
      <c r="A8" s="6" t="s">
        <v>223</v>
      </c>
      <c r="B8" t="s">
        <v>38</v>
      </c>
      <c r="H8">
        <v>50</v>
      </c>
      <c r="I8">
        <v>95</v>
      </c>
      <c r="J8">
        <v>95</v>
      </c>
      <c r="K8">
        <v>95</v>
      </c>
    </row>
    <row r="9" spans="1:16" x14ac:dyDescent="0.3">
      <c r="A9" s="6"/>
    </row>
    <row r="10" spans="1:16" x14ac:dyDescent="0.3">
      <c r="A10" s="6"/>
    </row>
    <row r="11" spans="1:16" x14ac:dyDescent="0.3">
      <c r="A11" s="6"/>
    </row>
    <row r="12" spans="1:16" x14ac:dyDescent="0.3">
      <c r="A12" s="6"/>
    </row>
    <row r="13" spans="1:16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</row>
    <row r="14" spans="1:16" x14ac:dyDescent="0.3">
      <c r="A14" s="6" t="s">
        <v>126</v>
      </c>
      <c r="B14" t="s">
        <v>1</v>
      </c>
      <c r="C14" t="s">
        <v>2</v>
      </c>
      <c r="D14">
        <f>MAX(E14:AA14)</f>
        <v>10</v>
      </c>
      <c r="L14">
        <v>10</v>
      </c>
      <c r="M14">
        <v>10</v>
      </c>
    </row>
    <row r="15" spans="1:16" x14ac:dyDescent="0.3">
      <c r="A15" s="6" t="s">
        <v>127</v>
      </c>
      <c r="B15" t="s">
        <v>1</v>
      </c>
      <c r="C15" t="s">
        <v>2</v>
      </c>
      <c r="D15">
        <f t="shared" ref="D15:D19" si="0">MAX(E15:AA15)</f>
        <v>100</v>
      </c>
      <c r="H15">
        <v>100</v>
      </c>
    </row>
    <row r="16" spans="1:16" x14ac:dyDescent="0.3">
      <c r="A16" s="6" t="s">
        <v>224</v>
      </c>
      <c r="B16" t="s">
        <v>1</v>
      </c>
      <c r="D16">
        <f t="shared" si="0"/>
        <v>100</v>
      </c>
      <c r="K16">
        <v>50</v>
      </c>
      <c r="L16">
        <v>100</v>
      </c>
    </row>
    <row r="17" spans="1:14" x14ac:dyDescent="0.3">
      <c r="A17" s="6" t="s">
        <v>225</v>
      </c>
      <c r="B17" t="s">
        <v>1</v>
      </c>
      <c r="D17">
        <f t="shared" si="0"/>
        <v>100</v>
      </c>
      <c r="K17">
        <v>0</v>
      </c>
      <c r="L17">
        <v>100</v>
      </c>
    </row>
    <row r="18" spans="1:14" x14ac:dyDescent="0.3">
      <c r="A18" s="6" t="s">
        <v>226</v>
      </c>
      <c r="B18" t="s">
        <v>38</v>
      </c>
      <c r="D18">
        <f t="shared" si="0"/>
        <v>50</v>
      </c>
      <c r="K18">
        <v>50</v>
      </c>
      <c r="L18">
        <v>50</v>
      </c>
    </row>
    <row r="19" spans="1:14" x14ac:dyDescent="0.3">
      <c r="A19" s="6" t="s">
        <v>227</v>
      </c>
      <c r="B19" t="s">
        <v>2</v>
      </c>
      <c r="D19">
        <f t="shared" si="0"/>
        <v>100</v>
      </c>
      <c r="K19">
        <v>50</v>
      </c>
      <c r="L19">
        <v>100</v>
      </c>
    </row>
    <row r="23" spans="1:14" x14ac:dyDescent="0.3">
      <c r="A23" s="5" t="s">
        <v>228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">
      <c r="A24" t="s">
        <v>229</v>
      </c>
      <c r="B24" t="s">
        <v>5</v>
      </c>
      <c r="D24">
        <f t="shared" ref="D24:D27" si="1">MAX(E24:AA24)</f>
        <v>0</v>
      </c>
      <c r="L24">
        <v>0</v>
      </c>
    </row>
    <row r="25" spans="1:14" x14ac:dyDescent="0.3">
      <c r="A25" t="s">
        <v>241</v>
      </c>
      <c r="B25" t="s">
        <v>2</v>
      </c>
      <c r="D25">
        <f t="shared" si="1"/>
        <v>90</v>
      </c>
      <c r="L25">
        <v>90</v>
      </c>
      <c r="M25">
        <v>90</v>
      </c>
    </row>
    <row r="26" spans="1:14" x14ac:dyDescent="0.3">
      <c r="A26" t="s">
        <v>239</v>
      </c>
      <c r="B26" t="s">
        <v>2</v>
      </c>
      <c r="D26">
        <f t="shared" si="1"/>
        <v>0</v>
      </c>
      <c r="L26">
        <v>0</v>
      </c>
    </row>
    <row r="27" spans="1:14" x14ac:dyDescent="0.3">
      <c r="A27" t="s">
        <v>240</v>
      </c>
      <c r="B27" t="s">
        <v>2</v>
      </c>
      <c r="D27">
        <f t="shared" si="1"/>
        <v>0</v>
      </c>
      <c r="L27">
        <v>0</v>
      </c>
    </row>
    <row r="29" spans="1:14" x14ac:dyDescent="0.3">
      <c r="A29" t="s">
        <v>242</v>
      </c>
      <c r="B29" t="s">
        <v>2</v>
      </c>
      <c r="D29">
        <f t="shared" ref="D29:D30" si="2">MAX(E29:AA29)</f>
        <v>0</v>
      </c>
      <c r="M29">
        <v>0</v>
      </c>
    </row>
    <row r="30" spans="1:14" x14ac:dyDescent="0.3">
      <c r="A30" t="s">
        <v>243</v>
      </c>
      <c r="B30" t="s">
        <v>2</v>
      </c>
      <c r="D30">
        <f t="shared" si="2"/>
        <v>0</v>
      </c>
      <c r="M30"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7:P41">
    <cfRule type="colorScale" priority="278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13"/>
  <sheetViews>
    <sheetView workbookViewId="0">
      <selection activeCell="O7" sqref="O7"/>
    </sheetView>
  </sheetViews>
  <sheetFormatPr baseColWidth="10" defaultRowHeight="14.4" x14ac:dyDescent="0.3"/>
  <cols>
    <col min="1" max="1" width="49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155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12" t="s">
        <v>15</v>
      </c>
      <c r="B6" s="5"/>
      <c r="C6" s="5"/>
      <c r="D6" s="4"/>
      <c r="E6" s="5"/>
      <c r="F6" s="5"/>
      <c r="G6" s="5"/>
      <c r="H6" s="5"/>
      <c r="I6" s="5"/>
      <c r="J6" s="5"/>
      <c r="K6" s="4"/>
      <c r="L6" s="4"/>
      <c r="M6" s="4"/>
      <c r="N6" s="4"/>
    </row>
    <row r="7" spans="1:14" x14ac:dyDescent="0.3">
      <c r="A7" s="11" t="s">
        <v>16</v>
      </c>
      <c r="B7" t="s">
        <v>19</v>
      </c>
      <c r="D7">
        <f t="shared" ref="D7" si="0">MAX(E7:AA7)</f>
        <v>40</v>
      </c>
      <c r="I7">
        <v>20</v>
      </c>
      <c r="J7">
        <v>20</v>
      </c>
      <c r="K7">
        <v>40</v>
      </c>
      <c r="L7">
        <v>40</v>
      </c>
      <c r="M7">
        <v>40</v>
      </c>
      <c r="N7">
        <v>40</v>
      </c>
    </row>
    <row r="8" spans="1:14" x14ac:dyDescent="0.3">
      <c r="A8" s="6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3">
      <c r="A10" s="23" t="s">
        <v>235</v>
      </c>
      <c r="B10" t="s">
        <v>17</v>
      </c>
      <c r="K10">
        <v>0</v>
      </c>
      <c r="L10">
        <v>0</v>
      </c>
    </row>
    <row r="11" spans="1:14" x14ac:dyDescent="0.3">
      <c r="A11" s="23" t="s">
        <v>231</v>
      </c>
      <c r="B11" t="s">
        <v>17</v>
      </c>
      <c r="K11">
        <v>0</v>
      </c>
      <c r="L11">
        <v>0</v>
      </c>
    </row>
    <row r="12" spans="1:14" x14ac:dyDescent="0.3">
      <c r="A12" s="23" t="s">
        <v>233</v>
      </c>
      <c r="B12" t="s">
        <v>17</v>
      </c>
      <c r="K12">
        <v>0</v>
      </c>
      <c r="L12">
        <v>0</v>
      </c>
    </row>
    <row r="13" spans="1:14" x14ac:dyDescent="0.3">
      <c r="A13" s="23" t="s">
        <v>232</v>
      </c>
      <c r="B13" t="s">
        <v>17</v>
      </c>
      <c r="K13">
        <v>0</v>
      </c>
      <c r="L13">
        <v>0</v>
      </c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6:V8 D10:V31">
    <cfRule type="colorScale" priority="283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T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46"/>
  <sheetViews>
    <sheetView workbookViewId="0">
      <selection activeCell="B16" sqref="B16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93</v>
      </c>
      <c r="E1" s="26" t="s">
        <v>157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151</v>
      </c>
      <c r="B7" s="25" t="s">
        <v>5</v>
      </c>
      <c r="J7" s="25">
        <v>0</v>
      </c>
      <c r="K7" s="25">
        <v>0</v>
      </c>
      <c r="L7" s="25">
        <v>0</v>
      </c>
    </row>
    <row r="8" spans="1:14" s="25" customFormat="1" x14ac:dyDescent="0.3">
      <c r="A8" s="23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s="25" customFormat="1" x14ac:dyDescent="0.3">
      <c r="A10" s="23" t="s">
        <v>236</v>
      </c>
      <c r="B10" s="25" t="s">
        <v>5</v>
      </c>
      <c r="L10" s="25">
        <v>0</v>
      </c>
    </row>
    <row r="11" spans="1:14" s="25" customFormat="1" x14ac:dyDescent="0.3">
      <c r="A11" s="23" t="s">
        <v>231</v>
      </c>
      <c r="B11" s="25" t="s">
        <v>5</v>
      </c>
      <c r="L11" s="25">
        <v>0</v>
      </c>
    </row>
    <row r="12" spans="1:14" s="25" customFormat="1" x14ac:dyDescent="0.3">
      <c r="A12" s="23" t="s">
        <v>233</v>
      </c>
      <c r="B12" s="25" t="s">
        <v>5</v>
      </c>
      <c r="L12" s="25">
        <v>0</v>
      </c>
    </row>
    <row r="13" spans="1:14" s="25" customFormat="1" x14ac:dyDescent="0.3">
      <c r="A13" s="23" t="s">
        <v>238</v>
      </c>
      <c r="B13" s="25" t="s">
        <v>5</v>
      </c>
      <c r="L13" s="25">
        <v>0</v>
      </c>
    </row>
    <row r="14" spans="1:14" x14ac:dyDescent="0.3">
      <c r="A14" s="6" t="s">
        <v>244</v>
      </c>
      <c r="B14" t="s">
        <v>45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5</v>
      </c>
      <c r="C15" t="s">
        <v>45</v>
      </c>
      <c r="K15">
        <v>0</v>
      </c>
      <c r="L15">
        <v>0</v>
      </c>
      <c r="M15">
        <v>0</v>
      </c>
      <c r="N15">
        <v>0</v>
      </c>
    </row>
    <row r="16" spans="1:14" s="25" customFormat="1" x14ac:dyDescent="0.3">
      <c r="A16" s="23"/>
    </row>
    <row r="17" spans="1:14" x14ac:dyDescent="0.3">
      <c r="A17" s="23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3">
      <c r="A18" s="9" t="s">
        <v>114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23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3">
      <c r="A20" s="11" t="s">
        <v>143</v>
      </c>
    </row>
    <row r="21" spans="1:14" x14ac:dyDescent="0.3">
      <c r="A21" s="11" t="s">
        <v>144</v>
      </c>
    </row>
    <row r="22" spans="1:14" x14ac:dyDescent="0.3">
      <c r="A22" t="s">
        <v>112</v>
      </c>
    </row>
    <row r="24" spans="1:14" x14ac:dyDescent="0.3">
      <c r="A24" s="11" t="s">
        <v>149</v>
      </c>
    </row>
    <row r="25" spans="1:14" x14ac:dyDescent="0.3">
      <c r="A25" s="11" t="s">
        <v>150</v>
      </c>
    </row>
    <row r="26" spans="1:14" x14ac:dyDescent="0.3">
      <c r="A26" t="s">
        <v>115</v>
      </c>
    </row>
    <row r="28" spans="1:14" x14ac:dyDescent="0.3">
      <c r="A28" s="11" t="s">
        <v>145</v>
      </c>
    </row>
    <row r="29" spans="1:14" x14ac:dyDescent="0.3">
      <c r="A29" s="11" t="s">
        <v>146</v>
      </c>
    </row>
    <row r="30" spans="1:14" x14ac:dyDescent="0.3">
      <c r="A30" t="s">
        <v>112</v>
      </c>
    </row>
    <row r="32" spans="1:14" x14ac:dyDescent="0.3">
      <c r="A32" s="11" t="s">
        <v>147</v>
      </c>
    </row>
    <row r="33" spans="1:14" x14ac:dyDescent="0.3">
      <c r="A33" s="11" t="s">
        <v>148</v>
      </c>
    </row>
    <row r="34" spans="1:14" x14ac:dyDescent="0.3">
      <c r="A34" t="s">
        <v>116</v>
      </c>
    </row>
    <row r="36" spans="1:14" x14ac:dyDescent="0.3">
      <c r="A36" t="s">
        <v>153</v>
      </c>
    </row>
    <row r="37" spans="1:14" x14ac:dyDescent="0.3">
      <c r="A37" t="s">
        <v>154</v>
      </c>
    </row>
    <row r="39" spans="1:14" x14ac:dyDescent="0.3">
      <c r="A39" s="11" t="s">
        <v>142</v>
      </c>
    </row>
    <row r="40" spans="1:14" x14ac:dyDescent="0.3">
      <c r="A40" t="s">
        <v>113</v>
      </c>
    </row>
    <row r="42" spans="1:14" x14ac:dyDescent="0.3">
      <c r="A42" s="11"/>
    </row>
    <row r="43" spans="1:14" x14ac:dyDescent="0.3">
      <c r="A43" s="11"/>
    </row>
    <row r="46" spans="1:14" x14ac:dyDescent="0.3">
      <c r="K46" s="26"/>
      <c r="L46" s="26"/>
      <c r="M46" s="26"/>
      <c r="N46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7:T13 D16:T55">
    <cfRule type="colorScale" priority="275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14:Q15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9"/>
  <sheetViews>
    <sheetView workbookViewId="0">
      <selection activeCell="C17" sqref="C17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20</v>
      </c>
      <c r="D1" s="2" t="s">
        <v>93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21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5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t="s">
        <v>136</v>
      </c>
      <c r="B7" t="s">
        <v>45</v>
      </c>
      <c r="I7">
        <v>20</v>
      </c>
      <c r="J7">
        <v>20</v>
      </c>
      <c r="K7">
        <v>20</v>
      </c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23" t="s">
        <v>234</v>
      </c>
      <c r="B10" t="s">
        <v>42</v>
      </c>
      <c r="C10" s="2"/>
      <c r="E10" s="2"/>
      <c r="F10" s="2"/>
      <c r="G10" s="2"/>
      <c r="H10" s="2"/>
      <c r="I10" s="2"/>
      <c r="J10" s="2"/>
      <c r="K10">
        <v>0</v>
      </c>
      <c r="L10" s="2"/>
      <c r="M10" s="2"/>
      <c r="N10" s="2"/>
    </row>
    <row r="11" spans="1:14" x14ac:dyDescent="0.3">
      <c r="A11" s="23" t="s">
        <v>231</v>
      </c>
      <c r="B11" t="s">
        <v>42</v>
      </c>
      <c r="C11" s="2"/>
      <c r="E11" s="2"/>
      <c r="F11" s="2"/>
      <c r="G11" s="2"/>
      <c r="H11" s="2"/>
      <c r="I11" s="2"/>
      <c r="J11" s="2"/>
      <c r="K11">
        <v>0</v>
      </c>
      <c r="L11" s="2"/>
      <c r="M11" s="2"/>
      <c r="N11" s="2"/>
    </row>
    <row r="12" spans="1:14" x14ac:dyDescent="0.3">
      <c r="A12" s="23" t="s">
        <v>233</v>
      </c>
      <c r="B12" t="s">
        <v>42</v>
      </c>
      <c r="C12" s="2"/>
      <c r="E12" s="2"/>
      <c r="F12" s="2"/>
      <c r="G12" s="2"/>
      <c r="H12" s="2"/>
      <c r="I12" s="2"/>
      <c r="J12" s="2"/>
      <c r="K12">
        <v>0</v>
      </c>
      <c r="L12" s="2"/>
      <c r="M12" s="2"/>
      <c r="N12" s="2"/>
    </row>
    <row r="13" spans="1:14" x14ac:dyDescent="0.3">
      <c r="A13" s="23" t="s">
        <v>237</v>
      </c>
      <c r="B13" t="s">
        <v>42</v>
      </c>
      <c r="C13" s="2"/>
      <c r="E13" s="2"/>
      <c r="F13" s="2"/>
      <c r="G13" s="2"/>
      <c r="H13" s="2"/>
      <c r="I13" s="2"/>
      <c r="J13" s="2"/>
      <c r="K13">
        <v>0</v>
      </c>
      <c r="L13" s="2"/>
      <c r="M13" s="2"/>
      <c r="N13" s="2"/>
    </row>
    <row r="14" spans="1:14" x14ac:dyDescent="0.3">
      <c r="A14" s="6" t="s">
        <v>244</v>
      </c>
      <c r="B14" t="s">
        <v>45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42</v>
      </c>
      <c r="C15" t="s">
        <v>45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/>
    </row>
    <row r="17" spans="1:14" x14ac:dyDescent="0.3">
      <c r="A17" s="6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9" t="s">
        <v>104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t="s">
        <v>118</v>
      </c>
      <c r="B21" t="s">
        <v>38</v>
      </c>
      <c r="D21">
        <f>MAX(E3:AE3)</f>
        <v>0</v>
      </c>
    </row>
    <row r="22" spans="1:14" x14ac:dyDescent="0.3">
      <c r="A22" t="s">
        <v>119</v>
      </c>
      <c r="B22" t="s">
        <v>38</v>
      </c>
      <c r="D22">
        <f>MAX(E4:AE4)</f>
        <v>0</v>
      </c>
    </row>
    <row r="24" spans="1:14" x14ac:dyDescent="0.3">
      <c r="A24" s="12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t="s">
        <v>118</v>
      </c>
      <c r="B25" t="s">
        <v>1</v>
      </c>
      <c r="D25">
        <f>MAX(E21:AE21)</f>
        <v>0</v>
      </c>
    </row>
    <row r="26" spans="1:14" x14ac:dyDescent="0.3">
      <c r="A26" t="s">
        <v>119</v>
      </c>
      <c r="B26" t="s">
        <v>1</v>
      </c>
      <c r="D26">
        <f>MAX(E22:AE22)</f>
        <v>0</v>
      </c>
    </row>
    <row r="27" spans="1:14" x14ac:dyDescent="0.3">
      <c r="A27" s="11"/>
    </row>
    <row r="28" spans="1:14" x14ac:dyDescent="0.3">
      <c r="A28" s="12" t="s">
        <v>106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11" t="s">
        <v>102</v>
      </c>
      <c r="B29" t="s">
        <v>42</v>
      </c>
      <c r="D29">
        <f>MAX(E25:AE25)</f>
        <v>0</v>
      </c>
    </row>
    <row r="30" spans="1:14" x14ac:dyDescent="0.3">
      <c r="A30" s="22" t="s">
        <v>108</v>
      </c>
      <c r="B30" t="s">
        <v>42</v>
      </c>
    </row>
    <row r="31" spans="1:14" x14ac:dyDescent="0.3">
      <c r="A31" s="22"/>
    </row>
    <row r="32" spans="1:14" x14ac:dyDescent="0.3">
      <c r="A32" s="24" t="s">
        <v>107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23" t="s">
        <v>138</v>
      </c>
      <c r="B33" s="13" t="s">
        <v>86</v>
      </c>
      <c r="C33" s="10"/>
      <c r="I33" s="25">
        <v>0</v>
      </c>
      <c r="J33" s="25">
        <v>0</v>
      </c>
    </row>
    <row r="34" spans="1:14" x14ac:dyDescent="0.3">
      <c r="A34" s="23" t="s">
        <v>139</v>
      </c>
      <c r="B34" s="13" t="s">
        <v>86</v>
      </c>
      <c r="C34" s="10"/>
      <c r="K34">
        <v>0</v>
      </c>
      <c r="L34">
        <v>0</v>
      </c>
    </row>
    <row r="35" spans="1:14" x14ac:dyDescent="0.3">
      <c r="A35" s="23" t="s">
        <v>140</v>
      </c>
      <c r="B35" s="13" t="s">
        <v>86</v>
      </c>
      <c r="C35" s="10"/>
      <c r="I35" s="25"/>
      <c r="J35" s="25"/>
      <c r="M35">
        <v>0</v>
      </c>
      <c r="N35">
        <v>0</v>
      </c>
    </row>
    <row r="36" spans="1:14" x14ac:dyDescent="0.3">
      <c r="A36" s="6" t="s">
        <v>141</v>
      </c>
      <c r="B36" s="13" t="s">
        <v>86</v>
      </c>
    </row>
    <row r="37" spans="1:14" x14ac:dyDescent="0.3">
      <c r="A37" s="6"/>
    </row>
    <row r="38" spans="1:14" x14ac:dyDescent="0.3">
      <c r="A38" s="5" t="s">
        <v>103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t="s">
        <v>117</v>
      </c>
      <c r="B39" t="s">
        <v>51</v>
      </c>
      <c r="D39">
        <f>MAX(E36:AE36)</f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6:Q8 D10:Q50">
    <cfRule type="colorScale" priority="2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Q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O35"/>
  <sheetViews>
    <sheetView workbookViewId="0">
      <selection activeCell="A11" sqref="A11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4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  <col min="15" max="15" width="12.77734375" customWidth="1"/>
  </cols>
  <sheetData>
    <row r="1" spans="1:15" x14ac:dyDescent="0.3">
      <c r="A1" s="2" t="s">
        <v>22</v>
      </c>
      <c r="D1" s="2" t="s">
        <v>93</v>
      </c>
      <c r="F1" s="32" t="s">
        <v>157</v>
      </c>
      <c r="G1" s="32"/>
      <c r="H1" s="32"/>
      <c r="I1" s="32" t="s">
        <v>158</v>
      </c>
      <c r="J1" s="32"/>
      <c r="O1" s="2"/>
    </row>
    <row r="2" spans="1:15" x14ac:dyDescent="0.3">
      <c r="A2" s="2" t="s">
        <v>23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  <c r="O2" s="2"/>
    </row>
    <row r="3" spans="1:15" x14ac:dyDescent="0.3">
      <c r="A3" s="2"/>
      <c r="D3" s="2">
        <v>100</v>
      </c>
      <c r="O3" s="2"/>
    </row>
    <row r="4" spans="1:15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5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2"/>
    </row>
    <row r="6" spans="1:15" x14ac:dyDescent="0.3">
      <c r="A6" s="9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11" t="s">
        <v>24</v>
      </c>
      <c r="B7" t="s">
        <v>81</v>
      </c>
      <c r="C7" t="s">
        <v>78</v>
      </c>
      <c r="D7">
        <f>MAX(E7:AF7)</f>
        <v>100</v>
      </c>
      <c r="H7">
        <v>100</v>
      </c>
    </row>
    <row r="8" spans="1:15" x14ac:dyDescent="0.3">
      <c r="A8" s="11" t="s">
        <v>128</v>
      </c>
      <c r="B8" t="s">
        <v>81</v>
      </c>
      <c r="C8" t="s">
        <v>78</v>
      </c>
      <c r="I8">
        <v>100</v>
      </c>
      <c r="J8">
        <v>100</v>
      </c>
    </row>
    <row r="9" spans="1:15" x14ac:dyDescent="0.3">
      <c r="A9" s="11" t="s">
        <v>129</v>
      </c>
      <c r="B9" t="s">
        <v>81</v>
      </c>
      <c r="C9" t="s">
        <v>78</v>
      </c>
      <c r="I9">
        <v>0</v>
      </c>
      <c r="J9">
        <v>0</v>
      </c>
      <c r="K9">
        <v>0</v>
      </c>
      <c r="L9">
        <v>0</v>
      </c>
    </row>
    <row r="10" spans="1:15" x14ac:dyDescent="0.3">
      <c r="A10" s="11" t="s">
        <v>25</v>
      </c>
      <c r="B10" t="s">
        <v>81</v>
      </c>
      <c r="C10" t="s">
        <v>78</v>
      </c>
      <c r="D10">
        <f t="shared" ref="D10" si="0">MAX(E10:AF10)</f>
        <v>0</v>
      </c>
      <c r="M10">
        <v>0</v>
      </c>
      <c r="N10">
        <v>0</v>
      </c>
    </row>
    <row r="11" spans="1:15" x14ac:dyDescent="0.3">
      <c r="A11" s="11"/>
    </row>
    <row r="12" spans="1:15" x14ac:dyDescent="0.3">
      <c r="A12" s="11" t="s">
        <v>130</v>
      </c>
      <c r="B12" t="s">
        <v>81</v>
      </c>
      <c r="C12" t="s">
        <v>78</v>
      </c>
    </row>
    <row r="13" spans="1:15" x14ac:dyDescent="0.3">
      <c r="A13" s="11"/>
    </row>
    <row r="14" spans="1:15" x14ac:dyDescent="0.3">
      <c r="A14" s="11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5" x14ac:dyDescent="0.3">
      <c r="A15" s="12" t="s">
        <v>27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22" t="s">
        <v>135</v>
      </c>
      <c r="E16" s="26"/>
      <c r="F16" s="26"/>
      <c r="G16" s="26"/>
      <c r="H16" s="26"/>
      <c r="I16" s="25">
        <v>20</v>
      </c>
      <c r="J16" s="25">
        <v>20</v>
      </c>
      <c r="K16" s="26"/>
      <c r="L16" s="26"/>
      <c r="M16" s="26"/>
      <c r="N16" s="26"/>
    </row>
    <row r="17" spans="1:15" x14ac:dyDescent="0.3">
      <c r="A17" s="11" t="s">
        <v>28</v>
      </c>
      <c r="B17" t="s">
        <v>31</v>
      </c>
      <c r="D17">
        <f>H17</f>
        <v>100</v>
      </c>
      <c r="H17">
        <v>100</v>
      </c>
    </row>
    <row r="18" spans="1:15" x14ac:dyDescent="0.3">
      <c r="A18" s="11" t="s">
        <v>131</v>
      </c>
      <c r="B18" t="s">
        <v>2</v>
      </c>
      <c r="L18">
        <v>0</v>
      </c>
    </row>
    <row r="19" spans="1:15" x14ac:dyDescent="0.3">
      <c r="A19" s="11" t="s">
        <v>30</v>
      </c>
      <c r="B19" t="s">
        <v>31</v>
      </c>
      <c r="D19">
        <f t="shared" ref="D19:D20" si="1">MAX(E19:AF19)</f>
        <v>50</v>
      </c>
      <c r="H19">
        <v>50</v>
      </c>
      <c r="I19">
        <v>50</v>
      </c>
      <c r="J19">
        <v>50</v>
      </c>
      <c r="K19">
        <v>50</v>
      </c>
      <c r="L19">
        <v>50</v>
      </c>
    </row>
    <row r="20" spans="1:15" x14ac:dyDescent="0.3">
      <c r="A20" s="11" t="s">
        <v>29</v>
      </c>
      <c r="B20" t="s">
        <v>2</v>
      </c>
      <c r="D20">
        <f t="shared" si="1"/>
        <v>50</v>
      </c>
      <c r="E20" s="26"/>
      <c r="F20" s="26"/>
      <c r="G20" s="26"/>
      <c r="H20" s="26"/>
      <c r="K20" s="25">
        <v>50</v>
      </c>
      <c r="L20" s="25">
        <v>50</v>
      </c>
      <c r="M20" s="26"/>
      <c r="N20" s="26"/>
    </row>
    <row r="21" spans="1:15" x14ac:dyDescent="0.3">
      <c r="A21" s="22"/>
      <c r="E21" s="26"/>
      <c r="F21" s="26"/>
      <c r="G21" s="26"/>
      <c r="H21" s="26"/>
      <c r="I21" s="25"/>
      <c r="J21" s="25"/>
      <c r="K21" s="26"/>
      <c r="L21" s="26"/>
      <c r="M21" s="26"/>
      <c r="N21" s="26"/>
    </row>
    <row r="22" spans="1:15" x14ac:dyDescent="0.3">
      <c r="A22" s="22" t="s">
        <v>132</v>
      </c>
      <c r="E22" s="26"/>
      <c r="F22" s="26"/>
      <c r="G22" s="26"/>
      <c r="H22" s="26"/>
      <c r="I22" s="25">
        <v>20</v>
      </c>
      <c r="J22" s="25">
        <v>30</v>
      </c>
      <c r="K22" s="25">
        <v>30</v>
      </c>
      <c r="L22" s="25">
        <v>30</v>
      </c>
      <c r="M22" s="26"/>
      <c r="N22" s="26"/>
    </row>
    <row r="23" spans="1:15" x14ac:dyDescent="0.3">
      <c r="A23" s="22" t="s">
        <v>133</v>
      </c>
      <c r="E23" s="26"/>
      <c r="F23" s="26"/>
      <c r="G23" s="26"/>
      <c r="H23" s="26"/>
      <c r="I23" s="25"/>
      <c r="J23" s="25">
        <v>20</v>
      </c>
      <c r="K23" s="25">
        <v>20</v>
      </c>
      <c r="L23" s="25">
        <v>20</v>
      </c>
      <c r="M23" s="26"/>
      <c r="N23" s="26"/>
    </row>
    <row r="24" spans="1:15" x14ac:dyDescent="0.3">
      <c r="A24" s="6"/>
    </row>
    <row r="25" spans="1:15" x14ac:dyDescent="0.3">
      <c r="A25" s="9" t="s">
        <v>32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6" t="s">
        <v>33</v>
      </c>
      <c r="B26" t="s">
        <v>2</v>
      </c>
      <c r="D26">
        <f>MAX(E26:AF26)</f>
        <v>100</v>
      </c>
      <c r="H26">
        <v>100</v>
      </c>
      <c r="I26" s="10"/>
      <c r="J26" s="10"/>
    </row>
    <row r="27" spans="1:15" x14ac:dyDescent="0.3">
      <c r="A27" s="6"/>
    </row>
    <row r="28" spans="1:15" x14ac:dyDescent="0.3">
      <c r="A28" s="5" t="s">
        <v>100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1:15" x14ac:dyDescent="0.3">
      <c r="A29" t="s">
        <v>101</v>
      </c>
      <c r="B29" t="s">
        <v>34</v>
      </c>
    </row>
    <row r="30" spans="1:15" x14ac:dyDescent="0.3"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 spans="1:15" x14ac:dyDescent="0.3">
      <c r="A31" s="5" t="s">
        <v>109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</row>
    <row r="32" spans="1:15" x14ac:dyDescent="0.3">
      <c r="A32" s="25" t="s">
        <v>111</v>
      </c>
      <c r="B32" s="25" t="s">
        <v>2</v>
      </c>
      <c r="C32" s="25"/>
      <c r="D32">
        <f>MAX(E32:AF32)</f>
        <v>0</v>
      </c>
      <c r="M32">
        <v>0</v>
      </c>
      <c r="N32">
        <v>0</v>
      </c>
      <c r="O32" s="25"/>
    </row>
    <row r="33" spans="1:4" x14ac:dyDescent="0.3">
      <c r="A33" t="s">
        <v>110</v>
      </c>
      <c r="B33" t="s">
        <v>2</v>
      </c>
      <c r="D33">
        <f t="shared" ref="D33" si="2">MAX(E33:AF33)</f>
        <v>0</v>
      </c>
    </row>
    <row r="35" spans="1:4" x14ac:dyDescent="0.3">
      <c r="A35" t="s">
        <v>134</v>
      </c>
      <c r="B35" t="s">
        <v>2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0:H20 D2:D3 D7:S19 K20:S20 D21:S47">
    <cfRule type="colorScale" priority="1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2019-03-14T20:17:20Z</dcterms:modified>
</cp:coreProperties>
</file>