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STUF-2020\AA_Management\00_GANTT\"/>
    </mc:Choice>
  </mc:AlternateContent>
  <xr:revisionPtr revIDLastSave="0" documentId="13_ncr:1_{AF85867E-4B6A-4914-AF64-4BFACCF22C26}" xr6:coauthVersionLast="41" xr6:coauthVersionMax="41" xr10:uidLastSave="{00000000-0000-0000-0000-000000000000}"/>
  <bookViews>
    <workbookView xWindow="-108" yWindow="-108" windowWidth="30936" windowHeight="16896" activeTab="3" xr2:uid="{B5F72930-40F3-4E46-BBD8-9CE832AB9E95}"/>
  </bookViews>
  <sheets>
    <sheet name="Recap" sheetId="6" r:id="rId1"/>
    <sheet name="FSAE" sheetId="10" r:id="rId2"/>
    <sheet name="Team" sheetId="2" r:id="rId3"/>
    <sheet name="Frame" sheetId="7" r:id="rId4"/>
    <sheet name="LAS" sheetId="1" r:id="rId5"/>
    <sheet name="Engine" sheetId="8" r:id="rId6"/>
    <sheet name="Elec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9" l="1"/>
  <c r="D22" i="9"/>
  <c r="D18" i="9"/>
  <c r="D16" i="9"/>
  <c r="D8" i="9"/>
  <c r="D9" i="9"/>
  <c r="D34" i="8"/>
  <c r="D35" i="8"/>
  <c r="D36" i="8"/>
  <c r="D33" i="8"/>
  <c r="D11" i="8"/>
  <c r="D12" i="8"/>
  <c r="D13" i="8"/>
  <c r="D14" i="8"/>
  <c r="D15" i="8"/>
  <c r="D10" i="8"/>
  <c r="D7" i="8"/>
  <c r="D21" i="8"/>
  <c r="D16" i="2" l="1"/>
  <c r="D17" i="2"/>
  <c r="D18" i="2"/>
  <c r="D19" i="2"/>
  <c r="D30" i="2" l="1"/>
  <c r="D29" i="2"/>
  <c r="D41" i="2"/>
  <c r="D28" i="2"/>
  <c r="D35" i="2"/>
  <c r="D24" i="2"/>
  <c r="E32" i="10" l="1"/>
  <c r="E26" i="10" l="1"/>
  <c r="E27" i="10"/>
  <c r="E29" i="10"/>
  <c r="E28" i="10"/>
  <c r="E30" i="10"/>
  <c r="E37" i="10"/>
  <c r="E31" i="10"/>
  <c r="E33" i="10"/>
  <c r="E34" i="10"/>
  <c r="E35" i="10"/>
  <c r="E36" i="10"/>
  <c r="E38" i="10"/>
  <c r="E39" i="10"/>
  <c r="E40" i="10"/>
  <c r="E24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7" i="10"/>
  <c r="J2" i="10"/>
  <c r="E25" i="10"/>
  <c r="I2" i="9" l="1"/>
  <c r="I2" i="8"/>
  <c r="I2" i="1"/>
  <c r="I2" i="7"/>
  <c r="I2" i="2"/>
  <c r="E14" i="6"/>
  <c r="D17" i="9" l="1"/>
  <c r="E16" i="6" l="1"/>
  <c r="D33" i="9"/>
  <c r="D32" i="9"/>
  <c r="D19" i="9"/>
  <c r="D20" i="9"/>
  <c r="D10" i="9"/>
  <c r="D7" i="9"/>
  <c r="D26" i="9"/>
  <c r="D26" i="8" l="1"/>
  <c r="D22" i="8"/>
  <c r="D39" i="8" l="1"/>
  <c r="D29" i="8"/>
  <c r="J3" i="6" l="1"/>
  <c r="J4" i="6"/>
  <c r="J2" i="6"/>
  <c r="F4" i="6"/>
  <c r="F5" i="6"/>
  <c r="F6" i="6"/>
  <c r="F7" i="6"/>
  <c r="F9" i="6"/>
  <c r="F10" i="6"/>
  <c r="F11" i="6"/>
  <c r="F12" i="6"/>
  <c r="F13" i="6"/>
  <c r="F14" i="6"/>
  <c r="F16" i="6"/>
  <c r="F17" i="6"/>
  <c r="F18" i="6"/>
  <c r="F19" i="6"/>
  <c r="F20" i="6"/>
  <c r="F21" i="6"/>
  <c r="F23" i="6"/>
  <c r="F24" i="6"/>
  <c r="F25" i="6"/>
  <c r="F26" i="6"/>
  <c r="F27" i="6"/>
  <c r="F3" i="6"/>
  <c r="E17" i="6"/>
  <c r="E18" i="6"/>
  <c r="E19" i="6"/>
  <c r="E20" i="6"/>
  <c r="E21" i="6"/>
  <c r="E24" i="6"/>
  <c r="E25" i="6"/>
  <c r="E26" i="6"/>
  <c r="E27" i="6"/>
  <c r="E23" i="6"/>
  <c r="E10" i="6"/>
  <c r="E11" i="6"/>
  <c r="E12" i="6"/>
  <c r="E13" i="6"/>
  <c r="E9" i="6"/>
  <c r="E4" i="6"/>
  <c r="E5" i="6"/>
  <c r="E6" i="6"/>
  <c r="E7" i="6"/>
  <c r="E3" i="6"/>
  <c r="D15" i="2"/>
  <c r="D14" i="2"/>
  <c r="D7" i="2"/>
  <c r="D7" i="7"/>
  <c r="D25" i="8"/>
  <c r="J5" i="6" l="1"/>
</calcChain>
</file>

<file path=xl/sharedStrings.xml><?xml version="1.0" encoding="utf-8"?>
<sst xmlns="http://schemas.openxmlformats.org/spreadsheetml/2006/main" count="441" uniqueCount="255">
  <si>
    <t>Trigramme</t>
  </si>
  <si>
    <t>MJT</t>
  </si>
  <si>
    <t>ARZ</t>
  </si>
  <si>
    <t>RollOut</t>
  </si>
  <si>
    <t>Force alpha +</t>
  </si>
  <si>
    <t>MKI</t>
  </si>
  <si>
    <t>PAX</t>
  </si>
  <si>
    <t>VDO</t>
  </si>
  <si>
    <t>PCK</t>
  </si>
  <si>
    <t>MSO</t>
  </si>
  <si>
    <t>ADT</t>
  </si>
  <si>
    <t>LAS</t>
  </si>
  <si>
    <t>MKI_PAX_VDO_PCK_MSO_ADT</t>
  </si>
  <si>
    <t>Team</t>
  </si>
  <si>
    <t>Frame</t>
  </si>
  <si>
    <t>Pushbar</t>
  </si>
  <si>
    <t>Finish the pushbar design</t>
  </si>
  <si>
    <t>CMI</t>
  </si>
  <si>
    <t>TMN</t>
  </si>
  <si>
    <t>CAD</t>
  </si>
  <si>
    <t>Engine</t>
  </si>
  <si>
    <t>MJT_TLS_EBA_IGH_ASE</t>
  </si>
  <si>
    <t>Electronic</t>
  </si>
  <si>
    <t>ARZ_CLS_BMA_MGZ_RMN</t>
  </si>
  <si>
    <t>Finish the shifter soft</t>
  </si>
  <si>
    <t>Test the shifter soft with atomix</t>
  </si>
  <si>
    <t>Shifter</t>
  </si>
  <si>
    <t>Front card</t>
  </si>
  <si>
    <t>Program the error display</t>
  </si>
  <si>
    <t>Test the final program</t>
  </si>
  <si>
    <t>Finish the comments of the soft</t>
  </si>
  <si>
    <t>MGZ</t>
  </si>
  <si>
    <t>Dashboard</t>
  </si>
  <si>
    <t>Test 2nd dashboard</t>
  </si>
  <si>
    <t>RMN</t>
  </si>
  <si>
    <t>Advancement</t>
  </si>
  <si>
    <t xml:space="preserve">Thibault </t>
  </si>
  <si>
    <t>Lassus</t>
  </si>
  <si>
    <t>TLS</t>
  </si>
  <si>
    <t>1A</t>
  </si>
  <si>
    <t>Aimery</t>
  </si>
  <si>
    <t>Sauliere</t>
  </si>
  <si>
    <t>ASE</t>
  </si>
  <si>
    <t>Idriss</t>
  </si>
  <si>
    <t>Gouhaga</t>
  </si>
  <si>
    <t>IGH</t>
  </si>
  <si>
    <t>Ghassen</t>
  </si>
  <si>
    <t xml:space="preserve">Mathieu </t>
  </si>
  <si>
    <t>Jacquet</t>
  </si>
  <si>
    <t>Erwan</t>
  </si>
  <si>
    <t>Benkara</t>
  </si>
  <si>
    <t>EBA</t>
  </si>
  <si>
    <t>Michele</t>
  </si>
  <si>
    <t>Schio</t>
  </si>
  <si>
    <t>Victor</t>
  </si>
  <si>
    <t>Hugo</t>
  </si>
  <si>
    <t>Paul</t>
  </si>
  <si>
    <t>Charcaluk</t>
  </si>
  <si>
    <t>Pierre Emmanuel</t>
  </si>
  <si>
    <t>Ariaux</t>
  </si>
  <si>
    <t>Arthur</t>
  </si>
  <si>
    <t>Delort</t>
  </si>
  <si>
    <t>Martin</t>
  </si>
  <si>
    <t>Kasinsky</t>
  </si>
  <si>
    <t>Camille</t>
  </si>
  <si>
    <t>Simon</t>
  </si>
  <si>
    <t>CSN</t>
  </si>
  <si>
    <t>Come</t>
  </si>
  <si>
    <t>Archinard</t>
  </si>
  <si>
    <t>Thomas</t>
  </si>
  <si>
    <t>Mattei</t>
  </si>
  <si>
    <t>Calixthe</t>
  </si>
  <si>
    <t>Tanguy</t>
  </si>
  <si>
    <t>Maurin</t>
  </si>
  <si>
    <t xml:space="preserve">Arthur </t>
  </si>
  <si>
    <t>Rodriguez</t>
  </si>
  <si>
    <t>Corentin</t>
  </si>
  <si>
    <t>Lepais</t>
  </si>
  <si>
    <t>CLS</t>
  </si>
  <si>
    <t>Bruno</t>
  </si>
  <si>
    <t>Morera</t>
  </si>
  <si>
    <t>BMA</t>
  </si>
  <si>
    <t xml:space="preserve">Romain </t>
  </si>
  <si>
    <t>Gomez</t>
  </si>
  <si>
    <t>Pierre Guillaume</t>
  </si>
  <si>
    <t>Lassoued</t>
  </si>
  <si>
    <t>GLD</t>
  </si>
  <si>
    <t>Elec</t>
  </si>
  <si>
    <t>First name</t>
  </si>
  <si>
    <t>Last name</t>
  </si>
  <si>
    <t>Year</t>
  </si>
  <si>
    <t>Task</t>
  </si>
  <si>
    <t>Trigramm</t>
  </si>
  <si>
    <t>Scale</t>
  </si>
  <si>
    <t>Work tasks</t>
  </si>
  <si>
    <t>Team tasks</t>
  </si>
  <si>
    <t>Effectifs</t>
  </si>
  <si>
    <t>2A</t>
  </si>
  <si>
    <t>3A</t>
  </si>
  <si>
    <t>Total</t>
  </si>
  <si>
    <t>Steering Wheel</t>
  </si>
  <si>
    <t>Paddle shifter design</t>
  </si>
  <si>
    <t>Thermodynamic and thermal model</t>
  </si>
  <si>
    <t>Secondary transmission</t>
  </si>
  <si>
    <t>Air intake</t>
  </si>
  <si>
    <t>Exhaust system</t>
  </si>
  <si>
    <t>Cooling</t>
  </si>
  <si>
    <t>Fuel system</t>
  </si>
  <si>
    <t>Surface and Fan consumption</t>
  </si>
  <si>
    <t>Sensors</t>
  </si>
  <si>
    <t>Change the connectors</t>
  </si>
  <si>
    <t>Contact FLE for sensor callibration</t>
  </si>
  <si>
    <t>How to use Optimus data to improve the model (sensors, ...)</t>
  </si>
  <si>
    <t>How to use Optimus data to improve the model (roll data with and without anti-roll bar, ...)</t>
  </si>
  <si>
    <t>Models and correlation</t>
  </si>
  <si>
    <t>How to use Optimus data to improve the model (brake pressure sensors, ...)</t>
  </si>
  <si>
    <t>How to use Optimus data to improve the model (acceleration sensors, tyre temp ? ...)</t>
  </si>
  <si>
    <t>Load cases on excentric carriers</t>
  </si>
  <si>
    <t>Measure intake manufolds</t>
  </si>
  <si>
    <t>Measure exhaust manufolds</t>
  </si>
  <si>
    <t>W 8</t>
  </si>
  <si>
    <t>W9</t>
  </si>
  <si>
    <t>W 10</t>
  </si>
  <si>
    <t>W 11</t>
  </si>
  <si>
    <t>W 12</t>
  </si>
  <si>
    <t>W 9</t>
  </si>
  <si>
    <t>P12P</t>
  </si>
  <si>
    <t>Profession de foi</t>
  </si>
  <si>
    <t>Connect to the shifter</t>
  </si>
  <si>
    <t>Finish 2 rear cards</t>
  </si>
  <si>
    <t>BSPD</t>
  </si>
  <si>
    <t>Test error display</t>
  </si>
  <si>
    <t>Finish cards x2</t>
  </si>
  <si>
    <t>Test handmade cards</t>
  </si>
  <si>
    <t>Select sensors with each departements</t>
  </si>
  <si>
    <t>Pinout File</t>
  </si>
  <si>
    <t>Optimum lap</t>
  </si>
  <si>
    <t>General Model</t>
  </si>
  <si>
    <t>Look at what is done in Nascar</t>
  </si>
  <si>
    <t>See how we can do it with our rules</t>
  </si>
  <si>
    <t>Refueling</t>
  </si>
  <si>
    <t>Under and overpressure issues</t>
  </si>
  <si>
    <t>Anti roll bar model</t>
  </si>
  <si>
    <t>Longitudinal acceleration model (2 wheels)</t>
  </si>
  <si>
    <t>Longitudinal acceleration model (4 wheels)</t>
  </si>
  <si>
    <t>Lateral acceleration model (2 wheels)</t>
  </si>
  <si>
    <t>Lateral acceleration model (4 wheels)</t>
  </si>
  <si>
    <t>Skid pad model (2 wheels)</t>
  </si>
  <si>
    <t>Skid pad model (4 wheels)</t>
  </si>
  <si>
    <t>Brake model (2 wheels)</t>
  </si>
  <si>
    <t>Brake model (4 wheels)</t>
  </si>
  <si>
    <t>Find tyre data</t>
  </si>
  <si>
    <t>Tyre data</t>
  </si>
  <si>
    <t>Maximum turn radius</t>
  </si>
  <si>
    <t>Minimum turn radius</t>
  </si>
  <si>
    <t>CMI_PTS_TMN_CAD_CSN</t>
  </si>
  <si>
    <t>PGT</t>
  </si>
  <si>
    <t>Date du jour</t>
  </si>
  <si>
    <t>Week</t>
  </si>
  <si>
    <t>MJT_ARZ_TLS</t>
  </si>
  <si>
    <t>FSAE</t>
  </si>
  <si>
    <t>NGO_ARZ</t>
  </si>
  <si>
    <t>FSN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</si>
  <si>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</si>
  <si>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</si>
  <si>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</si>
  <si>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</si>
  <si>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</si>
  <si>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</si>
  <si>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</si>
  <si>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</si>
  <si>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</si>
  <si>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</si>
  <si>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</si>
  <si>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W 24</t>
  </si>
  <si>
    <t>W 25</t>
  </si>
  <si>
    <t>W 26</t>
  </si>
  <si>
    <t>W 27</t>
  </si>
  <si>
    <t>W 28</t>
  </si>
  <si>
    <t>W 29</t>
  </si>
  <si>
    <t>W 30</t>
  </si>
  <si>
    <t>W 31</t>
  </si>
  <si>
    <t>FSATA</t>
  </si>
  <si>
    <t>Vehicle arrival on site</t>
  </si>
  <si>
    <t>Vehicle departure</t>
  </si>
  <si>
    <t>First day</t>
  </si>
  <si>
    <t>Final day</t>
  </si>
  <si>
    <t>Structural Equivalency 3D Model</t>
  </si>
  <si>
    <t>ETC</t>
  </si>
  <si>
    <t>IAD</t>
  </si>
  <si>
    <t>SE3D</t>
  </si>
  <si>
    <t>Electronic Throttle Contrôle</t>
  </si>
  <si>
    <t>Impact Attenuator Data</t>
  </si>
  <si>
    <t>Structural Equivalency Spreaddheet</t>
  </si>
  <si>
    <t>SES</t>
  </si>
  <si>
    <t>Business Plan Executive Summary</t>
  </si>
  <si>
    <t>Design Spec Sheet</t>
  </si>
  <si>
    <t>DSS</t>
  </si>
  <si>
    <t>BPES</t>
  </si>
  <si>
    <t>Engineering Design Report</t>
  </si>
  <si>
    <t>EDR</t>
  </si>
  <si>
    <t>Magazine Uploads</t>
  </si>
  <si>
    <t>Fuel Type Order</t>
  </si>
  <si>
    <t>FTO</t>
  </si>
  <si>
    <t>MU</t>
  </si>
  <si>
    <t>Team Member Registration Form</t>
  </si>
  <si>
    <t>TMRF</t>
  </si>
  <si>
    <t>Vehicle Status Video</t>
  </si>
  <si>
    <t>VSV</t>
  </si>
  <si>
    <t>Cost Report Ducuments</t>
  </si>
  <si>
    <t>CRD</t>
  </si>
  <si>
    <t>Vehicle Shipping and Delivery</t>
  </si>
  <si>
    <t>Vehicle Shipping and Collection</t>
  </si>
  <si>
    <t>Camping booking form</t>
  </si>
  <si>
    <t>Preliminary team member list</t>
  </si>
  <si>
    <t>Fuel system data</t>
  </si>
  <si>
    <t>Camping confirmation and payment</t>
  </si>
  <si>
    <t>Final team member list</t>
  </si>
  <si>
    <t>Executive Summary</t>
  </si>
  <si>
    <t>E-Cost Report</t>
  </si>
  <si>
    <t>E_BOM</t>
  </si>
  <si>
    <t>Change of Faculty Advisor</t>
  </si>
  <si>
    <t>Communication flyer</t>
  </si>
  <si>
    <t>Press file</t>
  </si>
  <si>
    <t>Create Slack</t>
  </si>
  <si>
    <t>Create Git</t>
  </si>
  <si>
    <t>Create EPSABox</t>
  </si>
  <si>
    <t>Create Brainstorming slides</t>
  </si>
  <si>
    <t>Team meeting</t>
  </si>
  <si>
    <t>CR 13/30/2019</t>
  </si>
  <si>
    <t>Main car design</t>
  </si>
  <si>
    <t>Define the specification points</t>
  </si>
  <si>
    <t>Define the variables values for the specification documents</t>
  </si>
  <si>
    <t>Translate the competition objective as specification poitns</t>
  </si>
  <si>
    <t>Define the main drivetrain variables</t>
  </si>
  <si>
    <t>Define the main frame variables</t>
  </si>
  <si>
    <t>Define the main LAS variables</t>
  </si>
  <si>
    <t>Use acceleration models to have specification values</t>
  </si>
  <si>
    <t>Use Skidpad models to have specification values</t>
  </si>
  <si>
    <t>Set Top Projet date</t>
  </si>
  <si>
    <t>Prepare RVP2</t>
  </si>
  <si>
    <t>Prepare life recap template</t>
  </si>
  <si>
    <t>Define specification document</t>
  </si>
  <si>
    <t>Prepare TOP Projet</t>
  </si>
  <si>
    <t>Use Optimum lap to have specification values</t>
  </si>
  <si>
    <t xml:space="preserve">Compare </t>
  </si>
  <si>
    <t>TOPs</t>
  </si>
  <si>
    <t>Templates</t>
  </si>
  <si>
    <t>RVP2 reports</t>
  </si>
  <si>
    <t>RVP2 slides</t>
  </si>
  <si>
    <t>Department leaders</t>
  </si>
  <si>
    <t>DL</t>
  </si>
  <si>
    <t>Budget</t>
  </si>
  <si>
    <t>TOPs previsionnal dates</t>
  </si>
  <si>
    <t>Tyre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</si>
</sst>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434343"/>
      <name val="Calibri"/>
      <family val="2"/>
    </font>
    <font>
      <b/>
      <sz val="11"/>
      <color theme="0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B7B7B7"/>
      </bottom>
      <diagonal/>
    </border>
  </borders>
  <cellStyleXfs count="4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3" fillId="4" borderId="0" xfId="0" applyFont="1" applyFill="1"/>
    <xf numFmtId="0" fontId="0" fillId="0" borderId="0" xfId="0" applyAlignment="1">
      <alignment horizontal="left"/>
    </xf>
    <xf numFmtId="0" fontId="4" fillId="4" borderId="0" xfId="0" applyFont="1" applyFill="1"/>
    <xf numFmtId="0" fontId="1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4" fillId="0" borderId="0" xfId="0" applyFont="1"/>
    <xf numFmtId="0" fontId="6" fillId="0" borderId="1" xfId="1" applyFont="1" applyBorder="1" applyAlignment="1">
      <alignment wrapText="1"/>
    </xf>
    <xf numFmtId="0" fontId="7" fillId="4" borderId="1" xfId="1" applyFont="1" applyFill="1" applyBorder="1" applyAlignment="1">
      <alignment wrapText="1"/>
    </xf>
    <xf numFmtId="0" fontId="0" fillId="0" borderId="0" xfId="3" applyFont="1"/>
    <xf numFmtId="0" fontId="5" fillId="0" borderId="0" xfId="1"/>
    <xf numFmtId="0" fontId="2" fillId="0" borderId="0" xfId="3"/>
    <xf numFmtId="0" fontId="8" fillId="0" borderId="0" xfId="3" applyFont="1"/>
    <xf numFmtId="0" fontId="3" fillId="4" borderId="0" xfId="3" applyFont="1" applyFill="1"/>
    <xf numFmtId="0" fontId="5" fillId="4" borderId="0" xfId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6" fillId="0" borderId="0" xfId="1" applyFont="1" applyAlignment="1">
      <alignment wrapText="1"/>
    </xf>
    <xf numFmtId="0" fontId="9" fillId="0" borderId="0" xfId="0" applyFont="1" applyAlignment="1">
      <alignment horizontal="left"/>
    </xf>
    <xf numFmtId="0" fontId="7" fillId="4" borderId="0" xfId="1" applyFont="1" applyFill="1" applyAlignment="1">
      <alignment wrapText="1"/>
    </xf>
    <xf numFmtId="0" fontId="9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/>
    <xf numFmtId="0" fontId="9" fillId="4" borderId="0" xfId="0" applyFont="1" applyFill="1"/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4">
    <cellStyle name="Normal" xfId="0" builtinId="0"/>
    <cellStyle name="Normal 2" xfId="3" xr:uid="{E5967C76-683A-4A3A-880F-7D02BF5037BD}"/>
    <cellStyle name="Normal 3" xfId="1" xr:uid="{0193550B-B7CC-4F13-A885-95B138E5D846}"/>
    <cellStyle name="Pourcentage 2" xfId="2" xr:uid="{8A4CCCE6-394B-43A7-8DA3-88DACE53F2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FF47-0512-4E26-8C89-0D9BED3EF70D}">
  <dimension ref="A1:R51"/>
  <sheetViews>
    <sheetView workbookViewId="0">
      <selection activeCell="I12" sqref="I12"/>
    </sheetView>
  </sheetViews>
  <sheetFormatPr baseColWidth="10" defaultRowHeight="14.4" x14ac:dyDescent="0.3"/>
  <cols>
    <col min="1" max="1" width="14.77734375" bestFit="1" customWidth="1"/>
    <col min="7" max="7" width="12.109375" bestFit="1" customWidth="1"/>
  </cols>
  <sheetData>
    <row r="1" spans="1:10" x14ac:dyDescent="0.3">
      <c r="A1" t="s">
        <v>88</v>
      </c>
      <c r="B1" t="s">
        <v>89</v>
      </c>
      <c r="C1" t="s">
        <v>0</v>
      </c>
      <c r="D1" t="s">
        <v>90</v>
      </c>
      <c r="E1" t="s">
        <v>94</v>
      </c>
      <c r="F1" t="s">
        <v>95</v>
      </c>
      <c r="I1" s="31" t="s">
        <v>96</v>
      </c>
      <c r="J1" s="31"/>
    </row>
    <row r="2" spans="1:10" x14ac:dyDescent="0.3">
      <c r="A2" s="5" t="s">
        <v>14</v>
      </c>
      <c r="B2" s="5"/>
      <c r="C2" s="5"/>
      <c r="D2" s="4"/>
      <c r="E2" s="4"/>
      <c r="F2" s="4"/>
      <c r="I2" s="19" t="s">
        <v>39</v>
      </c>
      <c r="J2" s="2">
        <f>COUNTIF(D$3:D43,I2)</f>
        <v>22</v>
      </c>
    </row>
    <row r="3" spans="1:10" x14ac:dyDescent="0.3">
      <c r="A3" s="15" t="s">
        <v>64</v>
      </c>
      <c r="B3" s="15" t="s">
        <v>65</v>
      </c>
      <c r="C3" s="15" t="s">
        <v>66</v>
      </c>
      <c r="D3" t="s">
        <v>39</v>
      </c>
      <c r="E3" s="14">
        <f>COUNTIF(Frame!B$6:C41,Recap!C3)</f>
        <v>0</v>
      </c>
      <c r="F3">
        <f>COUNTIF(Team!B$7:C54,Recap!C3)</f>
        <v>0</v>
      </c>
      <c r="I3" s="20" t="s">
        <v>97</v>
      </c>
      <c r="J3" s="2">
        <f>COUNTIF(D$3:D44,I3)</f>
        <v>0</v>
      </c>
    </row>
    <row r="4" spans="1:10" x14ac:dyDescent="0.3">
      <c r="A4" s="15" t="s">
        <v>67</v>
      </c>
      <c r="B4" s="15" t="s">
        <v>68</v>
      </c>
      <c r="C4" s="15" t="s">
        <v>19</v>
      </c>
      <c r="D4" t="s">
        <v>39</v>
      </c>
      <c r="E4" s="14">
        <f>COUNTIF(Frame!B$6:C42,Recap!C4)</f>
        <v>1</v>
      </c>
      <c r="F4">
        <f>COUNTIF(Team!B$7:C55,Recap!C4)</f>
        <v>0</v>
      </c>
      <c r="I4" s="21" t="s">
        <v>98</v>
      </c>
      <c r="J4" s="2">
        <f>COUNTIF(D$3:D45,I4)</f>
        <v>0</v>
      </c>
    </row>
    <row r="5" spans="1:10" x14ac:dyDescent="0.3">
      <c r="A5" s="13" t="s">
        <v>84</v>
      </c>
      <c r="B5" s="15" t="s">
        <v>69</v>
      </c>
      <c r="C5" s="13" t="s">
        <v>156</v>
      </c>
      <c r="D5" t="s">
        <v>39</v>
      </c>
      <c r="E5" s="14">
        <f>COUNTIF(Frame!B$6:C43,Recap!C5)</f>
        <v>0</v>
      </c>
      <c r="F5">
        <f>COUNTIF(Team!B$7:C56,Recap!C5)</f>
        <v>0</v>
      </c>
      <c r="I5" s="2" t="s">
        <v>99</v>
      </c>
      <c r="J5" s="2">
        <f>SUM(J2:J4)</f>
        <v>22</v>
      </c>
    </row>
    <row r="6" spans="1:10" x14ac:dyDescent="0.3">
      <c r="A6" s="15" t="s">
        <v>71</v>
      </c>
      <c r="B6" s="15" t="s">
        <v>70</v>
      </c>
      <c r="C6" s="13" t="s">
        <v>17</v>
      </c>
      <c r="D6" t="s">
        <v>39</v>
      </c>
      <c r="E6" s="14">
        <f>COUNTIF(Frame!B$6:C44,Recap!C6)</f>
        <v>4</v>
      </c>
      <c r="F6">
        <f>COUNTIF(Team!B$7:C57,Recap!C6)</f>
        <v>0</v>
      </c>
    </row>
    <row r="7" spans="1:10" x14ac:dyDescent="0.3">
      <c r="A7" s="15" t="s">
        <v>72</v>
      </c>
      <c r="B7" s="15" t="s">
        <v>73</v>
      </c>
      <c r="C7" s="15" t="s">
        <v>18</v>
      </c>
      <c r="D7" t="s">
        <v>39</v>
      </c>
      <c r="E7" s="14">
        <f>COUNTIF(Frame!B$6:C45,Recap!C7)</f>
        <v>0</v>
      </c>
      <c r="F7">
        <f>COUNTIF(Team!B$7:C58,Recap!C7)</f>
        <v>0</v>
      </c>
    </row>
    <row r="8" spans="1:10" x14ac:dyDescent="0.3">
      <c r="A8" s="17" t="s">
        <v>11</v>
      </c>
      <c r="B8" s="17"/>
      <c r="C8" s="17"/>
      <c r="D8" s="4"/>
      <c r="E8" s="18"/>
      <c r="F8" s="4"/>
    </row>
    <row r="9" spans="1:10" x14ac:dyDescent="0.3">
      <c r="A9" s="15" t="s">
        <v>52</v>
      </c>
      <c r="B9" s="15" t="s">
        <v>53</v>
      </c>
      <c r="C9" s="15" t="s">
        <v>9</v>
      </c>
      <c r="D9" t="s">
        <v>39</v>
      </c>
      <c r="E9" s="14">
        <f>COUNTIF(LAS!B$40:C63,Recap!C9)</f>
        <v>0</v>
      </c>
      <c r="F9">
        <f>COUNTIF(Team!B$7:C60,Recap!C9)</f>
        <v>0</v>
      </c>
    </row>
    <row r="10" spans="1:10" x14ac:dyDescent="0.3">
      <c r="A10" s="15" t="s">
        <v>54</v>
      </c>
      <c r="B10" s="15" t="s">
        <v>55</v>
      </c>
      <c r="C10" s="15" t="s">
        <v>7</v>
      </c>
      <c r="D10" t="s">
        <v>39</v>
      </c>
      <c r="E10" s="14">
        <f>COUNTIF(LAS!B$40:C64,Recap!C10)</f>
        <v>0</v>
      </c>
      <c r="F10">
        <f>COUNTIF(Team!B$7:C61,Recap!C10)</f>
        <v>0</v>
      </c>
    </row>
    <row r="11" spans="1:10" x14ac:dyDescent="0.3">
      <c r="A11" s="15" t="s">
        <v>56</v>
      </c>
      <c r="B11" s="15" t="s">
        <v>57</v>
      </c>
      <c r="C11" s="15" t="s">
        <v>8</v>
      </c>
      <c r="D11" t="s">
        <v>39</v>
      </c>
      <c r="E11" s="14">
        <f>COUNTIF(LAS!B$40:C65,Recap!C11)</f>
        <v>0</v>
      </c>
      <c r="F11">
        <f>COUNTIF(Team!B$7:C62,Recap!C11)</f>
        <v>1</v>
      </c>
    </row>
    <row r="12" spans="1:10" x14ac:dyDescent="0.3">
      <c r="A12" s="15" t="s">
        <v>58</v>
      </c>
      <c r="B12" s="15" t="s">
        <v>59</v>
      </c>
      <c r="C12" s="15" t="s">
        <v>6</v>
      </c>
      <c r="D12" t="s">
        <v>39</v>
      </c>
      <c r="E12" s="14">
        <f>COUNTIF(LAS!B$40:C66,Recap!C12)</f>
        <v>0</v>
      </c>
      <c r="F12">
        <f>COUNTIF(Team!B$7:C63,Recap!C12)</f>
        <v>0</v>
      </c>
    </row>
    <row r="13" spans="1:10" x14ac:dyDescent="0.3">
      <c r="A13" s="15" t="s">
        <v>60</v>
      </c>
      <c r="B13" s="15" t="s">
        <v>61</v>
      </c>
      <c r="C13" s="15" t="s">
        <v>10</v>
      </c>
      <c r="D13" t="s">
        <v>39</v>
      </c>
      <c r="E13" s="14">
        <f>COUNTIF(LAS!B$40:C67,Recap!C13)</f>
        <v>0</v>
      </c>
      <c r="F13">
        <f>COUNTIF(Team!B$7:C64,Recap!C13)</f>
        <v>0</v>
      </c>
    </row>
    <row r="14" spans="1:10" x14ac:dyDescent="0.3">
      <c r="A14" s="15" t="s">
        <v>62</v>
      </c>
      <c r="B14" s="15" t="s">
        <v>63</v>
      </c>
      <c r="C14" s="15" t="s">
        <v>5</v>
      </c>
      <c r="D14" t="s">
        <v>39</v>
      </c>
      <c r="E14" s="14">
        <f>COUNTIF(LAS!B7:C53,Recap!C14)</f>
        <v>6</v>
      </c>
      <c r="F14">
        <f>COUNTIF(Team!B$7:C65,Recap!C14)</f>
        <v>1</v>
      </c>
    </row>
    <row r="15" spans="1:10" x14ac:dyDescent="0.3">
      <c r="A15" s="17" t="s">
        <v>20</v>
      </c>
      <c r="B15" s="17"/>
      <c r="C15" s="17"/>
      <c r="D15" s="4"/>
      <c r="E15" s="18"/>
      <c r="F15" s="4"/>
    </row>
    <row r="16" spans="1:10" x14ac:dyDescent="0.3">
      <c r="A16" s="15" t="s">
        <v>36</v>
      </c>
      <c r="B16" s="15" t="s">
        <v>37</v>
      </c>
      <c r="C16" s="15" t="s">
        <v>38</v>
      </c>
      <c r="D16" t="s">
        <v>39</v>
      </c>
      <c r="E16">
        <f>COUNTIF(Engine!B21:B52,Recap!C16)</f>
        <v>2</v>
      </c>
      <c r="F16">
        <f>COUNTIF(Team!B$7:C67,Recap!C16)</f>
        <v>2</v>
      </c>
    </row>
    <row r="17" spans="1:18" x14ac:dyDescent="0.3">
      <c r="A17" s="15" t="s">
        <v>40</v>
      </c>
      <c r="B17" s="15" t="s">
        <v>41</v>
      </c>
      <c r="C17" s="15" t="s">
        <v>42</v>
      </c>
      <c r="D17" t="s">
        <v>39</v>
      </c>
      <c r="E17">
        <f>COUNTIF(Engine!B$24:C59,Recap!C17)</f>
        <v>2</v>
      </c>
      <c r="F17">
        <f>COUNTIF(Team!B$7:C68,Recap!C17)</f>
        <v>0</v>
      </c>
    </row>
    <row r="18" spans="1:18" x14ac:dyDescent="0.3">
      <c r="A18" s="15" t="s">
        <v>43</v>
      </c>
      <c r="B18" s="15" t="s">
        <v>44</v>
      </c>
      <c r="C18" s="15" t="s">
        <v>45</v>
      </c>
      <c r="D18" t="s">
        <v>39</v>
      </c>
      <c r="E18">
        <f>COUNTIF(Engine!B$24:C60,Recap!C18)</f>
        <v>0</v>
      </c>
      <c r="F18">
        <f>COUNTIF(Team!B$7:C69,Recap!C18)</f>
        <v>0</v>
      </c>
    </row>
    <row r="19" spans="1:18" x14ac:dyDescent="0.3">
      <c r="A19" s="15" t="s">
        <v>46</v>
      </c>
      <c r="B19" s="14" t="s">
        <v>85</v>
      </c>
      <c r="C19" s="13" t="s">
        <v>86</v>
      </c>
      <c r="D19" t="s">
        <v>39</v>
      </c>
      <c r="E19">
        <f>COUNTIF(Engine!B$24:C61,Recap!C19)</f>
        <v>4</v>
      </c>
      <c r="F19">
        <f>COUNTIF(Team!B$7:C70,Recap!C19)</f>
        <v>0</v>
      </c>
    </row>
    <row r="20" spans="1:18" x14ac:dyDescent="0.3">
      <c r="A20" s="15" t="s">
        <v>47</v>
      </c>
      <c r="B20" s="15" t="s">
        <v>48</v>
      </c>
      <c r="C20" s="15" t="s">
        <v>1</v>
      </c>
      <c r="D20" t="s">
        <v>39</v>
      </c>
      <c r="E20">
        <f>COUNTIF(Engine!B$24:C62,Recap!C20)</f>
        <v>2</v>
      </c>
      <c r="F20">
        <f>COUNTIF(Team!B$7:C71,Recap!C20)</f>
        <v>3</v>
      </c>
    </row>
    <row r="21" spans="1:18" x14ac:dyDescent="0.3">
      <c r="A21" s="15" t="s">
        <v>49</v>
      </c>
      <c r="B21" s="15" t="s">
        <v>50</v>
      </c>
      <c r="C21" s="15" t="s">
        <v>51</v>
      </c>
      <c r="D21" t="s">
        <v>39</v>
      </c>
      <c r="E21">
        <f>COUNTIF(Engine!B$24:C63,Recap!C21)</f>
        <v>1</v>
      </c>
      <c r="F21">
        <f>COUNTIF(Team!B$7:C72,Recap!C21)</f>
        <v>0</v>
      </c>
    </row>
    <row r="22" spans="1:18" x14ac:dyDescent="0.3">
      <c r="A22" s="17" t="s">
        <v>87</v>
      </c>
      <c r="B22" s="17"/>
      <c r="C22" s="17"/>
      <c r="D22" s="4"/>
      <c r="E22" s="4"/>
      <c r="F22" s="4"/>
    </row>
    <row r="23" spans="1:18" x14ac:dyDescent="0.3">
      <c r="A23" s="15" t="s">
        <v>74</v>
      </c>
      <c r="B23" s="15" t="s">
        <v>75</v>
      </c>
      <c r="C23" s="15" t="s">
        <v>2</v>
      </c>
      <c r="D23" t="s">
        <v>39</v>
      </c>
      <c r="E23">
        <f>COUNTIF(Elec!B$7:C42,Recap!C23)</f>
        <v>6</v>
      </c>
      <c r="F23">
        <f>COUNTIF(Team!B$7:C74,Recap!C23)</f>
        <v>8</v>
      </c>
    </row>
    <row r="24" spans="1:18" x14ac:dyDescent="0.3">
      <c r="A24" s="15" t="s">
        <v>76</v>
      </c>
      <c r="B24" s="15" t="s">
        <v>77</v>
      </c>
      <c r="C24" s="15" t="s">
        <v>78</v>
      </c>
      <c r="D24" t="s">
        <v>39</v>
      </c>
      <c r="E24">
        <f>COUNTIF(Elec!B$7:C43,Recap!C24)</f>
        <v>5</v>
      </c>
      <c r="F24">
        <f>COUNTIF(Team!B$7:C75,Recap!C24)</f>
        <v>0</v>
      </c>
    </row>
    <row r="25" spans="1:18" x14ac:dyDescent="0.3">
      <c r="A25" s="15" t="s">
        <v>79</v>
      </c>
      <c r="B25" s="15" t="s">
        <v>80</v>
      </c>
      <c r="C25" s="15" t="s">
        <v>81</v>
      </c>
      <c r="D25" t="s">
        <v>39</v>
      </c>
      <c r="E25">
        <f>COUNTIF(Elec!B$7:C44,Recap!C25)</f>
        <v>5</v>
      </c>
      <c r="F25">
        <f>COUNTIF(Team!B$7:C76,Recap!C25)</f>
        <v>0</v>
      </c>
    </row>
    <row r="26" spans="1:18" x14ac:dyDescent="0.3">
      <c r="A26" s="15" t="s">
        <v>82</v>
      </c>
      <c r="B26" s="15" t="s">
        <v>62</v>
      </c>
      <c r="C26" s="15" t="s">
        <v>34</v>
      </c>
      <c r="D26" t="s">
        <v>39</v>
      </c>
      <c r="E26">
        <f>COUNTIF(Elec!B$7:C45,Recap!C26)</f>
        <v>1</v>
      </c>
      <c r="F26">
        <f>COUNTIF(Team!B$7:C77,Recap!C26)</f>
        <v>0</v>
      </c>
    </row>
    <row r="27" spans="1:18" x14ac:dyDescent="0.3">
      <c r="A27" s="15" t="s">
        <v>62</v>
      </c>
      <c r="B27" s="15" t="s">
        <v>83</v>
      </c>
      <c r="C27" s="15" t="s">
        <v>31</v>
      </c>
      <c r="D27" t="s">
        <v>39</v>
      </c>
      <c r="E27">
        <f>COUNTIF(Elec!B$7:C46,Recap!C27)</f>
        <v>2</v>
      </c>
      <c r="F27">
        <f>COUNTIF(Team!B$7:C78,Recap!C27)</f>
        <v>0</v>
      </c>
    </row>
    <row r="30" spans="1:18" x14ac:dyDescent="0.3">
      <c r="M30" s="15"/>
      <c r="N30" s="15"/>
      <c r="O30" s="15"/>
      <c r="P30" s="16"/>
      <c r="Q30" s="15"/>
      <c r="R30" s="14"/>
    </row>
    <row r="31" spans="1:18" x14ac:dyDescent="0.3">
      <c r="M31" s="15"/>
      <c r="N31" s="15"/>
      <c r="O31" s="15"/>
      <c r="P31" s="16"/>
      <c r="Q31" s="15"/>
      <c r="R31" s="14"/>
    </row>
    <row r="32" spans="1:18" x14ac:dyDescent="0.3">
      <c r="M32" s="15"/>
      <c r="N32" s="15"/>
      <c r="O32" s="15"/>
      <c r="P32" s="16"/>
      <c r="Q32" s="15"/>
      <c r="R32" s="14"/>
    </row>
    <row r="33" spans="13:18" x14ac:dyDescent="0.3">
      <c r="M33" s="15"/>
      <c r="N33" s="14"/>
      <c r="O33" s="15"/>
      <c r="P33" s="16"/>
      <c r="Q33" s="15"/>
      <c r="R33" s="14"/>
    </row>
    <row r="34" spans="13:18" x14ac:dyDescent="0.3">
      <c r="M34" s="15"/>
      <c r="N34" s="15"/>
      <c r="O34" s="15"/>
      <c r="P34" s="16"/>
      <c r="Q34" s="15"/>
      <c r="R34" s="14"/>
    </row>
    <row r="35" spans="13:18" x14ac:dyDescent="0.3">
      <c r="M35" s="15"/>
      <c r="N35" s="15"/>
      <c r="O35" s="15"/>
      <c r="P35" s="16"/>
      <c r="Q35" s="15"/>
      <c r="R35" s="14"/>
    </row>
    <row r="47" spans="13:18" x14ac:dyDescent="0.3">
      <c r="M47" s="15"/>
      <c r="N47" s="15"/>
      <c r="O47" s="15"/>
      <c r="P47" s="16"/>
      <c r="Q47" s="15"/>
      <c r="R47" s="14"/>
    </row>
    <row r="48" spans="13:18" x14ac:dyDescent="0.3">
      <c r="M48" s="15"/>
      <c r="N48" s="15"/>
      <c r="O48" s="15"/>
      <c r="P48" s="16"/>
      <c r="Q48" s="15"/>
      <c r="R48" s="14"/>
    </row>
    <row r="49" spans="13:18" x14ac:dyDescent="0.3">
      <c r="M49" s="15"/>
      <c r="N49" s="15"/>
      <c r="O49" s="15"/>
      <c r="P49" s="16"/>
      <c r="Q49" s="15"/>
      <c r="R49" s="14"/>
    </row>
    <row r="50" spans="13:18" x14ac:dyDescent="0.3">
      <c r="M50" s="15"/>
      <c r="N50" s="15"/>
      <c r="O50" s="15"/>
      <c r="P50" s="16"/>
      <c r="Q50" s="15"/>
      <c r="R50" s="14"/>
    </row>
    <row r="51" spans="13:18" x14ac:dyDescent="0.3">
      <c r="M51" s="15"/>
      <c r="N51" s="15"/>
      <c r="O51" s="15"/>
      <c r="P51" s="16"/>
      <c r="Q51" s="15"/>
      <c r="R51" s="14"/>
    </row>
  </sheetData>
  <mergeCells count="1">
    <mergeCell ref="I1:J1"/>
  </mergeCells>
  <conditionalFormatting sqref="E3:F27">
    <cfRule type="colorScale" priority="1">
      <colorScale>
        <cfvo type="num" val="0"/>
        <cfvo type="num" val="1"/>
        <color theme="0"/>
        <color rgb="FF00B0F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6AF9-7A4E-44DD-AE57-99FC9DDD9D66}">
  <dimension ref="A1:AC40"/>
  <sheetViews>
    <sheetView workbookViewId="0">
      <selection activeCell="C9" sqref="C9"/>
    </sheetView>
  </sheetViews>
  <sheetFormatPr baseColWidth="10" defaultRowHeight="14.4" x14ac:dyDescent="0.3"/>
  <cols>
    <col min="1" max="1" width="32.21875" bestFit="1" customWidth="1"/>
    <col min="2" max="2" width="5.109375" bestFit="1" customWidth="1"/>
    <col min="3" max="4" width="10.5546875" bestFit="1" customWidth="1"/>
    <col min="5" max="5" width="12.88671875" bestFit="1" customWidth="1"/>
    <col min="6" max="7" width="4.21875" bestFit="1" customWidth="1"/>
    <col min="8" max="29" width="5.21875" bestFit="1" customWidth="1"/>
  </cols>
  <sheetData>
    <row r="1" spans="1:29" x14ac:dyDescent="0.3">
      <c r="A1" s="2" t="s">
        <v>160</v>
      </c>
      <c r="B1" s="2"/>
      <c r="E1" s="2" t="s">
        <v>93</v>
      </c>
      <c r="F1" s="26"/>
      <c r="G1" s="32" t="s">
        <v>157</v>
      </c>
      <c r="H1" s="32"/>
      <c r="I1" s="32"/>
      <c r="J1" s="32" t="s">
        <v>158</v>
      </c>
      <c r="K1" s="32"/>
    </row>
    <row r="2" spans="1:29" x14ac:dyDescent="0.3">
      <c r="A2" s="2" t="s">
        <v>161</v>
      </c>
      <c r="B2" s="2"/>
      <c r="E2" s="2">
        <v>0</v>
      </c>
      <c r="F2" s="29"/>
      <c r="G2" s="34">
        <v>42946</v>
      </c>
      <c r="H2" s="34"/>
      <c r="I2" s="34"/>
      <c r="J2" s="33">
        <f>WEEKNUM(G2)</f>
        <v>31</v>
      </c>
      <c r="K2" s="33"/>
    </row>
    <row r="3" spans="1:29" x14ac:dyDescent="0.3">
      <c r="E3" s="2">
        <v>100</v>
      </c>
    </row>
    <row r="4" spans="1:29" x14ac:dyDescent="0.3">
      <c r="F4" s="27" t="s">
        <v>120</v>
      </c>
      <c r="G4" s="28" t="s">
        <v>125</v>
      </c>
      <c r="H4" s="27" t="s">
        <v>122</v>
      </c>
      <c r="I4" s="28" t="s">
        <v>123</v>
      </c>
      <c r="J4" s="27" t="s">
        <v>124</v>
      </c>
      <c r="K4" s="28" t="s">
        <v>163</v>
      </c>
      <c r="L4" s="27" t="s">
        <v>164</v>
      </c>
      <c r="M4" s="28" t="s">
        <v>165</v>
      </c>
      <c r="N4" s="27" t="s">
        <v>166</v>
      </c>
      <c r="O4" s="28" t="s">
        <v>167</v>
      </c>
      <c r="P4" s="27" t="s">
        <v>168</v>
      </c>
      <c r="Q4" s="28" t="s">
        <v>169</v>
      </c>
      <c r="R4" s="27" t="s">
        <v>170</v>
      </c>
      <c r="S4" s="28" t="s">
        <v>171</v>
      </c>
      <c r="T4" s="27" t="s">
        <v>172</v>
      </c>
      <c r="U4" s="28" t="s">
        <v>173</v>
      </c>
      <c r="V4" s="27" t="s">
        <v>174</v>
      </c>
      <c r="W4" s="28" t="s">
        <v>175</v>
      </c>
      <c r="X4" s="27" t="s">
        <v>176</v>
      </c>
      <c r="Y4" s="28" t="s">
        <v>177</v>
      </c>
      <c r="Z4" s="27" t="s">
        <v>178</v>
      </c>
      <c r="AA4" s="28" t="s">
        <v>179</v>
      </c>
      <c r="AB4" s="27" t="s">
        <v>180</v>
      </c>
      <c r="AC4" s="28" t="s">
        <v>181</v>
      </c>
    </row>
    <row r="5" spans="1:29" x14ac:dyDescent="0.3">
      <c r="A5" s="8" t="s">
        <v>91</v>
      </c>
      <c r="B5" s="8" t="s">
        <v>91</v>
      </c>
      <c r="C5" s="2" t="s">
        <v>185</v>
      </c>
      <c r="D5" s="2" t="s">
        <v>186</v>
      </c>
      <c r="E5" s="2" t="s">
        <v>35</v>
      </c>
      <c r="F5" s="1"/>
      <c r="G5" s="3"/>
      <c r="H5" s="1"/>
      <c r="I5" s="3"/>
      <c r="J5" s="1"/>
      <c r="K5" s="3"/>
      <c r="L5" s="1"/>
      <c r="M5" s="3"/>
      <c r="N5" s="1"/>
      <c r="O5" s="3"/>
      <c r="P5" s="1"/>
      <c r="Q5" s="3"/>
      <c r="R5" s="1"/>
      <c r="S5" s="3"/>
      <c r="T5" s="1"/>
      <c r="U5" s="3"/>
      <c r="V5" s="1"/>
      <c r="W5" s="3"/>
      <c r="X5" s="1"/>
      <c r="Y5" s="3"/>
      <c r="Z5" s="1"/>
      <c r="AA5" s="3"/>
      <c r="AB5" s="1"/>
      <c r="AC5" s="3"/>
    </row>
    <row r="6" spans="1:29" x14ac:dyDescent="0.3">
      <c r="A6" s="9" t="s">
        <v>162</v>
      </c>
      <c r="B6" s="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3">
      <c r="A7" s="6" t="s">
        <v>191</v>
      </c>
      <c r="B7" s="6" t="s">
        <v>188</v>
      </c>
      <c r="D7" s="29">
        <v>43539</v>
      </c>
      <c r="E7">
        <f>MAX(F7:AF7)</f>
        <v>100</v>
      </c>
      <c r="I7">
        <v>100</v>
      </c>
    </row>
    <row r="8" spans="1:29" x14ac:dyDescent="0.3">
      <c r="A8" s="6" t="s">
        <v>192</v>
      </c>
      <c r="B8" s="6" t="s">
        <v>189</v>
      </c>
      <c r="D8" s="29">
        <v>43539</v>
      </c>
      <c r="E8">
        <f t="shared" ref="E8:E20" si="0">MAX(F8:AF8)</f>
        <v>100</v>
      </c>
      <c r="I8">
        <v>100</v>
      </c>
    </row>
    <row r="9" spans="1:29" x14ac:dyDescent="0.3">
      <c r="A9" s="6" t="s">
        <v>187</v>
      </c>
      <c r="B9" s="6" t="s">
        <v>190</v>
      </c>
      <c r="D9" s="29">
        <v>43539</v>
      </c>
      <c r="E9">
        <f t="shared" si="0"/>
        <v>100</v>
      </c>
      <c r="I9">
        <v>100</v>
      </c>
    </row>
    <row r="10" spans="1:29" x14ac:dyDescent="0.3">
      <c r="A10" s="6" t="s">
        <v>193</v>
      </c>
      <c r="B10" s="6" t="s">
        <v>194</v>
      </c>
      <c r="D10" s="29">
        <v>43539</v>
      </c>
      <c r="E10">
        <f t="shared" si="0"/>
        <v>100</v>
      </c>
      <c r="I10">
        <v>100</v>
      </c>
    </row>
    <row r="11" spans="1:29" x14ac:dyDescent="0.3">
      <c r="A11" s="6" t="s">
        <v>195</v>
      </c>
      <c r="B11" s="6" t="s">
        <v>198</v>
      </c>
      <c r="D11" s="29">
        <v>43616</v>
      </c>
      <c r="E11">
        <f t="shared" si="0"/>
        <v>0</v>
      </c>
      <c r="T11">
        <v>0</v>
      </c>
    </row>
    <row r="12" spans="1:29" x14ac:dyDescent="0.3">
      <c r="A12" s="6" t="s">
        <v>196</v>
      </c>
      <c r="B12" s="6" t="s">
        <v>197</v>
      </c>
      <c r="D12" s="29">
        <v>43616</v>
      </c>
      <c r="E12">
        <f t="shared" si="0"/>
        <v>0</v>
      </c>
      <c r="T12">
        <v>0</v>
      </c>
    </row>
    <row r="13" spans="1:29" x14ac:dyDescent="0.3">
      <c r="A13" s="6" t="s">
        <v>199</v>
      </c>
      <c r="B13" s="6" t="s">
        <v>200</v>
      </c>
      <c r="D13" s="29">
        <v>43616</v>
      </c>
      <c r="E13">
        <f t="shared" si="0"/>
        <v>0</v>
      </c>
      <c r="T13">
        <v>0</v>
      </c>
    </row>
    <row r="14" spans="1:29" x14ac:dyDescent="0.3">
      <c r="A14" s="6" t="s">
        <v>201</v>
      </c>
      <c r="B14" s="6" t="s">
        <v>204</v>
      </c>
      <c r="D14" s="29">
        <v>43616</v>
      </c>
      <c r="E14">
        <f t="shared" si="0"/>
        <v>0</v>
      </c>
      <c r="T14">
        <v>0</v>
      </c>
    </row>
    <row r="15" spans="1:29" x14ac:dyDescent="0.3">
      <c r="A15" s="6" t="s">
        <v>202</v>
      </c>
      <c r="B15" s="6" t="s">
        <v>203</v>
      </c>
      <c r="D15" s="29">
        <v>43630</v>
      </c>
      <c r="E15">
        <f t="shared" si="0"/>
        <v>0</v>
      </c>
      <c r="V15">
        <v>0</v>
      </c>
    </row>
    <row r="16" spans="1:29" x14ac:dyDescent="0.3">
      <c r="A16" s="6" t="s">
        <v>205</v>
      </c>
      <c r="B16" s="6" t="s">
        <v>206</v>
      </c>
      <c r="D16" s="29">
        <v>43630</v>
      </c>
      <c r="E16">
        <f t="shared" si="0"/>
        <v>0</v>
      </c>
      <c r="V16">
        <v>0</v>
      </c>
    </row>
    <row r="17" spans="1:29" x14ac:dyDescent="0.3">
      <c r="A17" s="6" t="s">
        <v>207</v>
      </c>
      <c r="B17" s="6" t="s">
        <v>208</v>
      </c>
      <c r="D17" s="29">
        <v>43630</v>
      </c>
      <c r="E17">
        <f t="shared" si="0"/>
        <v>0</v>
      </c>
      <c r="V17">
        <v>0</v>
      </c>
    </row>
    <row r="18" spans="1:29" x14ac:dyDescent="0.3">
      <c r="A18" s="6" t="s">
        <v>209</v>
      </c>
      <c r="B18" s="6" t="s">
        <v>210</v>
      </c>
      <c r="D18" s="29">
        <v>43630</v>
      </c>
      <c r="E18">
        <f t="shared" si="0"/>
        <v>0</v>
      </c>
      <c r="V18">
        <v>0</v>
      </c>
    </row>
    <row r="19" spans="1:29" x14ac:dyDescent="0.3">
      <c r="A19" s="6" t="s">
        <v>183</v>
      </c>
      <c r="B19" s="6"/>
      <c r="C19" s="29">
        <v>43651</v>
      </c>
      <c r="D19" s="29">
        <v>43653</v>
      </c>
      <c r="E19">
        <f t="shared" si="0"/>
        <v>0</v>
      </c>
      <c r="Y19">
        <v>0</v>
      </c>
      <c r="Z19">
        <v>0</v>
      </c>
    </row>
    <row r="20" spans="1:29" x14ac:dyDescent="0.3">
      <c r="A20" s="6" t="s">
        <v>184</v>
      </c>
      <c r="B20" s="6"/>
      <c r="D20" s="29">
        <v>43658</v>
      </c>
      <c r="E20">
        <f t="shared" si="0"/>
        <v>0</v>
      </c>
      <c r="Z20">
        <v>0</v>
      </c>
    </row>
    <row r="21" spans="1:29" x14ac:dyDescent="0.3">
      <c r="A21" s="6"/>
      <c r="B21" s="6"/>
    </row>
    <row r="22" spans="1:29" x14ac:dyDescent="0.3">
      <c r="A22" s="6"/>
      <c r="B22" s="6"/>
    </row>
    <row r="23" spans="1:29" x14ac:dyDescent="0.3">
      <c r="A23" s="9" t="s">
        <v>182</v>
      </c>
      <c r="B23" s="9"/>
      <c r="C23" s="7"/>
      <c r="D23" s="7"/>
      <c r="E23" s="4"/>
      <c r="F23" s="7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3">
      <c r="A24" s="6" t="s">
        <v>191</v>
      </c>
      <c r="B24" s="6" t="s">
        <v>188</v>
      </c>
      <c r="D24" s="29">
        <v>43532</v>
      </c>
      <c r="E24">
        <f>MAX(F24:AF24)</f>
        <v>100</v>
      </c>
      <c r="H24">
        <v>100</v>
      </c>
    </row>
    <row r="25" spans="1:29" x14ac:dyDescent="0.3">
      <c r="A25" s="6" t="s">
        <v>213</v>
      </c>
      <c r="D25" s="29">
        <v>43532</v>
      </c>
      <c r="E25">
        <f>MAX(F25:Y25)</f>
        <v>100</v>
      </c>
      <c r="H25">
        <v>100</v>
      </c>
    </row>
    <row r="26" spans="1:29" x14ac:dyDescent="0.3">
      <c r="A26" s="6" t="s">
        <v>214</v>
      </c>
      <c r="D26" s="29">
        <v>43532</v>
      </c>
      <c r="E26">
        <f t="shared" ref="E26:E40" si="1">MAX(F26:Y26)</f>
        <v>100</v>
      </c>
      <c r="H26">
        <v>100</v>
      </c>
    </row>
    <row r="27" spans="1:29" x14ac:dyDescent="0.3">
      <c r="A27" s="6" t="s">
        <v>215</v>
      </c>
      <c r="D27" s="29">
        <v>43532</v>
      </c>
      <c r="E27">
        <f t="shared" si="1"/>
        <v>100</v>
      </c>
      <c r="H27">
        <v>100</v>
      </c>
    </row>
    <row r="28" spans="1:29" x14ac:dyDescent="0.3">
      <c r="A28" s="6" t="s">
        <v>193</v>
      </c>
      <c r="B28" s="6" t="s">
        <v>194</v>
      </c>
      <c r="D28" s="29">
        <v>43544</v>
      </c>
      <c r="E28">
        <f>MAX(F28:Y28)</f>
        <v>100</v>
      </c>
      <c r="J28">
        <v>100</v>
      </c>
    </row>
    <row r="29" spans="1:29" x14ac:dyDescent="0.3">
      <c r="A29" s="6" t="s">
        <v>216</v>
      </c>
      <c r="D29" s="29">
        <v>43560</v>
      </c>
      <c r="E29">
        <f t="shared" si="1"/>
        <v>0</v>
      </c>
      <c r="L29">
        <v>0</v>
      </c>
    </row>
    <row r="30" spans="1:29" x14ac:dyDescent="0.3">
      <c r="A30" s="6" t="s">
        <v>217</v>
      </c>
      <c r="D30" s="29">
        <v>43595</v>
      </c>
      <c r="E30">
        <f t="shared" si="1"/>
        <v>0</v>
      </c>
      <c r="Q30">
        <v>0</v>
      </c>
    </row>
    <row r="31" spans="1:29" x14ac:dyDescent="0.3">
      <c r="A31" s="6" t="s">
        <v>192</v>
      </c>
      <c r="B31" s="6" t="s">
        <v>189</v>
      </c>
      <c r="D31" s="29">
        <v>43616</v>
      </c>
      <c r="E31">
        <f>MAX(F31:Y31)</f>
        <v>0</v>
      </c>
      <c r="T31">
        <v>0</v>
      </c>
    </row>
    <row r="32" spans="1:29" x14ac:dyDescent="0.3">
      <c r="A32" s="6" t="s">
        <v>199</v>
      </c>
      <c r="B32" s="6" t="s">
        <v>200</v>
      </c>
      <c r="D32" s="29">
        <v>43622</v>
      </c>
      <c r="E32">
        <f>MAX(F32:Y32)</f>
        <v>0</v>
      </c>
      <c r="U32">
        <v>0</v>
      </c>
    </row>
    <row r="33" spans="1:29" x14ac:dyDescent="0.3">
      <c r="A33" s="6" t="s">
        <v>196</v>
      </c>
      <c r="B33" s="6" t="s">
        <v>197</v>
      </c>
      <c r="D33" s="29">
        <v>43622</v>
      </c>
      <c r="E33">
        <f>MAX(F33:Y33)</f>
        <v>0</v>
      </c>
      <c r="U33">
        <v>0</v>
      </c>
    </row>
    <row r="34" spans="1:29" x14ac:dyDescent="0.3">
      <c r="A34" s="6" t="s">
        <v>218</v>
      </c>
      <c r="D34" s="29">
        <v>43622</v>
      </c>
      <c r="E34">
        <f>MAX(F34:Y34)</f>
        <v>0</v>
      </c>
      <c r="U34">
        <v>0</v>
      </c>
    </row>
    <row r="35" spans="1:29" x14ac:dyDescent="0.3">
      <c r="A35" s="6" t="s">
        <v>219</v>
      </c>
      <c r="D35" s="29">
        <v>43637</v>
      </c>
      <c r="E35">
        <f t="shared" si="1"/>
        <v>0</v>
      </c>
      <c r="W35">
        <v>0</v>
      </c>
    </row>
    <row r="36" spans="1:29" x14ac:dyDescent="0.3">
      <c r="A36" s="6" t="s">
        <v>220</v>
      </c>
      <c r="D36" s="29">
        <v>43637</v>
      </c>
      <c r="E36">
        <f t="shared" si="1"/>
        <v>0</v>
      </c>
      <c r="W36">
        <v>0</v>
      </c>
    </row>
    <row r="37" spans="1:29" x14ac:dyDescent="0.3">
      <c r="A37" s="6" t="s">
        <v>207</v>
      </c>
      <c r="B37" s="6" t="s">
        <v>208</v>
      </c>
      <c r="D37" s="29">
        <v>43642</v>
      </c>
      <c r="E37">
        <f>MAX(F37:Y37)</f>
        <v>0</v>
      </c>
      <c r="X37">
        <v>0</v>
      </c>
    </row>
    <row r="38" spans="1:29" x14ac:dyDescent="0.3">
      <c r="A38" s="6" t="s">
        <v>221</v>
      </c>
      <c r="D38" s="29">
        <v>43644</v>
      </c>
      <c r="E38">
        <f t="shared" si="1"/>
        <v>0</v>
      </c>
      <c r="X38">
        <v>0</v>
      </c>
    </row>
    <row r="39" spans="1:29" x14ac:dyDescent="0.3">
      <c r="A39" t="s">
        <v>211</v>
      </c>
      <c r="D39" s="29">
        <v>42939</v>
      </c>
      <c r="E39">
        <f t="shared" si="1"/>
        <v>0</v>
      </c>
      <c r="AB39">
        <v>0</v>
      </c>
    </row>
    <row r="40" spans="1:29" x14ac:dyDescent="0.3">
      <c r="A40" t="s">
        <v>212</v>
      </c>
      <c r="D40" s="29">
        <v>43676</v>
      </c>
      <c r="E40">
        <f t="shared" si="1"/>
        <v>0</v>
      </c>
      <c r="AC40">
        <v>0</v>
      </c>
    </row>
  </sheetData>
  <mergeCells count="4">
    <mergeCell ref="J1:K1"/>
    <mergeCell ref="J2:K2"/>
    <mergeCell ref="G1:I1"/>
    <mergeCell ref="G2:I2"/>
  </mergeCells>
  <conditionalFormatting sqref="E30:AF59 E28:AF28 N29:AF29 E29:L29 E2:E3 E7:AF23 K24:AF27 E24:I25 E26:H27">
    <cfRule type="colorScale" priority="280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31CE-0B96-4FDE-992E-E4D0A8D295ED}">
  <dimension ref="A1:R41"/>
  <sheetViews>
    <sheetView workbookViewId="0">
      <selection activeCell="F3" sqref="F3"/>
    </sheetView>
  </sheetViews>
  <sheetFormatPr baseColWidth="10" defaultRowHeight="14.4" x14ac:dyDescent="0.3"/>
  <cols>
    <col min="1" max="1" width="27.77734375" bestFit="1" customWidth="1"/>
    <col min="2" max="2" width="12.21875" bestFit="1" customWidth="1"/>
    <col min="3" max="3" width="12.21875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4" bestFit="1" customWidth="1"/>
    <col min="9" max="9" width="3.88671875" bestFit="1" customWidth="1"/>
    <col min="10" max="10" width="3.109375" bestFit="1" customWidth="1"/>
    <col min="11" max="11" width="3.33203125" customWidth="1"/>
    <col min="12" max="13" width="4" bestFit="1" customWidth="1"/>
    <col min="14" max="16" width="3.33203125" customWidth="1"/>
    <col min="17" max="17" width="3.109375" customWidth="1"/>
    <col min="18" max="18" width="2.88671875" customWidth="1"/>
  </cols>
  <sheetData>
    <row r="1" spans="1:18" x14ac:dyDescent="0.3">
      <c r="A1" s="2" t="s">
        <v>13</v>
      </c>
      <c r="B1" t="s">
        <v>250</v>
      </c>
      <c r="D1" s="2" t="s">
        <v>93</v>
      </c>
      <c r="E1" s="26"/>
      <c r="F1" s="32" t="s">
        <v>157</v>
      </c>
      <c r="G1" s="32"/>
      <c r="H1" s="32"/>
      <c r="I1" s="32" t="s">
        <v>158</v>
      </c>
      <c r="J1" s="32"/>
    </row>
    <row r="2" spans="1:18" x14ac:dyDescent="0.3">
      <c r="A2" s="2" t="s">
        <v>159</v>
      </c>
      <c r="B2" t="s">
        <v>251</v>
      </c>
      <c r="D2" s="2">
        <v>0</v>
      </c>
      <c r="E2" s="29"/>
      <c r="F2" s="34">
        <v>43551</v>
      </c>
      <c r="G2" s="34"/>
      <c r="H2" s="34"/>
      <c r="I2" s="33">
        <f>WEEKNUM(F2)</f>
        <v>13</v>
      </c>
      <c r="J2" s="33"/>
    </row>
    <row r="3" spans="1:18" x14ac:dyDescent="0.3">
      <c r="A3" s="2"/>
      <c r="D3" s="2">
        <v>100</v>
      </c>
      <c r="L3" s="26"/>
      <c r="M3" s="26"/>
      <c r="N3" s="26"/>
      <c r="O3" s="26"/>
      <c r="P3" s="26"/>
    </row>
    <row r="4" spans="1:18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  <c r="O4" s="35" t="s">
        <v>163</v>
      </c>
      <c r="P4" s="35"/>
      <c r="Q4" s="36" t="s">
        <v>164</v>
      </c>
      <c r="R4" s="36"/>
    </row>
    <row r="5" spans="1:18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  <c r="O5" s="3"/>
      <c r="P5" s="3"/>
      <c r="Q5" s="1"/>
      <c r="R5" s="1"/>
    </row>
    <row r="6" spans="1:18" x14ac:dyDescent="0.3">
      <c r="A6" s="9" t="s">
        <v>3</v>
      </c>
      <c r="B6" s="4"/>
      <c r="C6" s="4"/>
      <c r="D6" s="4"/>
      <c r="E6" s="4"/>
      <c r="F6" s="4"/>
      <c r="G6" s="4"/>
      <c r="H6" s="4"/>
      <c r="I6" s="4"/>
      <c r="J6" s="4"/>
      <c r="K6" s="5"/>
      <c r="L6" s="5"/>
      <c r="M6" s="5"/>
      <c r="N6" s="5"/>
      <c r="O6" s="5"/>
      <c r="P6" s="5"/>
      <c r="Q6" s="5"/>
      <c r="R6" s="5"/>
    </row>
    <row r="7" spans="1:18" x14ac:dyDescent="0.3">
      <c r="A7" s="6" t="s">
        <v>222</v>
      </c>
      <c r="B7" t="s">
        <v>2</v>
      </c>
      <c r="D7">
        <f>MAX(F7:AA7)</f>
        <v>75</v>
      </c>
      <c r="F7">
        <v>50</v>
      </c>
      <c r="G7">
        <v>75</v>
      </c>
      <c r="H7">
        <v>75</v>
      </c>
      <c r="I7">
        <v>75</v>
      </c>
      <c r="J7">
        <v>75</v>
      </c>
      <c r="K7">
        <v>75</v>
      </c>
      <c r="L7">
        <v>75</v>
      </c>
      <c r="M7">
        <v>75</v>
      </c>
      <c r="N7">
        <v>75</v>
      </c>
      <c r="O7">
        <v>75</v>
      </c>
    </row>
    <row r="8" spans="1:18" x14ac:dyDescent="0.3">
      <c r="A8" s="6" t="s">
        <v>223</v>
      </c>
      <c r="B8" t="s">
        <v>38</v>
      </c>
      <c r="H8">
        <v>50</v>
      </c>
      <c r="I8">
        <v>95</v>
      </c>
      <c r="J8">
        <v>95</v>
      </c>
      <c r="K8">
        <v>95</v>
      </c>
    </row>
    <row r="9" spans="1:18" x14ac:dyDescent="0.3">
      <c r="A9" s="6"/>
    </row>
    <row r="10" spans="1:18" x14ac:dyDescent="0.3">
      <c r="A10" s="6"/>
    </row>
    <row r="11" spans="1:18" x14ac:dyDescent="0.3">
      <c r="A11" s="6"/>
    </row>
    <row r="12" spans="1:18" x14ac:dyDescent="0.3">
      <c r="A12" s="6"/>
    </row>
    <row r="13" spans="1:18" x14ac:dyDescent="0.3">
      <c r="A13" s="9" t="s">
        <v>4</v>
      </c>
      <c r="B13" s="7"/>
      <c r="C13" s="7"/>
      <c r="D13" s="4"/>
      <c r="E13" s="7"/>
      <c r="F13" s="7"/>
      <c r="G13" s="7"/>
      <c r="H13" s="7"/>
      <c r="I13" s="7"/>
      <c r="J13" s="30"/>
      <c r="K13" s="30"/>
      <c r="L13" s="30"/>
      <c r="M13" s="30"/>
      <c r="N13" s="30"/>
      <c r="O13" s="4"/>
      <c r="P13" s="4"/>
      <c r="Q13" s="4"/>
      <c r="R13" s="4"/>
    </row>
    <row r="14" spans="1:18" x14ac:dyDescent="0.3">
      <c r="A14" s="6" t="s">
        <v>126</v>
      </c>
      <c r="B14" t="s">
        <v>8</v>
      </c>
      <c r="D14">
        <f>MAX(E14:AA14)</f>
        <v>50</v>
      </c>
      <c r="L14">
        <v>10</v>
      </c>
      <c r="M14">
        <v>50</v>
      </c>
      <c r="N14">
        <v>50</v>
      </c>
    </row>
    <row r="15" spans="1:18" x14ac:dyDescent="0.3">
      <c r="A15" s="6" t="s">
        <v>127</v>
      </c>
      <c r="B15" t="s">
        <v>1</v>
      </c>
      <c r="C15" t="s">
        <v>2</v>
      </c>
      <c r="D15">
        <f t="shared" ref="D15:D19" si="0">MAX(E15:AA15)</f>
        <v>100</v>
      </c>
      <c r="H15">
        <v>100</v>
      </c>
    </row>
    <row r="16" spans="1:18" x14ac:dyDescent="0.3">
      <c r="A16" s="6" t="s">
        <v>224</v>
      </c>
      <c r="B16" t="s">
        <v>1</v>
      </c>
      <c r="D16">
        <f t="shared" si="0"/>
        <v>100</v>
      </c>
      <c r="K16">
        <v>50</v>
      </c>
      <c r="L16">
        <v>100</v>
      </c>
    </row>
    <row r="17" spans="1:18" x14ac:dyDescent="0.3">
      <c r="A17" s="6" t="s">
        <v>225</v>
      </c>
      <c r="B17" t="s">
        <v>1</v>
      </c>
      <c r="D17">
        <f t="shared" si="0"/>
        <v>50</v>
      </c>
      <c r="K17">
        <v>0</v>
      </c>
      <c r="L17">
        <v>50</v>
      </c>
      <c r="M17">
        <v>50</v>
      </c>
      <c r="N17">
        <v>50</v>
      </c>
    </row>
    <row r="18" spans="1:18" x14ac:dyDescent="0.3">
      <c r="A18" s="6" t="s">
        <v>226</v>
      </c>
      <c r="B18" t="s">
        <v>38</v>
      </c>
      <c r="D18">
        <f t="shared" si="0"/>
        <v>50</v>
      </c>
      <c r="K18">
        <v>50</v>
      </c>
      <c r="L18">
        <v>50</v>
      </c>
      <c r="M18">
        <v>50</v>
      </c>
      <c r="N18">
        <v>50</v>
      </c>
    </row>
    <row r="19" spans="1:18" x14ac:dyDescent="0.3">
      <c r="A19" s="6" t="s">
        <v>227</v>
      </c>
      <c r="B19" t="s">
        <v>2</v>
      </c>
      <c r="D19">
        <f t="shared" si="0"/>
        <v>100</v>
      </c>
      <c r="K19">
        <v>50</v>
      </c>
      <c r="L19">
        <v>100</v>
      </c>
    </row>
    <row r="23" spans="1:18" x14ac:dyDescent="0.3">
      <c r="A23" s="5" t="s">
        <v>228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4"/>
      <c r="P23" s="4"/>
      <c r="Q23" s="4"/>
      <c r="R23" s="4"/>
    </row>
    <row r="24" spans="1:18" x14ac:dyDescent="0.3">
      <c r="A24" t="s">
        <v>229</v>
      </c>
      <c r="B24" t="s">
        <v>5</v>
      </c>
      <c r="D24">
        <f t="shared" ref="D24" si="1">MAX(E24:AA24)</f>
        <v>0</v>
      </c>
      <c r="L24">
        <v>0</v>
      </c>
    </row>
    <row r="27" spans="1:18" ht="13.8" customHeight="1" x14ac:dyDescent="0.3">
      <c r="A27" s="5" t="s">
        <v>246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4"/>
      <c r="P27" s="4"/>
      <c r="Q27" s="4"/>
      <c r="R27" s="4"/>
    </row>
    <row r="28" spans="1:18" x14ac:dyDescent="0.3">
      <c r="A28" t="s">
        <v>239</v>
      </c>
      <c r="B28" t="s">
        <v>2</v>
      </c>
      <c r="D28">
        <f>MAX(E28:AA28)</f>
        <v>100</v>
      </c>
      <c r="L28">
        <v>0</v>
      </c>
      <c r="M28">
        <v>100</v>
      </c>
    </row>
    <row r="29" spans="1:18" x14ac:dyDescent="0.3">
      <c r="A29" t="s">
        <v>243</v>
      </c>
      <c r="B29" t="s">
        <v>2</v>
      </c>
      <c r="D29">
        <f>MAX(E29:AA29)</f>
        <v>50</v>
      </c>
      <c r="M29">
        <v>0</v>
      </c>
      <c r="N29">
        <v>50</v>
      </c>
      <c r="O29">
        <v>50</v>
      </c>
    </row>
    <row r="30" spans="1:18" x14ac:dyDescent="0.3">
      <c r="A30" t="s">
        <v>242</v>
      </c>
      <c r="B30" t="s">
        <v>2</v>
      </c>
      <c r="D30">
        <f t="shared" ref="D30" si="2">MAX(E30:AA30)</f>
        <v>50</v>
      </c>
      <c r="M30">
        <v>50</v>
      </c>
      <c r="N30">
        <v>50</v>
      </c>
      <c r="O30">
        <v>50</v>
      </c>
    </row>
    <row r="31" spans="1:18" x14ac:dyDescent="0.3">
      <c r="A31" t="s">
        <v>252</v>
      </c>
      <c r="B31" t="s">
        <v>251</v>
      </c>
      <c r="N31">
        <v>33</v>
      </c>
      <c r="O31">
        <v>33</v>
      </c>
    </row>
    <row r="32" spans="1:18" x14ac:dyDescent="0.3">
      <c r="A32" t="s">
        <v>253</v>
      </c>
      <c r="B32" t="s">
        <v>2</v>
      </c>
      <c r="C32" t="s">
        <v>251</v>
      </c>
      <c r="N32">
        <v>0</v>
      </c>
      <c r="O32">
        <v>0</v>
      </c>
    </row>
    <row r="35" spans="1:18" x14ac:dyDescent="0.3">
      <c r="A35" t="s">
        <v>240</v>
      </c>
      <c r="B35" t="s">
        <v>251</v>
      </c>
      <c r="D35">
        <f>MAX(E35:AA35)</f>
        <v>20</v>
      </c>
      <c r="L35">
        <v>20</v>
      </c>
      <c r="M35">
        <v>20</v>
      </c>
      <c r="N35">
        <v>20</v>
      </c>
      <c r="O35">
        <v>20</v>
      </c>
    </row>
    <row r="36" spans="1:18" x14ac:dyDescent="0.3">
      <c r="A36" t="s">
        <v>248</v>
      </c>
      <c r="B36" t="s">
        <v>251</v>
      </c>
      <c r="L36">
        <v>20</v>
      </c>
      <c r="M36">
        <v>20</v>
      </c>
      <c r="N36">
        <v>20</v>
      </c>
      <c r="O36">
        <v>20</v>
      </c>
    </row>
    <row r="37" spans="1:18" x14ac:dyDescent="0.3">
      <c r="A37" t="s">
        <v>249</v>
      </c>
      <c r="B37" t="s">
        <v>251</v>
      </c>
      <c r="L37">
        <v>20</v>
      </c>
      <c r="M37">
        <v>20</v>
      </c>
      <c r="N37">
        <v>20</v>
      </c>
      <c r="O37">
        <v>20</v>
      </c>
    </row>
    <row r="40" spans="1:18" x14ac:dyDescent="0.3">
      <c r="A40" s="5" t="s">
        <v>247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4"/>
      <c r="P40" s="4"/>
      <c r="Q40" s="4"/>
      <c r="R40" s="4"/>
    </row>
    <row r="41" spans="1:18" x14ac:dyDescent="0.3">
      <c r="A41" t="s">
        <v>241</v>
      </c>
      <c r="B41" t="s">
        <v>2</v>
      </c>
      <c r="D41">
        <f>MAX(E41:AA41)</f>
        <v>100</v>
      </c>
      <c r="L41">
        <v>90</v>
      </c>
      <c r="M41">
        <v>100</v>
      </c>
    </row>
  </sheetData>
  <mergeCells count="11">
    <mergeCell ref="O4:P4"/>
    <mergeCell ref="Q4:R4"/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:D3 D41:P54 O27:P27 D7:P26 D28:P38">
    <cfRule type="colorScale" priority="280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39:P40">
    <cfRule type="colorScale" priority="2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27:N27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F606-A871-409C-82B7-398BAE434E28}">
  <dimension ref="A1:N15"/>
  <sheetViews>
    <sheetView tabSelected="1" workbookViewId="0">
      <selection activeCell="A15" sqref="A15"/>
    </sheetView>
  </sheetViews>
  <sheetFormatPr baseColWidth="10" defaultRowHeight="14.4" x14ac:dyDescent="0.3"/>
  <cols>
    <col min="1" max="1" width="49.6640625" bestFit="1" customWidth="1"/>
    <col min="2" max="2" width="10.109375" bestFit="1" customWidth="1"/>
    <col min="3" max="3" width="10.109375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3.109375" bestFit="1" customWidth="1"/>
    <col min="9" max="9" width="3.88671875" bestFit="1" customWidth="1"/>
    <col min="10" max="10" width="3.109375" bestFit="1" customWidth="1"/>
    <col min="11" max="11" width="3.109375" customWidth="1"/>
    <col min="12" max="12" width="3.6640625" customWidth="1"/>
    <col min="13" max="13" width="3.44140625" customWidth="1"/>
    <col min="14" max="14" width="3.6640625" customWidth="1"/>
  </cols>
  <sheetData>
    <row r="1" spans="1:14" x14ac:dyDescent="0.3">
      <c r="A1" s="2" t="s">
        <v>14</v>
      </c>
      <c r="D1" s="2" t="s">
        <v>93</v>
      </c>
      <c r="E1" s="26"/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155</v>
      </c>
      <c r="D2" s="2">
        <v>0</v>
      </c>
      <c r="E2" s="29"/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12" t="s">
        <v>15</v>
      </c>
      <c r="B6" s="5"/>
      <c r="C6" s="5"/>
      <c r="D6" s="4"/>
      <c r="E6" s="5"/>
      <c r="F6" s="5"/>
      <c r="G6" s="5"/>
      <c r="H6" s="5"/>
      <c r="I6" s="5"/>
      <c r="J6" s="5"/>
      <c r="K6" s="4"/>
      <c r="L6" s="4"/>
      <c r="M6" s="4"/>
      <c r="N6" s="4"/>
    </row>
    <row r="7" spans="1:14" x14ac:dyDescent="0.3">
      <c r="A7" s="11" t="s">
        <v>16</v>
      </c>
      <c r="B7" t="s">
        <v>19</v>
      </c>
      <c r="D7">
        <f t="shared" ref="D7" si="0">MAX(E7:AA7)</f>
        <v>80</v>
      </c>
      <c r="I7">
        <v>20</v>
      </c>
      <c r="J7">
        <v>20</v>
      </c>
      <c r="K7">
        <v>40</v>
      </c>
      <c r="L7">
        <v>40</v>
      </c>
      <c r="M7">
        <v>80</v>
      </c>
      <c r="N7">
        <v>80</v>
      </c>
    </row>
    <row r="8" spans="1:14" x14ac:dyDescent="0.3">
      <c r="A8" s="6"/>
    </row>
    <row r="9" spans="1:14" s="25" customFormat="1" x14ac:dyDescent="0.3">
      <c r="A9" s="9" t="s">
        <v>230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 x14ac:dyDescent="0.3">
      <c r="A10" s="23" t="s">
        <v>235</v>
      </c>
      <c r="B10" t="s">
        <v>17</v>
      </c>
      <c r="K10">
        <v>0</v>
      </c>
      <c r="L10">
        <v>0</v>
      </c>
    </row>
    <row r="11" spans="1:14" x14ac:dyDescent="0.3">
      <c r="A11" s="23" t="s">
        <v>231</v>
      </c>
      <c r="B11" t="s">
        <v>17</v>
      </c>
      <c r="K11">
        <v>0</v>
      </c>
      <c r="L11">
        <v>0</v>
      </c>
    </row>
    <row r="12" spans="1:14" x14ac:dyDescent="0.3">
      <c r="A12" s="23" t="s">
        <v>233</v>
      </c>
      <c r="B12" t="s">
        <v>17</v>
      </c>
      <c r="K12">
        <v>0</v>
      </c>
      <c r="L12">
        <v>0</v>
      </c>
    </row>
    <row r="13" spans="1:14" x14ac:dyDescent="0.3">
      <c r="A13" s="23" t="s">
        <v>232</v>
      </c>
      <c r="B13" t="s">
        <v>17</v>
      </c>
      <c r="K13">
        <v>0</v>
      </c>
      <c r="L13">
        <v>0</v>
      </c>
    </row>
    <row r="15" spans="1:14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</sheetData>
  <mergeCells count="9">
    <mergeCell ref="F1:H1"/>
    <mergeCell ref="I1:J1"/>
    <mergeCell ref="F2:H2"/>
    <mergeCell ref="I2:J2"/>
    <mergeCell ref="M4:N4"/>
    <mergeCell ref="E4:F4"/>
    <mergeCell ref="G4:H4"/>
    <mergeCell ref="I4:J4"/>
    <mergeCell ref="K4:L4"/>
  </mergeCells>
  <conditionalFormatting sqref="D2:D3 D6:V8 D10:V31">
    <cfRule type="colorScale" priority="283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9:T9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0D3AA-A1FD-4527-B09E-AC733A9AA0F8}">
  <dimension ref="A1:N47"/>
  <sheetViews>
    <sheetView workbookViewId="0">
      <selection activeCell="P13" sqref="P13"/>
    </sheetView>
  </sheetViews>
  <sheetFormatPr baseColWidth="10" defaultRowHeight="14.4" x14ac:dyDescent="0.3"/>
  <cols>
    <col min="1" max="1" width="76" bestFit="1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3.109375" bestFit="1" customWidth="1"/>
    <col min="9" max="9" width="3.88671875" bestFit="1" customWidth="1"/>
    <col min="10" max="10" width="3.109375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</cols>
  <sheetData>
    <row r="1" spans="1:14" x14ac:dyDescent="0.3">
      <c r="A1" s="2" t="s">
        <v>11</v>
      </c>
      <c r="D1" s="2" t="s">
        <v>93</v>
      </c>
      <c r="E1" s="26" t="s">
        <v>157</v>
      </c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12</v>
      </c>
      <c r="D2" s="2">
        <v>0</v>
      </c>
      <c r="E2" s="29"/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9" t="s">
        <v>152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s="25" customFormat="1" x14ac:dyDescent="0.3">
      <c r="A7" s="23" t="s">
        <v>151</v>
      </c>
      <c r="B7" s="25" t="s">
        <v>5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</row>
    <row r="8" spans="1:14" s="25" customFormat="1" x14ac:dyDescent="0.3">
      <c r="A8" s="23" t="s">
        <v>254</v>
      </c>
      <c r="B8" s="25" t="s">
        <v>9</v>
      </c>
      <c r="M8" s="25">
        <v>30</v>
      </c>
      <c r="N8" s="25">
        <v>30</v>
      </c>
    </row>
    <row r="9" spans="1:14" s="25" customFormat="1" x14ac:dyDescent="0.3">
      <c r="A9" s="23"/>
    </row>
    <row r="10" spans="1:14" s="25" customFormat="1" x14ac:dyDescent="0.3">
      <c r="A10" s="9" t="s">
        <v>230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4" s="25" customFormat="1" x14ac:dyDescent="0.3">
      <c r="A11" s="23" t="s">
        <v>236</v>
      </c>
      <c r="B11" s="25" t="s">
        <v>5</v>
      </c>
      <c r="L11" s="25">
        <v>0</v>
      </c>
    </row>
    <row r="12" spans="1:14" s="25" customFormat="1" x14ac:dyDescent="0.3">
      <c r="A12" s="23" t="s">
        <v>231</v>
      </c>
      <c r="B12" s="25" t="s">
        <v>5</v>
      </c>
      <c r="L12" s="25">
        <v>0</v>
      </c>
    </row>
    <row r="13" spans="1:14" s="25" customFormat="1" x14ac:dyDescent="0.3">
      <c r="A13" s="23" t="s">
        <v>233</v>
      </c>
      <c r="B13" s="25" t="s">
        <v>5</v>
      </c>
      <c r="L13" s="25">
        <v>0</v>
      </c>
    </row>
    <row r="14" spans="1:14" s="25" customFormat="1" x14ac:dyDescent="0.3">
      <c r="A14" s="23" t="s">
        <v>238</v>
      </c>
      <c r="B14" s="25" t="s">
        <v>5</v>
      </c>
      <c r="L14" s="25">
        <v>0</v>
      </c>
    </row>
    <row r="15" spans="1:14" x14ac:dyDescent="0.3">
      <c r="A15" s="6" t="s">
        <v>244</v>
      </c>
      <c r="B15" t="s">
        <v>45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6" t="s">
        <v>245</v>
      </c>
      <c r="B16" t="s">
        <v>5</v>
      </c>
      <c r="C16" t="s">
        <v>45</v>
      </c>
      <c r="K16">
        <v>0</v>
      </c>
      <c r="L16">
        <v>0</v>
      </c>
      <c r="M16">
        <v>0</v>
      </c>
      <c r="N16">
        <v>0</v>
      </c>
    </row>
    <row r="17" spans="1:14" s="25" customFormat="1" x14ac:dyDescent="0.3">
      <c r="A17" s="23"/>
    </row>
    <row r="18" spans="1:14" x14ac:dyDescent="0.3">
      <c r="A18" s="23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3">
      <c r="A19" s="9" t="s">
        <v>114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3">
      <c r="A20" s="23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14" x14ac:dyDescent="0.3">
      <c r="A21" s="11" t="s">
        <v>143</v>
      </c>
    </row>
    <row r="22" spans="1:14" x14ac:dyDescent="0.3">
      <c r="A22" s="11" t="s">
        <v>144</v>
      </c>
    </row>
    <row r="23" spans="1:14" x14ac:dyDescent="0.3">
      <c r="A23" t="s">
        <v>112</v>
      </c>
    </row>
    <row r="25" spans="1:14" x14ac:dyDescent="0.3">
      <c r="A25" s="11" t="s">
        <v>149</v>
      </c>
    </row>
    <row r="26" spans="1:14" x14ac:dyDescent="0.3">
      <c r="A26" s="11" t="s">
        <v>150</v>
      </c>
    </row>
    <row r="27" spans="1:14" x14ac:dyDescent="0.3">
      <c r="A27" t="s">
        <v>115</v>
      </c>
    </row>
    <row r="29" spans="1:14" x14ac:dyDescent="0.3">
      <c r="A29" s="11" t="s">
        <v>145</v>
      </c>
    </row>
    <row r="30" spans="1:14" x14ac:dyDescent="0.3">
      <c r="A30" s="11" t="s">
        <v>146</v>
      </c>
    </row>
    <row r="31" spans="1:14" x14ac:dyDescent="0.3">
      <c r="A31" t="s">
        <v>112</v>
      </c>
    </row>
    <row r="33" spans="1:14" x14ac:dyDescent="0.3">
      <c r="A33" s="11" t="s">
        <v>147</v>
      </c>
    </row>
    <row r="34" spans="1:14" x14ac:dyDescent="0.3">
      <c r="A34" s="11" t="s">
        <v>148</v>
      </c>
    </row>
    <row r="35" spans="1:14" x14ac:dyDescent="0.3">
      <c r="A35" t="s">
        <v>116</v>
      </c>
    </row>
    <row r="37" spans="1:14" x14ac:dyDescent="0.3">
      <c r="A37" t="s">
        <v>153</v>
      </c>
    </row>
    <row r="38" spans="1:14" x14ac:dyDescent="0.3">
      <c r="A38" t="s">
        <v>154</v>
      </c>
    </row>
    <row r="40" spans="1:14" x14ac:dyDescent="0.3">
      <c r="A40" s="11" t="s">
        <v>142</v>
      </c>
    </row>
    <row r="41" spans="1:14" x14ac:dyDescent="0.3">
      <c r="A41" t="s">
        <v>113</v>
      </c>
    </row>
    <row r="43" spans="1:14" x14ac:dyDescent="0.3">
      <c r="A43" s="11"/>
    </row>
    <row r="44" spans="1:14" x14ac:dyDescent="0.3">
      <c r="A44" s="11"/>
    </row>
    <row r="47" spans="1:14" x14ac:dyDescent="0.3">
      <c r="K47" s="26"/>
      <c r="L47" s="26"/>
      <c r="M47" s="26"/>
      <c r="N47" s="26"/>
    </row>
  </sheetData>
  <mergeCells count="9">
    <mergeCell ref="K4:L4"/>
    <mergeCell ref="M4:N4"/>
    <mergeCell ref="F1:H1"/>
    <mergeCell ref="F2:H2"/>
    <mergeCell ref="I1:J1"/>
    <mergeCell ref="I2:J2"/>
    <mergeCell ref="E4:F4"/>
    <mergeCell ref="G4:H4"/>
    <mergeCell ref="I4:J4"/>
  </mergeCells>
  <conditionalFormatting sqref="D2:D3 D17:T56 D7:T14">
    <cfRule type="colorScale" priority="275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15:Q16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5247-C4A1-42FB-B63C-4B9CD415ECAB}">
  <dimension ref="A1:N39"/>
  <sheetViews>
    <sheetView workbookViewId="0">
      <selection activeCell="G34" sqref="G34"/>
    </sheetView>
  </sheetViews>
  <sheetFormatPr baseColWidth="10" defaultRowHeight="14.4" x14ac:dyDescent="0.3"/>
  <cols>
    <col min="1" max="1" width="57.5546875" bestFit="1" customWidth="1"/>
    <col min="2" max="2" width="10.109375" bestFit="1" customWidth="1"/>
    <col min="3" max="3" width="10.109375" customWidth="1"/>
    <col min="4" max="4" width="12.77734375" bestFit="1" customWidth="1"/>
    <col min="5" max="5" width="3" bestFit="1" customWidth="1"/>
    <col min="6" max="6" width="3.44140625" customWidth="1"/>
    <col min="7" max="7" width="3.21875" customWidth="1"/>
    <col min="8" max="8" width="3.6640625" customWidth="1"/>
    <col min="9" max="9" width="3.88671875" bestFit="1" customWidth="1"/>
    <col min="10" max="10" width="3.109375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</cols>
  <sheetData>
    <row r="1" spans="1:14" x14ac:dyDescent="0.3">
      <c r="A1" s="2" t="s">
        <v>20</v>
      </c>
      <c r="D1" s="2" t="s">
        <v>93</v>
      </c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21</v>
      </c>
      <c r="D2" s="2">
        <v>0</v>
      </c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121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5" t="s">
        <v>137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3">
      <c r="A7" t="s">
        <v>136</v>
      </c>
      <c r="B7" t="s">
        <v>45</v>
      </c>
      <c r="D7">
        <f>MAX(E7:AV7)</f>
        <v>20</v>
      </c>
      <c r="I7">
        <v>20</v>
      </c>
      <c r="J7">
        <v>20</v>
      </c>
      <c r="K7">
        <v>20</v>
      </c>
    </row>
    <row r="8" spans="1:14" x14ac:dyDescent="0.3">
      <c r="A8" s="6"/>
      <c r="C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3">
      <c r="A9" s="9" t="s">
        <v>230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3">
      <c r="A10" s="23" t="s">
        <v>234</v>
      </c>
      <c r="B10" t="s">
        <v>42</v>
      </c>
      <c r="C10" s="2"/>
      <c r="D10">
        <f>MAX(E10:AV10)</f>
        <v>0</v>
      </c>
      <c r="E10" s="2"/>
      <c r="F10" s="2"/>
      <c r="G10" s="2"/>
      <c r="H10" s="2"/>
      <c r="I10" s="2"/>
      <c r="J10" s="2"/>
      <c r="K10">
        <v>0</v>
      </c>
      <c r="L10" s="2"/>
      <c r="M10" s="2"/>
      <c r="N10" s="2"/>
    </row>
    <row r="11" spans="1:14" x14ac:dyDescent="0.3">
      <c r="A11" s="23" t="s">
        <v>231</v>
      </c>
      <c r="B11" t="s">
        <v>42</v>
      </c>
      <c r="C11" s="2"/>
      <c r="D11">
        <f t="shared" ref="D11:D15" si="0">MAX(E11:AV11)</f>
        <v>0</v>
      </c>
      <c r="E11" s="2"/>
      <c r="F11" s="2"/>
      <c r="G11" s="2"/>
      <c r="H11" s="2"/>
      <c r="I11" s="2"/>
      <c r="J11" s="2"/>
      <c r="K11">
        <v>0</v>
      </c>
      <c r="L11" s="2"/>
      <c r="M11" s="2"/>
      <c r="N11" s="2"/>
    </row>
    <row r="12" spans="1:14" x14ac:dyDescent="0.3">
      <c r="A12" s="23" t="s">
        <v>233</v>
      </c>
      <c r="B12" t="s">
        <v>42</v>
      </c>
      <c r="C12" s="2"/>
      <c r="D12">
        <f t="shared" si="0"/>
        <v>0</v>
      </c>
      <c r="E12" s="2"/>
      <c r="F12" s="2"/>
      <c r="G12" s="2"/>
      <c r="H12" s="2"/>
      <c r="I12" s="2"/>
      <c r="J12" s="2"/>
      <c r="K12">
        <v>0</v>
      </c>
      <c r="L12" s="2"/>
      <c r="M12" s="2"/>
      <c r="N12" s="2"/>
    </row>
    <row r="13" spans="1:14" x14ac:dyDescent="0.3">
      <c r="A13" s="23" t="s">
        <v>237</v>
      </c>
      <c r="B13" t="s">
        <v>42</v>
      </c>
      <c r="C13" s="2"/>
      <c r="D13">
        <f t="shared" si="0"/>
        <v>0</v>
      </c>
      <c r="E13" s="2"/>
      <c r="F13" s="2"/>
      <c r="G13" s="2"/>
      <c r="H13" s="2"/>
      <c r="I13" s="2"/>
      <c r="J13" s="2"/>
      <c r="K13">
        <v>0</v>
      </c>
      <c r="L13" s="2"/>
      <c r="M13" s="2"/>
      <c r="N13" s="2"/>
    </row>
    <row r="14" spans="1:14" x14ac:dyDescent="0.3">
      <c r="A14" s="6" t="s">
        <v>244</v>
      </c>
      <c r="B14" t="s">
        <v>45</v>
      </c>
      <c r="D14">
        <f t="shared" si="0"/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6" t="s">
        <v>245</v>
      </c>
      <c r="B15" t="s">
        <v>42</v>
      </c>
      <c r="C15" t="s">
        <v>45</v>
      </c>
      <c r="D15">
        <f t="shared" si="0"/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6"/>
    </row>
    <row r="17" spans="1:14" x14ac:dyDescent="0.3">
      <c r="A17" s="6"/>
      <c r="C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">
      <c r="A18" s="6"/>
      <c r="C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">
      <c r="A19" s="6"/>
      <c r="C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">
      <c r="A20" s="9" t="s">
        <v>104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3">
      <c r="A21" t="s">
        <v>118</v>
      </c>
      <c r="B21" t="s">
        <v>38</v>
      </c>
      <c r="D21">
        <f>MAX(E21:AV21)</f>
        <v>0</v>
      </c>
    </row>
    <row r="22" spans="1:14" x14ac:dyDescent="0.3">
      <c r="A22" t="s">
        <v>119</v>
      </c>
      <c r="B22" t="s">
        <v>38</v>
      </c>
      <c r="D22">
        <f>MAX(E4:AE4)</f>
        <v>0</v>
      </c>
    </row>
    <row r="24" spans="1:14" x14ac:dyDescent="0.3">
      <c r="A24" s="12" t="s">
        <v>105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3">
      <c r="A25" t="s">
        <v>118</v>
      </c>
      <c r="B25" t="s">
        <v>1</v>
      </c>
      <c r="D25">
        <f>MAX(E21:AE21)</f>
        <v>0</v>
      </c>
    </row>
    <row r="26" spans="1:14" x14ac:dyDescent="0.3">
      <c r="A26" t="s">
        <v>119</v>
      </c>
      <c r="B26" t="s">
        <v>1</v>
      </c>
      <c r="D26">
        <f>MAX(E22:AE22)</f>
        <v>0</v>
      </c>
    </row>
    <row r="27" spans="1:14" x14ac:dyDescent="0.3">
      <c r="A27" s="11"/>
    </row>
    <row r="28" spans="1:14" x14ac:dyDescent="0.3">
      <c r="A28" s="12" t="s">
        <v>106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3">
      <c r="A29" s="11" t="s">
        <v>102</v>
      </c>
      <c r="B29" t="s">
        <v>42</v>
      </c>
      <c r="D29">
        <f>MAX(E25:AE25)</f>
        <v>0</v>
      </c>
    </row>
    <row r="30" spans="1:14" x14ac:dyDescent="0.3">
      <c r="A30" s="22" t="s">
        <v>108</v>
      </c>
      <c r="B30" t="s">
        <v>42</v>
      </c>
    </row>
    <row r="31" spans="1:14" x14ac:dyDescent="0.3">
      <c r="A31" s="22"/>
    </row>
    <row r="32" spans="1:14" x14ac:dyDescent="0.3">
      <c r="A32" s="24" t="s">
        <v>107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3">
      <c r="A33" s="23" t="s">
        <v>138</v>
      </c>
      <c r="B33" s="13" t="s">
        <v>86</v>
      </c>
      <c r="C33" s="10"/>
      <c r="D33">
        <f>MAX(E15:AE15)</f>
        <v>0</v>
      </c>
      <c r="I33" s="25">
        <v>0</v>
      </c>
      <c r="J33" s="25">
        <v>0</v>
      </c>
    </row>
    <row r="34" spans="1:14" x14ac:dyDescent="0.3">
      <c r="A34" s="23" t="s">
        <v>139</v>
      </c>
      <c r="B34" s="13" t="s">
        <v>86</v>
      </c>
      <c r="C34" s="10"/>
      <c r="D34">
        <f t="shared" ref="D34:D36" si="1">MAX(E16:AE16)</f>
        <v>0</v>
      </c>
      <c r="K34">
        <v>0</v>
      </c>
      <c r="L34">
        <v>0</v>
      </c>
    </row>
    <row r="35" spans="1:14" x14ac:dyDescent="0.3">
      <c r="A35" s="23" t="s">
        <v>140</v>
      </c>
      <c r="B35" s="13" t="s">
        <v>86</v>
      </c>
      <c r="C35" s="10"/>
      <c r="D35">
        <f t="shared" si="1"/>
        <v>0</v>
      </c>
      <c r="I35" s="25"/>
      <c r="J35" s="25"/>
      <c r="M35">
        <v>0</v>
      </c>
      <c r="N35">
        <v>0</v>
      </c>
    </row>
    <row r="36" spans="1:14" x14ac:dyDescent="0.3">
      <c r="A36" s="6" t="s">
        <v>141</v>
      </c>
      <c r="B36" s="13" t="s">
        <v>86</v>
      </c>
      <c r="D36">
        <f t="shared" si="1"/>
        <v>0</v>
      </c>
    </row>
    <row r="37" spans="1:14" x14ac:dyDescent="0.3">
      <c r="A37" s="6"/>
    </row>
    <row r="38" spans="1:14" x14ac:dyDescent="0.3">
      <c r="A38" s="5" t="s">
        <v>103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3">
      <c r="A39" t="s">
        <v>117</v>
      </c>
      <c r="B39" t="s">
        <v>51</v>
      </c>
      <c r="D39">
        <f>MAX(E36:AE36)</f>
        <v>0</v>
      </c>
    </row>
  </sheetData>
  <mergeCells count="9"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:D3 D6:Q8 D10:Q50">
    <cfRule type="colorScale" priority="286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9:Q9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8FDE-E8ED-4ACD-9152-9240B748B333}">
  <dimension ref="A1:S35"/>
  <sheetViews>
    <sheetView workbookViewId="0">
      <selection activeCell="I37" sqref="I37"/>
    </sheetView>
  </sheetViews>
  <sheetFormatPr baseColWidth="10" defaultRowHeight="14.4" x14ac:dyDescent="0.3"/>
  <cols>
    <col min="1" max="1" width="44.5546875" bestFit="1" customWidth="1"/>
    <col min="2" max="2" width="10.109375" bestFit="1" customWidth="1"/>
    <col min="3" max="3" width="10.109375" customWidth="1"/>
    <col min="4" max="4" width="12.77734375" bestFit="1" customWidth="1"/>
    <col min="5" max="5" width="3" bestFit="1" customWidth="1"/>
    <col min="6" max="6" width="3.109375" bestFit="1" customWidth="1"/>
    <col min="7" max="7" width="3" bestFit="1" customWidth="1"/>
    <col min="8" max="8" width="4.6640625" customWidth="1"/>
    <col min="9" max="9" width="3.88671875" bestFit="1" customWidth="1"/>
    <col min="10" max="10" width="4" bestFit="1" customWidth="1"/>
    <col min="11" max="11" width="3.88671875" bestFit="1" customWidth="1"/>
    <col min="12" max="12" width="4" bestFit="1" customWidth="1"/>
    <col min="13" max="13" width="3.88671875" bestFit="1" customWidth="1"/>
    <col min="14" max="14" width="3.109375" bestFit="1" customWidth="1"/>
    <col min="15" max="15" width="3.88671875" bestFit="1" customWidth="1"/>
    <col min="16" max="16" width="4" bestFit="1" customWidth="1"/>
    <col min="17" max="17" width="3.88671875" bestFit="1" customWidth="1"/>
    <col min="18" max="18" width="3.109375" bestFit="1" customWidth="1"/>
    <col min="19" max="19" width="12.77734375" customWidth="1"/>
  </cols>
  <sheetData>
    <row r="1" spans="1:19" x14ac:dyDescent="0.3">
      <c r="A1" s="2" t="s">
        <v>22</v>
      </c>
      <c r="D1" s="2" t="s">
        <v>93</v>
      </c>
      <c r="F1" s="32" t="s">
        <v>157</v>
      </c>
      <c r="G1" s="32"/>
      <c r="H1" s="32"/>
      <c r="I1" s="32" t="s">
        <v>158</v>
      </c>
      <c r="J1" s="32"/>
      <c r="S1" s="2"/>
    </row>
    <row r="2" spans="1:19" x14ac:dyDescent="0.3">
      <c r="A2" s="2" t="s">
        <v>23</v>
      </c>
      <c r="D2" s="2">
        <v>0</v>
      </c>
      <c r="F2" s="34">
        <v>43550</v>
      </c>
      <c r="G2" s="34"/>
      <c r="H2" s="34"/>
      <c r="I2" s="33">
        <f>WEEKNUM(F2)</f>
        <v>13</v>
      </c>
      <c r="J2" s="33"/>
      <c r="S2" s="2"/>
    </row>
    <row r="3" spans="1:19" x14ac:dyDescent="0.3">
      <c r="A3" s="2"/>
      <c r="D3" s="2">
        <v>100</v>
      </c>
      <c r="S3" s="2"/>
    </row>
    <row r="4" spans="1:19" x14ac:dyDescent="0.3">
      <c r="E4" s="36" t="s">
        <v>120</v>
      </c>
      <c r="F4" s="36"/>
      <c r="G4" s="35" t="s">
        <v>121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  <c r="O4" s="35" t="s">
        <v>163</v>
      </c>
      <c r="P4" s="35"/>
      <c r="Q4" s="36" t="s">
        <v>164</v>
      </c>
      <c r="R4" s="36"/>
    </row>
    <row r="5" spans="1:19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  <c r="O5" s="3"/>
      <c r="P5" s="3"/>
      <c r="Q5" s="1"/>
      <c r="R5" s="1"/>
      <c r="S5" s="2"/>
    </row>
    <row r="6" spans="1:19" x14ac:dyDescent="0.3">
      <c r="A6" s="9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3">
      <c r="A7" s="11" t="s">
        <v>24</v>
      </c>
      <c r="B7" t="s">
        <v>81</v>
      </c>
      <c r="C7" t="s">
        <v>78</v>
      </c>
      <c r="D7">
        <f>MAX(E7:AJ7)</f>
        <v>100</v>
      </c>
      <c r="H7">
        <v>100</v>
      </c>
    </row>
    <row r="8" spans="1:19" x14ac:dyDescent="0.3">
      <c r="A8" s="11" t="s">
        <v>128</v>
      </c>
      <c r="B8" t="s">
        <v>81</v>
      </c>
      <c r="C8" t="s">
        <v>78</v>
      </c>
      <c r="D8">
        <f t="shared" ref="D8:D9" si="0">MAX(E8:AJ8)</f>
        <v>100</v>
      </c>
      <c r="I8">
        <v>100</v>
      </c>
      <c r="J8">
        <v>100</v>
      </c>
    </row>
    <row r="9" spans="1:19" x14ac:dyDescent="0.3">
      <c r="A9" s="11" t="s">
        <v>129</v>
      </c>
      <c r="B9" t="s">
        <v>81</v>
      </c>
      <c r="C9" t="s">
        <v>78</v>
      </c>
      <c r="D9">
        <f t="shared" si="0"/>
        <v>0</v>
      </c>
      <c r="I9">
        <v>0</v>
      </c>
      <c r="J9">
        <v>0</v>
      </c>
      <c r="K9">
        <v>0</v>
      </c>
      <c r="L9">
        <v>0</v>
      </c>
    </row>
    <row r="10" spans="1:19" x14ac:dyDescent="0.3">
      <c r="A10" s="11" t="s">
        <v>25</v>
      </c>
      <c r="B10" t="s">
        <v>81</v>
      </c>
      <c r="C10" t="s">
        <v>78</v>
      </c>
      <c r="D10">
        <f t="shared" ref="D10" si="1">MAX(E10:AJ10)</f>
        <v>0</v>
      </c>
      <c r="M10">
        <v>0</v>
      </c>
      <c r="N10">
        <v>0</v>
      </c>
      <c r="O10">
        <v>0</v>
      </c>
      <c r="P10">
        <v>0</v>
      </c>
    </row>
    <row r="11" spans="1:19" x14ac:dyDescent="0.3">
      <c r="A11" s="11"/>
    </row>
    <row r="12" spans="1:19" x14ac:dyDescent="0.3">
      <c r="A12" s="11" t="s">
        <v>130</v>
      </c>
      <c r="B12" t="s">
        <v>81</v>
      </c>
      <c r="C12" t="s">
        <v>78</v>
      </c>
    </row>
    <row r="13" spans="1:19" x14ac:dyDescent="0.3">
      <c r="A13" s="11"/>
    </row>
    <row r="14" spans="1:19" x14ac:dyDescent="0.3">
      <c r="A14" s="11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</row>
    <row r="15" spans="1:19" x14ac:dyDescent="0.3">
      <c r="A15" s="12" t="s">
        <v>27</v>
      </c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3">
      <c r="A16" s="22" t="s">
        <v>135</v>
      </c>
      <c r="D16">
        <f t="shared" ref="D16" si="2">MAX(E16:AJ16)</f>
        <v>20</v>
      </c>
      <c r="E16" s="26"/>
      <c r="F16" s="26"/>
      <c r="G16" s="26"/>
      <c r="H16" s="26"/>
      <c r="I16" s="25">
        <v>20</v>
      </c>
      <c r="J16" s="25">
        <v>20</v>
      </c>
      <c r="K16" s="26"/>
      <c r="L16" s="26"/>
      <c r="M16" s="26"/>
      <c r="N16" s="26"/>
      <c r="O16" s="26"/>
      <c r="P16" s="26"/>
      <c r="Q16" s="26"/>
      <c r="R16" s="26"/>
    </row>
    <row r="17" spans="1:19" x14ac:dyDescent="0.3">
      <c r="A17" s="11" t="s">
        <v>28</v>
      </c>
      <c r="B17" t="s">
        <v>31</v>
      </c>
      <c r="D17">
        <f>H17</f>
        <v>100</v>
      </c>
      <c r="H17">
        <v>100</v>
      </c>
    </row>
    <row r="18" spans="1:19" x14ac:dyDescent="0.3">
      <c r="A18" s="11" t="s">
        <v>131</v>
      </c>
      <c r="B18" t="s">
        <v>2</v>
      </c>
      <c r="D18">
        <f t="shared" ref="D18:D23" si="3">MAX(E18:AJ18)</f>
        <v>100</v>
      </c>
      <c r="L18">
        <v>0</v>
      </c>
      <c r="M18">
        <v>0</v>
      </c>
      <c r="N18">
        <v>0</v>
      </c>
      <c r="O18">
        <v>100</v>
      </c>
    </row>
    <row r="19" spans="1:19" x14ac:dyDescent="0.3">
      <c r="A19" s="11" t="s">
        <v>30</v>
      </c>
      <c r="B19" t="s">
        <v>31</v>
      </c>
      <c r="D19">
        <f t="shared" si="3"/>
        <v>100</v>
      </c>
      <c r="H19">
        <v>50</v>
      </c>
      <c r="I19">
        <v>50</v>
      </c>
      <c r="J19">
        <v>50</v>
      </c>
      <c r="K19">
        <v>100</v>
      </c>
      <c r="L19">
        <v>100</v>
      </c>
    </row>
    <row r="20" spans="1:19" x14ac:dyDescent="0.3">
      <c r="A20" s="11" t="s">
        <v>29</v>
      </c>
      <c r="B20" t="s">
        <v>2</v>
      </c>
      <c r="D20">
        <f t="shared" si="3"/>
        <v>100</v>
      </c>
      <c r="E20" s="26"/>
      <c r="F20" s="26"/>
      <c r="G20" s="26"/>
      <c r="H20" s="26"/>
      <c r="K20" s="25">
        <v>50</v>
      </c>
      <c r="L20" s="25">
        <v>50</v>
      </c>
      <c r="M20" s="25">
        <v>50</v>
      </c>
      <c r="N20" s="25">
        <v>50</v>
      </c>
      <c r="O20" s="25">
        <v>100</v>
      </c>
      <c r="P20" s="25"/>
      <c r="Q20" s="25"/>
      <c r="R20" s="25"/>
    </row>
    <row r="21" spans="1:19" x14ac:dyDescent="0.3">
      <c r="A21" s="22"/>
      <c r="E21" s="26"/>
      <c r="F21" s="26"/>
      <c r="G21" s="26"/>
      <c r="H21" s="26"/>
      <c r="I21" s="25"/>
      <c r="J21" s="25"/>
      <c r="K21" s="26"/>
      <c r="L21" s="26"/>
      <c r="M21" s="26"/>
      <c r="N21" s="26"/>
      <c r="O21" s="26"/>
      <c r="P21" s="26"/>
      <c r="Q21" s="26"/>
      <c r="R21" s="26"/>
    </row>
    <row r="22" spans="1:19" x14ac:dyDescent="0.3">
      <c r="A22" s="22" t="s">
        <v>132</v>
      </c>
      <c r="D22">
        <f t="shared" si="3"/>
        <v>30</v>
      </c>
      <c r="E22" s="26"/>
      <c r="F22" s="26"/>
      <c r="G22" s="26"/>
      <c r="H22" s="26"/>
      <c r="I22" s="25">
        <v>20</v>
      </c>
      <c r="J22" s="25">
        <v>30</v>
      </c>
      <c r="K22" s="25">
        <v>30</v>
      </c>
      <c r="L22" s="25">
        <v>30</v>
      </c>
      <c r="M22" s="25">
        <v>30</v>
      </c>
      <c r="N22" s="25">
        <v>30</v>
      </c>
      <c r="O22" s="25">
        <v>30</v>
      </c>
      <c r="P22" s="25">
        <v>30</v>
      </c>
      <c r="Q22" s="25">
        <v>30</v>
      </c>
      <c r="R22" s="25">
        <v>30</v>
      </c>
    </row>
    <row r="23" spans="1:19" x14ac:dyDescent="0.3">
      <c r="A23" s="22" t="s">
        <v>133</v>
      </c>
      <c r="D23">
        <f t="shared" si="3"/>
        <v>20</v>
      </c>
      <c r="E23" s="26"/>
      <c r="F23" s="26"/>
      <c r="G23" s="26"/>
      <c r="H23" s="26"/>
      <c r="I23" s="25"/>
      <c r="J23" s="25">
        <v>20</v>
      </c>
      <c r="K23" s="25">
        <v>20</v>
      </c>
      <c r="L23" s="25">
        <v>20</v>
      </c>
      <c r="M23" s="25">
        <v>20</v>
      </c>
      <c r="N23" s="25">
        <v>20</v>
      </c>
      <c r="O23" s="25">
        <v>20</v>
      </c>
      <c r="P23" s="25">
        <v>20</v>
      </c>
      <c r="Q23" s="25">
        <v>20</v>
      </c>
      <c r="R23" s="25">
        <v>20</v>
      </c>
    </row>
    <row r="24" spans="1:19" x14ac:dyDescent="0.3">
      <c r="A24" s="6"/>
    </row>
    <row r="25" spans="1:19" x14ac:dyDescent="0.3">
      <c r="A25" s="9" t="s">
        <v>32</v>
      </c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3">
      <c r="A26" s="6" t="s">
        <v>33</v>
      </c>
      <c r="B26" t="s">
        <v>2</v>
      </c>
      <c r="D26">
        <f>MAX(E26:AJ26)</f>
        <v>100</v>
      </c>
      <c r="H26">
        <v>100</v>
      </c>
      <c r="I26" s="10"/>
      <c r="J26" s="10"/>
    </row>
    <row r="27" spans="1:19" x14ac:dyDescent="0.3">
      <c r="A27" s="6"/>
    </row>
    <row r="28" spans="1:19" x14ac:dyDescent="0.3">
      <c r="A28" s="5" t="s">
        <v>100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x14ac:dyDescent="0.3">
      <c r="A29" t="s">
        <v>101</v>
      </c>
      <c r="B29" t="s">
        <v>34</v>
      </c>
    </row>
    <row r="30" spans="1:19" x14ac:dyDescent="0.3"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</row>
    <row r="31" spans="1:19" x14ac:dyDescent="0.3">
      <c r="A31" s="5" t="s">
        <v>109</v>
      </c>
      <c r="B31" s="5"/>
      <c r="C31" s="5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x14ac:dyDescent="0.3">
      <c r="A32" s="25" t="s">
        <v>111</v>
      </c>
      <c r="B32" s="25" t="s">
        <v>2</v>
      </c>
      <c r="C32" s="25"/>
      <c r="D32">
        <f>MAX(E32:AJ32)</f>
        <v>0</v>
      </c>
      <c r="M32">
        <v>0</v>
      </c>
      <c r="N32">
        <v>0</v>
      </c>
      <c r="S32" s="25"/>
    </row>
    <row r="33" spans="1:4" x14ac:dyDescent="0.3">
      <c r="A33" t="s">
        <v>110</v>
      </c>
      <c r="B33" t="s">
        <v>2</v>
      </c>
      <c r="D33">
        <f t="shared" ref="D33" si="4">MAX(E33:AJ33)</f>
        <v>0</v>
      </c>
    </row>
    <row r="35" spans="1:4" x14ac:dyDescent="0.3">
      <c r="A35" t="s">
        <v>134</v>
      </c>
      <c r="B35" t="s">
        <v>2</v>
      </c>
    </row>
  </sheetData>
  <mergeCells count="11">
    <mergeCell ref="O4:P4"/>
    <mergeCell ref="Q4:R4"/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0:H20 D2:D3 K20:N20 D7:N19 D21:N47 S7:W47">
    <cfRule type="colorScale" priority="187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O7:R47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Recap</vt:lpstr>
      <vt:lpstr>FSAE</vt:lpstr>
      <vt:lpstr>Team</vt:lpstr>
      <vt:lpstr>Frame</vt:lpstr>
      <vt:lpstr>LAS</vt:lpstr>
      <vt:lpstr>Engine</vt:lpstr>
      <vt:lpstr>Elec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cp:lastPrinted>2019-02-21T09:42:59Z</cp:lastPrinted>
  <dcterms:created xsi:type="dcterms:W3CDTF">2019-02-20T07:56:34Z</dcterms:created>
  <dcterms:modified xsi:type="dcterms:W3CDTF">2019-03-27T17:00:00Z</dcterms:modified>
</cp:coreProperties>
</file>