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ment\Documents\CENTRALE\EPSA\Optimus\STUF2019\EN - Engine &amp; Powertrain\EN_A0200 (Exhaust system)\"/>
    </mc:Choice>
  </mc:AlternateContent>
  <xr:revisionPtr revIDLastSave="0" documentId="13_ncr:1_{676562A2-039A-4621-B314-3DC34060AA11}" xr6:coauthVersionLast="40" xr6:coauthVersionMax="40" xr10:uidLastSave="{00000000-0000-0000-0000-000000000000}"/>
  <bookViews>
    <workbookView xWindow="0" yWindow="0" windowWidth="19200" windowHeight="6910" xr2:uid="{00000000-000D-0000-FFFF-FFFF00000000}"/>
  </bookViews>
  <sheets>
    <sheet name="Feuil1" sheetId="1" r:id="rId1"/>
    <sheet name="Feuil2" sheetId="2" r:id="rId2"/>
    <sheet name="Feuil3" sheetId="3" r:id="rId3"/>
  </sheets>
  <calcPr calcId="181029"/>
  <fileRecoveryPr autoRecover="0"/>
</workbook>
</file>

<file path=xl/calcChain.xml><?xml version="1.0" encoding="utf-8"?>
<calcChain xmlns="http://schemas.openxmlformats.org/spreadsheetml/2006/main">
  <c r="E34" i="1" l="1"/>
  <c r="J33" i="1" l="1"/>
  <c r="K33" i="1" s="1"/>
  <c r="D7" i="1" l="1"/>
  <c r="J34" i="1" l="1"/>
  <c r="K34" i="1" s="1"/>
  <c r="K37" i="1" s="1"/>
  <c r="D43" i="1"/>
  <c r="E43" i="1" s="1"/>
  <c r="D44" i="1"/>
  <c r="E44" i="1" s="1"/>
  <c r="E46" i="1" l="1"/>
  <c r="J7" i="1"/>
  <c r="K7" i="1" s="1"/>
  <c r="J8" i="1"/>
  <c r="K8" i="1" s="1"/>
  <c r="J10" i="1"/>
  <c r="K10" i="1" s="1"/>
  <c r="J18" i="1"/>
  <c r="K18" i="1" s="1"/>
  <c r="J19" i="1"/>
  <c r="K19" i="1" s="1"/>
  <c r="J21" i="1"/>
  <c r="K21" i="1" s="1"/>
  <c r="D9" i="1"/>
  <c r="E9" i="1" s="1"/>
  <c r="D18" i="1"/>
  <c r="E18" i="1" s="1"/>
  <c r="D20" i="1"/>
  <c r="E20" i="1" s="1"/>
  <c r="D22" i="1"/>
  <c r="E22" i="1" s="1"/>
  <c r="D24" i="1"/>
  <c r="E24" i="1" s="1"/>
  <c r="E7" i="1"/>
  <c r="E12" i="1" l="1"/>
  <c r="B49" i="1" s="1"/>
  <c r="E27" i="1"/>
  <c r="K24" i="1"/>
  <c r="B52" i="1" s="1"/>
  <c r="K13" i="1"/>
  <c r="B51" i="1" s="1"/>
  <c r="B50" i="1"/>
  <c r="B54" i="1" l="1"/>
</calcChain>
</file>

<file path=xl/sharedStrings.xml><?xml version="1.0" encoding="utf-8"?>
<sst xmlns="http://schemas.openxmlformats.org/spreadsheetml/2006/main" count="85" uniqueCount="38">
  <si>
    <t>Echappement 1</t>
  </si>
  <si>
    <t>angle</t>
  </si>
  <si>
    <t>longueur</t>
  </si>
  <si>
    <t>rayon</t>
  </si>
  <si>
    <t>Somme =</t>
  </si>
  <si>
    <t>Somme echappement 1</t>
  </si>
  <si>
    <t>Somme echappement 2</t>
  </si>
  <si>
    <t>Somme echappement 3</t>
  </si>
  <si>
    <t>Somme echappement 4</t>
  </si>
  <si>
    <t>L moyen</t>
  </si>
  <si>
    <t>EN_0200_031_AA</t>
  </si>
  <si>
    <t>Y</t>
  </si>
  <si>
    <t>Exhaust runner</t>
  </si>
  <si>
    <t>Exhaust collector</t>
  </si>
  <si>
    <t>EN_0200_001_AA</t>
  </si>
  <si>
    <t>EN_0200_032_AA</t>
  </si>
  <si>
    <t>Echappement  1234</t>
  </si>
  <si>
    <t>Echappement  23</t>
  </si>
  <si>
    <t>Echappement 14</t>
  </si>
  <si>
    <t>Echappement 3</t>
  </si>
  <si>
    <t>Echappement 4</t>
  </si>
  <si>
    <t>Echappement 2</t>
  </si>
  <si>
    <t>longueur coudée</t>
  </si>
  <si>
    <t>Les colonnes "rayon" correspondent au rayon de courbure des parties coudées.</t>
  </si>
  <si>
    <t>End pipe</t>
  </si>
  <si>
    <t>Longueur totale</t>
  </si>
  <si>
    <t>Diamètre des tubes (hors Y) : 34x1,2</t>
  </si>
  <si>
    <t>Diamètre des tubes (hors Y) : 42,1x1,5</t>
  </si>
  <si>
    <t>Diamètre des tubes (hors Y) : 51x1,2</t>
  </si>
  <si>
    <t>Les sorties d'échappement sur le moteur sont numérotées de DROITE à GAUCHE.</t>
  </si>
  <si>
    <t>EN_A0262</t>
  </si>
  <si>
    <t>EN_A0263</t>
  </si>
  <si>
    <t>EN_A026</t>
  </si>
  <si>
    <t>EN_A0264</t>
  </si>
  <si>
    <t>EN_A0271</t>
  </si>
  <si>
    <t>EN_A0282</t>
  </si>
  <si>
    <t>EN_0200_027_AA</t>
  </si>
  <si>
    <r>
      <t>Longueurs des tubes d'échappement d'Optimus</t>
    </r>
    <r>
      <rPr>
        <sz val="12"/>
        <color theme="1"/>
        <rFont val="Calibri"/>
        <family val="2"/>
        <scheme val="minor"/>
      </rPr>
      <t xml:space="preserve"> (version du 15/01/2019)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</si>
</sst>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4" fillId="0" borderId="0" xfId="0" applyFont="1"/>
    <xf numFmtId="0" fontId="5" fillId="0" borderId="0" xfId="0" applyFont="1"/>
    <xf numFmtId="0" fontId="0" fillId="0" borderId="0" xfId="0"/>
    <xf numFmtId="0" fontId="2" fillId="0" borderId="0" xfId="0" applyFont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1" xfId="0" applyFont="1" applyFill="1" applyBorder="1"/>
    <xf numFmtId="0" fontId="0" fillId="0" borderId="0" xfId="0" applyFill="1"/>
    <xf numFmtId="0" fontId="3" fillId="2" borderId="1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7" xfId="0" applyBorder="1"/>
    <xf numFmtId="0" fontId="9" fillId="2" borderId="1" xfId="0" applyFont="1" applyFill="1" applyBorder="1" applyAlignment="1">
      <alignment horizontal="center"/>
    </xf>
    <xf numFmtId="0" fontId="10" fillId="0" borderId="0" xfId="0" applyFont="1" applyAlignment="1">
      <alignment vertical="top"/>
    </xf>
    <xf numFmtId="0" fontId="7" fillId="0" borderId="0" xfId="0" applyFont="1" applyFill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3" borderId="1" xfId="0" applyFont="1" applyFill="1" applyBorder="1"/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2" fillId="2" borderId="3" xfId="0" applyNumberFormat="1" applyFont="1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1" fillId="3" borderId="1" xfId="0" applyNumberFormat="1" applyFont="1" applyFill="1" applyBorder="1"/>
    <xf numFmtId="0" fontId="1" fillId="0" borderId="0" xfId="0" applyFont="1" applyFill="1" applyBorder="1"/>
    <xf numFmtId="164" fontId="2" fillId="0" borderId="0" xfId="0" applyNumberFormat="1" applyFont="1" applyFill="1" applyBorder="1"/>
    <xf numFmtId="0" fontId="0" fillId="0" borderId="0" xfId="0" applyAlignment="1">
      <alignment vertical="top"/>
    </xf>
    <xf numFmtId="0" fontId="11" fillId="0" borderId="0" xfId="0" applyFont="1" applyAlignment="1">
      <alignment vertical="center"/>
    </xf>
    <xf numFmtId="164" fontId="0" fillId="0" borderId="0" xfId="0" applyNumberFormat="1"/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10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26" zoomScale="85" zoomScaleNormal="85" workbookViewId="0">
      <selection activeCell="G44" sqref="G44"/>
    </sheetView>
  </sheetViews>
  <sheetFormatPr baseColWidth="10" defaultRowHeight="14.5" x14ac:dyDescent="0.35"/>
  <cols>
    <col min="1" max="1" width="21.54296875" customWidth="1"/>
    <col min="2" max="2" width="8.26953125" customWidth="1"/>
    <col min="3" max="3" width="5.81640625" customWidth="1"/>
    <col min="4" max="4" width="15.1796875" customWidth="1"/>
    <col min="6" max="6" width="3.54296875" customWidth="1"/>
    <col min="7" max="7" width="17.453125" customWidth="1"/>
    <col min="8" max="8" width="6.26953125" customWidth="1"/>
    <col min="9" max="9" width="5.81640625" customWidth="1"/>
    <col min="10" max="10" width="15.1796875" customWidth="1"/>
    <col min="11" max="11" width="12.7265625" bestFit="1" customWidth="1"/>
    <col min="12" max="12" width="2.1796875" customWidth="1"/>
  </cols>
  <sheetData>
    <row r="1" spans="1:14" ht="26" x14ac:dyDescent="0.6">
      <c r="A1" s="37" t="s">
        <v>37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4" s="4" customFormat="1" ht="28.5" customHeight="1" x14ac:dyDescent="0.35">
      <c r="A2" s="42" t="s">
        <v>23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4" ht="29.25" customHeight="1" x14ac:dyDescent="0.35">
      <c r="A3" s="41" t="s">
        <v>12</v>
      </c>
      <c r="B3" s="41"/>
      <c r="C3" s="34" t="s">
        <v>26</v>
      </c>
      <c r="D3" s="33"/>
      <c r="F3" s="36" t="s">
        <v>29</v>
      </c>
    </row>
    <row r="4" spans="1:14" ht="15.5" x14ac:dyDescent="0.35">
      <c r="A4" s="21" t="s">
        <v>0</v>
      </c>
      <c r="B4" s="19" t="s">
        <v>1</v>
      </c>
      <c r="C4" s="19" t="s">
        <v>3</v>
      </c>
      <c r="D4" s="19" t="s">
        <v>22</v>
      </c>
      <c r="E4" s="19" t="s">
        <v>2</v>
      </c>
      <c r="F4" s="2"/>
      <c r="G4" s="21" t="s">
        <v>19</v>
      </c>
      <c r="H4" s="19" t="s">
        <v>1</v>
      </c>
      <c r="I4" s="19" t="s">
        <v>3</v>
      </c>
      <c r="J4" s="19" t="s">
        <v>22</v>
      </c>
      <c r="K4" s="19" t="s">
        <v>2</v>
      </c>
    </row>
    <row r="5" spans="1:14" x14ac:dyDescent="0.35">
      <c r="A5" s="6" t="s">
        <v>14</v>
      </c>
      <c r="B5" s="6"/>
      <c r="C5" s="6"/>
      <c r="D5" s="6"/>
      <c r="E5" s="25">
        <v>25</v>
      </c>
      <c r="G5" s="6" t="s">
        <v>14</v>
      </c>
      <c r="H5" s="6"/>
      <c r="I5" s="6"/>
      <c r="J5" s="28"/>
      <c r="K5" s="25">
        <v>25</v>
      </c>
    </row>
    <row r="6" spans="1:14" x14ac:dyDescent="0.35">
      <c r="A6" s="38" t="s">
        <v>32</v>
      </c>
      <c r="B6" s="6"/>
      <c r="C6" s="6"/>
      <c r="D6" s="6"/>
      <c r="E6" s="25">
        <v>5</v>
      </c>
      <c r="F6" s="2"/>
      <c r="G6" s="38" t="s">
        <v>31</v>
      </c>
      <c r="H6" s="6"/>
      <c r="I6" s="6"/>
      <c r="J6" s="28"/>
      <c r="K6" s="25">
        <v>5</v>
      </c>
    </row>
    <row r="7" spans="1:14" x14ac:dyDescent="0.35">
      <c r="A7" s="39"/>
      <c r="B7" s="6">
        <v>45</v>
      </c>
      <c r="C7" s="6">
        <v>55</v>
      </c>
      <c r="D7" s="28">
        <f>2*PI()*C7*B7/360</f>
        <v>43.196898986859658</v>
      </c>
      <c r="E7" s="25">
        <f>D7</f>
        <v>43.196898986859658</v>
      </c>
      <c r="G7" s="39"/>
      <c r="H7" s="6">
        <v>35</v>
      </c>
      <c r="I7" s="6">
        <v>55</v>
      </c>
      <c r="J7" s="28">
        <f>2*PI()*I7*H7/360</f>
        <v>33.597588100890846</v>
      </c>
      <c r="K7" s="25">
        <f t="shared" ref="K7:K8" si="0">J7</f>
        <v>33.597588100890846</v>
      </c>
    </row>
    <row r="8" spans="1:14" x14ac:dyDescent="0.35">
      <c r="A8" s="39"/>
      <c r="B8" s="6"/>
      <c r="C8" s="6"/>
      <c r="D8" s="6"/>
      <c r="E8" s="25">
        <v>137</v>
      </c>
      <c r="G8" s="39"/>
      <c r="H8" s="13">
        <v>120</v>
      </c>
      <c r="I8" s="6">
        <v>55</v>
      </c>
      <c r="J8" s="28">
        <f>2*PI()*I8*H8/360</f>
        <v>115.19173063162576</v>
      </c>
      <c r="K8" s="25">
        <f t="shared" si="0"/>
        <v>115.19173063162576</v>
      </c>
    </row>
    <row r="9" spans="1:14" x14ac:dyDescent="0.35">
      <c r="A9" s="39"/>
      <c r="B9" s="6">
        <v>90</v>
      </c>
      <c r="C9" s="6">
        <v>55</v>
      </c>
      <c r="D9" s="28">
        <f t="shared" ref="D9" si="1">2*PI()*C9*B9/360</f>
        <v>86.393797973719316</v>
      </c>
      <c r="E9" s="25">
        <f>D9</f>
        <v>86.393797973719316</v>
      </c>
      <c r="G9" s="39"/>
      <c r="H9" s="6"/>
      <c r="I9" s="6"/>
      <c r="J9" s="28"/>
      <c r="K9" s="25">
        <v>1</v>
      </c>
      <c r="L9" s="2"/>
    </row>
    <row r="10" spans="1:14" s="4" customFormat="1" x14ac:dyDescent="0.35">
      <c r="A10" s="40"/>
      <c r="B10" s="10"/>
      <c r="C10" s="10"/>
      <c r="D10" s="10"/>
      <c r="E10" s="26">
        <v>83</v>
      </c>
      <c r="G10" s="39"/>
      <c r="H10" s="6">
        <v>172</v>
      </c>
      <c r="I10" s="6">
        <v>55</v>
      </c>
      <c r="J10" s="28">
        <f>2*PI()*I10*H10/360</f>
        <v>165.10814723866358</v>
      </c>
      <c r="K10" s="25">
        <f>J10</f>
        <v>165.10814723866358</v>
      </c>
      <c r="L10" s="2"/>
    </row>
    <row r="11" spans="1:14" ht="15" thickBot="1" x14ac:dyDescent="0.4">
      <c r="A11" s="6" t="s">
        <v>36</v>
      </c>
      <c r="B11" s="10"/>
      <c r="C11" s="10"/>
      <c r="D11" s="14"/>
      <c r="E11" s="26">
        <v>30</v>
      </c>
      <c r="F11" s="3" t="s">
        <v>11</v>
      </c>
      <c r="G11" s="40"/>
      <c r="H11" s="6"/>
      <c r="I11" s="6"/>
      <c r="J11" s="28"/>
      <c r="K11" s="25">
        <v>5</v>
      </c>
    </row>
    <row r="12" spans="1:14" ht="15" thickBot="1" x14ac:dyDescent="0.4">
      <c r="A12" s="12"/>
      <c r="B12" s="12"/>
      <c r="C12" s="12"/>
      <c r="D12" s="15" t="s">
        <v>4</v>
      </c>
      <c r="E12" s="27">
        <f>SUM(E5:E11)</f>
        <v>409.59069696057895</v>
      </c>
      <c r="G12" s="6" t="s">
        <v>36</v>
      </c>
      <c r="H12" s="6"/>
      <c r="I12" s="6"/>
      <c r="J12" s="29"/>
      <c r="K12" s="26">
        <v>30</v>
      </c>
      <c r="L12" s="3" t="s">
        <v>11</v>
      </c>
    </row>
    <row r="13" spans="1:14" s="4" customFormat="1" ht="15" thickBot="1" x14ac:dyDescent="0.4">
      <c r="G13" s="12"/>
      <c r="H13" s="12"/>
      <c r="I13" s="12"/>
      <c r="J13" s="15" t="s">
        <v>4</v>
      </c>
      <c r="K13" s="27">
        <f>SUM(K5:K12)</f>
        <v>379.89746597118017</v>
      </c>
      <c r="L13"/>
      <c r="N13" s="35"/>
    </row>
    <row r="14" spans="1:14" ht="15.5" x14ac:dyDescent="0.35">
      <c r="A14" s="21" t="s">
        <v>21</v>
      </c>
      <c r="B14" s="19" t="s">
        <v>1</v>
      </c>
      <c r="C14" s="19" t="s">
        <v>3</v>
      </c>
      <c r="D14" s="19" t="s">
        <v>22</v>
      </c>
      <c r="E14" s="19" t="s">
        <v>2</v>
      </c>
      <c r="G14" s="4"/>
      <c r="H14" s="4"/>
      <c r="I14" s="4"/>
      <c r="J14" s="4"/>
      <c r="K14" s="5"/>
      <c r="L14" s="4"/>
    </row>
    <row r="15" spans="1:14" ht="15.5" x14ac:dyDescent="0.35">
      <c r="A15" s="6" t="s">
        <v>14</v>
      </c>
      <c r="B15" s="6"/>
      <c r="C15" s="6"/>
      <c r="D15" s="6"/>
      <c r="E15" s="25">
        <v>25</v>
      </c>
      <c r="G15" s="21" t="s">
        <v>20</v>
      </c>
      <c r="H15" s="19" t="s">
        <v>1</v>
      </c>
      <c r="I15" s="19" t="s">
        <v>3</v>
      </c>
      <c r="J15" s="19" t="s">
        <v>22</v>
      </c>
      <c r="K15" s="19" t="s">
        <v>2</v>
      </c>
    </row>
    <row r="16" spans="1:14" x14ac:dyDescent="0.35">
      <c r="A16" s="38" t="s">
        <v>30</v>
      </c>
      <c r="B16" s="6"/>
      <c r="C16" s="6"/>
      <c r="D16" s="6"/>
      <c r="E16" s="25">
        <v>5</v>
      </c>
      <c r="G16" s="6" t="s">
        <v>14</v>
      </c>
      <c r="H16" s="6"/>
      <c r="I16" s="6"/>
      <c r="J16" s="6"/>
      <c r="K16" s="25">
        <v>25</v>
      </c>
    </row>
    <row r="17" spans="1:12" x14ac:dyDescent="0.35">
      <c r="A17" s="39"/>
      <c r="B17" s="6"/>
      <c r="C17" s="6"/>
      <c r="D17" s="6"/>
      <c r="E17" s="25">
        <v>40</v>
      </c>
      <c r="G17" s="38" t="s">
        <v>33</v>
      </c>
      <c r="H17" s="6"/>
      <c r="I17" s="6"/>
      <c r="J17" s="6"/>
      <c r="K17" s="25">
        <v>5</v>
      </c>
    </row>
    <row r="18" spans="1:12" x14ac:dyDescent="0.35">
      <c r="A18" s="39"/>
      <c r="B18" s="6">
        <v>45</v>
      </c>
      <c r="C18" s="6">
        <v>55</v>
      </c>
      <c r="D18" s="28">
        <f>2*PI()*C18*B18/360</f>
        <v>43.196898986859658</v>
      </c>
      <c r="E18" s="25">
        <f t="shared" ref="E18:E24" si="2">D18</f>
        <v>43.196898986859658</v>
      </c>
      <c r="G18" s="39"/>
      <c r="H18" s="6">
        <v>45</v>
      </c>
      <c r="I18" s="6">
        <v>55</v>
      </c>
      <c r="J18" s="28">
        <f>2*PI()*I18*H18/360</f>
        <v>43.196898986859658</v>
      </c>
      <c r="K18" s="25">
        <f>J18</f>
        <v>43.196898986859658</v>
      </c>
    </row>
    <row r="19" spans="1:12" x14ac:dyDescent="0.35">
      <c r="A19" s="39"/>
      <c r="B19" s="6"/>
      <c r="C19" s="6"/>
      <c r="D19" s="28"/>
      <c r="E19" s="25">
        <v>55</v>
      </c>
      <c r="G19" s="39"/>
      <c r="H19" s="11">
        <v>105</v>
      </c>
      <c r="I19" s="6">
        <v>55</v>
      </c>
      <c r="J19" s="28">
        <f>2*PI()*I19*H19/360</f>
        <v>100.79276430267252</v>
      </c>
      <c r="K19" s="25">
        <f>J19</f>
        <v>100.79276430267252</v>
      </c>
    </row>
    <row r="20" spans="1:12" x14ac:dyDescent="0.35">
      <c r="A20" s="39"/>
      <c r="B20" s="6">
        <v>40</v>
      </c>
      <c r="C20" s="6">
        <v>55</v>
      </c>
      <c r="D20" s="28">
        <f>2*PI()*C20*B20/360</f>
        <v>38.397243543875248</v>
      </c>
      <c r="E20" s="25">
        <f t="shared" si="2"/>
        <v>38.397243543875248</v>
      </c>
      <c r="G20" s="39"/>
      <c r="H20" s="6"/>
      <c r="I20" s="6"/>
      <c r="J20" s="28"/>
      <c r="K20" s="25">
        <v>35</v>
      </c>
    </row>
    <row r="21" spans="1:12" x14ac:dyDescent="0.35">
      <c r="A21" s="39"/>
      <c r="B21" s="6"/>
      <c r="C21" s="6"/>
      <c r="D21" s="28"/>
      <c r="E21" s="25">
        <v>45</v>
      </c>
      <c r="F21" s="2"/>
      <c r="G21" s="39"/>
      <c r="H21" s="11">
        <v>195</v>
      </c>
      <c r="I21" s="6">
        <v>55</v>
      </c>
      <c r="J21" s="28">
        <f>2*PI()*I21*H21/360</f>
        <v>187.18656227639184</v>
      </c>
      <c r="K21" s="25">
        <f>J21</f>
        <v>187.18656227639184</v>
      </c>
    </row>
    <row r="22" spans="1:12" x14ac:dyDescent="0.35">
      <c r="A22" s="39"/>
      <c r="B22" s="6">
        <v>50</v>
      </c>
      <c r="C22" s="6">
        <v>55</v>
      </c>
      <c r="D22" s="28">
        <f>2*PI()*C22*B22/360</f>
        <v>47.996554429844068</v>
      </c>
      <c r="E22" s="25">
        <f t="shared" si="2"/>
        <v>47.996554429844068</v>
      </c>
      <c r="G22" s="40"/>
      <c r="H22" s="14"/>
      <c r="I22" s="14"/>
      <c r="J22" s="6"/>
      <c r="K22" s="25">
        <v>33.299999999999997</v>
      </c>
      <c r="L22" s="2"/>
    </row>
    <row r="23" spans="1:12" ht="15" thickBot="1" x14ac:dyDescent="0.4">
      <c r="A23" s="39"/>
      <c r="B23" s="6"/>
      <c r="C23" s="6"/>
      <c r="D23" s="28"/>
      <c r="E23" s="25">
        <v>20</v>
      </c>
      <c r="F23" s="2"/>
      <c r="G23" s="6" t="s">
        <v>36</v>
      </c>
      <c r="H23" s="6"/>
      <c r="I23" s="6"/>
      <c r="J23" s="8"/>
      <c r="K23" s="26">
        <v>30</v>
      </c>
      <c r="L23" s="3" t="s">
        <v>11</v>
      </c>
    </row>
    <row r="24" spans="1:12" ht="15" thickBot="1" x14ac:dyDescent="0.4">
      <c r="A24" s="39"/>
      <c r="B24" s="6">
        <v>30</v>
      </c>
      <c r="C24" s="6">
        <v>55</v>
      </c>
      <c r="D24" s="28">
        <f>2*PI()*C24*B24/360</f>
        <v>28.79793265790644</v>
      </c>
      <c r="E24" s="25">
        <f t="shared" si="2"/>
        <v>28.79793265790644</v>
      </c>
      <c r="G24" s="12"/>
      <c r="H24" s="12"/>
      <c r="I24" s="12"/>
      <c r="J24" s="15" t="s">
        <v>4</v>
      </c>
      <c r="K24" s="27">
        <f>SUM(K16:K23)</f>
        <v>459.47622556592404</v>
      </c>
    </row>
    <row r="25" spans="1:12" x14ac:dyDescent="0.35">
      <c r="A25" s="40"/>
      <c r="B25" s="6"/>
      <c r="C25" s="6"/>
      <c r="D25" s="6"/>
      <c r="E25" s="25">
        <v>17</v>
      </c>
    </row>
    <row r="26" spans="1:12" ht="15" thickBot="1" x14ac:dyDescent="0.4">
      <c r="A26" s="6" t="s">
        <v>36</v>
      </c>
      <c r="B26" s="6"/>
      <c r="C26" s="6"/>
      <c r="D26" s="8"/>
      <c r="E26" s="26">
        <v>30</v>
      </c>
      <c r="F26" s="3" t="s">
        <v>11</v>
      </c>
    </row>
    <row r="27" spans="1:12" ht="15" thickBot="1" x14ac:dyDescent="0.4">
      <c r="B27" s="12"/>
      <c r="D27" s="15" t="s">
        <v>4</v>
      </c>
      <c r="E27" s="27">
        <f>SUM(E15:E26)</f>
        <v>395.38862961848537</v>
      </c>
    </row>
    <row r="29" spans="1:12" ht="28.5" customHeight="1" x14ac:dyDescent="0.35">
      <c r="A29" s="20" t="s">
        <v>13</v>
      </c>
      <c r="C29" s="34" t="s">
        <v>27</v>
      </c>
      <c r="D29" s="1"/>
      <c r="F29" s="3"/>
    </row>
    <row r="30" spans="1:12" ht="15.5" x14ac:dyDescent="0.35">
      <c r="A30" s="22" t="s">
        <v>17</v>
      </c>
      <c r="B30" s="19" t="s">
        <v>1</v>
      </c>
      <c r="C30" s="19" t="s">
        <v>3</v>
      </c>
      <c r="D30" s="19" t="s">
        <v>22</v>
      </c>
      <c r="E30" s="19" t="s">
        <v>2</v>
      </c>
      <c r="G30" s="21" t="s">
        <v>18</v>
      </c>
      <c r="H30" s="19" t="s">
        <v>1</v>
      </c>
      <c r="I30" s="19" t="s">
        <v>3</v>
      </c>
      <c r="J30" s="19" t="s">
        <v>22</v>
      </c>
      <c r="K30" s="19" t="s">
        <v>2</v>
      </c>
    </row>
    <row r="31" spans="1:12" x14ac:dyDescent="0.35">
      <c r="A31" s="6" t="s">
        <v>36</v>
      </c>
      <c r="B31" s="6"/>
      <c r="C31" s="6"/>
      <c r="D31" s="6"/>
      <c r="E31" s="25">
        <v>100</v>
      </c>
      <c r="F31" s="3" t="s">
        <v>11</v>
      </c>
      <c r="G31" s="6" t="s">
        <v>36</v>
      </c>
      <c r="H31" s="6"/>
      <c r="I31" s="6"/>
      <c r="J31" s="6"/>
      <c r="K31" s="25">
        <v>100</v>
      </c>
      <c r="L31" s="3" t="s">
        <v>11</v>
      </c>
    </row>
    <row r="32" spans="1:12" x14ac:dyDescent="0.35">
      <c r="A32" s="7" t="s">
        <v>10</v>
      </c>
      <c r="B32" s="6"/>
      <c r="C32" s="6"/>
      <c r="D32" s="6"/>
      <c r="E32" s="25">
        <v>139</v>
      </c>
      <c r="G32" s="38" t="s">
        <v>34</v>
      </c>
      <c r="H32" s="6"/>
      <c r="I32" s="6"/>
      <c r="J32" s="6"/>
      <c r="K32" s="25">
        <v>50</v>
      </c>
      <c r="L32" s="3"/>
    </row>
    <row r="33" spans="1:12" ht="15" thickBot="1" x14ac:dyDescent="0.4">
      <c r="A33" s="6" t="s">
        <v>15</v>
      </c>
      <c r="B33" s="6"/>
      <c r="C33" s="6"/>
      <c r="D33" s="8"/>
      <c r="E33" s="26">
        <v>39</v>
      </c>
      <c r="F33" s="3" t="s">
        <v>11</v>
      </c>
      <c r="G33" s="39"/>
      <c r="H33" s="6">
        <v>35</v>
      </c>
      <c r="I33" s="6">
        <v>55</v>
      </c>
      <c r="J33" s="28">
        <f>2*PI()*I33*H33/360</f>
        <v>33.597588100890846</v>
      </c>
      <c r="K33" s="25">
        <f>J33</f>
        <v>33.597588100890846</v>
      </c>
    </row>
    <row r="34" spans="1:12" ht="15" thickBot="1" x14ac:dyDescent="0.4">
      <c r="A34" s="12"/>
      <c r="B34" s="12"/>
      <c r="C34" s="12"/>
      <c r="D34" s="15" t="s">
        <v>4</v>
      </c>
      <c r="E34" s="9">
        <f>SUM(E31:E33)</f>
        <v>278</v>
      </c>
      <c r="G34" s="39"/>
      <c r="H34" s="6">
        <v>35</v>
      </c>
      <c r="I34" s="6">
        <v>55</v>
      </c>
      <c r="J34" s="28">
        <f>2*PI()*I34*H34/360</f>
        <v>33.597588100890846</v>
      </c>
      <c r="K34" s="25">
        <f t="shared" ref="K34" si="3">J34</f>
        <v>33.597588100890846</v>
      </c>
      <c r="L34" s="3"/>
    </row>
    <row r="35" spans="1:12" x14ac:dyDescent="0.35">
      <c r="D35" s="1"/>
      <c r="G35" s="40"/>
      <c r="H35" s="6"/>
      <c r="I35" s="6"/>
      <c r="J35" s="6"/>
      <c r="K35" s="25">
        <v>44</v>
      </c>
    </row>
    <row r="36" spans="1:12" ht="15" thickBot="1" x14ac:dyDescent="0.4">
      <c r="G36" s="6" t="s">
        <v>15</v>
      </c>
      <c r="H36" s="8"/>
      <c r="I36" s="8"/>
      <c r="J36" s="8"/>
      <c r="K36" s="26">
        <v>39</v>
      </c>
      <c r="L36" s="3" t="s">
        <v>11</v>
      </c>
    </row>
    <row r="37" spans="1:12" ht="15" thickBot="1" x14ac:dyDescent="0.4">
      <c r="G37" s="16"/>
      <c r="H37" s="17"/>
      <c r="I37" s="17"/>
      <c r="J37" s="15" t="s">
        <v>4</v>
      </c>
      <c r="K37" s="27">
        <f>SUM(K31:K36)</f>
        <v>300.19517620178169</v>
      </c>
    </row>
    <row r="38" spans="1:12" x14ac:dyDescent="0.35">
      <c r="J38" s="1"/>
    </row>
    <row r="39" spans="1:12" ht="33" customHeight="1" x14ac:dyDescent="0.35">
      <c r="A39" s="20" t="s">
        <v>24</v>
      </c>
      <c r="B39" s="34" t="s">
        <v>28</v>
      </c>
      <c r="D39" s="1"/>
      <c r="J39" s="1"/>
    </row>
    <row r="40" spans="1:12" ht="15.5" x14ac:dyDescent="0.35">
      <c r="A40" s="22" t="s">
        <v>16</v>
      </c>
      <c r="B40" s="19" t="s">
        <v>1</v>
      </c>
      <c r="C40" s="19" t="s">
        <v>3</v>
      </c>
      <c r="D40" s="19" t="s">
        <v>22</v>
      </c>
      <c r="E40" s="19" t="s">
        <v>2</v>
      </c>
      <c r="J40" s="1"/>
    </row>
    <row r="41" spans="1:12" s="4" customFormat="1" x14ac:dyDescent="0.35">
      <c r="A41" s="6" t="s">
        <v>15</v>
      </c>
      <c r="B41" s="19"/>
      <c r="C41" s="19"/>
      <c r="D41" s="19"/>
      <c r="E41" s="24">
        <v>77</v>
      </c>
      <c r="J41" s="1"/>
    </row>
    <row r="42" spans="1:12" s="4" customFormat="1" x14ac:dyDescent="0.35">
      <c r="A42" s="38" t="s">
        <v>35</v>
      </c>
      <c r="B42" s="19"/>
      <c r="C42" s="19"/>
      <c r="D42" s="19"/>
      <c r="E42" s="24">
        <v>5</v>
      </c>
      <c r="J42" s="1"/>
    </row>
    <row r="43" spans="1:12" x14ac:dyDescent="0.35">
      <c r="A43" s="39"/>
      <c r="B43" s="6">
        <v>90</v>
      </c>
      <c r="C43" s="6">
        <v>75</v>
      </c>
      <c r="D43" s="28">
        <f>2*PI()*C43*B43/360</f>
        <v>117.80972450961724</v>
      </c>
      <c r="E43" s="25">
        <f>D43</f>
        <v>117.80972450961724</v>
      </c>
      <c r="J43" s="1"/>
    </row>
    <row r="44" spans="1:12" x14ac:dyDescent="0.35">
      <c r="A44" s="39"/>
      <c r="B44" s="6">
        <v>50</v>
      </c>
      <c r="C44" s="6">
        <v>75</v>
      </c>
      <c r="D44" s="28">
        <f>2*PI()*C44*B44/360</f>
        <v>65.449846949787357</v>
      </c>
      <c r="E44" s="25">
        <f>D44</f>
        <v>65.449846949787357</v>
      </c>
      <c r="J44" s="1"/>
    </row>
    <row r="45" spans="1:12" ht="15" thickBot="1" x14ac:dyDescent="0.4">
      <c r="A45" s="40"/>
      <c r="B45" s="8"/>
      <c r="C45" s="8"/>
      <c r="D45" s="8"/>
      <c r="E45" s="26">
        <v>20</v>
      </c>
      <c r="J45" s="1"/>
    </row>
    <row r="46" spans="1:12" ht="15" thickBot="1" x14ac:dyDescent="0.4">
      <c r="B46" s="18"/>
      <c r="C46" s="18"/>
      <c r="D46" s="15" t="s">
        <v>4</v>
      </c>
      <c r="E46" s="27">
        <f>SUM(E41:E45)</f>
        <v>285.25957145940458</v>
      </c>
    </row>
    <row r="47" spans="1:12" s="4" customFormat="1" x14ac:dyDescent="0.35">
      <c r="B47" s="1"/>
      <c r="C47" s="1"/>
      <c r="D47" s="31"/>
      <c r="E47" s="32"/>
    </row>
    <row r="48" spans="1:12" ht="29.25" customHeight="1" x14ac:dyDescent="0.35">
      <c r="A48" s="43" t="s">
        <v>25</v>
      </c>
      <c r="B48" s="43"/>
      <c r="D48" s="1"/>
    </row>
    <row r="49" spans="1:4" x14ac:dyDescent="0.35">
      <c r="A49" s="23" t="s">
        <v>5</v>
      </c>
      <c r="B49" s="30">
        <f>SUM(E12,K37,E46)</f>
        <v>995.04544462176523</v>
      </c>
      <c r="D49" s="1"/>
    </row>
    <row r="50" spans="1:4" x14ac:dyDescent="0.35">
      <c r="A50" s="23" t="s">
        <v>6</v>
      </c>
      <c r="B50" s="30">
        <f>SUM(E27,E34,E46)</f>
        <v>958.64820107788989</v>
      </c>
      <c r="D50" s="1"/>
    </row>
    <row r="51" spans="1:4" x14ac:dyDescent="0.35">
      <c r="A51" s="23" t="s">
        <v>7</v>
      </c>
      <c r="B51" s="30">
        <f>SUM(K13,E34,E46)</f>
        <v>943.15703743058475</v>
      </c>
      <c r="D51" s="1"/>
    </row>
    <row r="52" spans="1:4" x14ac:dyDescent="0.35">
      <c r="A52" s="23" t="s">
        <v>8</v>
      </c>
      <c r="B52" s="30">
        <f>SUM(K24,K37,E46)</f>
        <v>1044.9309732271104</v>
      </c>
      <c r="D52" s="1"/>
    </row>
    <row r="53" spans="1:4" x14ac:dyDescent="0.35">
      <c r="A53" s="23"/>
      <c r="B53" s="30"/>
      <c r="D53" s="1"/>
    </row>
    <row r="54" spans="1:4" x14ac:dyDescent="0.35">
      <c r="A54" s="23" t="s">
        <v>9</v>
      </c>
      <c r="B54" s="30">
        <f>AVERAGE(B49:B52)</f>
        <v>985.44541408933753</v>
      </c>
      <c r="D54" s="1"/>
    </row>
    <row r="55" spans="1:4" x14ac:dyDescent="0.35">
      <c r="D55" s="1"/>
    </row>
    <row r="56" spans="1:4" x14ac:dyDescent="0.35">
      <c r="D56" s="1"/>
    </row>
    <row r="57" spans="1:4" x14ac:dyDescent="0.35">
      <c r="D57" s="1"/>
    </row>
    <row r="58" spans="1:4" x14ac:dyDescent="0.35">
      <c r="D58" s="1"/>
    </row>
    <row r="59" spans="1:4" x14ac:dyDescent="0.35">
      <c r="D59" s="1"/>
    </row>
    <row r="60" spans="1:4" x14ac:dyDescent="0.35">
      <c r="D60" s="1"/>
    </row>
    <row r="61" spans="1:4" x14ac:dyDescent="0.35">
      <c r="D61" s="1"/>
    </row>
  </sheetData>
  <mergeCells count="10">
    <mergeCell ref="G32:G35"/>
    <mergeCell ref="A3:B3"/>
    <mergeCell ref="A2:K2"/>
    <mergeCell ref="A42:A45"/>
    <mergeCell ref="A48:B48"/>
    <mergeCell ref="A1:K1"/>
    <mergeCell ref="A16:A25"/>
    <mergeCell ref="G17:G22"/>
    <mergeCell ref="A6:A10"/>
    <mergeCell ref="G6:G11"/>
  </mergeCells>
  <pageMargins left="0.7" right="0.7" top="1.3149999999999999" bottom="0.75" header="0.3" footer="0.3"/>
  <pageSetup paperSize="9" scale="7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Castellan</dc:creator>
  <cp:lastModifiedBy>Clement E</cp:lastModifiedBy>
  <cp:lastPrinted>2019-01-15T16:22:43Z</cp:lastPrinted>
  <dcterms:created xsi:type="dcterms:W3CDTF">2014-11-05T13:14:45Z</dcterms:created>
  <dcterms:modified xsi:type="dcterms:W3CDTF">2019-01-15T17:00:46Z</dcterms:modified>
</cp:coreProperties>
</file>