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5E7149DB-3734-441C-9ADA-6EB2F98212F0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S components" sheetId="1" r:id="rId1"/>
    <sheet name="Farnell" sheetId="2" r:id="rId2"/>
    <sheet name="Watterott" sheetId="3" r:id="rId3"/>
    <sheet name="Mouser" sheetId="4" r:id="rId4"/>
    <sheet name="KazTechnologie" sheetId="5" r:id="rId5"/>
    <sheet name="Texense" sheetId="6" r:id="rId6"/>
    <sheet name="oscaro" sheetId="7" r:id="rId7"/>
    <sheet name="DTA Fast" sheetId="8" r:id="rId8"/>
    <sheet name="DUNKERMOTOREN" sheetId="9" r:id="rId9"/>
    <sheet name="Souriau" sheetId="10" r:id="rId10"/>
    <sheet name="Racecapture" sheetId="11" r:id="rId11"/>
    <sheet name="Données" sheetId="12" r:id="rId1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8" i="1" l="1"/>
  <c r="K38" i="1" s="1"/>
  <c r="G38" i="1"/>
  <c r="K37" i="1"/>
  <c r="J37" i="1"/>
  <c r="G37" i="1"/>
  <c r="J36" i="1"/>
  <c r="K36" i="1" s="1"/>
  <c r="G36" i="1"/>
  <c r="J35" i="1"/>
  <c r="K35" i="1" s="1"/>
  <c r="G35" i="1"/>
  <c r="J34" i="1"/>
  <c r="K34" i="1" s="1"/>
  <c r="G34" i="1"/>
  <c r="K33" i="1"/>
  <c r="J33" i="1"/>
  <c r="G33" i="1"/>
  <c r="J32" i="1"/>
  <c r="K32" i="1" s="1"/>
  <c r="G32" i="1"/>
  <c r="J31" i="1"/>
  <c r="K31" i="1" s="1"/>
  <c r="G31" i="1"/>
  <c r="J30" i="1"/>
  <c r="K30" i="1" s="1"/>
  <c r="G30" i="1"/>
  <c r="K49" i="1" l="1"/>
  <c r="G39" i="1"/>
  <c r="J39" i="1"/>
  <c r="K39" i="1" s="1"/>
  <c r="G40" i="1"/>
  <c r="J40" i="1"/>
  <c r="K40" i="1"/>
  <c r="G41" i="1"/>
  <c r="J41" i="1"/>
  <c r="K41" i="1" s="1"/>
  <c r="I6" i="11"/>
  <c r="J6" i="11" s="1"/>
  <c r="F6" i="11"/>
  <c r="J5" i="11"/>
  <c r="I5" i="11"/>
  <c r="F5" i="11"/>
  <c r="I4" i="11"/>
  <c r="J4" i="11" s="1"/>
  <c r="F4" i="11"/>
  <c r="I3" i="11"/>
  <c r="J3" i="11" s="1"/>
  <c r="F3" i="11"/>
  <c r="I2" i="11"/>
  <c r="J2" i="11" s="1"/>
  <c r="F2" i="11"/>
  <c r="J24" i="10"/>
  <c r="I24" i="10"/>
  <c r="F24" i="10"/>
  <c r="I23" i="10"/>
  <c r="J23" i="10" s="1"/>
  <c r="F23" i="10"/>
  <c r="I22" i="10"/>
  <c r="J22" i="10" s="1"/>
  <c r="F22" i="10"/>
  <c r="I21" i="10"/>
  <c r="J21" i="10" s="1"/>
  <c r="F21" i="10"/>
  <c r="J20" i="10"/>
  <c r="I20" i="10"/>
  <c r="F20" i="10"/>
  <c r="I19" i="10"/>
  <c r="J19" i="10" s="1"/>
  <c r="F19" i="10"/>
  <c r="I18" i="10"/>
  <c r="J18" i="10" s="1"/>
  <c r="F18" i="10"/>
  <c r="I17" i="10"/>
  <c r="J17" i="10" s="1"/>
  <c r="F17" i="10"/>
  <c r="J16" i="10"/>
  <c r="I16" i="10"/>
  <c r="F16" i="10"/>
  <c r="I15" i="10"/>
  <c r="J15" i="10" s="1"/>
  <c r="F15" i="10"/>
  <c r="I14" i="10"/>
  <c r="J14" i="10" s="1"/>
  <c r="F14" i="10"/>
  <c r="I13" i="10"/>
  <c r="J13" i="10" s="1"/>
  <c r="F13" i="10"/>
  <c r="J12" i="10"/>
  <c r="I12" i="10"/>
  <c r="F12" i="10"/>
  <c r="I11" i="10"/>
  <c r="J11" i="10" s="1"/>
  <c r="F11" i="10"/>
  <c r="I10" i="10"/>
  <c r="J10" i="10" s="1"/>
  <c r="F10" i="10"/>
  <c r="I9" i="10"/>
  <c r="J9" i="10" s="1"/>
  <c r="F9" i="10"/>
  <c r="J8" i="10"/>
  <c r="I8" i="10"/>
  <c r="F8" i="10"/>
  <c r="I7" i="10"/>
  <c r="J7" i="10" s="1"/>
  <c r="F7" i="10"/>
  <c r="I6" i="10"/>
  <c r="J6" i="10" s="1"/>
  <c r="F6" i="10"/>
  <c r="I5" i="10"/>
  <c r="J5" i="10" s="1"/>
  <c r="F5" i="10"/>
  <c r="J4" i="10"/>
  <c r="I4" i="10"/>
  <c r="F4" i="10"/>
  <c r="I3" i="10"/>
  <c r="J3" i="10" s="1"/>
  <c r="F3" i="10"/>
  <c r="I2" i="10"/>
  <c r="J2" i="10" s="1"/>
  <c r="F2" i="10"/>
  <c r="I24" i="9"/>
  <c r="J24" i="9" s="1"/>
  <c r="F24" i="9"/>
  <c r="J23" i="9"/>
  <c r="I23" i="9"/>
  <c r="F23" i="9"/>
  <c r="I22" i="9"/>
  <c r="J22" i="9" s="1"/>
  <c r="F22" i="9"/>
  <c r="I21" i="9"/>
  <c r="J21" i="9" s="1"/>
  <c r="F21" i="9"/>
  <c r="J20" i="9"/>
  <c r="I20" i="9"/>
  <c r="F20" i="9"/>
  <c r="J19" i="9"/>
  <c r="I19" i="9"/>
  <c r="F19" i="9"/>
  <c r="I18" i="9"/>
  <c r="J18" i="9" s="1"/>
  <c r="F18" i="9"/>
  <c r="I17" i="9"/>
  <c r="J17" i="9" s="1"/>
  <c r="F17" i="9"/>
  <c r="J16" i="9"/>
  <c r="I16" i="9"/>
  <c r="F16" i="9"/>
  <c r="J15" i="9"/>
  <c r="I15" i="9"/>
  <c r="F15" i="9"/>
  <c r="I14" i="9"/>
  <c r="J14" i="9" s="1"/>
  <c r="F14" i="9"/>
  <c r="I13" i="9"/>
  <c r="J13" i="9" s="1"/>
  <c r="F13" i="9"/>
  <c r="I12" i="9"/>
  <c r="J12" i="9" s="1"/>
  <c r="F12" i="9"/>
  <c r="J11" i="9"/>
  <c r="I11" i="9"/>
  <c r="F11" i="9"/>
  <c r="I10" i="9"/>
  <c r="J10" i="9" s="1"/>
  <c r="F10" i="9"/>
  <c r="I9" i="9"/>
  <c r="J9" i="9" s="1"/>
  <c r="F9" i="9"/>
  <c r="J8" i="9"/>
  <c r="I8" i="9"/>
  <c r="F8" i="9"/>
  <c r="J7" i="9"/>
  <c r="I7" i="9"/>
  <c r="F7" i="9"/>
  <c r="I6" i="9"/>
  <c r="J6" i="9" s="1"/>
  <c r="F6" i="9"/>
  <c r="I5" i="9"/>
  <c r="J5" i="9" s="1"/>
  <c r="F5" i="9"/>
  <c r="J4" i="9"/>
  <c r="I4" i="9"/>
  <c r="F4" i="9"/>
  <c r="J3" i="9"/>
  <c r="I3" i="9"/>
  <c r="F3" i="9"/>
  <c r="I2" i="9"/>
  <c r="J2" i="9" s="1"/>
  <c r="F2" i="9"/>
  <c r="I23" i="8"/>
  <c r="J23" i="8" s="1"/>
  <c r="F23" i="8"/>
  <c r="I22" i="8"/>
  <c r="J22" i="8" s="1"/>
  <c r="F22" i="8"/>
  <c r="J21" i="8"/>
  <c r="I21" i="8"/>
  <c r="F21" i="8"/>
  <c r="I20" i="8"/>
  <c r="J20" i="8" s="1"/>
  <c r="F20" i="8"/>
  <c r="I19" i="8"/>
  <c r="J19" i="8" s="1"/>
  <c r="F19" i="8"/>
  <c r="I18" i="8"/>
  <c r="J18" i="8" s="1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J10" i="8"/>
  <c r="I10" i="8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I5" i="8"/>
  <c r="H5" i="8"/>
  <c r="G5" i="8"/>
  <c r="E5" i="8"/>
  <c r="J4" i="8"/>
  <c r="I4" i="8"/>
  <c r="F4" i="8"/>
  <c r="F5" i="8" s="1"/>
  <c r="J3" i="8"/>
  <c r="I3" i="8"/>
  <c r="F3" i="8"/>
  <c r="I2" i="8"/>
  <c r="J2" i="8" s="1"/>
  <c r="F2" i="8"/>
  <c r="I24" i="7"/>
  <c r="J24" i="7" s="1"/>
  <c r="F24" i="7"/>
  <c r="I23" i="7"/>
  <c r="J23" i="7" s="1"/>
  <c r="F23" i="7"/>
  <c r="J22" i="7"/>
  <c r="I22" i="7"/>
  <c r="F22" i="7"/>
  <c r="I21" i="7"/>
  <c r="J21" i="7" s="1"/>
  <c r="F21" i="7"/>
  <c r="I20" i="7"/>
  <c r="J20" i="7" s="1"/>
  <c r="F20" i="7"/>
  <c r="I19" i="7"/>
  <c r="J19" i="7" s="1"/>
  <c r="F19" i="7"/>
  <c r="J18" i="7"/>
  <c r="I18" i="7"/>
  <c r="F18" i="7"/>
  <c r="I17" i="7"/>
  <c r="J17" i="7" s="1"/>
  <c r="F17" i="7"/>
  <c r="I16" i="7"/>
  <c r="J16" i="7" s="1"/>
  <c r="F16" i="7"/>
  <c r="I15" i="7"/>
  <c r="J15" i="7" s="1"/>
  <c r="F15" i="7"/>
  <c r="J14" i="7"/>
  <c r="I14" i="7"/>
  <c r="F14" i="7"/>
  <c r="I13" i="7"/>
  <c r="J13" i="7" s="1"/>
  <c r="F13" i="7"/>
  <c r="I12" i="7"/>
  <c r="J12" i="7" s="1"/>
  <c r="F12" i="7"/>
  <c r="I11" i="7"/>
  <c r="J11" i="7" s="1"/>
  <c r="F11" i="7"/>
  <c r="J10" i="7"/>
  <c r="I10" i="7"/>
  <c r="F10" i="7"/>
  <c r="I9" i="7"/>
  <c r="J9" i="7" s="1"/>
  <c r="F9" i="7"/>
  <c r="I8" i="7"/>
  <c r="J8" i="7" s="1"/>
  <c r="F8" i="7"/>
  <c r="J7" i="7"/>
  <c r="I7" i="7"/>
  <c r="F7" i="7"/>
  <c r="J6" i="7"/>
  <c r="I6" i="7"/>
  <c r="F6" i="7"/>
  <c r="I5" i="7"/>
  <c r="J5" i="7" s="1"/>
  <c r="F5" i="7"/>
  <c r="I4" i="7"/>
  <c r="J4" i="7" s="1"/>
  <c r="F4" i="7"/>
  <c r="J3" i="7"/>
  <c r="I3" i="7"/>
  <c r="F3" i="7"/>
  <c r="J2" i="7"/>
  <c r="I2" i="7"/>
  <c r="F2" i="7"/>
  <c r="I25" i="6"/>
  <c r="J25" i="6" s="1"/>
  <c r="F25" i="6"/>
  <c r="I24" i="6"/>
  <c r="J24" i="6" s="1"/>
  <c r="F24" i="6"/>
  <c r="J23" i="6"/>
  <c r="I23" i="6"/>
  <c r="F23" i="6"/>
  <c r="J22" i="6"/>
  <c r="I22" i="6"/>
  <c r="F22" i="6"/>
  <c r="I21" i="6"/>
  <c r="J21" i="6" s="1"/>
  <c r="F21" i="6"/>
  <c r="I20" i="6"/>
  <c r="J20" i="6" s="1"/>
  <c r="F20" i="6"/>
  <c r="J19" i="6"/>
  <c r="I19" i="6"/>
  <c r="F19" i="6"/>
  <c r="J18" i="6"/>
  <c r="I18" i="6"/>
  <c r="F18" i="6"/>
  <c r="I17" i="6"/>
  <c r="J17" i="6" s="1"/>
  <c r="F17" i="6"/>
  <c r="I16" i="6"/>
  <c r="J16" i="6" s="1"/>
  <c r="F16" i="6"/>
  <c r="J15" i="6"/>
  <c r="I15" i="6"/>
  <c r="F15" i="6"/>
  <c r="J14" i="6"/>
  <c r="I14" i="6"/>
  <c r="F14" i="6"/>
  <c r="I13" i="6"/>
  <c r="J13" i="6" s="1"/>
  <c r="F13" i="6"/>
  <c r="I12" i="6"/>
  <c r="J12" i="6" s="1"/>
  <c r="F12" i="6"/>
  <c r="J11" i="6"/>
  <c r="I11" i="6"/>
  <c r="F11" i="6"/>
  <c r="J10" i="6"/>
  <c r="I10" i="6"/>
  <c r="F10" i="6"/>
  <c r="I9" i="6"/>
  <c r="J9" i="6" s="1"/>
  <c r="F9" i="6"/>
  <c r="I8" i="6"/>
  <c r="J8" i="6" s="1"/>
  <c r="F8" i="6"/>
  <c r="J7" i="6"/>
  <c r="I7" i="6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E2" i="5"/>
  <c r="I2" i="5" s="1"/>
  <c r="J2" i="5" s="1"/>
  <c r="J3" i="5" s="1"/>
  <c r="H3" i="3"/>
  <c r="G3" i="3"/>
  <c r="F3" i="3"/>
  <c r="E3" i="3"/>
  <c r="I2" i="3"/>
  <c r="I3" i="3" s="1"/>
  <c r="F2" i="3"/>
  <c r="I3" i="2"/>
  <c r="F3" i="2"/>
  <c r="J3" i="2" s="1"/>
  <c r="J2" i="2"/>
  <c r="I2" i="2"/>
  <c r="F2" i="2"/>
  <c r="J48" i="1"/>
  <c r="K48" i="1" s="1"/>
  <c r="G48" i="1"/>
  <c r="J47" i="1"/>
  <c r="K47" i="1" s="1"/>
  <c r="G47" i="1"/>
  <c r="J46" i="1"/>
  <c r="K46" i="1" s="1"/>
  <c r="G46" i="1"/>
  <c r="J45" i="1"/>
  <c r="K45" i="1" s="1"/>
  <c r="G45" i="1"/>
  <c r="K44" i="1"/>
  <c r="J44" i="1"/>
  <c r="G44" i="1"/>
  <c r="J43" i="1"/>
  <c r="K43" i="1" s="1"/>
  <c r="G43" i="1"/>
  <c r="J42" i="1"/>
  <c r="K42" i="1" s="1"/>
  <c r="G42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3" i="1"/>
  <c r="K23" i="1" s="1"/>
  <c r="G23" i="1"/>
  <c r="J22" i="1"/>
  <c r="K22" i="1" s="1"/>
  <c r="G22" i="1"/>
  <c r="J21" i="1"/>
  <c r="K21" i="1" s="1"/>
  <c r="G21" i="1"/>
  <c r="J20" i="1"/>
  <c r="K20" i="1" s="1"/>
  <c r="G20" i="1"/>
  <c r="K19" i="1"/>
  <c r="J19" i="1"/>
  <c r="G19" i="1"/>
  <c r="J18" i="1"/>
  <c r="K18" i="1" s="1"/>
  <c r="G18" i="1"/>
  <c r="J17" i="1"/>
  <c r="K17" i="1" s="1"/>
  <c r="G17" i="1"/>
  <c r="J16" i="1"/>
  <c r="K16" i="1" s="1"/>
  <c r="G16" i="1"/>
  <c r="J15" i="1"/>
  <c r="K15" i="1" s="1"/>
  <c r="G15" i="1"/>
  <c r="J14" i="1"/>
  <c r="K14" i="1" s="1"/>
  <c r="G14" i="1"/>
  <c r="J13" i="1"/>
  <c r="K13" i="1" s="1"/>
  <c r="G13" i="1"/>
  <c r="J12" i="1"/>
  <c r="K12" i="1" s="1"/>
  <c r="G12" i="1"/>
  <c r="K11" i="1"/>
  <c r="J11" i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5" i="1"/>
  <c r="K5" i="1" s="1"/>
  <c r="G5" i="1"/>
  <c r="I4" i="1"/>
  <c r="H4" i="1"/>
  <c r="F4" i="1"/>
  <c r="K3" i="1"/>
  <c r="J3" i="1"/>
  <c r="G3" i="1"/>
  <c r="J2" i="1"/>
  <c r="J4" i="1" s="1"/>
  <c r="G2" i="1"/>
  <c r="G4" i="1" s="1"/>
  <c r="K2" i="1" l="1"/>
  <c r="K4" i="1" s="1"/>
  <c r="F2" i="5"/>
  <c r="J2" i="3"/>
</calcChain>
</file>

<file path=xl/sharedStrings.xml><?xml version="1.0" encoding="utf-8"?>
<sst xmlns="http://schemas.openxmlformats.org/spreadsheetml/2006/main" count="409" uniqueCount="215">
  <si>
    <t>numéro de la commande</t>
  </si>
  <si>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</si>
  <si>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</si>
  <si>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</si>
  <si>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</si>
  <si>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</si>
  <si>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</si>
  <si>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</si>
  <si>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</si>
  <si>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</si>
  <si>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</si>
  <si>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</si>
  <si>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</si>
  <si>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</si>
  <si>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</si>
  <si>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</si>
  <si>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</si>
  <si>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</si>
  <si>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</si>
  <si>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</si>
  <si>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</si>
  <si>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</si>
  <si>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</si>
  <si>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</si>
  <si>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</si>
  <si>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</si>
  <si>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</si>
  <si>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</si>
  <si>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</si>
  <si>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</si>
  <si>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</si>
  <si>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</si>
  <si>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</si>
  <si>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</si>
  <si>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</si>
  <si>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</si>
  <si>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</si>
  <si>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</si>
  <si>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</si>
  <si>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</si>
  <si>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</si>
  <si>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</si>
  <si>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</si>
  <si>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</si>
  <si>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</si>
  <si>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</si>
  <si>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</si>
  <si>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</si>
  <si>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</si>
  <si>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</si>
  <si>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</si>
  <si>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</si>
  <si>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</si>
  <si>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</si>
  <si>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</si>
  <si>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</si>
  <si>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467-611</t>
  </si>
  <si>
    <t>femelle</t>
  </si>
  <si>
    <t>1 kit de 10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</si>
  <si>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</si>
  <si>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</si>
  <si>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</si>
  <si>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</si>
  <si>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</si>
  <si>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</si>
  <si>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</si>
  <si>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</si>
  <si>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</si>
  <si>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</si>
  <si>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173-2916</t>
  </si>
  <si>
    <t>Connecteur 2 voie</t>
  </si>
  <si>
    <t>mâle KK254</t>
  </si>
  <si>
    <t>Paquet de 5</t>
  </si>
  <si>
    <t>173-2922</t>
  </si>
  <si>
    <t>Connecteur 3 voie</t>
  </si>
  <si>
    <t>173-2972</t>
  </si>
  <si>
    <t>Connecteur 7 voie</t>
  </si>
  <si>
    <t>296-4934</t>
  </si>
  <si>
    <t>femelle KK254</t>
  </si>
  <si>
    <t>296-4940</t>
  </si>
  <si>
    <t>679-5404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</si>
  <si>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</si>
  <si>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</si>
  <si>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</si>
  <si>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</si>
  <si>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</si>
  <si>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</si>
  <si>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</si>
  <si>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</si>
  <si>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</si>
  <si>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</si>
  <si>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BSPD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</si>
  <si>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</si>
  <si>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</si>
  <si>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</si>
  <si>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</si>
  <si>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</si>
  <si>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</si>
  <si>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</si>
  <si>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</si>
  <si>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</si>
  <si>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</si>
  <si>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</si>
  <si>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 xml:space="preserve">771-8398 </t>
  </si>
  <si>
    <t>Bouchon antipoussière DB-9</t>
  </si>
  <si>
    <t xml:space="preserve">909-7687 </t>
  </si>
  <si>
    <t xml:space="preserve">Cosse à sertir FASTON .250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</si>
  <si>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</si>
  <si>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</si>
  <si>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</si>
  <si>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</si>
  <si>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</si>
  <si>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</si>
  <si>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</si>
  <si>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571-62998-2</t>
  </si>
  <si>
    <t>Bornes 250 FAST RCPT 10-8 0</t>
  </si>
  <si>
    <t>Cosse pour MS</t>
  </si>
  <si>
    <t>Cosses à sertir pour les fils en 8 à 10AWG.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</si>
  <si>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</si>
  <si>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</si>
  <si>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</si>
  <si>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</si>
  <si>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</si>
  <si>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</si>
  <si>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</si>
  <si>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</si>
  <si>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</si>
  <si>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</si>
  <si>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</si>
  <si>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</si>
  <si>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</si>
  <si>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</si>
  <si>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</si>
  <si>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</si>
  <si>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</si>
  <si>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</si>
  <si>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</si>
  <si>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</si>
  <si>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</si>
  <si>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</si>
  <si>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</si>
  <si>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</si>
  <si>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</si>
  <si>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</si>
  <si>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</si>
  <si>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</si>
  <si>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</si>
  <si>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</si>
  <si>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</si>
  <si>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</si>
  <si>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</si>
  <si>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</si>
  <si>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</si>
  <si>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</si>
  <si>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RS-M10WS</t>
  </si>
  <si>
    <t>capteur de vitesse de roue</t>
  </si>
  <si>
    <t>Effet Hall</t>
  </si>
  <si>
    <t>FPS-V2-10</t>
  </si>
  <si>
    <t>Capteur de pression essence</t>
  </si>
  <si>
    <t>10 bar max</t>
  </si>
  <si>
    <t>FPS-V2-100</t>
  </si>
  <si>
    <t>Capteur pression frein</t>
  </si>
  <si>
    <t>100 bar max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</si>
  <si>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</si>
  <si>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</si>
  <si>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</si>
  <si>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</si>
  <si>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</si>
  <si>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</si>
  <si>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</si>
  <si>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</si>
  <si>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</si>
  <si>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</si>
  <si>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</si>
  <si>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</si>
  <si>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</si>
  <si>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</si>
  <si>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</si>
  <si>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</si>
  <si>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</si>
  <si>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</si>
  <si>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</si>
  <si>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</si>
  <si>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</si>
  <si>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</si>
  <si>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</si>
  <si>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</si>
  <si>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</si>
  <si>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</si>
  <si>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</si>
  <si>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</si>
  <si>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</si>
  <si>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</si>
  <si>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160-8576</t>
  </si>
  <si>
    <t xml:space="preserve">Vernis isolant 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</si>
  <si>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</si>
  <si>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</si>
  <si>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</si>
  <si>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</si>
  <si>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</si>
  <si>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</si>
  <si>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</si>
  <si>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</si>
  <si>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</si>
  <si>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régulateur 12v to 5v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</si>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</sst>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4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</fills>
  <borders count="24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23" xfId="0" applyFont="1" applyBorder="1" applyAlignment="1">
      <alignment horizontal="center" vertical="top"/>
    </xf>
    <xf numFmtId="0" fontId="11" fillId="6" borderId="0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 indent="1"/>
    </xf>
    <xf numFmtId="0" fontId="0" fillId="0" borderId="7" xfId="0" applyFont="1" applyBorder="1" applyAlignment="1">
      <alignment wrapText="1"/>
    </xf>
    <xf numFmtId="0" fontId="0" fillId="0" borderId="7" xfId="0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Font="1" applyBorder="1" applyAlignment="1">
      <alignment vertic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 applyAlignment="1">
      <alignment vertical="center"/>
    </xf>
    <xf numFmtId="0" fontId="0" fillId="0" borderId="12" xfId="0" applyBorder="1"/>
    <xf numFmtId="0" fontId="6" fillId="3" borderId="12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0" fillId="0" borderId="7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wrapText="1"/>
    </xf>
    <xf numFmtId="0" fontId="0" fillId="0" borderId="16" xfId="0" applyBorder="1"/>
    <xf numFmtId="164" fontId="0" fillId="0" borderId="16" xfId="0" applyNumberFormat="1" applyBorder="1"/>
    <xf numFmtId="2" fontId="0" fillId="0" borderId="16" xfId="0" applyNumberFormat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164" fontId="0" fillId="0" borderId="9" xfId="0" applyNumberFormat="1" applyBorder="1"/>
    <xf numFmtId="2" fontId="0" fillId="0" borderId="9" xfId="0" applyNumberFormat="1" applyBorder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horizontal="left" vertical="top"/>
    </xf>
    <xf numFmtId="0" fontId="0" fillId="0" borderId="17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2" fontId="0" fillId="4" borderId="0" xfId="0" applyNumberFormat="1" applyFill="1"/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0" fillId="0" borderId="7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20" xfId="0" applyFont="1" applyFill="1" applyBorder="1" applyAlignment="1">
      <alignment wrapText="1"/>
    </xf>
    <xf numFmtId="0" fontId="0" fillId="0" borderId="7" xfId="0" applyFont="1" applyBorder="1" applyAlignment="1">
      <alignment vertical="center"/>
    </xf>
    <xf numFmtId="0" fontId="9" fillId="0" borderId="0" xfId="0" applyFont="1"/>
    <xf numFmtId="166" fontId="0" fillId="3" borderId="12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9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0" fontId="9" fillId="0" borderId="0" xfId="0" applyFont="1"/>
    <xf numFmtId="0" fontId="0" fillId="0" borderId="9" xfId="0" applyBorder="1"/>
    <xf numFmtId="165" fontId="0" fillId="0" borderId="9" xfId="0" applyNumberFormat="1" applyFont="1" applyBorder="1" applyAlignment="1">
      <alignment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center"/>
    </xf>
    <xf numFmtId="9" fontId="0" fillId="0" borderId="9" xfId="0" applyNumberFormat="1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15" zoomScaleNormal="100" workbookViewId="0">
      <selection activeCell="K49" sqref="K49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25.5703125" customWidth="1"/>
    <col min="13" max="1025" width="9.140625" customWidth="1"/>
  </cols>
  <sheetData>
    <row r="1" spans="1:12" ht="38.25" customHeight="1" x14ac:dyDescent="0.25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7" t="s">
        <v>8</v>
      </c>
      <c r="J1" s="7" t="s">
        <v>9</v>
      </c>
      <c r="K1" s="10" t="s">
        <v>10</v>
      </c>
      <c r="L1" s="11"/>
    </row>
    <row r="2" spans="1:12" ht="30" x14ac:dyDescent="0.25">
      <c r="A2" s="4" t="s">
        <v>11</v>
      </c>
      <c r="B2" s="12" t="s">
        <v>12</v>
      </c>
      <c r="C2" s="13" t="s">
        <v>13</v>
      </c>
      <c r="D2" s="14" t="s">
        <v>14</v>
      </c>
      <c r="E2" s="14" t="s">
        <v>15</v>
      </c>
      <c r="F2" s="15">
        <v>1.022</v>
      </c>
      <c r="G2" s="15">
        <f>1.2*F2</f>
        <v>1.2263999999999999</v>
      </c>
      <c r="H2" s="16">
        <v>0.1</v>
      </c>
      <c r="I2" s="15">
        <v>5</v>
      </c>
      <c r="J2" s="17">
        <f>I2*F2*(1-H2)</f>
        <v>4.5990000000000002</v>
      </c>
      <c r="K2" s="18">
        <f>J2*1.2</f>
        <v>5.5187999999999997</v>
      </c>
    </row>
    <row r="3" spans="1:12" x14ac:dyDescent="0.25">
      <c r="A3" s="4"/>
      <c r="B3" s="19" t="s">
        <v>16</v>
      </c>
      <c r="C3" s="20" t="s">
        <v>17</v>
      </c>
      <c r="D3" s="20" t="s">
        <v>18</v>
      </c>
      <c r="E3" s="20"/>
      <c r="F3" s="20">
        <v>20.57</v>
      </c>
      <c r="G3" s="20">
        <f>1.2*F3</f>
        <v>24.684000000000001</v>
      </c>
      <c r="H3" s="21">
        <v>0.1</v>
      </c>
      <c r="I3" s="20">
        <v>2</v>
      </c>
      <c r="J3" s="22">
        <f>I3*F3*(1-H3)</f>
        <v>37.026000000000003</v>
      </c>
      <c r="K3" s="23">
        <f>J3*1.2</f>
        <v>44.431200000000004</v>
      </c>
    </row>
    <row r="4" spans="1:12" ht="45" customHeight="1" x14ac:dyDescent="0.25">
      <c r="A4" s="4"/>
      <c r="B4" s="24"/>
      <c r="C4" s="25"/>
      <c r="D4" s="25"/>
      <c r="E4" s="26" t="s">
        <v>19</v>
      </c>
      <c r="F4" s="27">
        <f t="shared" ref="F4:K4" si="0">SUM(F2:F3)</f>
        <v>21.591999999999999</v>
      </c>
      <c r="G4" s="27">
        <f t="shared" si="0"/>
        <v>25.910400000000003</v>
      </c>
      <c r="H4" s="27">
        <f t="shared" si="0"/>
        <v>0.2</v>
      </c>
      <c r="I4" s="27">
        <f t="shared" si="0"/>
        <v>7</v>
      </c>
      <c r="J4" s="27">
        <f t="shared" si="0"/>
        <v>41.625</v>
      </c>
      <c r="K4" s="28">
        <f t="shared" si="0"/>
        <v>49.95</v>
      </c>
    </row>
    <row r="5" spans="1:12" ht="30" x14ac:dyDescent="0.25">
      <c r="A5" s="4" t="s">
        <v>20</v>
      </c>
      <c r="B5" s="29" t="s">
        <v>12</v>
      </c>
      <c r="C5" s="13" t="s">
        <v>21</v>
      </c>
      <c r="D5" s="15" t="s">
        <v>22</v>
      </c>
      <c r="E5" s="14" t="s">
        <v>23</v>
      </c>
      <c r="F5" s="15">
        <v>43.46</v>
      </c>
      <c r="G5" s="15">
        <f>1.2*F5</f>
        <v>52.152000000000001</v>
      </c>
      <c r="H5" s="16">
        <v>0.05</v>
      </c>
      <c r="I5" s="15">
        <v>1</v>
      </c>
      <c r="J5" s="17">
        <f>I5*F5*(1-H5)</f>
        <v>41.286999999999999</v>
      </c>
      <c r="K5" s="18">
        <f>J5*1.2</f>
        <v>49.544399999999996</v>
      </c>
    </row>
    <row r="6" spans="1:12" ht="48.75" customHeight="1" x14ac:dyDescent="0.25">
      <c r="A6" s="4"/>
      <c r="B6" s="24"/>
      <c r="C6" s="25"/>
      <c r="D6" s="25"/>
      <c r="E6" s="26" t="s">
        <v>19</v>
      </c>
      <c r="F6" s="27"/>
      <c r="G6" s="27"/>
      <c r="H6" s="27"/>
      <c r="I6" s="27"/>
      <c r="J6" s="27"/>
      <c r="K6" s="28">
        <v>43.46</v>
      </c>
      <c r="L6" s="30" t="s">
        <v>24</v>
      </c>
    </row>
    <row r="7" spans="1:12" ht="30" x14ac:dyDescent="0.25">
      <c r="A7" s="3">
        <v>3</v>
      </c>
      <c r="B7" s="31" t="s">
        <v>25</v>
      </c>
      <c r="C7" s="32" t="s">
        <v>26</v>
      </c>
      <c r="D7" s="33" t="s">
        <v>27</v>
      </c>
      <c r="E7" s="33" t="s">
        <v>28</v>
      </c>
      <c r="F7" s="34">
        <v>30.97</v>
      </c>
      <c r="G7" s="34">
        <f t="shared" ref="G7:G41" si="1">1.2*F7</f>
        <v>37.163999999999994</v>
      </c>
      <c r="H7" s="35">
        <v>0.1</v>
      </c>
      <c r="I7" s="34">
        <v>2</v>
      </c>
      <c r="J7" s="36">
        <f t="shared" ref="J7:J39" si="2">I7*F7*(1-H7)</f>
        <v>55.746000000000002</v>
      </c>
      <c r="K7" s="36">
        <f t="shared" ref="K7:K41" si="3">J7*1.2</f>
        <v>66.895200000000003</v>
      </c>
    </row>
    <row r="8" spans="1:12" ht="15" customHeight="1" x14ac:dyDescent="0.25">
      <c r="A8" s="3"/>
      <c r="B8" s="19" t="s">
        <v>25</v>
      </c>
      <c r="C8" s="37" t="s">
        <v>29</v>
      </c>
      <c r="D8" s="38" t="s">
        <v>30</v>
      </c>
      <c r="E8" s="38" t="s">
        <v>31</v>
      </c>
      <c r="F8" s="38">
        <v>16</v>
      </c>
      <c r="G8" s="38">
        <f t="shared" si="1"/>
        <v>19.2</v>
      </c>
      <c r="H8" s="39">
        <v>0.1</v>
      </c>
      <c r="I8" s="38">
        <v>1</v>
      </c>
      <c r="J8" s="40">
        <f t="shared" si="2"/>
        <v>14.4</v>
      </c>
      <c r="K8" s="40">
        <f t="shared" si="3"/>
        <v>17.28</v>
      </c>
    </row>
    <row r="9" spans="1:12" x14ac:dyDescent="0.25">
      <c r="A9" s="3"/>
      <c r="B9" s="19" t="s">
        <v>25</v>
      </c>
      <c r="C9" s="41" t="s">
        <v>32</v>
      </c>
      <c r="D9" s="42" t="s">
        <v>27</v>
      </c>
      <c r="E9" s="43" t="s">
        <v>33</v>
      </c>
      <c r="F9" s="38">
        <v>16.47</v>
      </c>
      <c r="G9" s="38">
        <f t="shared" si="1"/>
        <v>19.763999999999999</v>
      </c>
      <c r="H9" s="39">
        <v>0.1</v>
      </c>
      <c r="I9" s="38">
        <v>1</v>
      </c>
      <c r="J9" s="40">
        <f t="shared" si="2"/>
        <v>14.822999999999999</v>
      </c>
      <c r="K9" s="40">
        <f t="shared" si="3"/>
        <v>17.787599999999998</v>
      </c>
    </row>
    <row r="10" spans="1:12" ht="15" customHeight="1" x14ac:dyDescent="0.25">
      <c r="A10" s="3"/>
      <c r="B10" s="44" t="s">
        <v>16</v>
      </c>
      <c r="C10" s="45" t="s">
        <v>34</v>
      </c>
      <c r="D10" s="34" t="s">
        <v>35</v>
      </c>
      <c r="E10" s="34" t="s">
        <v>36</v>
      </c>
      <c r="F10" s="34">
        <v>13.59</v>
      </c>
      <c r="G10" s="34">
        <f t="shared" si="1"/>
        <v>16.308</v>
      </c>
      <c r="H10" s="35">
        <v>0.1</v>
      </c>
      <c r="I10" s="34">
        <v>1</v>
      </c>
      <c r="J10" s="36">
        <f t="shared" si="2"/>
        <v>12.231</v>
      </c>
      <c r="K10" s="36">
        <f t="shared" si="3"/>
        <v>14.677199999999999</v>
      </c>
    </row>
    <row r="11" spans="1:12" ht="15" customHeight="1" x14ac:dyDescent="0.25">
      <c r="A11" s="3"/>
      <c r="B11" s="44" t="s">
        <v>16</v>
      </c>
      <c r="C11" s="37" t="s">
        <v>37</v>
      </c>
      <c r="D11" s="38" t="s">
        <v>38</v>
      </c>
      <c r="E11" s="38" t="s">
        <v>39</v>
      </c>
      <c r="F11" s="38">
        <v>0.82</v>
      </c>
      <c r="G11" s="38">
        <f t="shared" si="1"/>
        <v>0.98399999999999987</v>
      </c>
      <c r="H11" s="39">
        <v>0.1</v>
      </c>
      <c r="I11" s="38">
        <v>10</v>
      </c>
      <c r="J11" s="40">
        <f t="shared" si="2"/>
        <v>7.38</v>
      </c>
      <c r="K11" s="40">
        <f t="shared" si="3"/>
        <v>8.8559999999999999</v>
      </c>
      <c r="L11" t="s">
        <v>40</v>
      </c>
    </row>
    <row r="12" spans="1:12" ht="15" customHeight="1" x14ac:dyDescent="0.25">
      <c r="A12" s="3"/>
      <c r="B12" s="44" t="s">
        <v>16</v>
      </c>
      <c r="C12" s="37" t="s">
        <v>41</v>
      </c>
      <c r="D12" s="38" t="s">
        <v>42</v>
      </c>
      <c r="E12" s="38" t="s">
        <v>43</v>
      </c>
      <c r="F12" s="38">
        <v>1.68</v>
      </c>
      <c r="G12" s="38">
        <f t="shared" si="1"/>
        <v>2.016</v>
      </c>
      <c r="H12" s="39">
        <v>0.1</v>
      </c>
      <c r="I12" s="38">
        <v>5</v>
      </c>
      <c r="J12" s="40">
        <f t="shared" si="2"/>
        <v>7.5600000000000005</v>
      </c>
      <c r="K12" s="40">
        <f t="shared" si="3"/>
        <v>9.072000000000001</v>
      </c>
      <c r="L12" t="s">
        <v>44</v>
      </c>
    </row>
    <row r="13" spans="1:12" ht="16.5" customHeight="1" x14ac:dyDescent="0.25">
      <c r="A13" s="3"/>
      <c r="B13" s="44" t="s">
        <v>16</v>
      </c>
      <c r="C13" s="45" t="s">
        <v>45</v>
      </c>
      <c r="D13" s="42" t="s">
        <v>46</v>
      </c>
      <c r="E13" s="38" t="s">
        <v>47</v>
      </c>
      <c r="F13" s="38">
        <v>0.27600000000000002</v>
      </c>
      <c r="G13" s="38">
        <f t="shared" si="1"/>
        <v>0.33119999999999999</v>
      </c>
      <c r="H13" s="39">
        <v>0.1</v>
      </c>
      <c r="I13" s="38">
        <v>5</v>
      </c>
      <c r="J13" s="40">
        <f t="shared" si="2"/>
        <v>1.2420000000000002</v>
      </c>
      <c r="K13" s="40">
        <f t="shared" si="3"/>
        <v>1.4904000000000002</v>
      </c>
      <c r="L13" t="s">
        <v>48</v>
      </c>
    </row>
    <row r="14" spans="1:12" x14ac:dyDescent="0.25">
      <c r="A14" s="3"/>
      <c r="B14" s="44" t="s">
        <v>12</v>
      </c>
      <c r="C14" s="45" t="s">
        <v>49</v>
      </c>
      <c r="D14" s="42" t="s">
        <v>50</v>
      </c>
      <c r="E14" s="38" t="s">
        <v>51</v>
      </c>
      <c r="F14" s="38">
        <v>0.23300000000000001</v>
      </c>
      <c r="G14" s="38">
        <f t="shared" si="1"/>
        <v>0.27960000000000002</v>
      </c>
      <c r="H14" s="39">
        <v>0.1</v>
      </c>
      <c r="I14" s="38">
        <v>10</v>
      </c>
      <c r="J14" s="40">
        <f t="shared" si="2"/>
        <v>2.097</v>
      </c>
      <c r="K14" s="40">
        <f t="shared" si="3"/>
        <v>2.5164</v>
      </c>
      <c r="L14" t="s">
        <v>52</v>
      </c>
    </row>
    <row r="15" spans="1:12" x14ac:dyDescent="0.25">
      <c r="A15" s="3"/>
      <c r="B15" s="44" t="s">
        <v>12</v>
      </c>
      <c r="C15" s="45" t="s">
        <v>53</v>
      </c>
      <c r="D15" s="42" t="s">
        <v>54</v>
      </c>
      <c r="E15" s="38" t="s">
        <v>55</v>
      </c>
      <c r="F15" s="38">
        <v>7.8E-2</v>
      </c>
      <c r="G15" s="38">
        <f t="shared" si="1"/>
        <v>9.3600000000000003E-2</v>
      </c>
      <c r="H15" s="39">
        <v>0.1</v>
      </c>
      <c r="I15" s="38">
        <v>100</v>
      </c>
      <c r="J15" s="40">
        <f t="shared" si="2"/>
        <v>7.02</v>
      </c>
      <c r="K15" s="40">
        <f t="shared" si="3"/>
        <v>8.4239999999999995</v>
      </c>
    </row>
    <row r="16" spans="1:12" x14ac:dyDescent="0.25">
      <c r="A16" s="3"/>
      <c r="B16" s="46" t="s">
        <v>12</v>
      </c>
      <c r="C16" s="47" t="s">
        <v>56</v>
      </c>
      <c r="D16" s="48" t="s">
        <v>50</v>
      </c>
      <c r="E16" s="20" t="s">
        <v>57</v>
      </c>
      <c r="F16" s="20">
        <v>3.3</v>
      </c>
      <c r="G16" s="20">
        <f t="shared" si="1"/>
        <v>3.9599999999999995</v>
      </c>
      <c r="H16" s="21">
        <v>0.1</v>
      </c>
      <c r="I16" s="20">
        <v>1</v>
      </c>
      <c r="J16" s="22">
        <f t="shared" si="2"/>
        <v>2.9699999999999998</v>
      </c>
      <c r="K16" s="22">
        <f t="shared" si="3"/>
        <v>3.5639999999999996</v>
      </c>
      <c r="L16" t="s">
        <v>58</v>
      </c>
    </row>
    <row r="17" spans="1:12" ht="30" x14ac:dyDescent="0.25">
      <c r="A17" s="3"/>
      <c r="B17" s="19" t="s">
        <v>12</v>
      </c>
      <c r="C17" s="45" t="s">
        <v>13</v>
      </c>
      <c r="D17" s="42" t="s">
        <v>14</v>
      </c>
      <c r="E17" s="42" t="s">
        <v>15</v>
      </c>
      <c r="F17" s="38">
        <v>1.022</v>
      </c>
      <c r="G17" s="38">
        <f t="shared" si="1"/>
        <v>1.2263999999999999</v>
      </c>
      <c r="H17" s="39">
        <v>0.1</v>
      </c>
      <c r="I17" s="38">
        <v>5</v>
      </c>
      <c r="J17" s="40">
        <f t="shared" si="2"/>
        <v>4.5990000000000002</v>
      </c>
      <c r="K17" s="40">
        <f t="shared" si="3"/>
        <v>5.5187999999999997</v>
      </c>
    </row>
    <row r="18" spans="1:12" ht="15" customHeight="1" x14ac:dyDescent="0.25">
      <c r="A18" s="3"/>
      <c r="B18" s="49" t="s">
        <v>12</v>
      </c>
      <c r="C18" s="50" t="s">
        <v>59</v>
      </c>
      <c r="D18" s="34" t="s">
        <v>60</v>
      </c>
      <c r="E18" s="34" t="s">
        <v>61</v>
      </c>
      <c r="F18" s="34">
        <v>2.117</v>
      </c>
      <c r="G18" s="34">
        <f t="shared" si="1"/>
        <v>2.5404</v>
      </c>
      <c r="H18" s="35">
        <v>0.1</v>
      </c>
      <c r="I18" s="34">
        <v>13</v>
      </c>
      <c r="J18" s="36">
        <f t="shared" si="2"/>
        <v>24.768900000000002</v>
      </c>
      <c r="K18" s="36">
        <f t="shared" si="3"/>
        <v>29.72268</v>
      </c>
      <c r="L18" t="s">
        <v>62</v>
      </c>
    </row>
    <row r="19" spans="1:12" ht="15" customHeight="1" x14ac:dyDescent="0.25">
      <c r="A19" s="3"/>
      <c r="B19" s="49" t="s">
        <v>12</v>
      </c>
      <c r="C19" s="37" t="s">
        <v>63</v>
      </c>
      <c r="D19" s="38" t="s">
        <v>64</v>
      </c>
      <c r="E19" s="34" t="s">
        <v>65</v>
      </c>
      <c r="F19" s="38">
        <v>2.4729999999999999</v>
      </c>
      <c r="G19" s="38">
        <f t="shared" si="1"/>
        <v>2.9675999999999996</v>
      </c>
      <c r="H19" s="39">
        <v>0.1</v>
      </c>
      <c r="I19" s="38">
        <v>4</v>
      </c>
      <c r="J19" s="40">
        <f t="shared" si="2"/>
        <v>8.9027999999999992</v>
      </c>
      <c r="K19" s="40">
        <f t="shared" si="3"/>
        <v>10.683359999999999</v>
      </c>
      <c r="L19" t="s">
        <v>66</v>
      </c>
    </row>
    <row r="20" spans="1:12" ht="15" customHeight="1" x14ac:dyDescent="0.25">
      <c r="A20" s="3"/>
      <c r="B20" s="49" t="s">
        <v>16</v>
      </c>
      <c r="C20" s="37" t="s">
        <v>67</v>
      </c>
      <c r="D20" s="38" t="s">
        <v>68</v>
      </c>
      <c r="E20" s="38"/>
      <c r="F20" s="38">
        <v>2.6</v>
      </c>
      <c r="G20" s="38">
        <f t="shared" si="1"/>
        <v>3.12</v>
      </c>
      <c r="H20" s="39">
        <v>0.1</v>
      </c>
      <c r="I20" s="38">
        <v>3</v>
      </c>
      <c r="J20" s="40">
        <f t="shared" si="2"/>
        <v>7.0200000000000005</v>
      </c>
      <c r="K20" s="40">
        <f t="shared" si="3"/>
        <v>8.4239999999999995</v>
      </c>
    </row>
    <row r="21" spans="1:12" ht="15" customHeight="1" x14ac:dyDescent="0.25">
      <c r="A21" s="3"/>
      <c r="B21" s="49" t="s">
        <v>16</v>
      </c>
      <c r="C21" s="37" t="s">
        <v>69</v>
      </c>
      <c r="D21" s="38" t="s">
        <v>70</v>
      </c>
      <c r="E21" s="38" t="s">
        <v>71</v>
      </c>
      <c r="F21" s="38">
        <v>0.51</v>
      </c>
      <c r="G21" s="38">
        <f t="shared" si="1"/>
        <v>0.61199999999999999</v>
      </c>
      <c r="H21" s="39">
        <v>0.1</v>
      </c>
      <c r="I21" s="38">
        <v>10</v>
      </c>
      <c r="J21" s="40">
        <f t="shared" si="2"/>
        <v>4.59</v>
      </c>
      <c r="K21" s="40">
        <f t="shared" si="3"/>
        <v>5.508</v>
      </c>
      <c r="L21" t="s">
        <v>72</v>
      </c>
    </row>
    <row r="22" spans="1:12" ht="15" customHeight="1" x14ac:dyDescent="0.25">
      <c r="A22" s="3"/>
      <c r="B22" s="49" t="s">
        <v>16</v>
      </c>
      <c r="C22" s="37" t="s">
        <v>73</v>
      </c>
      <c r="D22" s="38" t="s">
        <v>74</v>
      </c>
      <c r="E22" s="38" t="s">
        <v>71</v>
      </c>
      <c r="F22" s="38">
        <v>0.72</v>
      </c>
      <c r="G22" s="38">
        <f t="shared" si="1"/>
        <v>0.86399999999999999</v>
      </c>
      <c r="H22" s="39">
        <v>0.1</v>
      </c>
      <c r="I22" s="38">
        <v>5</v>
      </c>
      <c r="J22" s="40">
        <f t="shared" si="2"/>
        <v>3.2399999999999998</v>
      </c>
      <c r="K22" s="40">
        <f t="shared" si="3"/>
        <v>3.8879999999999995</v>
      </c>
      <c r="L22" t="s">
        <v>72</v>
      </c>
    </row>
    <row r="23" spans="1:12" ht="15" customHeight="1" x14ac:dyDescent="0.25">
      <c r="A23" s="3"/>
      <c r="B23" s="49" t="s">
        <v>16</v>
      </c>
      <c r="C23" s="37" t="s">
        <v>75</v>
      </c>
      <c r="D23" s="38" t="s">
        <v>76</v>
      </c>
      <c r="E23" s="38" t="s">
        <v>71</v>
      </c>
      <c r="F23" s="38">
        <v>1.76</v>
      </c>
      <c r="G23" s="38">
        <f t="shared" si="1"/>
        <v>2.1120000000000001</v>
      </c>
      <c r="H23" s="39">
        <v>0.1</v>
      </c>
      <c r="I23" s="38">
        <v>5</v>
      </c>
      <c r="J23" s="40">
        <f t="shared" si="2"/>
        <v>7.9200000000000008</v>
      </c>
      <c r="K23" s="40">
        <f t="shared" si="3"/>
        <v>9.5040000000000013</v>
      </c>
      <c r="L23" t="s">
        <v>72</v>
      </c>
    </row>
    <row r="24" spans="1:12" ht="15" customHeight="1" x14ac:dyDescent="0.25">
      <c r="A24" s="3"/>
      <c r="B24" s="49" t="s">
        <v>16</v>
      </c>
      <c r="C24" s="37" t="s">
        <v>77</v>
      </c>
      <c r="D24" s="38" t="s">
        <v>70</v>
      </c>
      <c r="E24" s="38" t="s">
        <v>78</v>
      </c>
      <c r="F24" s="38">
        <v>0.22600000000000001</v>
      </c>
      <c r="G24" s="38">
        <f t="shared" si="1"/>
        <v>0.2712</v>
      </c>
      <c r="H24" s="39">
        <v>0.1</v>
      </c>
      <c r="I24" s="38">
        <v>10</v>
      </c>
      <c r="J24" s="40">
        <f t="shared" si="2"/>
        <v>2.0340000000000003</v>
      </c>
      <c r="K24" s="40">
        <f t="shared" si="3"/>
        <v>2.4408000000000003</v>
      </c>
      <c r="L24" t="s">
        <v>72</v>
      </c>
    </row>
    <row r="25" spans="1:12" ht="15" customHeight="1" x14ac:dyDescent="0.25">
      <c r="A25" s="3"/>
      <c r="B25" s="49" t="s">
        <v>16</v>
      </c>
      <c r="C25" s="37" t="s">
        <v>79</v>
      </c>
      <c r="D25" s="38" t="s">
        <v>74</v>
      </c>
      <c r="E25" s="38" t="s">
        <v>78</v>
      </c>
      <c r="F25" s="38">
        <v>0.45200000000000001</v>
      </c>
      <c r="G25" s="38">
        <f t="shared" si="1"/>
        <v>0.54239999999999999</v>
      </c>
      <c r="H25" s="39">
        <v>0.1</v>
      </c>
      <c r="I25" s="38">
        <v>5</v>
      </c>
      <c r="J25" s="40">
        <f t="shared" si="2"/>
        <v>2.0340000000000003</v>
      </c>
      <c r="K25" s="40">
        <f t="shared" si="3"/>
        <v>2.4408000000000003</v>
      </c>
      <c r="L25" t="s">
        <v>72</v>
      </c>
    </row>
    <row r="26" spans="1:12" ht="15" customHeight="1" x14ac:dyDescent="0.25">
      <c r="A26" s="3"/>
      <c r="B26" s="49" t="s">
        <v>16</v>
      </c>
      <c r="C26" s="37" t="s">
        <v>80</v>
      </c>
      <c r="D26" s="38" t="s">
        <v>76</v>
      </c>
      <c r="E26" s="38" t="s">
        <v>78</v>
      </c>
      <c r="F26" s="38">
        <v>0.26900000000000002</v>
      </c>
      <c r="G26" s="38">
        <f t="shared" si="1"/>
        <v>0.32280000000000003</v>
      </c>
      <c r="H26" s="39">
        <v>0.1</v>
      </c>
      <c r="I26" s="38">
        <v>10</v>
      </c>
      <c r="J26" s="40">
        <f t="shared" si="2"/>
        <v>2.4210000000000003</v>
      </c>
      <c r="K26" s="40">
        <f t="shared" si="3"/>
        <v>2.9052000000000002</v>
      </c>
      <c r="L26" t="s">
        <v>81</v>
      </c>
    </row>
    <row r="27" spans="1:12" ht="15" customHeight="1" x14ac:dyDescent="0.25">
      <c r="A27" s="3"/>
      <c r="B27" s="49" t="s">
        <v>16</v>
      </c>
      <c r="C27" s="37" t="s">
        <v>82</v>
      </c>
      <c r="D27" s="38" t="s">
        <v>83</v>
      </c>
      <c r="E27" s="38" t="s">
        <v>84</v>
      </c>
      <c r="F27" s="38">
        <v>37.340000000000003</v>
      </c>
      <c r="G27" s="38">
        <f t="shared" si="1"/>
        <v>44.808</v>
      </c>
      <c r="H27" s="39">
        <v>0.1</v>
      </c>
      <c r="I27" s="38">
        <v>2</v>
      </c>
      <c r="J27" s="40">
        <f t="shared" si="2"/>
        <v>67.212000000000003</v>
      </c>
      <c r="K27" s="40">
        <f t="shared" si="3"/>
        <v>80.654399999999995</v>
      </c>
      <c r="L27" t="s">
        <v>85</v>
      </c>
    </row>
    <row r="28" spans="1:12" ht="15" customHeight="1" x14ac:dyDescent="0.25">
      <c r="A28" s="3"/>
      <c r="B28" s="49" t="s">
        <v>16</v>
      </c>
      <c r="C28" s="37" t="s">
        <v>86</v>
      </c>
      <c r="D28" s="38" t="s">
        <v>87</v>
      </c>
      <c r="E28" s="38" t="s">
        <v>88</v>
      </c>
      <c r="F28" s="38">
        <v>0.219</v>
      </c>
      <c r="G28" s="38">
        <f t="shared" si="1"/>
        <v>0.26279999999999998</v>
      </c>
      <c r="H28" s="39">
        <v>0.1</v>
      </c>
      <c r="I28" s="38">
        <v>20</v>
      </c>
      <c r="J28" s="40">
        <f t="shared" si="2"/>
        <v>3.9420000000000002</v>
      </c>
      <c r="K28" s="40">
        <f t="shared" si="3"/>
        <v>4.7304000000000004</v>
      </c>
      <c r="L28" t="s">
        <v>89</v>
      </c>
    </row>
    <row r="29" spans="1:12" ht="15" customHeight="1" x14ac:dyDescent="0.25">
      <c r="A29" s="3"/>
      <c r="B29" s="49" t="s">
        <v>16</v>
      </c>
      <c r="C29" s="51" t="s">
        <v>17</v>
      </c>
      <c r="D29" s="20" t="s">
        <v>18</v>
      </c>
      <c r="E29" s="20"/>
      <c r="F29" s="20">
        <v>20.57</v>
      </c>
      <c r="G29" s="38">
        <f t="shared" si="1"/>
        <v>24.684000000000001</v>
      </c>
      <c r="H29" s="39">
        <v>0.1</v>
      </c>
      <c r="I29" s="38">
        <v>2</v>
      </c>
      <c r="J29" s="40">
        <f t="shared" si="2"/>
        <v>37.026000000000003</v>
      </c>
      <c r="K29" s="40">
        <f t="shared" si="3"/>
        <v>44.431200000000004</v>
      </c>
      <c r="L29" t="s">
        <v>90</v>
      </c>
    </row>
    <row r="30" spans="1:12" x14ac:dyDescent="0.25">
      <c r="A30" s="3"/>
      <c r="B30" s="78" t="s">
        <v>12</v>
      </c>
      <c r="C30" s="79" t="s">
        <v>193</v>
      </c>
      <c r="D30" s="76" t="s">
        <v>194</v>
      </c>
      <c r="E30" s="76"/>
      <c r="F30" s="76">
        <v>11.11</v>
      </c>
      <c r="G30" s="76">
        <f t="shared" si="1"/>
        <v>13.331999999999999</v>
      </c>
      <c r="H30" s="80">
        <v>0.1</v>
      </c>
      <c r="I30" s="76">
        <v>1</v>
      </c>
      <c r="J30" s="40">
        <f t="shared" si="2"/>
        <v>9.9990000000000006</v>
      </c>
      <c r="K30" s="40">
        <f t="shared" si="3"/>
        <v>11.998800000000001</v>
      </c>
    </row>
    <row r="31" spans="1:12" x14ac:dyDescent="0.25">
      <c r="A31" s="3"/>
      <c r="B31" s="78" t="s">
        <v>91</v>
      </c>
      <c r="C31" s="79" t="s">
        <v>195</v>
      </c>
      <c r="D31" s="76" t="s">
        <v>196</v>
      </c>
      <c r="E31" s="76"/>
      <c r="F31" s="76">
        <v>2.96</v>
      </c>
      <c r="G31" s="76">
        <f t="shared" si="1"/>
        <v>3.552</v>
      </c>
      <c r="H31" s="80">
        <v>0.1</v>
      </c>
      <c r="I31" s="76">
        <v>3</v>
      </c>
      <c r="J31" s="40">
        <f t="shared" si="2"/>
        <v>7.9919999999999991</v>
      </c>
      <c r="K31" s="40">
        <f t="shared" si="3"/>
        <v>9.5903999999999989</v>
      </c>
    </row>
    <row r="32" spans="1:12" x14ac:dyDescent="0.25">
      <c r="A32" s="3"/>
      <c r="B32" s="78" t="s">
        <v>91</v>
      </c>
      <c r="C32" s="79" t="s">
        <v>197</v>
      </c>
      <c r="D32" s="76" t="s">
        <v>198</v>
      </c>
      <c r="E32" s="76"/>
      <c r="F32" s="76">
        <v>0.25800000000000001</v>
      </c>
      <c r="G32" s="76">
        <f t="shared" si="1"/>
        <v>0.30959999999999999</v>
      </c>
      <c r="H32" s="80">
        <v>0.1</v>
      </c>
      <c r="I32" s="76">
        <v>10</v>
      </c>
      <c r="J32" s="40">
        <f t="shared" si="2"/>
        <v>2.3220000000000001</v>
      </c>
      <c r="K32" s="40">
        <f t="shared" si="3"/>
        <v>2.7864</v>
      </c>
      <c r="L32" t="s">
        <v>199</v>
      </c>
    </row>
    <row r="33" spans="1:12" x14ac:dyDescent="0.25">
      <c r="A33" s="3"/>
      <c r="B33" s="78" t="s">
        <v>91</v>
      </c>
      <c r="C33" s="79" t="s">
        <v>200</v>
      </c>
      <c r="D33" s="76" t="s">
        <v>201</v>
      </c>
      <c r="E33" s="76"/>
      <c r="F33" s="76">
        <v>0.27100000000000002</v>
      </c>
      <c r="G33" s="76">
        <f t="shared" si="1"/>
        <v>0.32519999999999999</v>
      </c>
      <c r="H33" s="80">
        <v>0.1</v>
      </c>
      <c r="I33" s="76">
        <v>10</v>
      </c>
      <c r="J33" s="40">
        <f t="shared" si="2"/>
        <v>2.4390000000000001</v>
      </c>
      <c r="K33" s="40">
        <f t="shared" si="3"/>
        <v>2.9268000000000001</v>
      </c>
      <c r="L33" t="s">
        <v>199</v>
      </c>
    </row>
    <row r="34" spans="1:12" x14ac:dyDescent="0.25">
      <c r="A34" s="3"/>
      <c r="B34" s="78" t="s">
        <v>91</v>
      </c>
      <c r="C34" s="79" t="s">
        <v>202</v>
      </c>
      <c r="D34" s="76" t="s">
        <v>203</v>
      </c>
      <c r="E34" s="76" t="s">
        <v>204</v>
      </c>
      <c r="F34" s="76">
        <v>1.1100000000000001</v>
      </c>
      <c r="G34" s="76">
        <f t="shared" si="1"/>
        <v>1.3320000000000001</v>
      </c>
      <c r="H34" s="80">
        <v>0.1</v>
      </c>
      <c r="I34" s="76">
        <v>5</v>
      </c>
      <c r="J34" s="40">
        <f t="shared" si="2"/>
        <v>4.995000000000001</v>
      </c>
      <c r="K34" s="40">
        <f t="shared" si="3"/>
        <v>5.9940000000000007</v>
      </c>
    </row>
    <row r="35" spans="1:12" ht="30" x14ac:dyDescent="0.25">
      <c r="A35" s="3"/>
      <c r="B35" s="78" t="s">
        <v>91</v>
      </c>
      <c r="C35" s="81" t="s">
        <v>205</v>
      </c>
      <c r="D35" s="82" t="s">
        <v>206</v>
      </c>
      <c r="E35" s="76"/>
      <c r="F35" s="76">
        <v>1.68</v>
      </c>
      <c r="G35" s="76">
        <f t="shared" si="1"/>
        <v>2.016</v>
      </c>
      <c r="H35" s="80">
        <v>0.1</v>
      </c>
      <c r="I35" s="76">
        <v>8</v>
      </c>
      <c r="J35" s="40">
        <f t="shared" si="2"/>
        <v>12.096</v>
      </c>
      <c r="K35" s="40">
        <f t="shared" si="3"/>
        <v>14.5152</v>
      </c>
    </row>
    <row r="36" spans="1:12" x14ac:dyDescent="0.25">
      <c r="A36" s="3"/>
      <c r="B36" s="78" t="s">
        <v>91</v>
      </c>
      <c r="C36" s="79" t="s">
        <v>207</v>
      </c>
      <c r="D36" s="76" t="s">
        <v>208</v>
      </c>
      <c r="E36" s="76"/>
      <c r="F36" s="76">
        <v>0.33600000000000002</v>
      </c>
      <c r="G36" s="76">
        <f t="shared" si="1"/>
        <v>0.4032</v>
      </c>
      <c r="H36" s="80">
        <v>0.1</v>
      </c>
      <c r="I36" s="76">
        <v>25</v>
      </c>
      <c r="J36" s="40">
        <f t="shared" si="2"/>
        <v>7.5600000000000005</v>
      </c>
      <c r="K36" s="40">
        <f t="shared" si="3"/>
        <v>9.072000000000001</v>
      </c>
      <c r="L36" t="s">
        <v>209</v>
      </c>
    </row>
    <row r="37" spans="1:12" x14ac:dyDescent="0.25">
      <c r="A37" s="3"/>
      <c r="B37" s="78" t="s">
        <v>91</v>
      </c>
      <c r="C37" s="81" t="s">
        <v>210</v>
      </c>
      <c r="D37" s="83" t="s">
        <v>211</v>
      </c>
      <c r="E37" s="76"/>
      <c r="F37" s="76">
        <v>5.2999999999999999E-2</v>
      </c>
      <c r="G37" s="76">
        <f t="shared" si="1"/>
        <v>6.359999999999999E-2</v>
      </c>
      <c r="H37" s="80">
        <v>0.1</v>
      </c>
      <c r="I37" s="76">
        <v>100</v>
      </c>
      <c r="J37" s="40">
        <f t="shared" si="2"/>
        <v>4.7699999999999996</v>
      </c>
      <c r="K37" s="40">
        <f t="shared" si="3"/>
        <v>5.7239999999999993</v>
      </c>
      <c r="L37" t="s">
        <v>212</v>
      </c>
    </row>
    <row r="38" spans="1:12" x14ac:dyDescent="0.25">
      <c r="A38" s="3"/>
      <c r="B38" s="78" t="s">
        <v>91</v>
      </c>
      <c r="C38" s="79" t="s">
        <v>213</v>
      </c>
      <c r="D38" s="76" t="s">
        <v>214</v>
      </c>
      <c r="E38" s="76"/>
      <c r="F38" s="76">
        <v>0.23799999999999999</v>
      </c>
      <c r="G38" s="76">
        <f t="shared" si="1"/>
        <v>0.28559999999999997</v>
      </c>
      <c r="H38" s="80">
        <v>0.1</v>
      </c>
      <c r="I38" s="76">
        <v>25</v>
      </c>
      <c r="J38" s="40">
        <f t="shared" si="2"/>
        <v>5.3549999999999995</v>
      </c>
      <c r="K38" s="40">
        <f t="shared" si="3"/>
        <v>6.4259999999999993</v>
      </c>
      <c r="L38" t="s">
        <v>209</v>
      </c>
    </row>
    <row r="39" spans="1:12" x14ac:dyDescent="0.25">
      <c r="A39" s="3"/>
      <c r="B39" s="49" t="s">
        <v>91</v>
      </c>
      <c r="C39" s="37"/>
      <c r="D39" s="38"/>
      <c r="E39" s="38"/>
      <c r="F39" s="38"/>
      <c r="G39" s="38">
        <f t="shared" si="1"/>
        <v>0</v>
      </c>
      <c r="H39" s="39">
        <v>0.1</v>
      </c>
      <c r="I39" s="38"/>
      <c r="J39" s="40">
        <f t="shared" ref="J33:J41" si="4">I39*F39*(1-H39)</f>
        <v>0</v>
      </c>
      <c r="K39" s="40">
        <f t="shared" si="3"/>
        <v>0</v>
      </c>
    </row>
    <row r="40" spans="1:12" ht="36.75" customHeight="1" x14ac:dyDescent="0.25">
      <c r="B40" s="49" t="s">
        <v>91</v>
      </c>
      <c r="C40" s="37"/>
      <c r="D40" s="38"/>
      <c r="E40" s="38"/>
      <c r="F40" s="38"/>
      <c r="G40" s="38">
        <f t="shared" si="1"/>
        <v>0</v>
      </c>
      <c r="H40" s="39">
        <v>0.1</v>
      </c>
      <c r="I40" s="38"/>
      <c r="J40" s="40">
        <f t="shared" si="4"/>
        <v>0</v>
      </c>
      <c r="K40" s="40">
        <f t="shared" si="3"/>
        <v>0</v>
      </c>
    </row>
    <row r="41" spans="1:12" x14ac:dyDescent="0.25">
      <c r="B41" s="49" t="s">
        <v>91</v>
      </c>
      <c r="C41" s="37"/>
      <c r="D41" s="38"/>
      <c r="E41" s="38"/>
      <c r="F41" s="38"/>
      <c r="G41" s="38">
        <f t="shared" si="1"/>
        <v>0</v>
      </c>
      <c r="H41" s="39">
        <v>0.1</v>
      </c>
      <c r="I41" s="38"/>
      <c r="J41" s="40">
        <f t="shared" si="4"/>
        <v>0</v>
      </c>
      <c r="K41" s="40">
        <f t="shared" si="3"/>
        <v>0</v>
      </c>
    </row>
    <row r="42" spans="1:12" x14ac:dyDescent="0.25">
      <c r="B42" s="19" t="s">
        <v>25</v>
      </c>
      <c r="C42" s="42" t="s">
        <v>92</v>
      </c>
      <c r="D42" s="42" t="s">
        <v>93</v>
      </c>
      <c r="E42" s="76"/>
      <c r="F42" s="77">
        <v>1.45</v>
      </c>
      <c r="G42" s="76">
        <f>1.2*F42</f>
        <v>1.74</v>
      </c>
      <c r="H42" s="39">
        <v>0.1</v>
      </c>
      <c r="I42" s="42">
        <v>1</v>
      </c>
      <c r="J42" s="40">
        <f>I42*F42*(1-H42)</f>
        <v>1.3049999999999999</v>
      </c>
      <c r="K42" s="40">
        <f>J42*1.2</f>
        <v>1.5659999999999998</v>
      </c>
    </row>
    <row r="43" spans="1:12" ht="30" x14ac:dyDescent="0.25">
      <c r="B43" s="19" t="s">
        <v>25</v>
      </c>
      <c r="C43" s="42" t="s">
        <v>94</v>
      </c>
      <c r="D43" s="42" t="s">
        <v>95</v>
      </c>
      <c r="E43" s="76"/>
      <c r="F43" s="77">
        <v>1.9</v>
      </c>
      <c r="G43" s="76">
        <f>1.2*F43</f>
        <v>2.2799999999999998</v>
      </c>
      <c r="H43" s="39">
        <v>0.1</v>
      </c>
      <c r="I43" s="42">
        <v>1</v>
      </c>
      <c r="J43" s="40">
        <f>I43*F43*(1-H43)</f>
        <v>1.71</v>
      </c>
      <c r="K43" s="40">
        <f>J43*1.2</f>
        <v>2.052</v>
      </c>
      <c r="L43" s="52" t="s">
        <v>96</v>
      </c>
    </row>
    <row r="44" spans="1:12" ht="30" x14ac:dyDescent="0.25">
      <c r="B44" s="19" t="s">
        <v>25</v>
      </c>
      <c r="C44" s="42" t="s">
        <v>97</v>
      </c>
      <c r="D44" s="42" t="s">
        <v>98</v>
      </c>
      <c r="E44" s="76"/>
      <c r="F44" s="77">
        <v>0.36</v>
      </c>
      <c r="G44" s="76">
        <f>1.2*F44</f>
        <v>0.432</v>
      </c>
      <c r="H44" s="39">
        <v>0.1</v>
      </c>
      <c r="I44" s="42">
        <v>10</v>
      </c>
      <c r="J44" s="40">
        <f>I44*F44*(1-H44)</f>
        <v>3.2399999999999998</v>
      </c>
      <c r="K44" s="40">
        <f>J44*1.2</f>
        <v>3.8879999999999995</v>
      </c>
      <c r="L44" s="52" t="s">
        <v>96</v>
      </c>
    </row>
    <row r="45" spans="1:12" ht="45" x14ac:dyDescent="0.25">
      <c r="B45" s="19" t="s">
        <v>25</v>
      </c>
      <c r="C45" s="42" t="s">
        <v>99</v>
      </c>
      <c r="D45" s="42" t="s">
        <v>100</v>
      </c>
      <c r="E45" s="76"/>
      <c r="F45" s="77">
        <v>0.19</v>
      </c>
      <c r="G45" s="76">
        <f>1.2*F45</f>
        <v>0.22799999999999998</v>
      </c>
      <c r="H45" s="39">
        <v>0.1</v>
      </c>
      <c r="I45" s="42">
        <v>25</v>
      </c>
      <c r="J45" s="40">
        <f>I45*F45*(1-H45)</f>
        <v>4.2750000000000004</v>
      </c>
      <c r="K45" s="40">
        <f>J45*1.2</f>
        <v>5.13</v>
      </c>
      <c r="L45" s="52" t="s">
        <v>96</v>
      </c>
    </row>
    <row r="46" spans="1:12" ht="30" x14ac:dyDescent="0.25">
      <c r="B46" s="19" t="s">
        <v>25</v>
      </c>
      <c r="C46" s="42" t="s">
        <v>101</v>
      </c>
      <c r="D46" s="42" t="s">
        <v>102</v>
      </c>
      <c r="E46" s="76"/>
      <c r="F46" s="77">
        <v>0.11</v>
      </c>
      <c r="G46" s="76">
        <f>1.2*F46</f>
        <v>0.13200000000000001</v>
      </c>
      <c r="H46" s="39">
        <v>0.1</v>
      </c>
      <c r="I46" s="42">
        <v>25</v>
      </c>
      <c r="J46" s="40">
        <f>I46*F46*(1-H46)</f>
        <v>2.4750000000000001</v>
      </c>
      <c r="K46" s="40">
        <f>J46*1.2</f>
        <v>2.97</v>
      </c>
    </row>
    <row r="47" spans="1:12" x14ac:dyDescent="0.25">
      <c r="B47" s="19" t="s">
        <v>25</v>
      </c>
      <c r="C47" s="42" t="s">
        <v>103</v>
      </c>
      <c r="D47" s="42" t="s">
        <v>104</v>
      </c>
      <c r="E47" s="76"/>
      <c r="F47" s="77">
        <v>0.67200000000000004</v>
      </c>
      <c r="G47" s="76">
        <f>1.2*F47</f>
        <v>0.80640000000000001</v>
      </c>
      <c r="H47" s="39">
        <v>0.1</v>
      </c>
      <c r="I47" s="42">
        <v>5</v>
      </c>
      <c r="J47" s="40">
        <f>I47*F47*(1-H47)</f>
        <v>3.0240000000000005</v>
      </c>
      <c r="K47" s="40">
        <f>J47*1.2</f>
        <v>3.6288000000000005</v>
      </c>
    </row>
    <row r="48" spans="1:12" ht="75" x14ac:dyDescent="0.25">
      <c r="B48" s="19" t="s">
        <v>25</v>
      </c>
      <c r="C48" s="42" t="s">
        <v>105</v>
      </c>
      <c r="D48" s="42" t="s">
        <v>106</v>
      </c>
      <c r="E48" s="76"/>
      <c r="F48" s="76">
        <v>0.156</v>
      </c>
      <c r="G48" s="76">
        <f>1.2*F48</f>
        <v>0.18720000000000001</v>
      </c>
      <c r="H48" s="39">
        <v>0.1</v>
      </c>
      <c r="I48" s="76">
        <v>50</v>
      </c>
      <c r="J48" s="40">
        <f>I48*F48*(1-H48)</f>
        <v>7.02</v>
      </c>
      <c r="K48" s="40">
        <f>J48*1.2</f>
        <v>8.4239999999999995</v>
      </c>
      <c r="L48" s="52" t="s">
        <v>107</v>
      </c>
    </row>
    <row r="49" spans="5:11" ht="23.25" x14ac:dyDescent="0.25">
      <c r="E49" s="53" t="s">
        <v>19</v>
      </c>
      <c r="F49" s="54"/>
      <c r="G49" s="54"/>
      <c r="H49" s="54"/>
      <c r="I49" s="54"/>
      <c r="J49" s="54"/>
      <c r="K49" s="55">
        <f>SUM(K7:K48)</f>
        <v>458.10683999999998</v>
      </c>
    </row>
  </sheetData>
  <mergeCells count="3">
    <mergeCell ref="A2:A4"/>
    <mergeCell ref="A5:A6"/>
    <mergeCell ref="A7:A39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B17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B7:B16 B18:B29 B39:B48</xm:sqref>
        </x14:dataValidation>
        <x14:dataValidation type="list" allowBlank="1" showInputMessage="1" showErrorMessage="1" xr:uid="{CCA0E575-AEA0-4AB7-89D5-C3006E473514}">
          <x14:formula1>
            <xm:f>[Pute.xlsx]Données!#REF!</xm:f>
          </x14:formula1>
          <xm:sqref>B30:B38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56" t="s">
        <v>1</v>
      </c>
      <c r="B1" s="57" t="s">
        <v>2</v>
      </c>
      <c r="C1" s="58" t="s">
        <v>3</v>
      </c>
      <c r="D1" s="57" t="s">
        <v>4</v>
      </c>
      <c r="E1" s="57" t="s">
        <v>5</v>
      </c>
      <c r="F1" s="57" t="s">
        <v>6</v>
      </c>
      <c r="G1" s="59" t="s">
        <v>7</v>
      </c>
      <c r="H1" s="57" t="s">
        <v>8</v>
      </c>
      <c r="I1" s="57" t="s">
        <v>9</v>
      </c>
      <c r="J1" s="60" t="s">
        <v>10</v>
      </c>
    </row>
    <row r="2" spans="1:10" x14ac:dyDescent="0.25">
      <c r="A2" s="63" t="s">
        <v>25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63" t="s">
        <v>25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63" t="s">
        <v>25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63" t="s">
        <v>25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63" t="s">
        <v>25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63" t="s">
        <v>25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63" t="s">
        <v>25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63" t="s">
        <v>25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63" t="s">
        <v>25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63" t="s">
        <v>25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63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63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63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63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63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63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63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63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63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63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56" t="s">
        <v>1</v>
      </c>
      <c r="B1" s="57" t="s">
        <v>2</v>
      </c>
      <c r="C1" s="64" t="s">
        <v>3</v>
      </c>
      <c r="D1" s="57" t="s">
        <v>4</v>
      </c>
      <c r="E1" s="57" t="s">
        <v>5</v>
      </c>
      <c r="F1" s="57" t="s">
        <v>6</v>
      </c>
      <c r="G1" s="59" t="s">
        <v>7</v>
      </c>
      <c r="H1" s="57" t="s">
        <v>8</v>
      </c>
      <c r="I1" s="57" t="s">
        <v>9</v>
      </c>
      <c r="J1" s="60" t="s">
        <v>10</v>
      </c>
    </row>
    <row r="2" spans="1:10" ht="30" x14ac:dyDescent="0.25">
      <c r="A2" s="63" t="s">
        <v>190</v>
      </c>
      <c r="C2" s="52" t="s">
        <v>191</v>
      </c>
      <c r="D2" t="s">
        <v>192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63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63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63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63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6"/>
  <sheetViews>
    <sheetView zoomScaleNormal="100" workbookViewId="0">
      <selection activeCell="A7" sqref="A7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t="s">
        <v>25</v>
      </c>
    </row>
    <row r="2" spans="1:1" x14ac:dyDescent="0.25">
      <c r="A2" t="s">
        <v>153</v>
      </c>
    </row>
    <row r="3" spans="1:1" x14ac:dyDescent="0.25">
      <c r="A3" t="s">
        <v>16</v>
      </c>
    </row>
    <row r="4" spans="1:1" x14ac:dyDescent="0.25">
      <c r="A4" t="s">
        <v>179</v>
      </c>
    </row>
    <row r="5" spans="1:1" x14ac:dyDescent="0.25">
      <c r="A5" t="s">
        <v>12</v>
      </c>
    </row>
    <row r="6" spans="1:1" x14ac:dyDescent="0.25">
      <c r="A6" t="s">
        <v>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J11" sqref="J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56" t="s">
        <v>1</v>
      </c>
      <c r="B1" s="57" t="s">
        <v>2</v>
      </c>
      <c r="C1" s="58" t="s">
        <v>3</v>
      </c>
      <c r="D1" s="57" t="s">
        <v>4</v>
      </c>
      <c r="E1" s="57" t="s">
        <v>5</v>
      </c>
      <c r="F1" s="57" t="s">
        <v>6</v>
      </c>
      <c r="G1" s="59" t="s">
        <v>7</v>
      </c>
      <c r="H1" s="57" t="s">
        <v>8</v>
      </c>
      <c r="I1" s="57" t="s">
        <v>9</v>
      </c>
      <c r="J1" s="60" t="s">
        <v>10</v>
      </c>
    </row>
    <row r="2" spans="1:11" ht="75" x14ac:dyDescent="0.25">
      <c r="A2" s="61"/>
      <c r="B2" s="52">
        <v>2313118</v>
      </c>
      <c r="C2" s="52" t="s">
        <v>108</v>
      </c>
      <c r="D2" s="52" t="s">
        <v>109</v>
      </c>
      <c r="E2" s="62">
        <v>3.17</v>
      </c>
      <c r="F2" s="62">
        <f>1.2*E2</f>
        <v>3.8039999999999998</v>
      </c>
      <c r="G2" s="52"/>
      <c r="H2" s="52">
        <v>1</v>
      </c>
      <c r="I2" s="62">
        <f>H2*E2</f>
        <v>3.17</v>
      </c>
      <c r="J2" s="62">
        <f>F2*H2</f>
        <v>3.8039999999999998</v>
      </c>
      <c r="K2" s="52"/>
    </row>
    <row r="3" spans="1:11" ht="45" x14ac:dyDescent="0.25">
      <c r="A3" s="61"/>
      <c r="B3" s="52">
        <v>488203</v>
      </c>
      <c r="C3" s="52" t="s">
        <v>110</v>
      </c>
      <c r="D3" s="63"/>
      <c r="E3" s="62">
        <v>0.48</v>
      </c>
      <c r="F3" s="62">
        <f>1.2*E3</f>
        <v>0.57599999999999996</v>
      </c>
      <c r="G3" s="52"/>
      <c r="H3" s="52">
        <v>10</v>
      </c>
      <c r="I3" s="62">
        <f>H3*E3</f>
        <v>4.8</v>
      </c>
      <c r="J3" s="62">
        <f>F3*H3</f>
        <v>5.76</v>
      </c>
      <c r="K3" s="63"/>
    </row>
    <row r="4" spans="1:11" x14ac:dyDescent="0.25">
      <c r="A4" s="61"/>
      <c r="B4" s="52"/>
      <c r="C4" s="63"/>
      <c r="D4" s="52"/>
      <c r="E4" s="62"/>
      <c r="F4" s="62"/>
      <c r="H4" s="52"/>
      <c r="I4" s="62"/>
      <c r="J4" s="62"/>
      <c r="K4" s="63"/>
    </row>
    <row r="5" spans="1:11" x14ac:dyDescent="0.25">
      <c r="A5" s="61"/>
      <c r="B5" s="52"/>
      <c r="C5" s="63"/>
      <c r="D5" s="52"/>
      <c r="E5" s="62"/>
      <c r="F5" s="62"/>
      <c r="H5" s="52"/>
      <c r="I5" s="62"/>
      <c r="J5" s="62"/>
      <c r="K5" s="52"/>
    </row>
    <row r="6" spans="1:11" x14ac:dyDescent="0.25">
      <c r="A6" s="61"/>
      <c r="B6" s="52"/>
      <c r="C6" s="63"/>
      <c r="D6" s="52"/>
      <c r="E6" s="62"/>
      <c r="F6" s="62"/>
      <c r="H6" s="52"/>
      <c r="I6" s="62"/>
      <c r="J6" s="62"/>
      <c r="K6" s="52"/>
    </row>
    <row r="7" spans="1:11" x14ac:dyDescent="0.25">
      <c r="A7" s="61"/>
      <c r="B7" s="52"/>
      <c r="C7" s="63"/>
      <c r="D7" s="52"/>
      <c r="E7" s="62"/>
      <c r="F7" s="62"/>
      <c r="H7" s="52"/>
      <c r="I7" s="62"/>
      <c r="J7" s="62"/>
      <c r="K7" s="52"/>
    </row>
    <row r="8" spans="1:11" x14ac:dyDescent="0.25">
      <c r="A8" s="61"/>
      <c r="B8" s="52"/>
      <c r="C8" s="63"/>
      <c r="D8" s="52"/>
      <c r="E8" s="62"/>
      <c r="F8" s="62"/>
      <c r="H8" s="52"/>
      <c r="I8" s="62"/>
      <c r="J8" s="62"/>
      <c r="K8" s="52"/>
    </row>
    <row r="9" spans="1:11" x14ac:dyDescent="0.25">
      <c r="A9" s="61"/>
      <c r="B9" s="52"/>
      <c r="C9" s="63"/>
      <c r="D9" s="52"/>
      <c r="E9" s="62"/>
      <c r="F9" s="62"/>
      <c r="H9" s="52"/>
      <c r="I9" s="62"/>
      <c r="J9" s="62"/>
      <c r="K9" s="52"/>
    </row>
    <row r="10" spans="1:11" x14ac:dyDescent="0.25">
      <c r="A10" s="61"/>
      <c r="B10" s="52"/>
      <c r="C10" s="52"/>
      <c r="D10" s="63"/>
      <c r="E10" s="62"/>
      <c r="F10" s="62"/>
      <c r="H10" s="52"/>
      <c r="I10" s="62"/>
      <c r="J10" s="62"/>
      <c r="K10" s="63"/>
    </row>
    <row r="11" spans="1:11" x14ac:dyDescent="0.25">
      <c r="A11" s="61"/>
      <c r="B11" s="52"/>
      <c r="C11" s="52"/>
      <c r="D11" s="63"/>
      <c r="E11" s="62"/>
      <c r="F11" s="62"/>
      <c r="H11" s="52"/>
      <c r="I11" s="62"/>
      <c r="J11" s="62"/>
      <c r="K11" s="63"/>
    </row>
    <row r="12" spans="1:11" x14ac:dyDescent="0.25">
      <c r="A12" s="61"/>
      <c r="B12" s="52"/>
      <c r="C12" s="52"/>
      <c r="D12" s="63"/>
      <c r="E12" s="62"/>
      <c r="F12" s="62"/>
      <c r="H12" s="52"/>
      <c r="I12" s="62"/>
      <c r="J12" s="62"/>
      <c r="K12" s="63"/>
    </row>
    <row r="13" spans="1:11" x14ac:dyDescent="0.25">
      <c r="A13" s="61"/>
      <c r="B13" s="52"/>
      <c r="C13" s="52"/>
      <c r="D13" s="63"/>
      <c r="E13" s="62"/>
      <c r="F13" s="62"/>
      <c r="H13" s="52"/>
      <c r="I13" s="62"/>
      <c r="J13" s="62"/>
      <c r="K13" s="63"/>
    </row>
    <row r="14" spans="1:11" x14ac:dyDescent="0.25">
      <c r="A14" s="61"/>
      <c r="B14" s="52"/>
      <c r="C14" s="52"/>
      <c r="D14" s="63"/>
      <c r="E14" s="62"/>
      <c r="F14" s="62"/>
      <c r="H14" s="52"/>
      <c r="I14" s="62"/>
      <c r="J14" s="62"/>
      <c r="K14" s="63"/>
    </row>
    <row r="15" spans="1:11" x14ac:dyDescent="0.25">
      <c r="A15" s="61"/>
      <c r="B15" s="52"/>
      <c r="C15" s="63"/>
      <c r="D15" s="52"/>
      <c r="E15" s="62"/>
      <c r="F15" s="62"/>
      <c r="H15" s="52"/>
      <c r="I15" s="62"/>
      <c r="J15" s="62"/>
      <c r="K15" s="63"/>
    </row>
    <row r="16" spans="1:11" x14ac:dyDescent="0.25">
      <c r="A16" s="61"/>
      <c r="H16" s="52"/>
      <c r="I16" s="62"/>
      <c r="J16" s="62"/>
      <c r="K16" s="63"/>
    </row>
    <row r="17" spans="1:11" x14ac:dyDescent="0.25">
      <c r="A17" s="61"/>
      <c r="H17" s="52"/>
      <c r="I17" s="62"/>
      <c r="J17" s="62"/>
      <c r="K17" s="63"/>
    </row>
    <row r="18" spans="1:11" x14ac:dyDescent="0.25">
      <c r="A18" s="61"/>
      <c r="H18" s="52"/>
      <c r="I18" s="62"/>
      <c r="J18" s="62"/>
      <c r="K18" s="63"/>
    </row>
    <row r="19" spans="1:11" x14ac:dyDescent="0.25">
      <c r="A19" s="61"/>
    </row>
    <row r="20" spans="1:11" x14ac:dyDescent="0.25">
      <c r="A20" s="61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56" t="s">
        <v>1</v>
      </c>
      <c r="B1" s="57" t="s">
        <v>2</v>
      </c>
      <c r="C1" s="64" t="s">
        <v>3</v>
      </c>
      <c r="D1" s="57" t="s">
        <v>4</v>
      </c>
      <c r="E1" s="57" t="s">
        <v>5</v>
      </c>
      <c r="F1" s="57" t="s">
        <v>6</v>
      </c>
      <c r="G1" s="59" t="s">
        <v>7</v>
      </c>
      <c r="H1" s="57" t="s">
        <v>8</v>
      </c>
      <c r="I1" s="57" t="s">
        <v>9</v>
      </c>
      <c r="J1" s="60" t="s">
        <v>10</v>
      </c>
    </row>
    <row r="2" spans="1:11" ht="15.75" x14ac:dyDescent="0.25">
      <c r="A2" s="65" t="s">
        <v>16</v>
      </c>
      <c r="B2" s="66" t="s">
        <v>111</v>
      </c>
      <c r="D2" t="s">
        <v>112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24"/>
      <c r="B3" s="25"/>
      <c r="C3" s="25"/>
      <c r="D3" s="26" t="s">
        <v>19</v>
      </c>
      <c r="E3" s="27">
        <f>SUM(E1:E2)</f>
        <v>0</v>
      </c>
      <c r="F3" s="27">
        <f>SUM(F1:F2)</f>
        <v>0</v>
      </c>
      <c r="G3" s="27">
        <f>SUM(G1:G2)</f>
        <v>0</v>
      </c>
      <c r="H3" s="27">
        <f>SUM(H1:H2)</f>
        <v>0</v>
      </c>
      <c r="I3" s="27">
        <f>SUM(I1:I2)</f>
        <v>0</v>
      </c>
      <c r="J3" s="67">
        <v>35.22</v>
      </c>
      <c r="K3" s="52" t="s">
        <v>113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Normal="100" workbookViewId="0">
      <selection activeCell="C24" sqref="C24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56" t="s">
        <v>1</v>
      </c>
      <c r="B1" s="57" t="s">
        <v>2</v>
      </c>
      <c r="C1" s="58" t="s">
        <v>3</v>
      </c>
      <c r="D1" s="57" t="s">
        <v>4</v>
      </c>
      <c r="E1" s="57" t="s">
        <v>5</v>
      </c>
      <c r="F1" s="57" t="s">
        <v>6</v>
      </c>
      <c r="G1" s="59" t="s">
        <v>7</v>
      </c>
      <c r="H1" s="57" t="s">
        <v>8</v>
      </c>
      <c r="I1" s="57" t="s">
        <v>9</v>
      </c>
      <c r="J1" s="60" t="s">
        <v>10</v>
      </c>
    </row>
    <row r="2" spans="1:11" ht="30" x14ac:dyDescent="0.25">
      <c r="A2" s="61"/>
      <c r="B2" s="52" t="s">
        <v>114</v>
      </c>
      <c r="C2" s="52" t="s">
        <v>115</v>
      </c>
      <c r="D2" s="52" t="s">
        <v>116</v>
      </c>
      <c r="E2" s="62">
        <v>0.25</v>
      </c>
      <c r="F2" s="62">
        <v>0.28999999999999998</v>
      </c>
      <c r="H2" s="52">
        <v>0</v>
      </c>
      <c r="I2" s="62">
        <v>0</v>
      </c>
      <c r="J2" s="62">
        <v>0</v>
      </c>
      <c r="K2" s="52" t="s">
        <v>117</v>
      </c>
    </row>
    <row r="3" spans="1:11" x14ac:dyDescent="0.25">
      <c r="A3" s="61"/>
      <c r="B3" s="52" t="s">
        <v>118</v>
      </c>
      <c r="C3" s="63"/>
      <c r="D3" s="52" t="s">
        <v>119</v>
      </c>
      <c r="E3" s="62">
        <v>21.23</v>
      </c>
      <c r="F3" s="62">
        <v>25.48</v>
      </c>
      <c r="H3" s="52">
        <v>1</v>
      </c>
      <c r="I3" s="62">
        <v>21.23</v>
      </c>
      <c r="J3" s="62">
        <v>25.48</v>
      </c>
      <c r="K3" s="63"/>
    </row>
    <row r="4" spans="1:11" x14ac:dyDescent="0.25">
      <c r="A4" s="61"/>
      <c r="B4" s="52" t="s">
        <v>120</v>
      </c>
      <c r="C4" s="63"/>
      <c r="D4" s="52" t="s">
        <v>121</v>
      </c>
      <c r="E4" s="62">
        <v>0.19</v>
      </c>
      <c r="F4" s="62">
        <v>0.23</v>
      </c>
      <c r="H4" s="52">
        <v>30</v>
      </c>
      <c r="I4" s="62">
        <v>5.73</v>
      </c>
      <c r="J4" s="62">
        <v>6.88</v>
      </c>
      <c r="K4" s="63"/>
    </row>
    <row r="5" spans="1:11" ht="30" x14ac:dyDescent="0.25">
      <c r="A5" s="61"/>
      <c r="B5" s="52" t="s">
        <v>122</v>
      </c>
      <c r="C5" s="63"/>
      <c r="D5" s="52" t="s">
        <v>123</v>
      </c>
      <c r="E5" s="62">
        <v>0.22</v>
      </c>
      <c r="F5" s="62">
        <v>0.26</v>
      </c>
      <c r="H5" s="52">
        <v>25</v>
      </c>
      <c r="I5" s="62">
        <v>5.45</v>
      </c>
      <c r="J5" s="62">
        <v>6.54</v>
      </c>
      <c r="K5" s="52" t="s">
        <v>124</v>
      </c>
    </row>
    <row r="6" spans="1:11" ht="30" x14ac:dyDescent="0.25">
      <c r="A6" s="61"/>
      <c r="B6" s="52" t="s">
        <v>125</v>
      </c>
      <c r="C6" s="63"/>
      <c r="D6" s="52" t="s">
        <v>126</v>
      </c>
      <c r="E6" s="62">
        <v>0.39</v>
      </c>
      <c r="F6" s="62">
        <v>0.47</v>
      </c>
      <c r="H6" s="52">
        <v>25</v>
      </c>
      <c r="I6" s="62">
        <v>9.73</v>
      </c>
      <c r="J6" s="62">
        <v>11.67</v>
      </c>
      <c r="K6" s="52" t="s">
        <v>127</v>
      </c>
    </row>
    <row r="7" spans="1:11" ht="30" x14ac:dyDescent="0.25">
      <c r="A7" s="61"/>
      <c r="B7" s="52" t="s">
        <v>128</v>
      </c>
      <c r="C7" s="63"/>
      <c r="D7" s="52" t="s">
        <v>129</v>
      </c>
      <c r="E7" s="62">
        <v>0.22</v>
      </c>
      <c r="F7" s="62">
        <v>0.26</v>
      </c>
      <c r="H7" s="52">
        <v>25</v>
      </c>
      <c r="I7" s="62">
        <v>5.48</v>
      </c>
      <c r="J7" s="62">
        <v>6.57</v>
      </c>
      <c r="K7" s="52" t="s">
        <v>130</v>
      </c>
    </row>
    <row r="8" spans="1:11" ht="30" x14ac:dyDescent="0.25">
      <c r="A8" s="61"/>
      <c r="B8" s="52" t="s">
        <v>131</v>
      </c>
      <c r="C8" s="63"/>
      <c r="D8" s="52" t="s">
        <v>132</v>
      </c>
      <c r="E8" s="62">
        <v>0.24</v>
      </c>
      <c r="F8" s="62">
        <v>0.28999999999999998</v>
      </c>
      <c r="H8" s="52">
        <v>25</v>
      </c>
      <c r="I8" s="62">
        <v>6.03</v>
      </c>
      <c r="J8" s="62">
        <v>7.23</v>
      </c>
      <c r="K8" s="52" t="s">
        <v>133</v>
      </c>
    </row>
    <row r="9" spans="1:11" x14ac:dyDescent="0.25">
      <c r="A9" s="61"/>
      <c r="B9" s="52" t="s">
        <v>134</v>
      </c>
      <c r="C9" s="63"/>
      <c r="D9" s="52" t="s">
        <v>135</v>
      </c>
      <c r="E9" s="62">
        <v>0.23</v>
      </c>
      <c r="F9" s="62">
        <v>0.27</v>
      </c>
      <c r="H9" s="52">
        <v>25</v>
      </c>
      <c r="I9" s="62">
        <v>5.73</v>
      </c>
      <c r="J9" s="62">
        <v>6.87</v>
      </c>
      <c r="K9" s="52" t="s">
        <v>136</v>
      </c>
    </row>
    <row r="10" spans="1:11" x14ac:dyDescent="0.25">
      <c r="A10" s="61"/>
      <c r="B10" s="52" t="s">
        <v>137</v>
      </c>
      <c r="C10" s="52" t="s">
        <v>138</v>
      </c>
      <c r="D10" s="63"/>
      <c r="E10" s="62">
        <v>0.13</v>
      </c>
      <c r="F10" s="62">
        <v>0.15</v>
      </c>
      <c r="H10" s="52">
        <v>25</v>
      </c>
      <c r="I10" s="62">
        <v>3.13</v>
      </c>
      <c r="J10" s="62">
        <v>3.75</v>
      </c>
      <c r="K10" s="63"/>
    </row>
    <row r="11" spans="1:11" x14ac:dyDescent="0.25">
      <c r="A11" s="61"/>
      <c r="B11" s="52" t="s">
        <v>139</v>
      </c>
      <c r="C11" s="52" t="s">
        <v>140</v>
      </c>
      <c r="D11" s="63"/>
      <c r="E11" s="62">
        <v>0.08</v>
      </c>
      <c r="F11" s="62">
        <v>0.09</v>
      </c>
      <c r="H11" s="52">
        <v>25</v>
      </c>
      <c r="I11" s="62">
        <v>1.98</v>
      </c>
      <c r="J11" s="62">
        <v>2.37</v>
      </c>
      <c r="K11" s="63"/>
    </row>
    <row r="12" spans="1:11" x14ac:dyDescent="0.25">
      <c r="A12" s="61"/>
      <c r="B12" s="52" t="s">
        <v>141</v>
      </c>
      <c r="C12" s="52" t="s">
        <v>142</v>
      </c>
      <c r="D12" s="63"/>
      <c r="E12" s="62">
        <v>0.1</v>
      </c>
      <c r="F12" s="62">
        <v>0.12</v>
      </c>
      <c r="H12" s="52">
        <v>25</v>
      </c>
      <c r="I12" s="62">
        <v>2.4500000000000002</v>
      </c>
      <c r="J12" s="62">
        <v>2.94</v>
      </c>
      <c r="K12" s="63"/>
    </row>
    <row r="13" spans="1:11" x14ac:dyDescent="0.25">
      <c r="A13" s="61"/>
      <c r="B13" s="52" t="s">
        <v>143</v>
      </c>
      <c r="C13" s="52" t="s">
        <v>144</v>
      </c>
      <c r="D13" s="63"/>
      <c r="E13" s="62">
        <v>0.1</v>
      </c>
      <c r="F13" s="62">
        <v>0.12</v>
      </c>
      <c r="H13" s="52">
        <v>25</v>
      </c>
      <c r="I13" s="62">
        <v>2.4500000000000002</v>
      </c>
      <c r="J13" s="62">
        <v>2.94</v>
      </c>
      <c r="K13" s="63"/>
    </row>
    <row r="14" spans="1:11" x14ac:dyDescent="0.25">
      <c r="A14" s="61"/>
      <c r="B14" s="52" t="s">
        <v>145</v>
      </c>
      <c r="C14" s="52" t="s">
        <v>146</v>
      </c>
      <c r="D14" s="63"/>
      <c r="E14" s="62">
        <v>0.1</v>
      </c>
      <c r="F14" s="62">
        <v>0.12</v>
      </c>
      <c r="H14" s="52">
        <v>25</v>
      </c>
      <c r="I14" s="62">
        <v>2.48</v>
      </c>
      <c r="J14" s="62">
        <v>2.97</v>
      </c>
      <c r="K14" s="63"/>
    </row>
    <row r="15" spans="1:11" x14ac:dyDescent="0.25">
      <c r="A15" s="61"/>
      <c r="B15" s="52" t="s">
        <v>147</v>
      </c>
      <c r="C15" s="63"/>
      <c r="D15" s="52" t="s">
        <v>148</v>
      </c>
      <c r="E15" s="62">
        <v>3.19</v>
      </c>
      <c r="F15" s="62">
        <v>3.83</v>
      </c>
      <c r="H15" s="52">
        <v>4</v>
      </c>
      <c r="I15" s="62">
        <v>12.76</v>
      </c>
      <c r="J15" s="62">
        <v>15.31</v>
      </c>
      <c r="K15" s="63"/>
    </row>
    <row r="16" spans="1:11" x14ac:dyDescent="0.25">
      <c r="A16" s="61"/>
      <c r="H16" s="52"/>
      <c r="I16" s="62"/>
      <c r="J16" s="62"/>
      <c r="K16" s="63"/>
    </row>
    <row r="17" spans="1:11" x14ac:dyDescent="0.25">
      <c r="A17" s="61"/>
      <c r="H17" s="52"/>
      <c r="I17" s="62"/>
      <c r="J17" s="62"/>
      <c r="K17" s="63"/>
    </row>
    <row r="18" spans="1:11" x14ac:dyDescent="0.25">
      <c r="A18" s="61"/>
      <c r="H18" s="52"/>
      <c r="I18" s="62"/>
      <c r="J18" s="62"/>
      <c r="K18" s="63"/>
    </row>
    <row r="19" spans="1:11" x14ac:dyDescent="0.25">
      <c r="A19" s="61"/>
    </row>
    <row r="20" spans="1:11" x14ac:dyDescent="0.25">
      <c r="A20" s="61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E10" sqref="E10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6" t="s">
        <v>1</v>
      </c>
      <c r="B1" s="7" t="s">
        <v>2</v>
      </c>
      <c r="C1" s="68" t="s">
        <v>3</v>
      </c>
      <c r="D1" s="7" t="s">
        <v>4</v>
      </c>
      <c r="E1" s="7" t="s">
        <v>5</v>
      </c>
      <c r="F1" s="7" t="s">
        <v>6</v>
      </c>
      <c r="G1" s="9" t="s">
        <v>7</v>
      </c>
      <c r="H1" s="7" t="s">
        <v>8</v>
      </c>
      <c r="I1" s="7" t="s">
        <v>9</v>
      </c>
      <c r="J1" s="10" t="s">
        <v>10</v>
      </c>
    </row>
    <row r="2" spans="1:10" x14ac:dyDescent="0.25">
      <c r="A2" s="19" t="s">
        <v>12</v>
      </c>
      <c r="B2" s="69" t="s">
        <v>149</v>
      </c>
      <c r="C2" s="38" t="s">
        <v>150</v>
      </c>
      <c r="D2" s="42"/>
      <c r="E2" s="38">
        <f>305.3/1.2</f>
        <v>254.41666666666669</v>
      </c>
      <c r="F2" s="38">
        <f>1.2*E2</f>
        <v>305.3</v>
      </c>
      <c r="G2" s="39">
        <v>0</v>
      </c>
      <c r="H2" s="38">
        <v>1</v>
      </c>
      <c r="I2" s="38">
        <f>H2*E2</f>
        <v>254.41666666666669</v>
      </c>
      <c r="J2" s="38">
        <f>I2*1.2</f>
        <v>305.3</v>
      </c>
    </row>
    <row r="3" spans="1:10" ht="21" x14ac:dyDescent="0.35">
      <c r="A3" s="70"/>
      <c r="E3" s="2" t="s">
        <v>19</v>
      </c>
      <c r="F3" s="2"/>
      <c r="G3" s="2"/>
      <c r="H3" s="2"/>
      <c r="I3" s="2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" t="s">
        <v>151</v>
      </c>
      <c r="B1" s="1"/>
      <c r="C1" s="1"/>
      <c r="D1" s="71" t="s">
        <v>152</v>
      </c>
    </row>
    <row r="2" spans="1:10" x14ac:dyDescent="0.25">
      <c r="A2" s="56" t="s">
        <v>1</v>
      </c>
      <c r="B2" s="57" t="s">
        <v>2</v>
      </c>
      <c r="C2" s="57" t="s">
        <v>3</v>
      </c>
      <c r="D2" s="57" t="s">
        <v>4</v>
      </c>
      <c r="E2" s="57" t="s">
        <v>5</v>
      </c>
      <c r="F2" s="57" t="s">
        <v>6</v>
      </c>
      <c r="G2" s="59" t="s">
        <v>7</v>
      </c>
      <c r="H2" s="57" t="s">
        <v>8</v>
      </c>
      <c r="I2" s="57" t="s">
        <v>9</v>
      </c>
      <c r="J2" s="60" t="s">
        <v>10</v>
      </c>
    </row>
    <row r="3" spans="1:10" x14ac:dyDescent="0.25">
      <c r="A3" s="63" t="s">
        <v>153</v>
      </c>
      <c r="B3" t="s">
        <v>154</v>
      </c>
      <c r="C3" t="s">
        <v>155</v>
      </c>
      <c r="D3" t="s">
        <v>156</v>
      </c>
      <c r="E3">
        <v>81</v>
      </c>
      <c r="F3">
        <f t="shared" ref="F3:F25" si="0">1.2*E3</f>
        <v>97.2</v>
      </c>
      <c r="H3">
        <v>4</v>
      </c>
      <c r="I3">
        <f t="shared" ref="I3:I25" si="1">H3*E3</f>
        <v>324</v>
      </c>
      <c r="J3">
        <f t="shared" ref="J3:J25" si="2">I3*1.2</f>
        <v>388.8</v>
      </c>
    </row>
    <row r="4" spans="1:10" x14ac:dyDescent="0.25">
      <c r="A4" s="63"/>
      <c r="B4" t="s">
        <v>157</v>
      </c>
      <c r="C4" t="s">
        <v>158</v>
      </c>
      <c r="D4" s="52" t="s">
        <v>159</v>
      </c>
      <c r="E4">
        <v>110</v>
      </c>
      <c r="F4">
        <f t="shared" si="0"/>
        <v>132</v>
      </c>
      <c r="H4">
        <v>1</v>
      </c>
      <c r="I4">
        <f t="shared" si="1"/>
        <v>110</v>
      </c>
      <c r="J4">
        <f t="shared" si="2"/>
        <v>132</v>
      </c>
    </row>
    <row r="5" spans="1:10" x14ac:dyDescent="0.25">
      <c r="A5" s="63"/>
      <c r="B5" t="s">
        <v>160</v>
      </c>
      <c r="C5" t="s">
        <v>161</v>
      </c>
      <c r="D5" t="s">
        <v>162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A6" s="63"/>
      <c r="B6" t="s">
        <v>163</v>
      </c>
      <c r="C6" t="s">
        <v>164</v>
      </c>
      <c r="D6" t="s">
        <v>165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63"/>
      <c r="B7" t="s">
        <v>166</v>
      </c>
      <c r="C7" t="s">
        <v>167</v>
      </c>
      <c r="D7" t="s">
        <v>168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A8" s="63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63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63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63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63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63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63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63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63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63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63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63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63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63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A22" s="63"/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1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56" t="s">
        <v>1</v>
      </c>
      <c r="B1" s="57" t="s">
        <v>2</v>
      </c>
      <c r="C1" s="58" t="s">
        <v>3</v>
      </c>
      <c r="D1" s="57" t="s">
        <v>4</v>
      </c>
      <c r="E1" s="57" t="s">
        <v>5</v>
      </c>
      <c r="F1" s="57" t="s">
        <v>6</v>
      </c>
      <c r="G1" s="59" t="s">
        <v>7</v>
      </c>
      <c r="H1" s="57" t="s">
        <v>8</v>
      </c>
      <c r="I1" s="57" t="s">
        <v>9</v>
      </c>
      <c r="J1" s="60" t="s">
        <v>10</v>
      </c>
    </row>
    <row r="2" spans="1:10" ht="30" x14ac:dyDescent="0.25">
      <c r="A2" s="63" t="s">
        <v>153</v>
      </c>
      <c r="B2" s="72" t="s">
        <v>169</v>
      </c>
      <c r="C2" s="73" t="s">
        <v>170</v>
      </c>
      <c r="D2" s="52" t="s">
        <v>171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63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63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63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63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63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63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63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63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63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63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63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63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63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63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63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63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63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63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63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56" t="s">
        <v>1</v>
      </c>
      <c r="B1" s="57" t="s">
        <v>2</v>
      </c>
      <c r="C1" s="64" t="s">
        <v>3</v>
      </c>
      <c r="D1" s="57" t="s">
        <v>4</v>
      </c>
      <c r="E1" s="57" t="s">
        <v>5</v>
      </c>
      <c r="F1" s="57" t="s">
        <v>6</v>
      </c>
      <c r="G1" s="59" t="s">
        <v>7</v>
      </c>
      <c r="H1" s="57" t="s">
        <v>8</v>
      </c>
      <c r="I1" s="57" t="s">
        <v>9</v>
      </c>
      <c r="J1" s="60" t="s">
        <v>10</v>
      </c>
    </row>
    <row r="2" spans="1:10" x14ac:dyDescent="0.25">
      <c r="A2" s="63" t="s">
        <v>25</v>
      </c>
      <c r="C2" t="s">
        <v>172</v>
      </c>
      <c r="D2" t="s">
        <v>173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63" t="s">
        <v>25</v>
      </c>
      <c r="C3" s="74" t="s">
        <v>174</v>
      </c>
      <c r="D3" t="s">
        <v>175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63" t="s">
        <v>25</v>
      </c>
      <c r="C4" t="s">
        <v>176</v>
      </c>
      <c r="D4" t="s">
        <v>177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24"/>
      <c r="B5" s="25"/>
      <c r="C5" s="25"/>
      <c r="D5" s="26" t="s">
        <v>19</v>
      </c>
      <c r="E5" s="27">
        <f>SUM(E3:E4)</f>
        <v>0</v>
      </c>
      <c r="F5" s="27">
        <f>SUM(F3:F4)</f>
        <v>0</v>
      </c>
      <c r="G5" s="27">
        <f>SUM(G3:G4)</f>
        <v>0</v>
      </c>
      <c r="H5" s="27">
        <f>SUM(H3:H4)</f>
        <v>0</v>
      </c>
      <c r="I5" s="27">
        <f>SUM(I3:I4)</f>
        <v>0</v>
      </c>
      <c r="J5" s="27" t="s">
        <v>178</v>
      </c>
    </row>
    <row r="6" spans="1:10" x14ac:dyDescent="0.25">
      <c r="A6" s="63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63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63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63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63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63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63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63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63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63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63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63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63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63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63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7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56" t="s">
        <v>1</v>
      </c>
      <c r="B1" s="57" t="s">
        <v>2</v>
      </c>
      <c r="C1" s="64" t="s">
        <v>3</v>
      </c>
      <c r="D1" s="57" t="s">
        <v>4</v>
      </c>
      <c r="E1" s="57" t="s">
        <v>5</v>
      </c>
      <c r="F1" s="57" t="s">
        <v>6</v>
      </c>
      <c r="G1" s="59" t="s">
        <v>7</v>
      </c>
      <c r="H1" s="57" t="s">
        <v>8</v>
      </c>
      <c r="I1" s="57" t="s">
        <v>9</v>
      </c>
      <c r="J1" s="60" t="s">
        <v>10</v>
      </c>
    </row>
    <row r="2" spans="1:10" ht="15.75" x14ac:dyDescent="0.25">
      <c r="A2" s="65" t="s">
        <v>179</v>
      </c>
      <c r="C2" s="75" t="s">
        <v>180</v>
      </c>
      <c r="D2" s="52" t="s">
        <v>181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65" t="s">
        <v>179</v>
      </c>
      <c r="C3" s="66" t="s">
        <v>182</v>
      </c>
      <c r="D3" s="52" t="s">
        <v>183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65" t="s">
        <v>179</v>
      </c>
      <c r="C4" s="66" t="s">
        <v>184</v>
      </c>
      <c r="D4" s="52" t="s">
        <v>185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65" t="s">
        <v>179</v>
      </c>
      <c r="C5" s="66" t="s">
        <v>186</v>
      </c>
      <c r="D5" s="52" t="s">
        <v>187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65" t="s">
        <v>179</v>
      </c>
      <c r="C6" t="s">
        <v>188</v>
      </c>
      <c r="D6" s="52" t="s">
        <v>189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65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65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65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65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65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65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65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65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65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65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65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65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65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65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RS components</vt:lpstr>
      <vt:lpstr>Farnell</vt:lpstr>
      <vt:lpstr>Watterott</vt:lpstr>
      <vt:lpstr>Mouser</vt:lpstr>
      <vt:lpstr>KazTechnologie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2</cp:revision>
  <dcterms:created xsi:type="dcterms:W3CDTF">2015-06-05T18:17:20Z</dcterms:created>
  <dcterms:modified xsi:type="dcterms:W3CDTF">2019-01-15T18:39:55Z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