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S components" sheetId="1" state="visible" r:id="rId2"/>
    <sheet name="Farnell" sheetId="2" state="visible" r:id="rId3"/>
    <sheet name="Watterott" sheetId="3" state="visible" r:id="rId4"/>
    <sheet name="Mouser" sheetId="4" state="visible" r:id="rId5"/>
    <sheet name="KazTechnologie" sheetId="5" state="visible" r:id="rId6"/>
    <sheet name="Texense" sheetId="6" state="visible" r:id="rId7"/>
    <sheet name="oscaro" sheetId="7" state="visible" r:id="rId8"/>
    <sheet name="DTA Fast" sheetId="8" state="visible" r:id="rId9"/>
    <sheet name="DUNKERMOTOREN" sheetId="9" state="visible" r:id="rId10"/>
    <sheet name="Souriau" sheetId="10" state="visible" r:id="rId11"/>
    <sheet name="Racecapture" sheetId="11" state="visible" r:id="rId12"/>
    <sheet name="Donnée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<sst xmlns="http://schemas.openxmlformats.org/spreadsheetml/2006/main" count="376" uniqueCount="193">
  <si>
    <t xml:space="preserve">numéro de la commande</t>
  </si>
  <si>
    <t xml:space="preserve">Système</t>
  </si>
  <si>
    <t xml:space="preserve">Référence</t>
  </si>
  <si>
    <t xml:space="preserve">Dénomination</t>
  </si>
  <si>
    <t xml:space="preserve">Description (si nécessaire)</t>
  </si>
  <si>
    <t xml:space="preserve">Prix HT</t>
  </si>
  <si>
    <t xml:space="preserve">Prix TTC</t>
  </si>
  <si>
    <t xml:space="preserve">Réduction</t>
  </si>
  <si>
    <t xml:space="preserve">Quantité</t>
  </si>
  <si>
    <t xml:space="preserve">Prix total HT</t>
  </si>
  <si>
    <t xml:space="preserve">Prix total TTC</t>
  </si>
  <si>
    <r>
      <rPr>
        <b val="true"/>
        <sz val="18"/>
        <color rgb="FF000000"/>
        <rFont val="Calibri"/>
        <family val="2"/>
        <charset val="1"/>
      </rPr>
      <t xml:space="preserve">1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(10/10/2018)</t>
    </r>
  </si>
  <si>
    <t xml:space="preserve">Tableau de bord</t>
  </si>
  <si>
    <t xml:space="preserve">403-563</t>
  </si>
  <si>
    <t xml:space="preserve">MCP23008</t>
  </si>
  <si>
    <t xml:space="preserve">Extenseur de voie digital par protocol I²C pour tableau de bord</t>
  </si>
  <si>
    <t xml:space="preserve">Carte avant</t>
  </si>
  <si>
    <t xml:space="preserve">769-7409 </t>
  </si>
  <si>
    <t xml:space="preserve">Arduino Uno</t>
  </si>
  <si>
    <t xml:space="preserve">TOTAL</t>
  </si>
  <si>
    <r>
      <rPr>
        <b val="true"/>
        <sz val="18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(10/11/2018)</t>
    </r>
  </si>
  <si>
    <t xml:space="preserve">124-5482</t>
  </si>
  <si>
    <t xml:space="preserve">Ruban LED</t>
  </si>
  <si>
    <t xml:space="preserve">pour le compte tour ( 2x plus chère que chez adafruit !)</t>
  </si>
  <si>
    <t xml:space="preserve">j'ai pas compris le prix</t>
  </si>
  <si>
    <t xml:space="preserve">Faisceau</t>
  </si>
  <si>
    <t xml:space="preserve">609-6164</t>
  </si>
  <si>
    <t xml:space="preserve">Bouton d'arrêt d'urgence</t>
  </si>
  <si>
    <t xml:space="preserve">arrêt d'urgence, diamètre 40mm pour les deux cotés</t>
  </si>
  <si>
    <t xml:space="preserve">262-3015</t>
  </si>
  <si>
    <t xml:space="preserve">Eclairage LED rouge</t>
  </si>
  <si>
    <t xml:space="preserve">Break light</t>
  </si>
  <si>
    <t xml:space="preserve">219-5813</t>
  </si>
  <si>
    <t xml:space="preserve">BOTS</t>
  </si>
  <si>
    <t xml:space="preserve">772-0928</t>
  </si>
  <si>
    <t xml:space="preserve">Boîtier IP67</t>
  </si>
  <si>
    <t xml:space="preserve">pour arduino uno</t>
  </si>
  <si>
    <t xml:space="preserve">799-0225</t>
  </si>
  <si>
    <t xml:space="preserve">mcp2562</t>
  </si>
  <si>
    <t xml:space="preserve">can transceiver</t>
  </si>
  <si>
    <t xml:space="preserve">lot de 10</t>
  </si>
  <si>
    <t xml:space="preserve">628-3532</t>
  </si>
  <si>
    <t xml:space="preserve">mcp2515</t>
  </si>
  <si>
    <t xml:space="preserve">can controler</t>
  </si>
  <si>
    <t xml:space="preserve">on en prends 5 au cas ou</t>
  </si>
  <si>
    <t xml:space="preserve">547-6294</t>
  </si>
  <si>
    <t xml:space="preserve">quartz 16 MHz</t>
  </si>
  <si>
    <t xml:space="preserve">quartz pour le can</t>
  </si>
  <si>
    <t xml:space="preserve">lot de 5</t>
  </si>
  <si>
    <t xml:space="preserve">679-5596</t>
  </si>
  <si>
    <t xml:space="preserve">Connecteur 4 voie KK 254</t>
  </si>
  <si>
    <t xml:space="preserve">mâle</t>
  </si>
  <si>
    <t xml:space="preserve">10 unités</t>
  </si>
  <si>
    <t xml:space="preserve">467-598</t>
  </si>
  <si>
    <t xml:space="preserve">cosse à sertir série 4809</t>
  </si>
  <si>
    <t xml:space="preserve">pour KK 254</t>
  </si>
  <si>
    <t xml:space="preserve">467-611</t>
  </si>
  <si>
    <t xml:space="preserve">femelle</t>
  </si>
  <si>
    <t xml:space="preserve">1 kit de 10</t>
  </si>
  <si>
    <t xml:space="preserve">863-4967</t>
  </si>
  <si>
    <t xml:space="preserve">BA56-12SYKWA</t>
  </si>
  <si>
    <t xml:space="preserve">Afficheur 3 digit</t>
  </si>
  <si>
    <t xml:space="preserve">Paquet de 13</t>
  </si>
  <si>
    <t xml:space="preserve">877-0965</t>
  </si>
  <si>
    <t xml:space="preserve">SA10-21SYKWA</t>
  </si>
  <si>
    <t xml:space="preserve">Afficheur 1 digit</t>
  </si>
  <si>
    <t xml:space="preserve">Paquet de 4</t>
  </si>
  <si>
    <t xml:space="preserve">734-6823</t>
  </si>
  <si>
    <t xml:space="preserve">Bouton poussoir</t>
  </si>
  <si>
    <t xml:space="preserve">173-2916</t>
  </si>
  <si>
    <t xml:space="preserve">Connecteur 2 voie</t>
  </si>
  <si>
    <t xml:space="preserve">mâle KK254</t>
  </si>
  <si>
    <t xml:space="preserve">Paquet de 5</t>
  </si>
  <si>
    <t xml:space="preserve">173-2922</t>
  </si>
  <si>
    <t xml:space="preserve">Connecteur 3 voie</t>
  </si>
  <si>
    <t xml:space="preserve">173-2972</t>
  </si>
  <si>
    <t xml:space="preserve">Connecteur 7 voie</t>
  </si>
  <si>
    <t xml:space="preserve">296-4934</t>
  </si>
  <si>
    <t xml:space="preserve">femelle KK254</t>
  </si>
  <si>
    <t xml:space="preserve">296-4940</t>
  </si>
  <si>
    <t xml:space="preserve">679-5404</t>
  </si>
  <si>
    <t xml:space="preserve">Paquet de 10</t>
  </si>
  <si>
    <t xml:space="preserve">438-272</t>
  </si>
  <si>
    <t xml:space="preserve">THN 15-1211</t>
  </si>
  <si>
    <t xml:space="preserve">Traco power 9-18v to 5V 3A</t>
  </si>
  <si>
    <t xml:space="preserve">1 en sécu</t>
  </si>
  <si>
    <t xml:space="preserve">671-4733</t>
  </si>
  <si>
    <t xml:space="preserve">2N700</t>
  </si>
  <si>
    <t xml:space="preserve">mosfet N- 200mA</t>
  </si>
  <si>
    <t xml:space="preserve">Paquet de 20</t>
  </si>
  <si>
    <t xml:space="preserve">sécu</t>
  </si>
  <si>
    <t xml:space="preserve">BSPD</t>
  </si>
  <si>
    <t xml:space="preserve">787-3852</t>
  </si>
  <si>
    <t xml:space="preserve">facade DB-9</t>
  </si>
  <si>
    <t xml:space="preserve">680-7006</t>
  </si>
  <si>
    <t xml:space="preserve">Boîtier pour connecteur TE, EconoSeal III 070</t>
  </si>
  <si>
    <t xml:space="preserve">Vérifier si il n'en reste pas à Bron</t>
  </si>
  <si>
    <t xml:space="preserve">680-7024</t>
  </si>
  <si>
    <t xml:space="preserve">Verrou TPA, série EconoSeal III</t>
  </si>
  <si>
    <t xml:space="preserve">679-5048</t>
  </si>
  <si>
    <t xml:space="preserve">Cosse à sertir Femelle TE Connectivity série Econoseal .070</t>
  </si>
  <si>
    <t xml:space="preserve">680-7046</t>
  </si>
  <si>
    <t xml:space="preserve">Fil étanche, série EconoSeal III</t>
  </si>
  <si>
    <t xml:space="preserve">771-8398 </t>
  </si>
  <si>
    <t xml:space="preserve">Bouchon antipoussière DB-9</t>
  </si>
  <si>
    <t xml:space="preserve">909-7687 </t>
  </si>
  <si>
    <t xml:space="preserve">Cosse à sertir FASTON .250 </t>
  </si>
  <si>
    <t xml:space="preserve">Cosses à sertir pour fil d'alternateur. Les cosses normales brûlent à cause du fort ampérage, il faut les sertir. </t>
  </si>
  <si>
    <t xml:space="preserve">Câbles multiconducteurs, Spiralé rétractable, Non blindé, 3 Conducteur(s), 2.13 ft, 0.65 m</t>
  </si>
  <si>
    <t xml:space="preserve">Flexible pour palettes</t>
  </si>
  <si>
    <t xml:space="preserve">Prolongateur, Série STRATO-THERM, 22 AWG, 16 AWG</t>
  </si>
  <si>
    <t xml:space="preserve">CANdiy-Shield V2 - CAN-Bus Shield</t>
  </si>
  <si>
    <t xml:space="preserve">shield pour bus CAN</t>
  </si>
  <si>
    <t xml:space="preserve">livraison comprise</t>
  </si>
  <si>
    <t xml:space="preserve">571-62998-2</t>
  </si>
  <si>
    <t xml:space="preserve">Bornes 250 FAST RCPT 10-8 0</t>
  </si>
  <si>
    <t xml:space="preserve">Cosse pour MS</t>
  </si>
  <si>
    <t xml:space="preserve">Cosses à sertir pour les fils en 8 à 10AWG.</t>
  </si>
  <si>
    <t xml:space="preserve">576-PDM71001ZXM</t>
  </si>
  <si>
    <t xml:space="preserve">Boîte à fusibles</t>
  </si>
  <si>
    <t xml:space="preserve">829-12010300</t>
  </si>
  <si>
    <t xml:space="preserve">Cavity plug</t>
  </si>
  <si>
    <t xml:space="preserve">829-12084201</t>
  </si>
  <si>
    <t xml:space="preserve">Connecteur 0.35-0.50 mm2</t>
  </si>
  <si>
    <t xml:space="preserve">20-22AWG</t>
  </si>
  <si>
    <t xml:space="preserve">829-12077411</t>
  </si>
  <si>
    <t xml:space="preserve">Connecteur 0.50-1.00 mm2</t>
  </si>
  <si>
    <t xml:space="preserve">17-20AWG</t>
  </si>
  <si>
    <t xml:space="preserve">829-15363933</t>
  </si>
  <si>
    <t xml:space="preserve">Connecteur 1.00-2.00 mm2</t>
  </si>
  <si>
    <t xml:space="preserve">14-17AWG</t>
  </si>
  <si>
    <t xml:space="preserve">829-12129493</t>
  </si>
  <si>
    <t xml:space="preserve">Connecteur 2.00-3.00 mm2</t>
  </si>
  <si>
    <t xml:space="preserve">12-14AWG</t>
  </si>
  <si>
    <t xml:space="preserve">829-12077413</t>
  </si>
  <si>
    <t xml:space="preserve">Connecteur 5.00 mm2</t>
  </si>
  <si>
    <t xml:space="preserve">8AWG</t>
  </si>
  <si>
    <t xml:space="preserve">829-15324983</t>
  </si>
  <si>
    <t xml:space="preserve">CABLE SEAL DARK RED</t>
  </si>
  <si>
    <t xml:space="preserve">829-15324985</t>
  </si>
  <si>
    <t xml:space="preserve">CABLE SEAL PURPLE</t>
  </si>
  <si>
    <t xml:space="preserve">829-15324982</t>
  </si>
  <si>
    <t xml:space="preserve">CBL SEAL GREEN</t>
  </si>
  <si>
    <t xml:space="preserve">829-15324980</t>
  </si>
  <si>
    <t xml:space="preserve">CBL SEAL GRAY</t>
  </si>
  <si>
    <t xml:space="preserve">829-15324981</t>
  </si>
  <si>
    <t xml:space="preserve">CBL SEAL BLUE</t>
  </si>
  <si>
    <t xml:space="preserve">893-3011ASR112VDC</t>
  </si>
  <si>
    <t xml:space="preserve">Relais</t>
  </si>
  <si>
    <t xml:space="preserve">PDWorx Paddle shifter</t>
  </si>
  <si>
    <t xml:space="preserve">palette au volant</t>
  </si>
  <si>
    <t xml:space="preserve">contact chez le fournisseur : </t>
  </si>
  <si>
    <t xml:space="preserve">Romain FERNAND   : &lt;r.fernand@texense.com&gt;</t>
  </si>
  <si>
    <t xml:space="preserve">Télémétrie</t>
  </si>
  <si>
    <t xml:space="preserve">RS-M10WS</t>
  </si>
  <si>
    <t xml:space="preserve">capteur de vitesse de roue</t>
  </si>
  <si>
    <t xml:space="preserve">Effet Hall</t>
  </si>
  <si>
    <t xml:space="preserve">FPS-V2-10</t>
  </si>
  <si>
    <t xml:space="preserve">Capteur de pression essence</t>
  </si>
  <si>
    <t xml:space="preserve">10 bar max</t>
  </si>
  <si>
    <t xml:space="preserve">FPS-V2-100</t>
  </si>
  <si>
    <t xml:space="preserve">Capteur pression frein</t>
  </si>
  <si>
    <t xml:space="preserve">100 bar max</t>
  </si>
  <si>
    <t xml:space="preserve">INT-200</t>
  </si>
  <si>
    <t xml:space="preserve">Capteur température pneu</t>
  </si>
  <si>
    <t xml:space="preserve">200° max</t>
  </si>
  <si>
    <t xml:space="preserve">ELPM25</t>
  </si>
  <si>
    <t xml:space="preserve">Capteur débattement 25mm</t>
  </si>
  <si>
    <t xml:space="preserve">pour guillotine</t>
  </si>
  <si>
    <t xml:space="preserve">Bosch 0281002845</t>
  </si>
  <si>
    <t xml:space="preserve">Capteur, pression de suralimentation BOSCH</t>
  </si>
  <si>
    <t xml:space="preserve">capteur pression et temp du plenum</t>
  </si>
  <si>
    <t xml:space="preserve">S80</t>
  </si>
  <si>
    <t xml:space="preserve">ECU</t>
  </si>
  <si>
    <t xml:space="preserve">S80 Spliced Loom Kit</t>
  </si>
  <si>
    <t xml:space="preserve">cables de connection</t>
  </si>
  <si>
    <t xml:space="preserve">innovate-LC-2</t>
  </si>
  <si>
    <t xml:space="preserve">traducteur lambda</t>
  </si>
  <si>
    <t xml:space="preserve">1012 £</t>
  </si>
  <si>
    <t xml:space="preserve">Carte arrière</t>
  </si>
  <si>
    <t xml:space="preserve">BG45x15PI 12V motor</t>
  </si>
  <si>
    <t xml:space="preserve">moteur</t>
  </si>
  <si>
    <t xml:space="preserve">SG62 8:1 gearbox</t>
  </si>
  <si>
    <t xml:space="preserve">réducteur</t>
  </si>
  <si>
    <t xml:space="preserve">BGE 45 controller</t>
  </si>
  <si>
    <t xml:space="preserve">conrôleur</t>
  </si>
  <si>
    <t xml:space="preserve">cable CPL BG65 1500 G WD 12POL AMH</t>
  </si>
  <si>
    <t xml:space="preserve">cable de connexion avec le faisceau</t>
  </si>
  <si>
    <t xml:space="preserve">Kit starter</t>
  </si>
  <si>
    <t xml:space="preserve">cable de connexion avec l'ordi</t>
  </si>
  <si>
    <t xml:space="preserve">télémétrie</t>
  </si>
  <si>
    <t xml:space="preserve">RaceCapureMK3 without cellular option</t>
  </si>
  <si>
    <t xml:space="preserve">système d'acquisition de données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</si>
</sst>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 %"/>
    <numFmt numFmtId="166" formatCode="0.00"/>
    <numFmt numFmtId="167" formatCode="#,##0.00\ [$€-40C];[RED]\-#,##0.00\ [$€-40C]"/>
    <numFmt numFmtId="168" formatCode="#,##0.00&quot; €&quot;;[RED]\-#,##0.00&quot; €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medium">
        <color rgb="FFCCCCCC"/>
      </left>
      <right style="thick"/>
      <top style="medium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/>
      <bottom/>
      <diagonal/>
    </border>
    <border diagonalUp="false" diagonalDown="false">
      <left style="medium">
        <color rgb="FFCCCCCC"/>
      </left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>
        <color rgb="FFCCCCCC"/>
      </left>
      <right style="thick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36" activeCellId="0" sqref="K36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29"/>
    <col collapsed="false" customWidth="true" hidden="false" outlineLevel="0" max="3" min="3" style="0" width="15.86"/>
    <col collapsed="false" customWidth="true" hidden="false" outlineLevel="0" max="4" min="4" style="0" width="27.5"/>
    <col collapsed="false" customWidth="true" hidden="false" outlineLevel="0" max="5" min="5" style="0" width="36.57"/>
    <col collapsed="false" customWidth="true" hidden="false" outlineLevel="0" max="6" min="6" style="0" width="9.71"/>
    <col collapsed="false" customWidth="true" hidden="false" outlineLevel="0" max="7" min="7" style="0" width="9.14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0" width="10.99"/>
    <col collapsed="false" customWidth="true" hidden="false" outlineLevel="0" max="11" min="11" style="0" width="11.86"/>
    <col collapsed="false" customWidth="true" hidden="false" outlineLevel="0" max="12" min="12" style="0" width="25.56"/>
    <col collapsed="false" customWidth="true" hidden="false" outlineLevel="0" max="1025" min="13" style="0" width="9.14"/>
  </cols>
  <sheetData>
    <row r="1" customFormat="false" ht="38.2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6" t="s">
        <v>10</v>
      </c>
      <c r="L1" s="7"/>
    </row>
    <row r="2" customFormat="false" ht="30" hidden="false" customHeight="false" outlineLevel="0" collapsed="false">
      <c r="A2" s="8" t="s">
        <v>11</v>
      </c>
      <c r="B2" s="9" t="s">
        <v>12</v>
      </c>
      <c r="C2" s="10" t="s">
        <v>13</v>
      </c>
      <c r="D2" s="11" t="s">
        <v>14</v>
      </c>
      <c r="E2" s="11" t="s">
        <v>15</v>
      </c>
      <c r="F2" s="12" t="n">
        <v>1.022</v>
      </c>
      <c r="G2" s="12" t="n">
        <f aca="false">1.2*F2</f>
        <v>1.2264</v>
      </c>
      <c r="H2" s="13" t="n">
        <v>0.1</v>
      </c>
      <c r="I2" s="12" t="n">
        <v>5</v>
      </c>
      <c r="J2" s="14" t="n">
        <f aca="false">I2*F2*(1-H2)</f>
        <v>4.599</v>
      </c>
      <c r="K2" s="15" t="n">
        <f aca="false">J2*1.2</f>
        <v>5.5188</v>
      </c>
    </row>
    <row r="3" customFormat="false" ht="15" hidden="false" customHeight="false" outlineLevel="0" collapsed="false">
      <c r="A3" s="8"/>
      <c r="B3" s="16" t="s">
        <v>16</v>
      </c>
      <c r="C3" s="17" t="s">
        <v>17</v>
      </c>
      <c r="D3" s="17" t="s">
        <v>18</v>
      </c>
      <c r="E3" s="17"/>
      <c r="F3" s="17" t="n">
        <v>20.57</v>
      </c>
      <c r="G3" s="17" t="n">
        <f aca="false">1.2*F3</f>
        <v>24.684</v>
      </c>
      <c r="H3" s="18" t="n">
        <v>0.1</v>
      </c>
      <c r="I3" s="17" t="n">
        <v>2</v>
      </c>
      <c r="J3" s="19" t="n">
        <f aca="false">I3*F3*(1-H3)</f>
        <v>37.026</v>
      </c>
      <c r="K3" s="20" t="n">
        <f aca="false">J3*1.2</f>
        <v>44.4312</v>
      </c>
    </row>
    <row r="4" customFormat="false" ht="45" hidden="false" customHeight="true" outlineLevel="0" collapsed="false">
      <c r="A4" s="8"/>
      <c r="B4" s="21"/>
      <c r="C4" s="22"/>
      <c r="D4" s="22"/>
      <c r="E4" s="23" t="s">
        <v>19</v>
      </c>
      <c r="F4" s="24" t="n">
        <f aca="false">SUM(F2:F3)</f>
        <v>21.592</v>
      </c>
      <c r="G4" s="24" t="n">
        <f aca="false">SUM(G2:G3)</f>
        <v>25.9104</v>
      </c>
      <c r="H4" s="24" t="n">
        <f aca="false">SUM(H2:H3)</f>
        <v>0.2</v>
      </c>
      <c r="I4" s="24" t="n">
        <f aca="false">SUM(I2:I3)</f>
        <v>7</v>
      </c>
      <c r="J4" s="24" t="n">
        <f aca="false">SUM(J2:J3)</f>
        <v>41.625</v>
      </c>
      <c r="K4" s="25" t="n">
        <f aca="false">SUM(K2:K3)</f>
        <v>49.95</v>
      </c>
    </row>
    <row r="5" customFormat="false" ht="30" hidden="false" customHeight="false" outlineLevel="0" collapsed="false">
      <c r="A5" s="8" t="s">
        <v>20</v>
      </c>
      <c r="B5" s="26" t="s">
        <v>12</v>
      </c>
      <c r="C5" s="10" t="s">
        <v>21</v>
      </c>
      <c r="D5" s="12" t="s">
        <v>22</v>
      </c>
      <c r="E5" s="11" t="s">
        <v>23</v>
      </c>
      <c r="F5" s="12" t="n">
        <v>43.46</v>
      </c>
      <c r="G5" s="12" t="n">
        <f aca="false">1.2*F5</f>
        <v>52.152</v>
      </c>
      <c r="H5" s="13" t="n">
        <v>0.05</v>
      </c>
      <c r="I5" s="12" t="n">
        <v>1</v>
      </c>
      <c r="J5" s="14" t="n">
        <f aca="false">I5*F5*(1-H5)</f>
        <v>41.287</v>
      </c>
      <c r="K5" s="15" t="n">
        <f aca="false">J5*1.2</f>
        <v>49.5444</v>
      </c>
    </row>
    <row r="6" customFormat="false" ht="48.75" hidden="false" customHeight="true" outlineLevel="0" collapsed="false">
      <c r="A6" s="8"/>
      <c r="B6" s="21"/>
      <c r="C6" s="22"/>
      <c r="D6" s="22"/>
      <c r="E6" s="23" t="s">
        <v>19</v>
      </c>
      <c r="F6" s="24"/>
      <c r="G6" s="24"/>
      <c r="H6" s="24"/>
      <c r="I6" s="24"/>
      <c r="J6" s="24"/>
      <c r="K6" s="25" t="n">
        <v>43.46</v>
      </c>
      <c r="L6" s="27" t="s">
        <v>24</v>
      </c>
    </row>
    <row r="7" customFormat="false" ht="23.85" hidden="false" customHeight="false" outlineLevel="0" collapsed="false">
      <c r="A7" s="28" t="n">
        <v>3</v>
      </c>
      <c r="B7" s="29" t="s">
        <v>25</v>
      </c>
      <c r="C7" s="30" t="s">
        <v>26</v>
      </c>
      <c r="D7" s="31" t="s">
        <v>27</v>
      </c>
      <c r="E7" s="31" t="s">
        <v>28</v>
      </c>
      <c r="F7" s="32" t="n">
        <v>30.97</v>
      </c>
      <c r="G7" s="32" t="n">
        <f aca="false">1.2*F7</f>
        <v>37.164</v>
      </c>
      <c r="H7" s="33" t="n">
        <v>0.1</v>
      </c>
      <c r="I7" s="32" t="n">
        <v>2</v>
      </c>
      <c r="J7" s="34" t="n">
        <f aca="false">I7*F7*(1-H7)</f>
        <v>55.746</v>
      </c>
      <c r="K7" s="34" t="n">
        <f aca="false">J7*1.2</f>
        <v>66.8952</v>
      </c>
    </row>
    <row r="8" customFormat="false" ht="15" hidden="false" customHeight="true" outlineLevel="0" collapsed="false">
      <c r="A8" s="28"/>
      <c r="B8" s="16" t="s">
        <v>25</v>
      </c>
      <c r="C8" s="35" t="s">
        <v>29</v>
      </c>
      <c r="D8" s="36" t="s">
        <v>30</v>
      </c>
      <c r="E8" s="36" t="s">
        <v>31</v>
      </c>
      <c r="F8" s="36" t="n">
        <v>16</v>
      </c>
      <c r="G8" s="36" t="n">
        <f aca="false">1.2*F8</f>
        <v>19.2</v>
      </c>
      <c r="H8" s="37" t="n">
        <v>0.1</v>
      </c>
      <c r="I8" s="36" t="n">
        <v>1</v>
      </c>
      <c r="J8" s="38" t="n">
        <f aca="false">I8*F8*(1-H8)</f>
        <v>14.4</v>
      </c>
      <c r="K8" s="38" t="n">
        <f aca="false">J8*1.2</f>
        <v>17.28</v>
      </c>
    </row>
    <row r="9" customFormat="false" ht="13.8" hidden="false" customHeight="false" outlineLevel="0" collapsed="false">
      <c r="A9" s="28"/>
      <c r="B9" s="16" t="s">
        <v>25</v>
      </c>
      <c r="C9" s="39" t="s">
        <v>32</v>
      </c>
      <c r="D9" s="40" t="s">
        <v>27</v>
      </c>
      <c r="E9" s="41" t="s">
        <v>33</v>
      </c>
      <c r="F9" s="36" t="n">
        <v>16.47</v>
      </c>
      <c r="G9" s="36" t="n">
        <f aca="false">1.2*F9</f>
        <v>19.764</v>
      </c>
      <c r="H9" s="37" t="n">
        <v>0.1</v>
      </c>
      <c r="I9" s="36" t="n">
        <v>1</v>
      </c>
      <c r="J9" s="38" t="n">
        <f aca="false">I9*F9*(1-H9)</f>
        <v>14.823</v>
      </c>
      <c r="K9" s="38" t="n">
        <f aca="false">J9*1.2</f>
        <v>17.7876</v>
      </c>
    </row>
    <row r="10" customFormat="false" ht="15" hidden="false" customHeight="true" outlineLevel="0" collapsed="false">
      <c r="A10" s="28"/>
      <c r="B10" s="42" t="s">
        <v>16</v>
      </c>
      <c r="C10" s="43" t="s">
        <v>34</v>
      </c>
      <c r="D10" s="32" t="s">
        <v>35</v>
      </c>
      <c r="E10" s="32" t="s">
        <v>36</v>
      </c>
      <c r="F10" s="32" t="n">
        <v>13.59</v>
      </c>
      <c r="G10" s="32" t="n">
        <f aca="false">1.2*F10</f>
        <v>16.308</v>
      </c>
      <c r="H10" s="33" t="n">
        <v>0.1</v>
      </c>
      <c r="I10" s="32" t="n">
        <v>1</v>
      </c>
      <c r="J10" s="34" t="n">
        <f aca="false">I10*F10*(1-H10)</f>
        <v>12.231</v>
      </c>
      <c r="K10" s="34" t="n">
        <f aca="false">J10*1.2</f>
        <v>14.6772</v>
      </c>
    </row>
    <row r="11" customFormat="false" ht="15" hidden="false" customHeight="true" outlineLevel="0" collapsed="false">
      <c r="A11" s="28"/>
      <c r="B11" s="42" t="s">
        <v>16</v>
      </c>
      <c r="C11" s="35" t="s">
        <v>37</v>
      </c>
      <c r="D11" s="36" t="s">
        <v>38</v>
      </c>
      <c r="E11" s="36" t="s">
        <v>39</v>
      </c>
      <c r="F11" s="36" t="n">
        <v>0.82</v>
      </c>
      <c r="G11" s="36" t="n">
        <f aca="false">1.2*F11</f>
        <v>0.984</v>
      </c>
      <c r="H11" s="37" t="n">
        <v>0.1</v>
      </c>
      <c r="I11" s="36" t="n">
        <v>10</v>
      </c>
      <c r="J11" s="38" t="n">
        <f aca="false">I11*F11*(1-H11)</f>
        <v>7.38</v>
      </c>
      <c r="K11" s="38" t="n">
        <f aca="false">J11*1.2</f>
        <v>8.856</v>
      </c>
      <c r="L11" s="0" t="s">
        <v>40</v>
      </c>
    </row>
    <row r="12" customFormat="false" ht="15" hidden="false" customHeight="true" outlineLevel="0" collapsed="false">
      <c r="A12" s="28"/>
      <c r="B12" s="42" t="s">
        <v>16</v>
      </c>
      <c r="C12" s="35" t="s">
        <v>41</v>
      </c>
      <c r="D12" s="36" t="s">
        <v>42</v>
      </c>
      <c r="E12" s="36" t="s">
        <v>43</v>
      </c>
      <c r="F12" s="36" t="n">
        <v>1.68</v>
      </c>
      <c r="G12" s="36" t="n">
        <f aca="false">1.2*F12</f>
        <v>2.016</v>
      </c>
      <c r="H12" s="37" t="n">
        <v>0.1</v>
      </c>
      <c r="I12" s="36" t="n">
        <v>5</v>
      </c>
      <c r="J12" s="38" t="n">
        <f aca="false">I12*F12*(1-H12)</f>
        <v>7.56</v>
      </c>
      <c r="K12" s="38" t="n">
        <f aca="false">J12*1.2</f>
        <v>9.072</v>
      </c>
      <c r="L12" s="0" t="s">
        <v>44</v>
      </c>
    </row>
    <row r="13" customFormat="false" ht="16.5" hidden="false" customHeight="true" outlineLevel="0" collapsed="false">
      <c r="A13" s="28"/>
      <c r="B13" s="42" t="s">
        <v>16</v>
      </c>
      <c r="C13" s="43" t="s">
        <v>45</v>
      </c>
      <c r="D13" s="40" t="s">
        <v>46</v>
      </c>
      <c r="E13" s="36" t="s">
        <v>47</v>
      </c>
      <c r="F13" s="36" t="n">
        <v>0.276</v>
      </c>
      <c r="G13" s="36" t="n">
        <f aca="false">1.2*F13</f>
        <v>0.3312</v>
      </c>
      <c r="H13" s="37" t="n">
        <v>0.1</v>
      </c>
      <c r="I13" s="36" t="n">
        <v>5</v>
      </c>
      <c r="J13" s="38" t="n">
        <f aca="false">I13*F13*(1-H13)</f>
        <v>1.242</v>
      </c>
      <c r="K13" s="38" t="n">
        <f aca="false">J13*1.2</f>
        <v>1.4904</v>
      </c>
      <c r="L13" s="0" t="s">
        <v>48</v>
      </c>
    </row>
    <row r="14" customFormat="false" ht="13.8" hidden="false" customHeight="false" outlineLevel="0" collapsed="false">
      <c r="A14" s="28"/>
      <c r="B14" s="42" t="s">
        <v>12</v>
      </c>
      <c r="C14" s="43" t="s">
        <v>49</v>
      </c>
      <c r="D14" s="40" t="s">
        <v>50</v>
      </c>
      <c r="E14" s="36" t="s">
        <v>51</v>
      </c>
      <c r="F14" s="36" t="n">
        <v>0.233</v>
      </c>
      <c r="G14" s="36" t="n">
        <f aca="false">1.2*F14</f>
        <v>0.2796</v>
      </c>
      <c r="H14" s="37" t="n">
        <v>0.1</v>
      </c>
      <c r="I14" s="36" t="n">
        <v>10</v>
      </c>
      <c r="J14" s="38" t="n">
        <f aca="false">I14*F14*(1-H14)</f>
        <v>2.097</v>
      </c>
      <c r="K14" s="38" t="n">
        <f aca="false">J14*1.2</f>
        <v>2.5164</v>
      </c>
      <c r="L14" s="0" t="s">
        <v>52</v>
      </c>
    </row>
    <row r="15" customFormat="false" ht="13.8" hidden="false" customHeight="false" outlineLevel="0" collapsed="false">
      <c r="A15" s="28"/>
      <c r="B15" s="42" t="s">
        <v>12</v>
      </c>
      <c r="C15" s="43" t="s">
        <v>53</v>
      </c>
      <c r="D15" s="40" t="s">
        <v>54</v>
      </c>
      <c r="E15" s="36" t="s">
        <v>55</v>
      </c>
      <c r="F15" s="36" t="n">
        <v>0.078</v>
      </c>
      <c r="G15" s="36" t="n">
        <f aca="false">1.2*F15</f>
        <v>0.0936</v>
      </c>
      <c r="H15" s="37" t="n">
        <v>0.1</v>
      </c>
      <c r="I15" s="36" t="n">
        <v>100</v>
      </c>
      <c r="J15" s="38" t="n">
        <f aca="false">I15*F15*(1-H15)</f>
        <v>7.02</v>
      </c>
      <c r="K15" s="38" t="n">
        <f aca="false">J15*1.2</f>
        <v>8.424</v>
      </c>
    </row>
    <row r="16" customFormat="false" ht="13.8" hidden="false" customHeight="false" outlineLevel="0" collapsed="false">
      <c r="A16" s="28"/>
      <c r="B16" s="44" t="s">
        <v>12</v>
      </c>
      <c r="C16" s="45" t="s">
        <v>56</v>
      </c>
      <c r="D16" s="46" t="s">
        <v>50</v>
      </c>
      <c r="E16" s="17" t="s">
        <v>57</v>
      </c>
      <c r="F16" s="17" t="n">
        <v>3.3</v>
      </c>
      <c r="G16" s="17" t="n">
        <f aca="false">1.2*F16</f>
        <v>3.96</v>
      </c>
      <c r="H16" s="18" t="n">
        <v>0.1</v>
      </c>
      <c r="I16" s="17" t="n">
        <v>1</v>
      </c>
      <c r="J16" s="19" t="n">
        <f aca="false">I16*F16*(1-H16)</f>
        <v>2.97</v>
      </c>
      <c r="K16" s="19" t="n">
        <f aca="false">J16*1.2</f>
        <v>3.564</v>
      </c>
      <c r="L16" s="0" t="s">
        <v>58</v>
      </c>
    </row>
    <row r="17" customFormat="false" ht="23.85" hidden="false" customHeight="false" outlineLevel="0" collapsed="false">
      <c r="A17" s="28"/>
      <c r="B17" s="16" t="s">
        <v>12</v>
      </c>
      <c r="C17" s="43" t="s">
        <v>13</v>
      </c>
      <c r="D17" s="40" t="s">
        <v>14</v>
      </c>
      <c r="E17" s="40" t="s">
        <v>15</v>
      </c>
      <c r="F17" s="36" t="n">
        <v>1.022</v>
      </c>
      <c r="G17" s="36" t="n">
        <f aca="false">1.2*F17</f>
        <v>1.2264</v>
      </c>
      <c r="H17" s="37" t="n">
        <v>0.1</v>
      </c>
      <c r="I17" s="36" t="n">
        <v>5</v>
      </c>
      <c r="J17" s="38" t="n">
        <f aca="false">I17*F17*(1-H17)</f>
        <v>4.599</v>
      </c>
      <c r="K17" s="38" t="n">
        <f aca="false">J17*1.2</f>
        <v>5.5188</v>
      </c>
    </row>
    <row r="18" customFormat="false" ht="15" hidden="false" customHeight="true" outlineLevel="0" collapsed="false">
      <c r="A18" s="28"/>
      <c r="B18" s="47" t="s">
        <v>12</v>
      </c>
      <c r="C18" s="48" t="s">
        <v>59</v>
      </c>
      <c r="D18" s="32" t="s">
        <v>60</v>
      </c>
      <c r="E18" s="32" t="s">
        <v>61</v>
      </c>
      <c r="F18" s="32" t="n">
        <v>2.117</v>
      </c>
      <c r="G18" s="32" t="n">
        <f aca="false">1.2*F18</f>
        <v>2.5404</v>
      </c>
      <c r="H18" s="33" t="n">
        <v>0.1</v>
      </c>
      <c r="I18" s="32" t="n">
        <v>13</v>
      </c>
      <c r="J18" s="34" t="n">
        <f aca="false">I18*F18*(1-H18)</f>
        <v>24.7689</v>
      </c>
      <c r="K18" s="34" t="n">
        <f aca="false">J18*1.2</f>
        <v>29.72268</v>
      </c>
      <c r="L18" s="0" t="s">
        <v>62</v>
      </c>
    </row>
    <row r="19" customFormat="false" ht="15" hidden="false" customHeight="true" outlineLevel="0" collapsed="false">
      <c r="A19" s="28"/>
      <c r="B19" s="47" t="s">
        <v>12</v>
      </c>
      <c r="C19" s="35" t="s">
        <v>63</v>
      </c>
      <c r="D19" s="36" t="s">
        <v>64</v>
      </c>
      <c r="E19" s="32" t="s">
        <v>65</v>
      </c>
      <c r="F19" s="36" t="n">
        <v>2.473</v>
      </c>
      <c r="G19" s="36" t="n">
        <f aca="false">1.2*F19</f>
        <v>2.9676</v>
      </c>
      <c r="H19" s="37" t="n">
        <v>0.1</v>
      </c>
      <c r="I19" s="36" t="n">
        <v>4</v>
      </c>
      <c r="J19" s="38" t="n">
        <f aca="false">I19*F19*(1-H19)</f>
        <v>8.9028</v>
      </c>
      <c r="K19" s="38" t="n">
        <f aca="false">J19*1.2</f>
        <v>10.68336</v>
      </c>
      <c r="L19" s="0" t="s">
        <v>66</v>
      </c>
    </row>
    <row r="20" customFormat="false" ht="15" hidden="false" customHeight="true" outlineLevel="0" collapsed="false">
      <c r="A20" s="28"/>
      <c r="B20" s="47" t="s">
        <v>16</v>
      </c>
      <c r="C20" s="35" t="s">
        <v>67</v>
      </c>
      <c r="D20" s="36" t="s">
        <v>68</v>
      </c>
      <c r="E20" s="36"/>
      <c r="F20" s="36" t="n">
        <v>2.6</v>
      </c>
      <c r="G20" s="36" t="n">
        <f aca="false">1.2*F20</f>
        <v>3.12</v>
      </c>
      <c r="H20" s="37" t="n">
        <v>0.1</v>
      </c>
      <c r="I20" s="36" t="n">
        <v>3</v>
      </c>
      <c r="J20" s="38" t="n">
        <f aca="false">I20*F20*(1-H20)</f>
        <v>7.02</v>
      </c>
      <c r="K20" s="38" t="n">
        <f aca="false">J20*1.2</f>
        <v>8.424</v>
      </c>
    </row>
    <row r="21" customFormat="false" ht="15" hidden="false" customHeight="true" outlineLevel="0" collapsed="false">
      <c r="A21" s="28"/>
      <c r="B21" s="47" t="s">
        <v>16</v>
      </c>
      <c r="C21" s="35" t="s">
        <v>69</v>
      </c>
      <c r="D21" s="36" t="s">
        <v>70</v>
      </c>
      <c r="E21" s="36" t="s">
        <v>71</v>
      </c>
      <c r="F21" s="36" t="n">
        <v>0.51</v>
      </c>
      <c r="G21" s="36" t="n">
        <f aca="false">1.2*F21</f>
        <v>0.612</v>
      </c>
      <c r="H21" s="37" t="n">
        <v>0.1</v>
      </c>
      <c r="I21" s="36" t="n">
        <v>10</v>
      </c>
      <c r="J21" s="38" t="n">
        <f aca="false">I21*F21*(1-H21)</f>
        <v>4.59</v>
      </c>
      <c r="K21" s="38" t="n">
        <f aca="false">J21*1.2</f>
        <v>5.508</v>
      </c>
      <c r="L21" s="0" t="s">
        <v>72</v>
      </c>
    </row>
    <row r="22" customFormat="false" ht="15" hidden="false" customHeight="true" outlineLevel="0" collapsed="false">
      <c r="A22" s="28"/>
      <c r="B22" s="47" t="s">
        <v>16</v>
      </c>
      <c r="C22" s="35" t="s">
        <v>73</v>
      </c>
      <c r="D22" s="36" t="s">
        <v>74</v>
      </c>
      <c r="E22" s="36" t="s">
        <v>71</v>
      </c>
      <c r="F22" s="36" t="n">
        <v>0.72</v>
      </c>
      <c r="G22" s="36" t="n">
        <f aca="false">1.2*F22</f>
        <v>0.864</v>
      </c>
      <c r="H22" s="37" t="n">
        <v>0.1</v>
      </c>
      <c r="I22" s="36" t="n">
        <v>5</v>
      </c>
      <c r="J22" s="38" t="n">
        <f aca="false">I22*F22*(1-H22)</f>
        <v>3.24</v>
      </c>
      <c r="K22" s="38" t="n">
        <f aca="false">J22*1.2</f>
        <v>3.888</v>
      </c>
      <c r="L22" s="0" t="s">
        <v>72</v>
      </c>
    </row>
    <row r="23" customFormat="false" ht="15" hidden="false" customHeight="true" outlineLevel="0" collapsed="false">
      <c r="A23" s="28"/>
      <c r="B23" s="47" t="s">
        <v>16</v>
      </c>
      <c r="C23" s="35" t="s">
        <v>75</v>
      </c>
      <c r="D23" s="36" t="s">
        <v>76</v>
      </c>
      <c r="E23" s="36" t="s">
        <v>71</v>
      </c>
      <c r="F23" s="36" t="n">
        <v>1.76</v>
      </c>
      <c r="G23" s="36" t="n">
        <f aca="false">1.2*F23</f>
        <v>2.112</v>
      </c>
      <c r="H23" s="37" t="n">
        <v>0.1</v>
      </c>
      <c r="I23" s="36" t="n">
        <v>5</v>
      </c>
      <c r="J23" s="38" t="n">
        <f aca="false">I23*F23*(1-H23)</f>
        <v>7.92</v>
      </c>
      <c r="K23" s="38" t="n">
        <f aca="false">J23*1.2</f>
        <v>9.504</v>
      </c>
      <c r="L23" s="0" t="s">
        <v>72</v>
      </c>
    </row>
    <row r="24" customFormat="false" ht="15" hidden="false" customHeight="true" outlineLevel="0" collapsed="false">
      <c r="A24" s="28"/>
      <c r="B24" s="47" t="s">
        <v>16</v>
      </c>
      <c r="C24" s="35" t="s">
        <v>77</v>
      </c>
      <c r="D24" s="36" t="s">
        <v>70</v>
      </c>
      <c r="E24" s="36" t="s">
        <v>78</v>
      </c>
      <c r="F24" s="36" t="n">
        <v>0.226</v>
      </c>
      <c r="G24" s="36" t="n">
        <f aca="false">1.2*F24</f>
        <v>0.2712</v>
      </c>
      <c r="H24" s="37" t="n">
        <v>0.1</v>
      </c>
      <c r="I24" s="36" t="n">
        <v>10</v>
      </c>
      <c r="J24" s="38" t="n">
        <f aca="false">I24*F24*(1-H24)</f>
        <v>2.034</v>
      </c>
      <c r="K24" s="38" t="n">
        <f aca="false">J24*1.2</f>
        <v>2.4408</v>
      </c>
      <c r="L24" s="0" t="s">
        <v>72</v>
      </c>
    </row>
    <row r="25" customFormat="false" ht="15" hidden="false" customHeight="true" outlineLevel="0" collapsed="false">
      <c r="A25" s="28"/>
      <c r="B25" s="47" t="s">
        <v>16</v>
      </c>
      <c r="C25" s="35" t="s">
        <v>79</v>
      </c>
      <c r="D25" s="36" t="s">
        <v>74</v>
      </c>
      <c r="E25" s="36" t="s">
        <v>78</v>
      </c>
      <c r="F25" s="36" t="n">
        <v>0.452</v>
      </c>
      <c r="G25" s="36" t="n">
        <f aca="false">1.2*F25</f>
        <v>0.5424</v>
      </c>
      <c r="H25" s="37" t="n">
        <v>0.1</v>
      </c>
      <c r="I25" s="36" t="n">
        <v>5</v>
      </c>
      <c r="J25" s="38" t="n">
        <f aca="false">I25*F25*(1-H25)</f>
        <v>2.034</v>
      </c>
      <c r="K25" s="38" t="n">
        <f aca="false">J25*1.2</f>
        <v>2.4408</v>
      </c>
      <c r="L25" s="0" t="s">
        <v>72</v>
      </c>
    </row>
    <row r="26" customFormat="false" ht="15" hidden="false" customHeight="true" outlineLevel="0" collapsed="false">
      <c r="A26" s="28"/>
      <c r="B26" s="47" t="s">
        <v>16</v>
      </c>
      <c r="C26" s="35" t="s">
        <v>80</v>
      </c>
      <c r="D26" s="36" t="s">
        <v>76</v>
      </c>
      <c r="E26" s="36" t="s">
        <v>78</v>
      </c>
      <c r="F26" s="36" t="n">
        <v>0.269</v>
      </c>
      <c r="G26" s="36" t="n">
        <f aca="false">1.2*F26</f>
        <v>0.3228</v>
      </c>
      <c r="H26" s="37" t="n">
        <v>0.1</v>
      </c>
      <c r="I26" s="36" t="n">
        <v>10</v>
      </c>
      <c r="J26" s="38" t="n">
        <f aca="false">I26*F26*(1-H26)</f>
        <v>2.421</v>
      </c>
      <c r="K26" s="38" t="n">
        <f aca="false">J26*1.2</f>
        <v>2.9052</v>
      </c>
      <c r="L26" s="0" t="s">
        <v>81</v>
      </c>
    </row>
    <row r="27" customFormat="false" ht="15" hidden="false" customHeight="true" outlineLevel="0" collapsed="false">
      <c r="A27" s="28"/>
      <c r="B27" s="47" t="s">
        <v>16</v>
      </c>
      <c r="C27" s="35" t="s">
        <v>82</v>
      </c>
      <c r="D27" s="36" t="s">
        <v>83</v>
      </c>
      <c r="E27" s="36" t="s">
        <v>84</v>
      </c>
      <c r="F27" s="36" t="n">
        <v>37.34</v>
      </c>
      <c r="G27" s="36" t="n">
        <f aca="false">1.2*F27</f>
        <v>44.808</v>
      </c>
      <c r="H27" s="37" t="n">
        <v>0.1</v>
      </c>
      <c r="I27" s="36" t="n">
        <v>2</v>
      </c>
      <c r="J27" s="38" t="n">
        <f aca="false">I27*F27*(1-H27)</f>
        <v>67.212</v>
      </c>
      <c r="K27" s="38" t="n">
        <f aca="false">J27*1.2</f>
        <v>80.6544</v>
      </c>
      <c r="L27" s="0" t="s">
        <v>85</v>
      </c>
    </row>
    <row r="28" customFormat="false" ht="15" hidden="false" customHeight="true" outlineLevel="0" collapsed="false">
      <c r="A28" s="28"/>
      <c r="B28" s="47" t="s">
        <v>16</v>
      </c>
      <c r="C28" s="35" t="s">
        <v>86</v>
      </c>
      <c r="D28" s="36" t="s">
        <v>87</v>
      </c>
      <c r="E28" s="36" t="s">
        <v>88</v>
      </c>
      <c r="F28" s="36" t="n">
        <v>0.219</v>
      </c>
      <c r="G28" s="36" t="n">
        <f aca="false">1.2*F28</f>
        <v>0.2628</v>
      </c>
      <c r="H28" s="37" t="n">
        <v>0.1</v>
      </c>
      <c r="I28" s="36" t="n">
        <v>20</v>
      </c>
      <c r="J28" s="38" t="n">
        <f aca="false">I28*F28*(1-H28)</f>
        <v>3.942</v>
      </c>
      <c r="K28" s="38" t="n">
        <f aca="false">J28*1.2</f>
        <v>4.7304</v>
      </c>
      <c r="L28" s="0" t="s">
        <v>89</v>
      </c>
    </row>
    <row r="29" customFormat="false" ht="15" hidden="false" customHeight="true" outlineLevel="0" collapsed="false">
      <c r="A29" s="28"/>
      <c r="B29" s="47" t="s">
        <v>16</v>
      </c>
      <c r="C29" s="49" t="s">
        <v>17</v>
      </c>
      <c r="D29" s="17" t="s">
        <v>18</v>
      </c>
      <c r="E29" s="17"/>
      <c r="F29" s="17" t="n">
        <v>20.57</v>
      </c>
      <c r="G29" s="36" t="n">
        <f aca="false">1.2*F29</f>
        <v>24.684</v>
      </c>
      <c r="H29" s="37" t="n">
        <v>0.1</v>
      </c>
      <c r="I29" s="36" t="n">
        <v>2</v>
      </c>
      <c r="J29" s="38" t="n">
        <f aca="false">I29*F29*(1-H29)</f>
        <v>37.026</v>
      </c>
      <c r="K29" s="38" t="n">
        <f aca="false">J29*1.2</f>
        <v>44.4312</v>
      </c>
      <c r="L29" s="0" t="s">
        <v>90</v>
      </c>
    </row>
    <row r="30" customFormat="false" ht="13.8" hidden="false" customHeight="false" outlineLevel="0" collapsed="false">
      <c r="A30" s="28"/>
      <c r="B30" s="47" t="s">
        <v>91</v>
      </c>
      <c r="C30" s="35"/>
      <c r="D30" s="36"/>
      <c r="E30" s="36"/>
      <c r="F30" s="36"/>
      <c r="G30" s="36" t="n">
        <f aca="false">1.2*F30</f>
        <v>0</v>
      </c>
      <c r="H30" s="37" t="n">
        <v>0.1</v>
      </c>
      <c r="I30" s="36"/>
      <c r="J30" s="38" t="n">
        <f aca="false">I30*F30*(1-H30)</f>
        <v>0</v>
      </c>
      <c r="K30" s="38" t="n">
        <f aca="false">J30*1.2</f>
        <v>0</v>
      </c>
    </row>
    <row r="31" customFormat="false" ht="13.8" hidden="false" customHeight="false" outlineLevel="0" collapsed="false">
      <c r="A31" s="28"/>
      <c r="B31" s="47" t="s">
        <v>91</v>
      </c>
      <c r="C31" s="35"/>
      <c r="D31" s="36"/>
      <c r="E31" s="36"/>
      <c r="F31" s="36"/>
      <c r="G31" s="36" t="n">
        <f aca="false">1.2*F31</f>
        <v>0</v>
      </c>
      <c r="H31" s="37" t="n">
        <v>0.1</v>
      </c>
      <c r="I31" s="36"/>
      <c r="J31" s="38" t="n">
        <f aca="false">I31*F31*(1-H31)</f>
        <v>0</v>
      </c>
      <c r="K31" s="38" t="n">
        <f aca="false">J31*1.2</f>
        <v>0</v>
      </c>
    </row>
    <row r="32" customFormat="false" ht="13.8" hidden="false" customHeight="false" outlineLevel="0" collapsed="false">
      <c r="A32" s="28"/>
      <c r="B32" s="47" t="s">
        <v>91</v>
      </c>
      <c r="C32" s="35"/>
      <c r="D32" s="36"/>
      <c r="E32" s="36"/>
      <c r="F32" s="36"/>
      <c r="G32" s="36" t="n">
        <f aca="false">1.2*F32</f>
        <v>0</v>
      </c>
      <c r="H32" s="37" t="n">
        <v>0.1</v>
      </c>
      <c r="I32" s="36"/>
      <c r="J32" s="38" t="n">
        <f aca="false">I32*F32*(1-H32)</f>
        <v>0</v>
      </c>
      <c r="K32" s="38" t="n">
        <f aca="false">J32*1.2</f>
        <v>0</v>
      </c>
    </row>
    <row r="33" customFormat="false" ht="13.8" hidden="false" customHeight="false" outlineLevel="0" collapsed="false">
      <c r="A33" s="28"/>
      <c r="B33" s="50" t="s">
        <v>25</v>
      </c>
      <c r="C33" s="51" t="s">
        <v>92</v>
      </c>
      <c r="D33" s="51" t="s">
        <v>93</v>
      </c>
      <c r="E33" s="52"/>
      <c r="F33" s="53" t="n">
        <v>1.45</v>
      </c>
      <c r="G33" s="52" t="n">
        <f aca="false">1.2*F33</f>
        <v>1.74</v>
      </c>
      <c r="H33" s="54" t="n">
        <v>0.1</v>
      </c>
      <c r="I33" s="51" t="n">
        <v>1</v>
      </c>
      <c r="J33" s="38" t="n">
        <f aca="false">I33*F33*(1-H33)</f>
        <v>1.305</v>
      </c>
      <c r="K33" s="38" t="n">
        <f aca="false">J33*1.2</f>
        <v>1.566</v>
      </c>
    </row>
    <row r="34" customFormat="false" ht="23.85" hidden="false" customHeight="false" outlineLevel="0" collapsed="false">
      <c r="A34" s="28"/>
      <c r="B34" s="50" t="s">
        <v>25</v>
      </c>
      <c r="C34" s="51" t="s">
        <v>94</v>
      </c>
      <c r="D34" s="51" t="s">
        <v>95</v>
      </c>
      <c r="E34" s="52"/>
      <c r="F34" s="53" t="n">
        <v>1.9</v>
      </c>
      <c r="G34" s="52" t="n">
        <f aca="false">1.2*F34</f>
        <v>2.28</v>
      </c>
      <c r="H34" s="54" t="n">
        <v>0.1</v>
      </c>
      <c r="I34" s="51" t="n">
        <v>1</v>
      </c>
      <c r="J34" s="38" t="n">
        <f aca="false">I34*F34*(1-H34)</f>
        <v>1.71</v>
      </c>
      <c r="K34" s="38" t="n">
        <f aca="false">J34*1.2</f>
        <v>2.052</v>
      </c>
      <c r="L34" s="55" t="s">
        <v>96</v>
      </c>
    </row>
    <row r="35" customFormat="false" ht="23.85" hidden="false" customHeight="false" outlineLevel="0" collapsed="false">
      <c r="A35" s="28"/>
      <c r="B35" s="50" t="s">
        <v>25</v>
      </c>
      <c r="C35" s="51" t="s">
        <v>97</v>
      </c>
      <c r="D35" s="51" t="s">
        <v>98</v>
      </c>
      <c r="E35" s="52"/>
      <c r="F35" s="53" t="n">
        <v>0.36</v>
      </c>
      <c r="G35" s="52" t="n">
        <f aca="false">1.2*F35</f>
        <v>0.432</v>
      </c>
      <c r="H35" s="54" t="n">
        <v>0.1</v>
      </c>
      <c r="I35" s="51" t="n">
        <v>10</v>
      </c>
      <c r="J35" s="38" t="n">
        <f aca="false">I35*F35*(1-H35)</f>
        <v>3.24</v>
      </c>
      <c r="K35" s="38" t="n">
        <f aca="false">J35*1.2</f>
        <v>3.888</v>
      </c>
      <c r="L35" s="55" t="s">
        <v>96</v>
      </c>
    </row>
    <row r="36" customFormat="false" ht="35.05" hidden="false" customHeight="false" outlineLevel="0" collapsed="false">
      <c r="A36" s="28"/>
      <c r="B36" s="50" t="s">
        <v>25</v>
      </c>
      <c r="C36" s="51" t="s">
        <v>99</v>
      </c>
      <c r="D36" s="51" t="s">
        <v>100</v>
      </c>
      <c r="E36" s="52"/>
      <c r="F36" s="53" t="n">
        <v>0.19</v>
      </c>
      <c r="G36" s="52" t="n">
        <f aca="false">1.2*F36</f>
        <v>0.228</v>
      </c>
      <c r="H36" s="54" t="n">
        <v>0.1</v>
      </c>
      <c r="I36" s="51" t="n">
        <v>25</v>
      </c>
      <c r="J36" s="38" t="n">
        <f aca="false">I36*F36*(1-H36)</f>
        <v>4.275</v>
      </c>
      <c r="K36" s="38" t="n">
        <f aca="false">J36*1.2</f>
        <v>5.13</v>
      </c>
      <c r="L36" s="55" t="s">
        <v>96</v>
      </c>
    </row>
    <row r="37" customFormat="false" ht="13.8" hidden="false" customHeight="false" outlineLevel="0" collapsed="false">
      <c r="A37" s="28"/>
      <c r="B37" s="50" t="s">
        <v>25</v>
      </c>
      <c r="C37" s="51" t="s">
        <v>101</v>
      </c>
      <c r="D37" s="51" t="s">
        <v>102</v>
      </c>
      <c r="E37" s="52"/>
      <c r="F37" s="53" t="n">
        <v>0.11</v>
      </c>
      <c r="G37" s="52" t="n">
        <f aca="false">1.2*F37</f>
        <v>0.132</v>
      </c>
      <c r="H37" s="54" t="n">
        <v>0.1</v>
      </c>
      <c r="I37" s="51" t="n">
        <v>25</v>
      </c>
      <c r="J37" s="38" t="n">
        <f aca="false">I37*F37*(1-H37)</f>
        <v>2.475</v>
      </c>
      <c r="K37" s="38" t="n">
        <f aca="false">J37*1.2</f>
        <v>2.97</v>
      </c>
    </row>
    <row r="38" customFormat="false" ht="13.8" hidden="false" customHeight="false" outlineLevel="0" collapsed="false">
      <c r="A38" s="28"/>
      <c r="B38" s="50" t="s">
        <v>25</v>
      </c>
      <c r="C38" s="55" t="s">
        <v>103</v>
      </c>
      <c r="D38" s="55" t="s">
        <v>104</v>
      </c>
      <c r="E38" s="52"/>
      <c r="F38" s="53" t="n">
        <v>0.672</v>
      </c>
      <c r="G38" s="52" t="n">
        <f aca="false">1.2*F38</f>
        <v>0.8064</v>
      </c>
      <c r="H38" s="54" t="n">
        <v>0.1</v>
      </c>
      <c r="I38" s="51" t="n">
        <v>5</v>
      </c>
      <c r="J38" s="38" t="n">
        <f aca="false">I38*F38*(1-H38)</f>
        <v>3.024</v>
      </c>
      <c r="K38" s="38" t="n">
        <f aca="false">J38*1.2</f>
        <v>3.6288</v>
      </c>
    </row>
    <row r="39" customFormat="false" ht="57.45" hidden="false" customHeight="false" outlineLevel="0" collapsed="false">
      <c r="A39" s="28"/>
      <c r="B39" s="50" t="s">
        <v>25</v>
      </c>
      <c r="C39" s="51" t="s">
        <v>105</v>
      </c>
      <c r="D39" s="51" t="s">
        <v>106</v>
      </c>
      <c r="E39" s="52"/>
      <c r="F39" s="52" t="n">
        <v>0.156</v>
      </c>
      <c r="G39" s="52" t="n">
        <f aca="false">1.2*F39</f>
        <v>0.1872</v>
      </c>
      <c r="H39" s="54" t="n">
        <v>0.1</v>
      </c>
      <c r="I39" s="52" t="n">
        <v>50</v>
      </c>
      <c r="J39" s="38" t="n">
        <f aca="false">I39*F39*(1-H39)</f>
        <v>7.02</v>
      </c>
      <c r="K39" s="38" t="n">
        <f aca="false">J39*1.2</f>
        <v>8.424</v>
      </c>
      <c r="L39" s="55" t="s">
        <v>107</v>
      </c>
    </row>
    <row r="40" customFormat="false" ht="36.75" hidden="false" customHeight="true" outlineLevel="0" collapsed="false">
      <c r="E40" s="56" t="s">
        <v>19</v>
      </c>
      <c r="F40" s="57"/>
      <c r="G40" s="57"/>
      <c r="H40" s="57"/>
      <c r="I40" s="57"/>
      <c r="J40" s="57"/>
      <c r="K40" s="58" t="n">
        <f aca="false">SUM(K7:K39)</f>
        <v>389.07324</v>
      </c>
    </row>
  </sheetData>
  <mergeCells count="3">
    <mergeCell ref="A2:A4"/>
    <mergeCell ref="A5:A6"/>
    <mergeCell ref="A7:A39"/>
  </mergeCells>
  <dataValidations count="2">
    <dataValidation allowBlank="true" operator="between" showDropDown="false" showErrorMessage="true" showInputMessage="true" sqref="B2:B6 B17" type="list">
      <formula1>Données!$A$1:$A$5</formula1>
      <formula2>0</formula2>
    </dataValidation>
    <dataValidation allowBlank="true" operator="between" showDropDown="false" showErrorMessage="true" showInputMessage="true" sqref="B7:B16 B18:B39" type="list">
      <formula1>Données!$A$1:$A$6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4.28"/>
    <col collapsed="false" customWidth="true" hidden="false" outlineLevel="0" max="3" min="3" style="0" width="30.01"/>
    <col collapsed="false" customWidth="true" hidden="false" outlineLevel="0" max="4" min="4" style="0" width="48.57"/>
    <col collapsed="false" customWidth="true" hidden="false" outlineLevel="0" max="6" min="5" style="0" width="9.14"/>
    <col collapsed="false" customWidth="true" hidden="false" outlineLevel="0" max="7" min="7" style="0" width="17"/>
    <col collapsed="false" customWidth="true" hidden="false" outlineLevel="0" max="1025" min="8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1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15" hidden="false" customHeight="false" outlineLevel="0" collapsed="false">
      <c r="A2" s="66" t="s">
        <v>25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6" t="s">
        <v>25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6" t="s">
        <v>25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6" t="s">
        <v>25</v>
      </c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6" t="s">
        <v>25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6" t="s">
        <v>25</v>
      </c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6" t="s">
        <v>25</v>
      </c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6" t="s">
        <v>25</v>
      </c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6" t="s">
        <v>25</v>
      </c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6" t="s">
        <v>25</v>
      </c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6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6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6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6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6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6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6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6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6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6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1">
    <dataValidation allowBlank="true" operator="between" showDropDown="false" showErrorMessage="true" showInputMessage="true" sqref="A2:A21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86"/>
    <col collapsed="false" customWidth="true" hidden="false" outlineLevel="0" max="3" min="3" style="0" width="23.42"/>
    <col collapsed="false" customWidth="true" hidden="false" outlineLevel="0" max="4" min="4" style="0" width="32"/>
    <col collapsed="false" customWidth="true" hidden="false" outlineLevel="0" max="5" min="5" style="0" width="8.29"/>
    <col collapsed="false" customWidth="true" hidden="false" outlineLevel="0" max="7" min="6" style="0" width="9.14"/>
    <col collapsed="false" customWidth="true" hidden="false" outlineLevel="0" max="8" min="8" style="0" width="11.14"/>
    <col collapsed="false" customWidth="true" hidden="false" outlineLevel="0" max="1025" min="9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7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30" hidden="false" customHeight="false" outlineLevel="0" collapsed="false">
      <c r="A2" s="66" t="s">
        <v>190</v>
      </c>
      <c r="C2" s="55" t="s">
        <v>191</v>
      </c>
      <c r="D2" s="0" t="s">
        <v>192</v>
      </c>
      <c r="F2" s="0" t="n">
        <f aca="false">1.2*E2</f>
        <v>0</v>
      </c>
      <c r="G2" s="0" t="n">
        <v>100</v>
      </c>
      <c r="I2" s="0" t="n">
        <f aca="false">H2*E2-G2</f>
        <v>-100</v>
      </c>
      <c r="J2" s="0" t="n">
        <f aca="false">I2*1.2</f>
        <v>-120</v>
      </c>
    </row>
    <row r="3" customFormat="false" ht="15" hidden="false" customHeight="false" outlineLevel="0" collapsed="false">
      <c r="A3" s="66"/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6"/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6"/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6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</sheetData>
  <dataValidations count="1">
    <dataValidation allowBlank="true" operator="between" showDropDown="false" showErrorMessage="true" showInputMessage="true" sqref="A2:A6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1025" min="2" style="0" width="9.14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153</v>
      </c>
    </row>
    <row r="3" customFormat="false" ht="15" hidden="false" customHeight="false" outlineLevel="0" collapsed="false">
      <c r="A3" s="0" t="s">
        <v>16</v>
      </c>
    </row>
    <row r="4" customFormat="false" ht="15" hidden="false" customHeight="false" outlineLevel="0" collapsed="false">
      <c r="A4" s="0" t="s">
        <v>179</v>
      </c>
    </row>
    <row r="5" customFormat="false" ht="15" hidden="false" customHeight="false" outlineLevel="0" collapsed="false">
      <c r="A5" s="0" t="s">
        <v>12</v>
      </c>
    </row>
    <row r="6" customFormat="false" ht="15" hidden="false" customHeight="false" outlineLevel="0" collapsed="false">
      <c r="A6" s="0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9.85"/>
    <col collapsed="false" customWidth="true" hidden="false" outlineLevel="0" max="3" min="3" style="0" width="23.42"/>
    <col collapsed="false" customWidth="true" hidden="false" outlineLevel="0" max="4" min="4" style="0" width="22.28"/>
    <col collapsed="false" customWidth="true" hidden="false" outlineLevel="0" max="6" min="5" style="0" width="9.14"/>
    <col collapsed="false" customWidth="true" hidden="false" outlineLevel="0" max="7" min="7" style="0" width="18.14"/>
    <col collapsed="false" customWidth="true" hidden="false" outlineLevel="0" max="8" min="8" style="0" width="9.14"/>
    <col collapsed="false" customWidth="true" hidden="false" outlineLevel="0" max="9" min="9" style="0" width="11.99"/>
    <col collapsed="false" customWidth="true" hidden="false" outlineLevel="0" max="10" min="10" style="0" width="15.71"/>
    <col collapsed="false" customWidth="true" hidden="false" outlineLevel="0" max="11" min="11" style="0" width="30.84"/>
    <col collapsed="false" customWidth="true" hidden="false" outlineLevel="0" max="1025" min="12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1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46.25" hidden="false" customHeight="false" outlineLevel="0" collapsed="false">
      <c r="A2" s="64"/>
      <c r="B2" s="55" t="n">
        <v>2313118</v>
      </c>
      <c r="C2" s="55" t="s">
        <v>108</v>
      </c>
      <c r="D2" s="55" t="s">
        <v>109</v>
      </c>
      <c r="E2" s="65" t="n">
        <v>3.17</v>
      </c>
      <c r="F2" s="65" t="n">
        <f aca="false">1.2*E2</f>
        <v>3.804</v>
      </c>
      <c r="G2" s="55"/>
      <c r="H2" s="55" t="n">
        <v>1</v>
      </c>
      <c r="I2" s="65" t="n">
        <f aca="false">H2*E2</f>
        <v>3.17</v>
      </c>
      <c r="J2" s="65" t="n">
        <f aca="false">F2*H2</f>
        <v>3.804</v>
      </c>
      <c r="K2" s="55"/>
    </row>
    <row r="3" customFormat="false" ht="35.05" hidden="false" customHeight="false" outlineLevel="0" collapsed="false">
      <c r="A3" s="64"/>
      <c r="B3" s="55" t="n">
        <v>488203</v>
      </c>
      <c r="C3" s="55" t="s">
        <v>110</v>
      </c>
      <c r="D3" s="66"/>
      <c r="E3" s="65" t="n">
        <v>0.48</v>
      </c>
      <c r="F3" s="65" t="n">
        <f aca="false">1.2*E3</f>
        <v>0.576</v>
      </c>
      <c r="G3" s="55"/>
      <c r="H3" s="55" t="n">
        <v>10</v>
      </c>
      <c r="I3" s="65" t="n">
        <f aca="false">H3*E3</f>
        <v>4.8</v>
      </c>
      <c r="J3" s="65" t="n">
        <f aca="false">F3*H3</f>
        <v>5.76</v>
      </c>
      <c r="K3" s="66"/>
    </row>
    <row r="4" customFormat="false" ht="13.8" hidden="false" customHeight="false" outlineLevel="0" collapsed="false">
      <c r="A4" s="64"/>
      <c r="B4" s="55"/>
      <c r="C4" s="66"/>
      <c r="D4" s="55"/>
      <c r="E4" s="65"/>
      <c r="F4" s="65"/>
      <c r="H4" s="55"/>
      <c r="I4" s="65"/>
      <c r="J4" s="65"/>
      <c r="K4" s="66"/>
    </row>
    <row r="5" customFormat="false" ht="13.8" hidden="false" customHeight="false" outlineLevel="0" collapsed="false">
      <c r="A5" s="64"/>
      <c r="B5" s="55"/>
      <c r="C5" s="66"/>
      <c r="D5" s="55"/>
      <c r="E5" s="65"/>
      <c r="F5" s="65"/>
      <c r="H5" s="55"/>
      <c r="I5" s="65"/>
      <c r="J5" s="65"/>
      <c r="K5" s="55"/>
    </row>
    <row r="6" customFormat="false" ht="13.8" hidden="false" customHeight="false" outlineLevel="0" collapsed="false">
      <c r="A6" s="64"/>
      <c r="B6" s="55"/>
      <c r="C6" s="66"/>
      <c r="D6" s="55"/>
      <c r="E6" s="65"/>
      <c r="F6" s="65"/>
      <c r="H6" s="55"/>
      <c r="I6" s="65"/>
      <c r="J6" s="65"/>
      <c r="K6" s="55"/>
    </row>
    <row r="7" customFormat="false" ht="13.8" hidden="false" customHeight="false" outlineLevel="0" collapsed="false">
      <c r="A7" s="64"/>
      <c r="B7" s="55"/>
      <c r="C7" s="66"/>
      <c r="D7" s="55"/>
      <c r="E7" s="65"/>
      <c r="F7" s="65"/>
      <c r="H7" s="55"/>
      <c r="I7" s="65"/>
      <c r="J7" s="65"/>
      <c r="K7" s="55"/>
    </row>
    <row r="8" customFormat="false" ht="13.8" hidden="false" customHeight="false" outlineLevel="0" collapsed="false">
      <c r="A8" s="64"/>
      <c r="B8" s="55"/>
      <c r="C8" s="66"/>
      <c r="D8" s="55"/>
      <c r="E8" s="65"/>
      <c r="F8" s="65"/>
      <c r="H8" s="55"/>
      <c r="I8" s="65"/>
      <c r="J8" s="65"/>
      <c r="K8" s="55"/>
    </row>
    <row r="9" customFormat="false" ht="13.8" hidden="false" customHeight="false" outlineLevel="0" collapsed="false">
      <c r="A9" s="64"/>
      <c r="B9" s="55"/>
      <c r="C9" s="66"/>
      <c r="D9" s="55"/>
      <c r="E9" s="65"/>
      <c r="F9" s="65"/>
      <c r="H9" s="55"/>
      <c r="I9" s="65"/>
      <c r="J9" s="65"/>
      <c r="K9" s="55"/>
    </row>
    <row r="10" customFormat="false" ht="13.8" hidden="false" customHeight="false" outlineLevel="0" collapsed="false">
      <c r="A10" s="64"/>
      <c r="B10" s="55"/>
      <c r="C10" s="55"/>
      <c r="D10" s="66"/>
      <c r="E10" s="65"/>
      <c r="F10" s="65"/>
      <c r="H10" s="55"/>
      <c r="I10" s="65"/>
      <c r="J10" s="65"/>
      <c r="K10" s="66"/>
    </row>
    <row r="11" customFormat="false" ht="13.8" hidden="false" customHeight="false" outlineLevel="0" collapsed="false">
      <c r="A11" s="64"/>
      <c r="B11" s="55"/>
      <c r="C11" s="55"/>
      <c r="D11" s="66"/>
      <c r="E11" s="65"/>
      <c r="F11" s="65"/>
      <c r="H11" s="55"/>
      <c r="I11" s="65"/>
      <c r="J11" s="65"/>
      <c r="K11" s="66"/>
    </row>
    <row r="12" customFormat="false" ht="13.8" hidden="false" customHeight="false" outlineLevel="0" collapsed="false">
      <c r="A12" s="64"/>
      <c r="B12" s="55"/>
      <c r="C12" s="55"/>
      <c r="D12" s="66"/>
      <c r="E12" s="65"/>
      <c r="F12" s="65"/>
      <c r="H12" s="55"/>
      <c r="I12" s="65"/>
      <c r="J12" s="65"/>
      <c r="K12" s="66"/>
    </row>
    <row r="13" customFormat="false" ht="13.8" hidden="false" customHeight="false" outlineLevel="0" collapsed="false">
      <c r="A13" s="64"/>
      <c r="B13" s="55"/>
      <c r="C13" s="55"/>
      <c r="D13" s="66"/>
      <c r="E13" s="65"/>
      <c r="F13" s="65"/>
      <c r="H13" s="55"/>
      <c r="I13" s="65"/>
      <c r="J13" s="65"/>
      <c r="K13" s="66"/>
    </row>
    <row r="14" customFormat="false" ht="13.8" hidden="false" customHeight="false" outlineLevel="0" collapsed="false">
      <c r="A14" s="64"/>
      <c r="B14" s="55"/>
      <c r="C14" s="55"/>
      <c r="D14" s="66"/>
      <c r="E14" s="65"/>
      <c r="F14" s="65"/>
      <c r="H14" s="55"/>
      <c r="I14" s="65"/>
      <c r="J14" s="65"/>
      <c r="K14" s="66"/>
    </row>
    <row r="15" customFormat="false" ht="13.8" hidden="false" customHeight="false" outlineLevel="0" collapsed="false">
      <c r="A15" s="64"/>
      <c r="B15" s="55"/>
      <c r="C15" s="66"/>
      <c r="D15" s="55"/>
      <c r="E15" s="65"/>
      <c r="F15" s="65"/>
      <c r="H15" s="55"/>
      <c r="I15" s="65"/>
      <c r="J15" s="65"/>
      <c r="K15" s="66"/>
    </row>
    <row r="16" customFormat="false" ht="13.8" hidden="false" customHeight="false" outlineLevel="0" collapsed="false">
      <c r="A16" s="64"/>
      <c r="H16" s="55"/>
      <c r="I16" s="65"/>
      <c r="J16" s="65"/>
      <c r="K16" s="66"/>
    </row>
    <row r="17" customFormat="false" ht="13.8" hidden="false" customHeight="false" outlineLevel="0" collapsed="false">
      <c r="A17" s="64"/>
      <c r="H17" s="55"/>
      <c r="I17" s="65"/>
      <c r="J17" s="65"/>
      <c r="K17" s="66"/>
    </row>
    <row r="18" customFormat="false" ht="13.8" hidden="false" customHeight="false" outlineLevel="0" collapsed="false">
      <c r="A18" s="64"/>
      <c r="H18" s="55"/>
      <c r="I18" s="65"/>
      <c r="J18" s="65"/>
      <c r="K18" s="66"/>
    </row>
    <row r="19" customFormat="false" ht="13.8" hidden="false" customHeight="false" outlineLevel="0" collapsed="false">
      <c r="A19" s="64"/>
    </row>
    <row r="20" customFormat="false" ht="13.8" hidden="false" customHeight="false" outlineLevel="0" collapsed="false">
      <c r="A20" s="64"/>
    </row>
  </sheetData>
  <dataValidations count="1"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39.01"/>
    <col collapsed="false" customWidth="true" hidden="false" outlineLevel="0" max="3" min="3" style="0" width="15.86"/>
    <col collapsed="false" customWidth="true" hidden="false" outlineLevel="0" max="4" min="4" style="0" width="19.14"/>
    <col collapsed="false" customWidth="true" hidden="false" outlineLevel="0" max="1025" min="5" style="0" width="10.67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7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15.75" hidden="false" customHeight="false" outlineLevel="0" collapsed="false">
      <c r="A2" s="68" t="s">
        <v>16</v>
      </c>
      <c r="B2" s="69" t="s">
        <v>111</v>
      </c>
      <c r="D2" s="0" t="s">
        <v>112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30.75" hidden="false" customHeight="false" outlineLevel="0" collapsed="false">
      <c r="A3" s="21"/>
      <c r="B3" s="22"/>
      <c r="C3" s="22"/>
      <c r="D3" s="23" t="s">
        <v>19</v>
      </c>
      <c r="E3" s="24" t="n">
        <f aca="false">SUM(E1:E2)</f>
        <v>0</v>
      </c>
      <c r="F3" s="24" t="n">
        <f aca="false">SUM(F1:F2)</f>
        <v>0</v>
      </c>
      <c r="G3" s="24" t="n">
        <f aca="false">SUM(G1:G2)</f>
        <v>0</v>
      </c>
      <c r="H3" s="24" t="n">
        <f aca="false">SUM(H1:H2)</f>
        <v>0</v>
      </c>
      <c r="I3" s="24" t="n">
        <f aca="false">SUM(I1:I2)</f>
        <v>0</v>
      </c>
      <c r="J3" s="70" t="n">
        <v>35.22</v>
      </c>
      <c r="K3" s="55" t="s">
        <v>113</v>
      </c>
    </row>
  </sheetData>
  <dataValidations count="1">
    <dataValidation allowBlank="true" operator="between" showDropDown="false" showErrorMessage="true" showInputMessage="true" sqref="A2:A3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9.85"/>
    <col collapsed="false" customWidth="true" hidden="false" outlineLevel="0" max="3" min="3" style="0" width="23.42"/>
    <col collapsed="false" customWidth="true" hidden="false" outlineLevel="0" max="4" min="4" style="0" width="22.28"/>
    <col collapsed="false" customWidth="true" hidden="false" outlineLevel="0" max="6" min="5" style="0" width="9.14"/>
    <col collapsed="false" customWidth="true" hidden="false" outlineLevel="0" max="7" min="7" style="0" width="18.14"/>
    <col collapsed="false" customWidth="true" hidden="false" outlineLevel="0" max="8" min="8" style="0" width="9.14"/>
    <col collapsed="false" customWidth="true" hidden="false" outlineLevel="0" max="9" min="9" style="0" width="11.99"/>
    <col collapsed="false" customWidth="true" hidden="false" outlineLevel="0" max="10" min="10" style="0" width="15.71"/>
    <col collapsed="false" customWidth="true" hidden="false" outlineLevel="0" max="11" min="11" style="0" width="30.84"/>
    <col collapsed="false" customWidth="true" hidden="false" outlineLevel="0" max="1025" min="12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1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57.45" hidden="false" customHeight="false" outlineLevel="0" collapsed="false">
      <c r="A2" s="64"/>
      <c r="B2" s="55" t="s">
        <v>114</v>
      </c>
      <c r="C2" s="55" t="s">
        <v>115</v>
      </c>
      <c r="D2" s="55" t="s">
        <v>116</v>
      </c>
      <c r="E2" s="65" t="n">
        <v>0.25</v>
      </c>
      <c r="F2" s="65" t="n">
        <v>0.29</v>
      </c>
      <c r="H2" s="55" t="n">
        <v>0</v>
      </c>
      <c r="I2" s="65" t="n">
        <v>0</v>
      </c>
      <c r="J2" s="65" t="n">
        <v>0</v>
      </c>
      <c r="K2" s="55" t="s">
        <v>117</v>
      </c>
    </row>
    <row r="3" customFormat="false" ht="13.8" hidden="false" customHeight="false" outlineLevel="0" collapsed="false">
      <c r="A3" s="64"/>
      <c r="B3" s="55" t="s">
        <v>118</v>
      </c>
      <c r="C3" s="66"/>
      <c r="D3" s="55" t="s">
        <v>119</v>
      </c>
      <c r="E3" s="65" t="n">
        <v>21.23</v>
      </c>
      <c r="F3" s="65" t="n">
        <v>25.48</v>
      </c>
      <c r="H3" s="55" t="n">
        <v>1</v>
      </c>
      <c r="I3" s="65" t="n">
        <v>21.23</v>
      </c>
      <c r="J3" s="65" t="n">
        <v>25.48</v>
      </c>
      <c r="K3" s="66"/>
    </row>
    <row r="4" customFormat="false" ht="13.8" hidden="false" customHeight="false" outlineLevel="0" collapsed="false">
      <c r="A4" s="64"/>
      <c r="B4" s="55" t="s">
        <v>120</v>
      </c>
      <c r="C4" s="66"/>
      <c r="D4" s="55" t="s">
        <v>121</v>
      </c>
      <c r="E4" s="65" t="n">
        <v>0.19</v>
      </c>
      <c r="F4" s="65" t="n">
        <v>0.23</v>
      </c>
      <c r="H4" s="55" t="n">
        <v>30</v>
      </c>
      <c r="I4" s="65" t="n">
        <v>5.73</v>
      </c>
      <c r="J4" s="65" t="n">
        <v>6.88</v>
      </c>
      <c r="K4" s="66"/>
    </row>
    <row r="5" customFormat="false" ht="23.85" hidden="false" customHeight="false" outlineLevel="0" collapsed="false">
      <c r="A5" s="64"/>
      <c r="B5" s="55" t="s">
        <v>122</v>
      </c>
      <c r="C5" s="66"/>
      <c r="D5" s="55" t="s">
        <v>123</v>
      </c>
      <c r="E5" s="65" t="n">
        <v>0.22</v>
      </c>
      <c r="F5" s="65" t="n">
        <v>0.26</v>
      </c>
      <c r="H5" s="55" t="n">
        <v>25</v>
      </c>
      <c r="I5" s="65" t="n">
        <v>5.45</v>
      </c>
      <c r="J5" s="65" t="n">
        <v>6.54</v>
      </c>
      <c r="K5" s="55" t="s">
        <v>124</v>
      </c>
    </row>
    <row r="6" customFormat="false" ht="23.85" hidden="false" customHeight="false" outlineLevel="0" collapsed="false">
      <c r="A6" s="64"/>
      <c r="B6" s="55" t="s">
        <v>125</v>
      </c>
      <c r="C6" s="66"/>
      <c r="D6" s="55" t="s">
        <v>126</v>
      </c>
      <c r="E6" s="65" t="n">
        <v>0.39</v>
      </c>
      <c r="F6" s="65" t="n">
        <v>0.47</v>
      </c>
      <c r="H6" s="55" t="n">
        <v>25</v>
      </c>
      <c r="I6" s="65" t="n">
        <v>9.73</v>
      </c>
      <c r="J6" s="65" t="n">
        <v>11.67</v>
      </c>
      <c r="K6" s="55" t="s">
        <v>127</v>
      </c>
    </row>
    <row r="7" customFormat="false" ht="23.85" hidden="false" customHeight="false" outlineLevel="0" collapsed="false">
      <c r="A7" s="64"/>
      <c r="B7" s="55" t="s">
        <v>128</v>
      </c>
      <c r="C7" s="66"/>
      <c r="D7" s="55" t="s">
        <v>129</v>
      </c>
      <c r="E7" s="65" t="n">
        <v>0.22</v>
      </c>
      <c r="F7" s="65" t="n">
        <v>0.26</v>
      </c>
      <c r="H7" s="55" t="n">
        <v>25</v>
      </c>
      <c r="I7" s="65" t="n">
        <v>5.48</v>
      </c>
      <c r="J7" s="65" t="n">
        <v>6.57</v>
      </c>
      <c r="K7" s="55" t="s">
        <v>130</v>
      </c>
    </row>
    <row r="8" customFormat="false" ht="23.85" hidden="false" customHeight="false" outlineLevel="0" collapsed="false">
      <c r="A8" s="64"/>
      <c r="B8" s="55" t="s">
        <v>131</v>
      </c>
      <c r="C8" s="66"/>
      <c r="D8" s="55" t="s">
        <v>132</v>
      </c>
      <c r="E8" s="65" t="n">
        <v>0.24</v>
      </c>
      <c r="F8" s="65" t="n">
        <v>0.29</v>
      </c>
      <c r="H8" s="55" t="n">
        <v>25</v>
      </c>
      <c r="I8" s="65" t="n">
        <v>6.03</v>
      </c>
      <c r="J8" s="65" t="n">
        <v>7.23</v>
      </c>
      <c r="K8" s="55" t="s">
        <v>133</v>
      </c>
    </row>
    <row r="9" customFormat="false" ht="13.8" hidden="false" customHeight="false" outlineLevel="0" collapsed="false">
      <c r="A9" s="64"/>
      <c r="B9" s="55" t="s">
        <v>134</v>
      </c>
      <c r="C9" s="66"/>
      <c r="D9" s="55" t="s">
        <v>135</v>
      </c>
      <c r="E9" s="65" t="n">
        <v>0.23</v>
      </c>
      <c r="F9" s="65" t="n">
        <v>0.27</v>
      </c>
      <c r="H9" s="55" t="n">
        <v>25</v>
      </c>
      <c r="I9" s="65" t="n">
        <v>5.73</v>
      </c>
      <c r="J9" s="65" t="n">
        <v>6.87</v>
      </c>
      <c r="K9" s="55" t="s">
        <v>136</v>
      </c>
    </row>
    <row r="10" customFormat="false" ht="13.8" hidden="false" customHeight="false" outlineLevel="0" collapsed="false">
      <c r="A10" s="64"/>
      <c r="B10" s="55" t="s">
        <v>137</v>
      </c>
      <c r="C10" s="55" t="s">
        <v>138</v>
      </c>
      <c r="D10" s="66"/>
      <c r="E10" s="65" t="n">
        <v>0.13</v>
      </c>
      <c r="F10" s="65" t="n">
        <v>0.15</v>
      </c>
      <c r="H10" s="55" t="n">
        <v>25</v>
      </c>
      <c r="I10" s="65" t="n">
        <v>3.13</v>
      </c>
      <c r="J10" s="65" t="n">
        <v>3.75</v>
      </c>
      <c r="K10" s="66"/>
    </row>
    <row r="11" customFormat="false" ht="13.8" hidden="false" customHeight="false" outlineLevel="0" collapsed="false">
      <c r="A11" s="64"/>
      <c r="B11" s="55" t="s">
        <v>139</v>
      </c>
      <c r="C11" s="55" t="s">
        <v>140</v>
      </c>
      <c r="D11" s="66"/>
      <c r="E11" s="65" t="n">
        <v>0.08</v>
      </c>
      <c r="F11" s="65" t="n">
        <v>0.09</v>
      </c>
      <c r="H11" s="55" t="n">
        <v>25</v>
      </c>
      <c r="I11" s="65" t="n">
        <v>1.98</v>
      </c>
      <c r="J11" s="65" t="n">
        <v>2.37</v>
      </c>
      <c r="K11" s="66"/>
    </row>
    <row r="12" customFormat="false" ht="13.8" hidden="false" customHeight="false" outlineLevel="0" collapsed="false">
      <c r="A12" s="64"/>
      <c r="B12" s="55" t="s">
        <v>141</v>
      </c>
      <c r="C12" s="55" t="s">
        <v>142</v>
      </c>
      <c r="D12" s="66"/>
      <c r="E12" s="65" t="n">
        <v>0.1</v>
      </c>
      <c r="F12" s="65" t="n">
        <v>0.12</v>
      </c>
      <c r="H12" s="55" t="n">
        <v>25</v>
      </c>
      <c r="I12" s="65" t="n">
        <v>2.45</v>
      </c>
      <c r="J12" s="65" t="n">
        <v>2.94</v>
      </c>
      <c r="K12" s="66"/>
    </row>
    <row r="13" customFormat="false" ht="13.8" hidden="false" customHeight="false" outlineLevel="0" collapsed="false">
      <c r="A13" s="64"/>
      <c r="B13" s="55" t="s">
        <v>143</v>
      </c>
      <c r="C13" s="55" t="s">
        <v>144</v>
      </c>
      <c r="D13" s="66"/>
      <c r="E13" s="65" t="n">
        <v>0.1</v>
      </c>
      <c r="F13" s="65" t="n">
        <v>0.12</v>
      </c>
      <c r="H13" s="55" t="n">
        <v>25</v>
      </c>
      <c r="I13" s="65" t="n">
        <v>2.45</v>
      </c>
      <c r="J13" s="65" t="n">
        <v>2.94</v>
      </c>
      <c r="K13" s="66"/>
    </row>
    <row r="14" customFormat="false" ht="13.8" hidden="false" customHeight="false" outlineLevel="0" collapsed="false">
      <c r="A14" s="64"/>
      <c r="B14" s="55" t="s">
        <v>145</v>
      </c>
      <c r="C14" s="55" t="s">
        <v>146</v>
      </c>
      <c r="D14" s="66"/>
      <c r="E14" s="65" t="n">
        <v>0.1</v>
      </c>
      <c r="F14" s="65" t="n">
        <v>0.12</v>
      </c>
      <c r="H14" s="55" t="n">
        <v>25</v>
      </c>
      <c r="I14" s="65" t="n">
        <v>2.48</v>
      </c>
      <c r="J14" s="65" t="n">
        <v>2.97</v>
      </c>
      <c r="K14" s="66"/>
    </row>
    <row r="15" customFormat="false" ht="13.8" hidden="false" customHeight="false" outlineLevel="0" collapsed="false">
      <c r="A15" s="64"/>
      <c r="B15" s="55" t="s">
        <v>147</v>
      </c>
      <c r="C15" s="66"/>
      <c r="D15" s="55" t="s">
        <v>148</v>
      </c>
      <c r="E15" s="65" t="n">
        <v>3.19</v>
      </c>
      <c r="F15" s="65" t="n">
        <v>3.83</v>
      </c>
      <c r="H15" s="55" t="n">
        <v>4</v>
      </c>
      <c r="I15" s="65" t="n">
        <v>12.76</v>
      </c>
      <c r="J15" s="65" t="n">
        <v>15.31</v>
      </c>
      <c r="K15" s="66"/>
    </row>
    <row r="16" customFormat="false" ht="13.8" hidden="false" customHeight="false" outlineLevel="0" collapsed="false">
      <c r="A16" s="64"/>
      <c r="H16" s="55"/>
      <c r="I16" s="65"/>
      <c r="J16" s="65"/>
      <c r="K16" s="66"/>
    </row>
    <row r="17" customFormat="false" ht="13.8" hidden="false" customHeight="false" outlineLevel="0" collapsed="false">
      <c r="A17" s="64"/>
      <c r="H17" s="55"/>
      <c r="I17" s="65"/>
      <c r="J17" s="65"/>
      <c r="K17" s="66"/>
    </row>
    <row r="18" customFormat="false" ht="13.8" hidden="false" customHeight="false" outlineLevel="0" collapsed="false">
      <c r="A18" s="64"/>
      <c r="H18" s="55"/>
      <c r="I18" s="65"/>
      <c r="J18" s="65"/>
      <c r="K18" s="66"/>
    </row>
    <row r="19" customFormat="false" ht="13.8" hidden="false" customHeight="false" outlineLevel="0" collapsed="false">
      <c r="A19" s="64"/>
    </row>
    <row r="20" customFormat="false" ht="13.8" hidden="false" customHeight="false" outlineLevel="0" collapsed="false">
      <c r="A20" s="64"/>
    </row>
  </sheetData>
  <dataValidations count="1"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19.99"/>
    <col collapsed="false" customWidth="true" hidden="false" outlineLevel="0" max="3" min="3" style="0" width="15.57"/>
    <col collapsed="false" customWidth="true" hidden="false" outlineLevel="0" max="4" min="4" style="0" width="11.29"/>
    <col collapsed="false" customWidth="true" hidden="false" outlineLevel="0" max="1025" min="5" style="0" width="10.67"/>
  </cols>
  <sheetData>
    <row r="1" customFormat="false" ht="39" hidden="false" customHeight="false" outlineLevel="0" collapsed="false">
      <c r="A1" s="2" t="s">
        <v>1</v>
      </c>
      <c r="B1" s="3" t="s">
        <v>2</v>
      </c>
      <c r="C1" s="71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6" t="s">
        <v>10</v>
      </c>
    </row>
    <row r="2" customFormat="false" ht="15" hidden="false" customHeight="false" outlineLevel="0" collapsed="false">
      <c r="A2" s="16" t="s">
        <v>12</v>
      </c>
      <c r="B2" s="72" t="s">
        <v>149</v>
      </c>
      <c r="C2" s="36" t="s">
        <v>150</v>
      </c>
      <c r="D2" s="40"/>
      <c r="E2" s="36" t="n">
        <f aca="false">305.3/1.2</f>
        <v>254.416666666667</v>
      </c>
      <c r="F2" s="36" t="n">
        <f aca="false">1.2*E2</f>
        <v>305.3</v>
      </c>
      <c r="G2" s="37" t="n">
        <v>0</v>
      </c>
      <c r="H2" s="36" t="n">
        <v>1</v>
      </c>
      <c r="I2" s="36" t="n">
        <f aca="false">H2*E2</f>
        <v>254.416666666667</v>
      </c>
      <c r="J2" s="36" t="n">
        <f aca="false">I2*1.2</f>
        <v>305.3</v>
      </c>
    </row>
    <row r="3" customFormat="false" ht="21" hidden="false" customHeight="false" outlineLevel="0" collapsed="false">
      <c r="A3" s="73"/>
      <c r="E3" s="74" t="s">
        <v>19</v>
      </c>
      <c r="F3" s="74"/>
      <c r="G3" s="74"/>
      <c r="H3" s="74"/>
      <c r="I3" s="74"/>
      <c r="J3" s="0" t="n">
        <f aca="false">J2</f>
        <v>305.3</v>
      </c>
    </row>
  </sheetData>
  <mergeCells count="1">
    <mergeCell ref="E3:I3"/>
  </mergeCells>
  <dataValidations count="1">
    <dataValidation allowBlank="true" operator="between" showDropDown="false" showErrorMessage="true" showInputMessage="true" sqref="A2:A3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0.71"/>
    <col collapsed="false" customWidth="true" hidden="false" outlineLevel="0" max="3" min="3" style="0" width="25.86"/>
    <col collapsed="false" customWidth="true" hidden="false" outlineLevel="0" max="4" min="4" style="0" width="26"/>
    <col collapsed="false" customWidth="true" hidden="false" outlineLevel="0" max="6" min="5" style="0" width="9.14"/>
    <col collapsed="false" customWidth="true" hidden="false" outlineLevel="0" max="7" min="7" style="0" width="16.57"/>
    <col collapsed="false" customWidth="true" hidden="false" outlineLevel="0" max="8" min="8" style="0" width="9.71"/>
    <col collapsed="false" customWidth="true" hidden="false" outlineLevel="0" max="9" min="9" style="0" width="16"/>
    <col collapsed="false" customWidth="true" hidden="false" outlineLevel="0" max="10" min="10" style="0" width="14.28"/>
    <col collapsed="false" customWidth="true" hidden="false" outlineLevel="0" max="1025" min="11" style="0" width="9.14"/>
  </cols>
  <sheetData>
    <row r="1" customFormat="false" ht="77.25" hidden="false" customHeight="true" outlineLevel="0" collapsed="false">
      <c r="A1" s="75" t="s">
        <v>151</v>
      </c>
      <c r="B1" s="75"/>
      <c r="C1" s="75"/>
      <c r="D1" s="76" t="s">
        <v>152</v>
      </c>
    </row>
    <row r="2" customFormat="false" ht="15.75" hidden="false" customHeight="false" outlineLevel="0" collapsed="false">
      <c r="A2" s="59" t="s">
        <v>1</v>
      </c>
      <c r="B2" s="60" t="s">
        <v>2</v>
      </c>
      <c r="C2" s="60" t="s">
        <v>3</v>
      </c>
      <c r="D2" s="60" t="s">
        <v>4</v>
      </c>
      <c r="E2" s="60" t="s">
        <v>5</v>
      </c>
      <c r="F2" s="60" t="s">
        <v>6</v>
      </c>
      <c r="G2" s="62" t="s">
        <v>7</v>
      </c>
      <c r="H2" s="60" t="s">
        <v>8</v>
      </c>
      <c r="I2" s="60" t="s">
        <v>9</v>
      </c>
      <c r="J2" s="63" t="s">
        <v>10</v>
      </c>
    </row>
    <row r="3" customFormat="false" ht="15" hidden="false" customHeight="false" outlineLevel="0" collapsed="false">
      <c r="A3" s="66" t="s">
        <v>153</v>
      </c>
      <c r="B3" s="0" t="s">
        <v>154</v>
      </c>
      <c r="C3" s="0" t="s">
        <v>155</v>
      </c>
      <c r="D3" s="0" t="s">
        <v>156</v>
      </c>
      <c r="E3" s="0" t="n">
        <v>81</v>
      </c>
      <c r="F3" s="0" t="n">
        <f aca="false">1.2*E3</f>
        <v>97.2</v>
      </c>
      <c r="H3" s="0" t="n">
        <v>4</v>
      </c>
      <c r="I3" s="0" t="n">
        <f aca="false">H3*E3</f>
        <v>324</v>
      </c>
      <c r="J3" s="0" t="n">
        <f aca="false">I3*1.2</f>
        <v>388.8</v>
      </c>
    </row>
    <row r="4" customFormat="false" ht="15" hidden="false" customHeight="false" outlineLevel="0" collapsed="false">
      <c r="A4" s="66"/>
      <c r="B4" s="0" t="s">
        <v>157</v>
      </c>
      <c r="C4" s="0" t="s">
        <v>158</v>
      </c>
      <c r="D4" s="55" t="s">
        <v>159</v>
      </c>
      <c r="E4" s="0" t="n">
        <v>110</v>
      </c>
      <c r="F4" s="0" t="n">
        <f aca="false">1.2*E4</f>
        <v>132</v>
      </c>
      <c r="H4" s="0" t="n">
        <v>1</v>
      </c>
      <c r="I4" s="0" t="n">
        <f aca="false">H4*E4</f>
        <v>110</v>
      </c>
      <c r="J4" s="0" t="n">
        <f aca="false">I4*1.2</f>
        <v>132</v>
      </c>
    </row>
    <row r="5" customFormat="false" ht="15" hidden="false" customHeight="false" outlineLevel="0" collapsed="false">
      <c r="A5" s="66"/>
      <c r="B5" s="0" t="s">
        <v>160</v>
      </c>
      <c r="C5" s="0" t="s">
        <v>161</v>
      </c>
      <c r="D5" s="0" t="s">
        <v>162</v>
      </c>
      <c r="E5" s="0" t="n">
        <v>110</v>
      </c>
      <c r="F5" s="0" t="n">
        <f aca="false">1.2*E5</f>
        <v>132</v>
      </c>
      <c r="H5" s="0" t="n">
        <v>2</v>
      </c>
      <c r="I5" s="0" t="n">
        <f aca="false">H5*E5</f>
        <v>220</v>
      </c>
      <c r="J5" s="0" t="n">
        <f aca="false">I5*1.2</f>
        <v>264</v>
      </c>
    </row>
    <row r="6" customFormat="false" ht="15" hidden="false" customHeight="false" outlineLevel="0" collapsed="false">
      <c r="A6" s="66"/>
      <c r="B6" s="0" t="s">
        <v>163</v>
      </c>
      <c r="C6" s="0" t="s">
        <v>164</v>
      </c>
      <c r="D6" s="0" t="s">
        <v>165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6"/>
      <c r="B7" s="0" t="s">
        <v>166</v>
      </c>
      <c r="C7" s="0" t="s">
        <v>167</v>
      </c>
      <c r="D7" s="0" t="s">
        <v>168</v>
      </c>
      <c r="E7" s="0" t="n">
        <v>293</v>
      </c>
      <c r="F7" s="0" t="n">
        <f aca="false">1.2*E7</f>
        <v>351.6</v>
      </c>
      <c r="H7" s="0" t="n">
        <v>1</v>
      </c>
      <c r="I7" s="0" t="n">
        <f aca="false">H7*E7</f>
        <v>293</v>
      </c>
      <c r="J7" s="0" t="n">
        <f aca="false">I7*1.2</f>
        <v>351.6</v>
      </c>
    </row>
    <row r="8" customFormat="false" ht="15" hidden="false" customHeight="false" outlineLevel="0" collapsed="false">
      <c r="A8" s="66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6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6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6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6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6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6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6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6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6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6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6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6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6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A22" s="66"/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  <row r="25" customFormat="false" ht="15" hidden="false" customHeight="false" outlineLevel="0" collapsed="false">
      <c r="F25" s="0" t="n">
        <f aca="false">1.2*E25</f>
        <v>0</v>
      </c>
      <c r="I25" s="0" t="n">
        <f aca="false">H25*E25</f>
        <v>0</v>
      </c>
      <c r="J25" s="0" t="n">
        <f aca="false">I25*1.2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A3:A22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3.57"/>
    <col collapsed="false" customWidth="true" hidden="false" outlineLevel="0" max="3" min="3" style="0" width="36.57"/>
    <col collapsed="false" customWidth="true" hidden="false" outlineLevel="0" max="4" min="4" style="0" width="25.71"/>
    <col collapsed="false" customWidth="true" hidden="false" outlineLevel="0" max="6" min="5" style="0" width="9.14"/>
    <col collapsed="false" customWidth="true" hidden="false" outlineLevel="0" max="7" min="7" style="0" width="15.57"/>
    <col collapsed="false" customWidth="true" hidden="false" outlineLevel="0" max="1025" min="8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1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30" hidden="false" customHeight="false" outlineLevel="0" collapsed="false">
      <c r="A2" s="66" t="s">
        <v>153</v>
      </c>
      <c r="B2" s="77" t="s">
        <v>169</v>
      </c>
      <c r="C2" s="78" t="s">
        <v>170</v>
      </c>
      <c r="D2" s="55" t="s">
        <v>171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6"/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6"/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6"/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6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6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6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6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6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6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6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6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6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6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6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6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6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6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6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6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1">
    <dataValidation allowBlank="true" operator="between" showDropDown="false" showErrorMessage="true" showInputMessage="true" sqref="A2:A21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7"/>
    <col collapsed="false" customWidth="true" hidden="false" outlineLevel="0" max="3" min="3" style="0" width="34.14"/>
    <col collapsed="false" customWidth="true" hidden="false" outlineLevel="0" max="4" min="4" style="0" width="29.71"/>
    <col collapsed="false" customWidth="true" hidden="false" outlineLevel="0" max="6" min="5" style="0" width="9.14"/>
    <col collapsed="false" customWidth="true" hidden="false" outlineLevel="0" max="7" min="7" style="0" width="15.15"/>
    <col collapsed="false" customWidth="true" hidden="false" outlineLevel="0" max="1025" min="8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7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15" hidden="false" customHeight="false" outlineLevel="0" collapsed="false">
      <c r="A2" s="66" t="s">
        <v>25</v>
      </c>
      <c r="C2" s="0" t="s">
        <v>172</v>
      </c>
      <c r="D2" s="0" t="s">
        <v>173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6" t="s">
        <v>25</v>
      </c>
      <c r="C3" s="79" t="s">
        <v>174</v>
      </c>
      <c r="D3" s="0" t="s">
        <v>175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6" t="s">
        <v>25</v>
      </c>
      <c r="C4" s="0" t="s">
        <v>176</v>
      </c>
      <c r="D4" s="0" t="s">
        <v>177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34.5" hidden="false" customHeight="true" outlineLevel="0" collapsed="false">
      <c r="A5" s="21"/>
      <c r="B5" s="22"/>
      <c r="C5" s="22"/>
      <c r="D5" s="23" t="s">
        <v>19</v>
      </c>
      <c r="E5" s="24" t="n">
        <f aca="false">SUM(E3:E4)</f>
        <v>0</v>
      </c>
      <c r="F5" s="24" t="n">
        <f aca="false">SUM(F3:F4)</f>
        <v>0</v>
      </c>
      <c r="G5" s="24" t="n">
        <f aca="false">SUM(G3:G4)</f>
        <v>0</v>
      </c>
      <c r="H5" s="24" t="n">
        <f aca="false">SUM(H3:H4)</f>
        <v>0</v>
      </c>
      <c r="I5" s="24" t="n">
        <f aca="false">SUM(I3:I4)</f>
        <v>0</v>
      </c>
      <c r="J5" s="24" t="s">
        <v>178</v>
      </c>
    </row>
    <row r="6" customFormat="false" ht="15" hidden="false" customHeight="false" outlineLevel="0" collapsed="false">
      <c r="A6" s="66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6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6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6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6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6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6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6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6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6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6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6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6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6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6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</sheetData>
  <dataValidations count="2">
    <dataValidation allowBlank="true" operator="between" showDropDown="false" showErrorMessage="true" showInputMessage="true" sqref="A2:A4 A6:A20" type="list">
      <formula1>Données!$A$1:$A$3</formula1>
      <formula2>0</formula2>
    </dataValidation>
    <dataValidation allowBlank="true" operator="between" showDropDown="false" showErrorMessage="true" showInputMessage="true" sqref="A5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8.58"/>
    <col collapsed="false" customWidth="true" hidden="false" outlineLevel="0" max="3" min="3" style="0" width="36.29"/>
    <col collapsed="false" customWidth="true" hidden="false" outlineLevel="0" max="4" min="4" style="0" width="27.58"/>
    <col collapsed="false" customWidth="true" hidden="false" outlineLevel="0" max="6" min="5" style="0" width="9.14"/>
    <col collapsed="false" customWidth="true" hidden="false" outlineLevel="0" max="7" min="7" style="0" width="13.43"/>
    <col collapsed="false" customWidth="true" hidden="false" outlineLevel="0" max="1025" min="8" style="0" width="9.14"/>
  </cols>
  <sheetData>
    <row r="1" customFormat="false" ht="27" hidden="false" customHeight="false" outlineLevel="0" collapsed="false">
      <c r="A1" s="59" t="s">
        <v>1</v>
      </c>
      <c r="B1" s="60" t="s">
        <v>2</v>
      </c>
      <c r="C1" s="67" t="s">
        <v>3</v>
      </c>
      <c r="D1" s="60" t="s">
        <v>4</v>
      </c>
      <c r="E1" s="60" t="s">
        <v>5</v>
      </c>
      <c r="F1" s="60" t="s">
        <v>6</v>
      </c>
      <c r="G1" s="62" t="s">
        <v>7</v>
      </c>
      <c r="H1" s="60" t="s">
        <v>8</v>
      </c>
      <c r="I1" s="60" t="s">
        <v>9</v>
      </c>
      <c r="J1" s="63" t="s">
        <v>10</v>
      </c>
    </row>
    <row r="2" customFormat="false" ht="16.5" hidden="false" customHeight="false" outlineLevel="0" collapsed="false">
      <c r="A2" s="68" t="s">
        <v>179</v>
      </c>
      <c r="C2" s="80" t="s">
        <v>180</v>
      </c>
      <c r="D2" s="55" t="s">
        <v>181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6.5" hidden="false" customHeight="false" outlineLevel="0" collapsed="false">
      <c r="A3" s="68" t="s">
        <v>179</v>
      </c>
      <c r="C3" s="69" t="s">
        <v>182</v>
      </c>
      <c r="D3" s="55" t="s">
        <v>183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6.5" hidden="false" customHeight="false" outlineLevel="0" collapsed="false">
      <c r="A4" s="68" t="s">
        <v>179</v>
      </c>
      <c r="C4" s="69" t="s">
        <v>184</v>
      </c>
      <c r="D4" s="55" t="s">
        <v>185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30.75" hidden="false" customHeight="false" outlineLevel="0" collapsed="false">
      <c r="A5" s="68" t="s">
        <v>179</v>
      </c>
      <c r="C5" s="69" t="s">
        <v>186</v>
      </c>
      <c r="D5" s="55" t="s">
        <v>187</v>
      </c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30.75" hidden="false" customHeight="false" outlineLevel="0" collapsed="false">
      <c r="A6" s="68" t="s">
        <v>179</v>
      </c>
      <c r="C6" s="0" t="s">
        <v>188</v>
      </c>
      <c r="D6" s="55" t="s">
        <v>189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.75" hidden="false" customHeight="false" outlineLevel="0" collapsed="false">
      <c r="A7" s="68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.75" hidden="false" customHeight="false" outlineLevel="0" collapsed="false">
      <c r="A8" s="68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.75" hidden="false" customHeight="false" outlineLevel="0" collapsed="false">
      <c r="A9" s="68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.75" hidden="false" customHeight="false" outlineLevel="0" collapsed="false">
      <c r="A10" s="68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.75" hidden="false" customHeight="false" outlineLevel="0" collapsed="false">
      <c r="A11" s="68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.75" hidden="false" customHeight="false" outlineLevel="0" collapsed="false">
      <c r="A12" s="68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.75" hidden="false" customHeight="false" outlineLevel="0" collapsed="false">
      <c r="A13" s="68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.75" hidden="false" customHeight="false" outlineLevel="0" collapsed="false">
      <c r="A14" s="68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.75" hidden="false" customHeight="false" outlineLevel="0" collapsed="false">
      <c r="A15" s="68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.75" hidden="false" customHeight="false" outlineLevel="0" collapsed="false">
      <c r="A16" s="68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.75" hidden="false" customHeight="false" outlineLevel="0" collapsed="false">
      <c r="A17" s="68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.75" hidden="false" customHeight="false" outlineLevel="0" collapsed="false">
      <c r="A18" s="68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.75" hidden="false" customHeight="false" outlineLevel="0" collapsed="false">
      <c r="A19" s="68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8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2">
    <dataValidation allowBlank="true" operator="between" showDropDown="false" showErrorMessage="true" showInputMessage="true" sqref="A21" type="list">
      <formula1>Données!$A$1:$A$3</formula1>
      <formula2>0</formula2>
    </dataValidation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2019-01-15T17:57:18Z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