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tus" sheetId="1" r:id="rId3"/>
    <sheet state="visible" name="Wireframe_A_Arm" sheetId="2" r:id="rId4"/>
    <sheet state="visible" name="Wireframe_Frame" sheetId="3" r:id="rId5"/>
    <sheet state="visible" name="Wireframe_Tire" sheetId="4" r:id="rId6"/>
    <sheet state="visible" name="Wireframe_Upright" sheetId="5" r:id="rId7"/>
    <sheet state="visible" name="Rods" sheetId="6" r:id="rId8"/>
    <sheet state="visible" name="Rockers" sheetId="7" r:id="rId9"/>
    <sheet state="visible" name="Insert_Upright_Side" sheetId="8" r:id="rId10"/>
  </sheets>
  <definedNames/>
  <calcPr/>
</workbook>
</file>

<file path=xl/sharedStrings.xml><?xml version="1.0" encoding="utf-8"?>
<sst xmlns="http://schemas.openxmlformats.org/spreadsheetml/2006/main" count="338" uniqueCount="266">
  <si>
    <t>PartNumber</t>
  </si>
  <si>
    <t>Front_Upper_Arm_Front_Pivot_x (mm)</t>
  </si>
  <si>
    <t>front_pivot_x (mm)</t>
  </si>
  <si>
    <t>Front_Upper_Arm_Front_Pivot_y (mm)</t>
  </si>
  <si>
    <t>Front_Upper_Arm_Front_Pivot_z (mm)</t>
  </si>
  <si>
    <t>Front_Upper_Arm_Rear_Pivot_x (mm)</t>
  </si>
  <si>
    <t>REAR</t>
  </si>
  <si>
    <t>Front_Upper_Arm_Rear_Pivot_y (mm)</t>
  </si>
  <si>
    <t>Front_Upper_Arm_Rear_Pivot_z (mm)</t>
  </si>
  <si>
    <t>Front_Lower_Arm_Front_Pivot_x (mm)</t>
  </si>
  <si>
    <t>Front_Lower_Arm_Front_Pivot_y (mm)</t>
  </si>
  <si>
    <t>Front_Lower_Arm_Front_Pivot_z (mm)</t>
  </si>
  <si>
    <t>Front_Lower_Arm_Rear_Pivot_x (mm)</t>
  </si>
  <si>
    <t>front_pivot_y (mm)</t>
  </si>
  <si>
    <t>front_pivot_z (mm)</t>
  </si>
  <si>
    <t>rear_pivot_x (mm)</t>
  </si>
  <si>
    <t>rear_pivot_y (mm)</t>
  </si>
  <si>
    <t>rear_pivot_z (mm)</t>
  </si>
  <si>
    <t>outer_ball_x (mm)</t>
  </si>
  <si>
    <t>outer_ball_y (mm)</t>
  </si>
  <si>
    <t>outer_ball_z (mm)</t>
  </si>
  <si>
    <t>Front_Lower_Arm_Rear_Pivot_y (mm)</t>
  </si>
  <si>
    <t>Front_Lower_Arm_Rear_Pivot_z (mm)</t>
  </si>
  <si>
    <t>Push_Rod_Wishbone_end_x (mm)</t>
  </si>
  <si>
    <t>Push_Rod_Wishbone_end_y (mm)</t>
  </si>
  <si>
    <t>Push_Rod_Wishbone_end_z (mm)</t>
  </si>
  <si>
    <t xml:space="preserve">Push_Rod_Presence </t>
  </si>
  <si>
    <t>Wireframe_Front_Lower_Arm</t>
  </si>
  <si>
    <t>Lotus</t>
  </si>
  <si>
    <t>Rear_Upper_Arm_Front_Pivot_x (mm)</t>
  </si>
  <si>
    <t>Rear_Upper_Arm_Front_Pivot_y (mm)</t>
  </si>
  <si>
    <t>Rear_Upper_Arm_Front_Pivot_z (mm)</t>
  </si>
  <si>
    <t>Rear_Upper_Arm_Rear_Pivot_x (mm)</t>
  </si>
  <si>
    <t>Rear_Upper_Arm_Rear_Pivot_y (mm)</t>
  </si>
  <si>
    <t>Rear_Upper_Arm_Rear_Pivot_z (mm)</t>
  </si>
  <si>
    <t>Rear_Lower_Arm_Front_Pivot_x (mm)</t>
  </si>
  <si>
    <t>Points</t>
  </si>
  <si>
    <t>X</t>
  </si>
  <si>
    <t>Y</t>
  </si>
  <si>
    <t>Z</t>
  </si>
  <si>
    <t>Lower wishbone front pivot</t>
  </si>
  <si>
    <t>Rear_Lower_Arm_Front_Pivot_y (mm)</t>
  </si>
  <si>
    <t>Rear_Lower_Arm_Front_Pivot_z (mm)</t>
  </si>
  <si>
    <t>Rear_Lower_Arm_Rear_Pivot_x (mm)</t>
  </si>
  <si>
    <t>Lower wishbone rear pivot</t>
  </si>
  <si>
    <t>Lower wishbone outer ball joint</t>
  </si>
  <si>
    <t>Upper wishbone front pivot</t>
  </si>
  <si>
    <t>Upper wishbone rear pivot</t>
  </si>
  <si>
    <t>Rear_Lower_Arm_Rear_Pivot_y (mm)</t>
  </si>
  <si>
    <t>Rear_Lower_Arm_Rear_Pivot_z (mm)</t>
  </si>
  <si>
    <t>Upper wishbone outer ball joint</t>
  </si>
  <si>
    <t>Push rod wishbone end</t>
  </si>
  <si>
    <t>Push rod rocker end</t>
  </si>
  <si>
    <t>Outer track rod ball joint</t>
  </si>
  <si>
    <t>Inner track rod ball joint</t>
  </si>
  <si>
    <t>Damper to body point</t>
  </si>
  <si>
    <t>Damper to rocker point</t>
  </si>
  <si>
    <t>False</t>
  </si>
  <si>
    <t>Wheel spindle point</t>
  </si>
  <si>
    <t>Steering_link_x (mm)</t>
  </si>
  <si>
    <t>Wheel centre point</t>
  </si>
  <si>
    <t>Général</t>
  </si>
  <si>
    <t>Rocker axis 1st point</t>
  </si>
  <si>
    <t>Wheelbase</t>
  </si>
  <si>
    <t>mm</t>
  </si>
  <si>
    <t>Rocker axis 2nd point</t>
  </si>
  <si>
    <t>Track</t>
  </si>
  <si>
    <t>Wireframe_Front_Upper_Arm</t>
  </si>
  <si>
    <t>Part 1 CG</t>
  </si>
  <si>
    <t>Part 2 CG</t>
  </si>
  <si>
    <t>Steering_link_y (mm)</t>
  </si>
  <si>
    <t>Part 3 CG</t>
  </si>
  <si>
    <t>upright</t>
  </si>
  <si>
    <t>frame</t>
  </si>
  <si>
    <t>rod</t>
  </si>
  <si>
    <t>Part 4 CG</t>
  </si>
  <si>
    <t>General dimensions</t>
  </si>
  <si>
    <t>Part 5 CG</t>
  </si>
  <si>
    <t>Steering_link_z (mm)</t>
  </si>
  <si>
    <t>Inside Radius A-Arms rods</t>
  </si>
  <si>
    <t>Steering_Rack_Middle_Point_x (mm)</t>
  </si>
  <si>
    <t>Part 6 CG</t>
  </si>
  <si>
    <t>Outside radius A-Arms rods</t>
  </si>
  <si>
    <t>Inner bearing load center</t>
  </si>
  <si>
    <t>542.4</t>
  </si>
  <si>
    <t>263.3</t>
  </si>
  <si>
    <t xml:space="preserve">Space between rockers </t>
  </si>
  <si>
    <t>Outter bearing load center</t>
  </si>
  <si>
    <t>587.8</t>
  </si>
  <si>
    <t>264.5</t>
  </si>
  <si>
    <t>Wheel Radius</t>
  </si>
  <si>
    <t>Contact patch center</t>
  </si>
  <si>
    <t>Brake pad center</t>
  </si>
  <si>
    <t>1702.5</t>
  </si>
  <si>
    <t>613.8</t>
  </si>
  <si>
    <t>265.2</t>
  </si>
  <si>
    <t>FRONT</t>
  </si>
  <si>
    <t>CG</t>
  </si>
  <si>
    <t>Steering_Rack_Middle_Point_y (mm)</t>
  </si>
  <si>
    <t>Steering_Rack_Middle_Point_z (mm)</t>
  </si>
  <si>
    <t>565.8</t>
  </si>
  <si>
    <t>262.3</t>
  </si>
  <si>
    <t>638.8</t>
  </si>
  <si>
    <t>264.9</t>
  </si>
  <si>
    <t>102.5</t>
  </si>
  <si>
    <t>649.2</t>
  </si>
  <si>
    <t>Steering Système</t>
  </si>
  <si>
    <t>U-Joint center point</t>
  </si>
  <si>
    <t>Steering wheel center point</t>
  </si>
  <si>
    <t>Steering spline center point</t>
  </si>
  <si>
    <t>Toe_link_x (mm)</t>
  </si>
  <si>
    <t>Toe_link_y (mm)</t>
  </si>
  <si>
    <t>Toe_link_z (mm)</t>
  </si>
  <si>
    <t>Front_Rocker_Axis_1_point_x (mm)</t>
  </si>
  <si>
    <t>Front_Rocker_Axis_1_point_y (mm)</t>
  </si>
  <si>
    <t>Front_Rocker_Axis_1_point_z (mm)</t>
  </si>
  <si>
    <t>Front_Rocker_Axis_2_point_x (mm)</t>
  </si>
  <si>
    <t>Front_Rocker_Axis_2_point_y (mm)</t>
  </si>
  <si>
    <t>Front_Rocker_Axis_2_point_z (mm)</t>
  </si>
  <si>
    <t>Front_Rocker_Spacing (mm)</t>
  </si>
  <si>
    <t>Front_Damper_to_Frame_x (mm)</t>
  </si>
  <si>
    <t>Front_Damper_to_Frame_y (mm)</t>
  </si>
  <si>
    <t>Front_Damper_to_Frame_z (mm)</t>
  </si>
  <si>
    <t>True</t>
  </si>
  <si>
    <t>Rear_Rocker_Axis_1_point_x (mm)</t>
  </si>
  <si>
    <t>Rear_Rocker_Axis_1_point_y (mm)</t>
  </si>
  <si>
    <t>Rear_Rocker_Axis_1_point_z (mm)</t>
  </si>
  <si>
    <t>Rear_Rocker_Axis_2_point_x (mm)</t>
  </si>
  <si>
    <t>Rear_Rocker_Axis_2_point_y (mm)</t>
  </si>
  <si>
    <t>Rear_Rocker_Axis_2_point_z (mm)</t>
  </si>
  <si>
    <t>Rear_Rocker_Spacing (mm)</t>
  </si>
  <si>
    <t>Rear_Damper_to_Frame_x (mm)</t>
  </si>
  <si>
    <t>Rear_Damper_to_Frame_y (mm)</t>
  </si>
  <si>
    <t>Rear_Damper_to_Frame_z (mm)</t>
  </si>
  <si>
    <t>Wireframe_Rear_Lower_Arm</t>
  </si>
  <si>
    <t>U-Joint_Center_point_x (mm)</t>
  </si>
  <si>
    <t>U-Joint_Center_point_y (mm)</t>
  </si>
  <si>
    <t>U-Joint_Center_point_z (mm)</t>
  </si>
  <si>
    <t>Steering_wheel_center_point_x (mm)</t>
  </si>
  <si>
    <t>Steering_wheel_center_point_y (mm)</t>
  </si>
  <si>
    <t>Steering_wheel_center_point_z (mm)</t>
  </si>
  <si>
    <t>Steering_spline_coupler_center_point_x (mm)</t>
  </si>
  <si>
    <t>Steering_spline_coupler_center_point_y (mm)</t>
  </si>
  <si>
    <t>Steering_spline_coupler_center_point_z (mm)</t>
  </si>
  <si>
    <t>Left_Front_Upper_Arm_Front_Pivot_x (mm)</t>
  </si>
  <si>
    <t>Left_Front_Upper_Arm_Front_Pivot_y (mm)</t>
  </si>
  <si>
    <t>Left_Front_Upper_Arm_Front_Pivot_z (mm)</t>
  </si>
  <si>
    <t>Left_Front_Upper_Arm_Rear_Pivot_x (mm)</t>
  </si>
  <si>
    <t>Left_Front_Upper_Arm_Rear_Pivot_y (mm)</t>
  </si>
  <si>
    <t>Left_Front_Upper_Arm_Rear_Pivot_z (mm)</t>
  </si>
  <si>
    <t>Left_Front_Lower_Arm_Front_Pivot_x (mm)</t>
  </si>
  <si>
    <t>Left_Front_Lower_Arm_Front_Pivot_y (mm)</t>
  </si>
  <si>
    <t>Left_Front_Lower_Arm_Front_Pivot_z (mm)</t>
  </si>
  <si>
    <t>Left_Front_Lower_Arm_Rear_Pivot_x (mm)</t>
  </si>
  <si>
    <t>Left_Front_Lower_Arm_Rear_Pivot_y (mm)</t>
  </si>
  <si>
    <t>Left_Front_Lower_Arm_Rear_Pivot_z (mm)</t>
  </si>
  <si>
    <t>Left_Rear_Upper_Arm_Front_Pivot_x (mm)</t>
  </si>
  <si>
    <t>Left_Rear_Upper_Arm_Front_Pivot_y (mm)</t>
  </si>
  <si>
    <t>Left_Rear_Upper_Arm_Front_Pivot_z (mm)</t>
  </si>
  <si>
    <t>Left_Rear_Upper_Arm_Rear_Pivot_x (mm)</t>
  </si>
  <si>
    <t>Left_Rear_Upper_Arm_Rear_Pivot_y (mm)</t>
  </si>
  <si>
    <t>Left_Rear_Upper_Arm_Rear_Pivot_z (mm)</t>
  </si>
  <si>
    <t>Left_Rear_Lower_Arm_Front_Pivot_x (mm)</t>
  </si>
  <si>
    <t>Left_Rear_Lower_Arm_Front_Pivot_y (mm)</t>
  </si>
  <si>
    <t>Left_Rear_Lower_Arm_Front_Pivot_z (mm)</t>
  </si>
  <si>
    <t>Left_Rear_Lower_Arm_Rear_Pivot_x (mm)</t>
  </si>
  <si>
    <t>Left_Rear_Lower_Arm_Rear_Pivot_y (mm)</t>
  </si>
  <si>
    <t>Left_Rear_Lower_Arm_Rear_Pivot_z (mm)</t>
  </si>
  <si>
    <t>Left_Toe_link_x (mm)</t>
  </si>
  <si>
    <t>Left_Toe_link_y (mm)</t>
  </si>
  <si>
    <t>Left_Toe_link_z (mm)</t>
  </si>
  <si>
    <t>Left_Front_Rocker_Axis_1_point_x (mm)</t>
  </si>
  <si>
    <t>Left_Front_Rocker_Axis_1_point_y (mm)</t>
  </si>
  <si>
    <t>Left_Front_Rocker_Axis_1_point_z (mm)</t>
  </si>
  <si>
    <t>Left_Front_Rocker_Axis_2_point_x (mm)</t>
  </si>
  <si>
    <t>Left_Front_Rocker_Axis_2_point_y (mm)</t>
  </si>
  <si>
    <t>Left_Front_Rocker_Axis_2_point_z (mm)</t>
  </si>
  <si>
    <t>Left_Front_Rocker_Spacing (mm)</t>
  </si>
  <si>
    <t>Left_Front_Damper_to_Frame_x (mm)</t>
  </si>
  <si>
    <t>Left_Front_Damper_to_Frame_y (mm)</t>
  </si>
  <si>
    <t>Left_Front_Damper_to_Frame_z (mm)</t>
  </si>
  <si>
    <t>Left_Rear_Rocker_Axis_1_point_x (mm)</t>
  </si>
  <si>
    <t>Left_Rear_Rocker_Axis_1_point_y (mm)</t>
  </si>
  <si>
    <t>Left_Rear_Rocker_Axis_1_point_z (mm)</t>
  </si>
  <si>
    <t>Left_Rear_Rocker_Axis_2_point_x (mm)</t>
  </si>
  <si>
    <t>Left_Rear_Rocker_Axis_2_point_y (mm)</t>
  </si>
  <si>
    <t>Left_Rear_Rocker_Axis_2_point_z (mm)</t>
  </si>
  <si>
    <t>Left_Rear_Rocker_Spacing (mm)</t>
  </si>
  <si>
    <t>Left_Rear_Damper_to_Frame_x (mm)</t>
  </si>
  <si>
    <t>Left_Rear_Damper_to_Frame_y (mm)</t>
  </si>
  <si>
    <t>Left_Rear_Damper_to_Frame_z (mm)</t>
  </si>
  <si>
    <t>Wireframe_Rear_Upper_Arm</t>
  </si>
  <si>
    <t>Left_Wireframe_Front_Lower_Arm</t>
  </si>
  <si>
    <t>Left_Wireframe_Front_Upper_Arm</t>
  </si>
  <si>
    <t>Left_Wireframe_Rear_Lower_Arm</t>
  </si>
  <si>
    <t>Left_Wireframe_Rear_Upper_Arm</t>
  </si>
  <si>
    <t>Wheel_Center_Point_x (mm)</t>
  </si>
  <si>
    <t>Wheel_Center_Point_y (mm)</t>
  </si>
  <si>
    <t>Wheel_Center_Point_z (mm)</t>
  </si>
  <si>
    <t>Wheel_Spindle_Point_x (mm)</t>
  </si>
  <si>
    <t>Wheel_Spindle_Point_y (mm)</t>
  </si>
  <si>
    <t>Wheel_Spindle_Point_z (mm)</t>
  </si>
  <si>
    <t>Wheel_Radius (mm)</t>
  </si>
  <si>
    <t>Wireframe_Front_Wheel</t>
  </si>
  <si>
    <t>Wireframe_Rear_Wheel</t>
  </si>
  <si>
    <t>Lower_Arm_Joint_x (mm)</t>
  </si>
  <si>
    <t>Lower_Arm_Joint_y (mm)</t>
  </si>
  <si>
    <t>Lower_Arm_Joint_z (mm)</t>
  </si>
  <si>
    <t>Upper_Arm_Joint_x (mm)</t>
  </si>
  <si>
    <t>Upper_Arm_Joint_y (mm)</t>
  </si>
  <si>
    <t>Upper_Arm_Joint_z (mm)</t>
  </si>
  <si>
    <t>Track_Rod_Joint_x (mm)</t>
  </si>
  <si>
    <t>Track_Rod_Joint_y (mm)</t>
  </si>
  <si>
    <t>Track_Rod_Joint_z (mm)</t>
  </si>
  <si>
    <t>Wireframe_Front_Upright</t>
  </si>
  <si>
    <t>Left_Wireframe_Front_Wheel</t>
  </si>
  <si>
    <t>Left_Wireframe_Rear_Wheel</t>
  </si>
  <si>
    <t>Wireframe_Rear_Upright</t>
  </si>
  <si>
    <t>Left_Wireframe_Front_Upright</t>
  </si>
  <si>
    <t>Left_Wireframe_Rear_Upright</t>
  </si>
  <si>
    <t>Rod_Joint_Frame_Side_x (mm)</t>
  </si>
  <si>
    <t>Rod_Joint_Frame_Side_y (mm)</t>
  </si>
  <si>
    <t>Rod_Joint_Frame_Side_z (mm)</t>
  </si>
  <si>
    <t>Rod_Joint_Upright_Side_x (mm)</t>
  </si>
  <si>
    <t>Rod_Joint_Upright_Side_y (mm)</t>
  </si>
  <si>
    <t>Rod_Joint_Upright_Side_z (mm)</t>
  </si>
  <si>
    <t>Offset_Frame_Side (mm)</t>
  </si>
  <si>
    <t>Offset_Upright_Side (mm)</t>
  </si>
  <si>
    <t>Inside_Radius (mm)</t>
  </si>
  <si>
    <t>Outside_Radius (mm)</t>
  </si>
  <si>
    <t>Front_Push_Rod</t>
  </si>
  <si>
    <t>Steering_Link</t>
  </si>
  <si>
    <t>Steering_Rack</t>
  </si>
  <si>
    <t>Rocker_Axis_1_Point_x (mm)</t>
  </si>
  <si>
    <t>Rear_Push_Rod</t>
  </si>
  <si>
    <t>Rocker_Axis_1_Point_y (mm)</t>
  </si>
  <si>
    <t>Rocker_Axis_1_Point_z (mm)</t>
  </si>
  <si>
    <t>Damper_to_Rocker_x (mm)</t>
  </si>
  <si>
    <t>Damper_to_Rocker_y (mm)</t>
  </si>
  <si>
    <t>Damper_to_Rocker_z (mm)</t>
  </si>
  <si>
    <t>Push_Rod_to_Rocker_x (mm)</t>
  </si>
  <si>
    <t>Push_Rod_to_Rocker_y (mm)</t>
  </si>
  <si>
    <t>Push_Rod_to_Rocker_z (mm)</t>
  </si>
  <si>
    <t>Screw_Radius (mm)</t>
  </si>
  <si>
    <t>Axis_Radius (mm)</t>
  </si>
  <si>
    <t>Rockers_Spacing (mm)</t>
  </si>
  <si>
    <t>Front_Rocker</t>
  </si>
  <si>
    <t>Toe_Link</t>
  </si>
  <si>
    <t>Rear_Rocker</t>
  </si>
  <si>
    <t>Front_Upper_A_Arm_Front_Rod</t>
  </si>
  <si>
    <t>Front_Upper_A_Arm_Rear_Rod</t>
  </si>
  <si>
    <t>Front_Lower_A_Arm_Front_Rod</t>
  </si>
  <si>
    <t>Front_Lower_A_Arm_Rear_Rod</t>
  </si>
  <si>
    <t>Rear_Upper_A_Arm_Front_Rod</t>
  </si>
  <si>
    <t>Push_Rod_Rocker_End_x (mm)</t>
  </si>
  <si>
    <t>Push_Rod_Rocker_End_y (mm)</t>
  </si>
  <si>
    <t>Push_Rod_Rocker_End_z (mm)</t>
  </si>
  <si>
    <t>Insert_Upright_Side_Front_Lower_Arm</t>
  </si>
  <si>
    <t>Rear_Upper_A_Arm_Rear_Rod</t>
  </si>
  <si>
    <t>Rear_Lower_A_Arm_Front_Rod</t>
  </si>
  <si>
    <t>Insert_Upright_Side_Front_Upper_Arm</t>
  </si>
  <si>
    <t>Insert_Upright_Side_Rear_Lower_Arm</t>
  </si>
  <si>
    <t>Rear_Lower_A_Arm_Rear_Rod</t>
  </si>
  <si>
    <t>Insert_Upright_Side_Rear_Upper_Arm</t>
  </si>
  <si>
    <t>Steering_column</t>
  </si>
  <si>
    <t>Steering_Shaft_pivot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</si>
</sst>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"/>
  </numFmts>
  <fonts count="6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/>
    <font>
      <sz val="45.0"/>
      <color rgb="FFFF00FF"/>
      <name val="Calibri"/>
    </font>
    <font>
      <b/>
      <sz val="11.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  <bgColor rgb="FFFFCC99"/>
      </patternFill>
    </fill>
    <fill>
      <patternFill patternType="solid">
        <fgColor rgb="FF953734"/>
        <bgColor rgb="FF953734"/>
      </patternFill>
    </fill>
    <fill>
      <patternFill patternType="solid">
        <fgColor rgb="FFD99594"/>
        <bgColor rgb="FFD99594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76923C"/>
        <bgColor rgb="FF76923C"/>
      </patternFill>
    </fill>
    <fill>
      <patternFill patternType="solid">
        <fgColor rgb="FFB2A1C7"/>
        <bgColor rgb="FFB2A1C7"/>
      </patternFill>
    </fill>
    <fill>
      <patternFill patternType="solid">
        <fgColor rgb="FFFDE9D9"/>
        <bgColor rgb="FFFDE9D9"/>
      </patternFill>
    </fill>
    <fill>
      <patternFill patternType="solid">
        <fgColor rgb="FFC0504D"/>
        <bgColor rgb="FFC0504D"/>
      </patternFill>
    </fill>
    <fill>
      <patternFill patternType="solid">
        <fgColor rgb="FFFFFFFF"/>
        <bgColor rgb="FFFFFFFF"/>
      </patternFill>
    </fill>
  </fills>
  <borders count="48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2" fontId="1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shrinkToFit="0" vertical="bottom" wrapText="0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0"/>
    </xf>
    <xf borderId="3" fillId="3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3" fillId="5" fontId="1" numFmtId="0" xfId="0" applyAlignment="1" applyBorder="1" applyFill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7" fillId="6" fontId="0" numFmtId="0" xfId="0" applyAlignment="1" applyBorder="1" applyFill="1" applyFont="1">
      <alignment shrinkToFit="0" vertical="bottom" wrapText="0"/>
    </xf>
    <xf borderId="8" fillId="7" fontId="1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5" fontId="1" numFmtId="0" xfId="0" applyAlignment="1" applyBorder="1" applyFont="1">
      <alignment horizontal="center" shrinkToFit="0" vertical="center" wrapText="1"/>
    </xf>
    <xf borderId="2" fillId="8" fontId="1" numFmtId="0" xfId="0" applyAlignment="1" applyBorder="1" applyFill="1" applyFont="1">
      <alignment horizontal="center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12" fillId="6" fontId="0" numFmtId="0" xfId="0" applyAlignment="1" applyBorder="1" applyFont="1">
      <alignment shrinkToFit="0" vertical="bottom" wrapText="0"/>
    </xf>
    <xf borderId="13" fillId="7" fontId="0" numFmtId="0" xfId="0" applyAlignment="1" applyBorder="1" applyFont="1">
      <alignment shrinkToFit="0" vertical="bottom" wrapText="0"/>
    </xf>
    <xf borderId="3" fillId="10" fontId="1" numFmtId="0" xfId="0" applyAlignment="1" applyBorder="1" applyFill="1" applyFont="1">
      <alignment horizontal="center" shrinkToFit="0" vertical="center" wrapText="1"/>
    </xf>
    <xf borderId="14" fillId="6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15" fillId="0" fontId="0" numFmtId="0" xfId="0" applyAlignment="1" applyBorder="1" applyFont="1">
      <alignment shrinkToFit="0" vertical="bottom" wrapText="0"/>
    </xf>
    <xf borderId="13" fillId="7" fontId="0" numFmtId="2" xfId="0" applyAlignment="1" applyBorder="1" applyFont="1" applyNumberFormat="1">
      <alignment readingOrder="0" shrinkToFit="0" vertical="bottom" wrapText="0"/>
    </xf>
    <xf borderId="13" fillId="7" fontId="0" numFmtId="2" xfId="0" applyAlignment="1" applyBorder="1" applyFont="1" applyNumberFormat="1">
      <alignment shrinkToFit="0" vertical="bottom" wrapText="0"/>
    </xf>
    <xf borderId="3" fillId="11" fontId="1" numFmtId="0" xfId="0" applyAlignment="1" applyBorder="1" applyFill="1" applyFont="1">
      <alignment horizontal="center" shrinkToFit="0" vertical="center" wrapText="1"/>
    </xf>
    <xf borderId="16" fillId="0" fontId="0" numFmtId="0" xfId="0" applyAlignment="1" applyBorder="1" applyFont="1">
      <alignment shrinkToFit="0" vertical="bottom" wrapText="0"/>
    </xf>
    <xf borderId="17" fillId="11" fontId="1" numFmtId="0" xfId="0" applyAlignment="1" applyBorder="1" applyFont="1">
      <alignment horizontal="center" shrinkToFit="0" vertical="center" wrapText="1"/>
    </xf>
    <xf borderId="18" fillId="12" fontId="0" numFmtId="0" xfId="0" applyAlignment="1" applyBorder="1" applyFill="1" applyFont="1">
      <alignment horizontal="center" shrinkToFit="0" vertical="bottom" wrapText="0"/>
    </xf>
    <xf borderId="19" fillId="0" fontId="0" numFmtId="0" xfId="0" applyAlignment="1" applyBorder="1" applyFont="1">
      <alignment shrinkToFit="0" vertical="bottom" wrapText="0"/>
    </xf>
    <xf borderId="2" fillId="13" fontId="1" numFmtId="0" xfId="0" applyAlignment="1" applyBorder="1" applyFill="1" applyFont="1">
      <alignment horizontal="center" shrinkToFit="0" vertical="center" wrapText="1"/>
    </xf>
    <xf borderId="3" fillId="13" fontId="1" numFmtId="0" xfId="0" applyAlignment="1" applyBorder="1" applyFont="1">
      <alignment horizontal="center" shrinkToFit="0" vertical="center" wrapText="1"/>
    </xf>
    <xf borderId="20" fillId="6" fontId="0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14" fontId="1" numFmtId="0" xfId="0" applyAlignment="1" applyBorder="1" applyFill="1" applyFont="1">
      <alignment horizontal="center" shrinkToFit="0" vertical="center" wrapText="1"/>
    </xf>
    <xf borderId="13" fillId="0" fontId="2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3" fillId="6" fontId="0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7" fillId="14" fontId="1" numFmtId="0" xfId="0" applyAlignment="1" applyBorder="1" applyFont="1">
      <alignment horizontal="center" shrinkToFit="0" vertical="center" wrapText="1"/>
    </xf>
    <xf borderId="2" fillId="15" fontId="1" numFmtId="0" xfId="0" applyAlignment="1" applyBorder="1" applyFill="1" applyFont="1">
      <alignment horizontal="center" shrinkToFit="0" vertical="center" wrapText="1"/>
    </xf>
    <xf borderId="3" fillId="15" fontId="1" numFmtId="0" xfId="0" applyAlignment="1" applyBorder="1" applyFont="1">
      <alignment horizontal="center" shrinkToFit="0" vertical="center" wrapText="1"/>
    </xf>
    <xf borderId="17" fillId="15" fontId="1" numFmtId="0" xfId="0" applyAlignment="1" applyBorder="1" applyFont="1">
      <alignment horizontal="center" shrinkToFit="0" vertical="center" wrapText="1"/>
    </xf>
    <xf borderId="2" fillId="16" fontId="1" numFmtId="0" xfId="0" applyAlignment="1" applyBorder="1" applyFill="1" applyFont="1">
      <alignment horizontal="center" shrinkToFit="0" vertical="center" wrapText="1"/>
    </xf>
    <xf borderId="3" fillId="16" fontId="1" numFmtId="0" xfId="0" applyAlignment="1" applyBorder="1" applyFont="1">
      <alignment horizontal="center" shrinkToFit="0" vertical="center" wrapText="1"/>
    </xf>
    <xf borderId="21" fillId="6" fontId="0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0" fillId="0" fontId="0" numFmtId="0" xfId="0" applyAlignment="1" applyBorder="1" applyFont="1">
      <alignment shrinkToFit="0" vertical="bottom" wrapText="0"/>
    </xf>
    <xf borderId="17" fillId="16" fontId="1" numFmtId="0" xfId="0" applyAlignment="1" applyBorder="1" applyFont="1">
      <alignment horizontal="center" shrinkToFit="0" vertical="center" wrapText="1"/>
    </xf>
    <xf borderId="2" fillId="17" fontId="1" numFmtId="0" xfId="0" applyAlignment="1" applyBorder="1" applyFill="1" applyFont="1">
      <alignment horizontal="center" shrinkToFit="0" vertical="center" wrapText="1"/>
    </xf>
    <xf borderId="3" fillId="17" fontId="1" numFmtId="0" xfId="0" applyAlignment="1" applyBorder="1" applyFont="1">
      <alignment horizontal="center" shrinkToFit="0" vertical="center" wrapText="1"/>
    </xf>
    <xf borderId="22" fillId="0" fontId="0" numFmtId="0" xfId="0" applyAlignment="1" applyBorder="1" applyFont="1">
      <alignment shrinkToFit="0" vertical="bottom" wrapText="0"/>
    </xf>
    <xf borderId="17" fillId="17" fontId="1" numFmtId="0" xfId="0" applyAlignment="1" applyBorder="1" applyFont="1">
      <alignment horizontal="center" shrinkToFit="0" vertical="center" wrapText="1"/>
    </xf>
    <xf borderId="2" fillId="18" fontId="1" numFmtId="0" xfId="0" applyAlignment="1" applyBorder="1" applyFill="1" applyFont="1">
      <alignment horizontal="center" shrinkToFit="0" vertical="center" wrapText="1"/>
    </xf>
    <xf borderId="3" fillId="18" fontId="1" numFmtId="0" xfId="0" applyAlignment="1" applyBorder="1" applyFont="1">
      <alignment horizontal="center" shrinkToFit="0" vertical="center" wrapText="1"/>
    </xf>
    <xf borderId="20" fillId="19" fontId="0" numFmtId="0" xfId="0" applyAlignment="1" applyBorder="1" applyFill="1" applyFont="1">
      <alignment shrinkToFit="0" vertical="bottom" wrapText="0"/>
    </xf>
    <xf borderId="10" fillId="18" fontId="1" numFmtId="0" xfId="0" applyAlignment="1" applyBorder="1" applyFont="1">
      <alignment horizontal="center" shrinkToFit="0" vertical="center" wrapText="1"/>
    </xf>
    <xf borderId="13" fillId="19" fontId="0" numFmtId="2" xfId="0" applyAlignment="1" applyBorder="1" applyFont="1" applyNumberFormat="1">
      <alignment shrinkToFit="0" vertical="bottom" wrapText="0"/>
    </xf>
    <xf borderId="23" fillId="2" fontId="0" numFmtId="2" xfId="0" applyAlignment="1" applyBorder="1" applyFont="1" applyNumberFormat="1">
      <alignment shrinkToFit="0" vertical="bottom" wrapText="0"/>
    </xf>
    <xf borderId="24" fillId="2" fontId="0" numFmtId="2" xfId="0" applyAlignment="1" applyBorder="1" applyFont="1" applyNumberFormat="1">
      <alignment shrinkToFit="0" vertical="bottom" wrapText="0"/>
    </xf>
    <xf borderId="21" fillId="19" fontId="0" numFmtId="2" xfId="0" applyAlignment="1" applyBorder="1" applyFont="1" applyNumberFormat="1">
      <alignment shrinkToFit="0" vertical="bottom" wrapText="0"/>
    </xf>
    <xf borderId="24" fillId="3" fontId="0" numFmtId="2" xfId="0" applyAlignment="1" applyBorder="1" applyFont="1" applyNumberFormat="1">
      <alignment shrinkToFit="0" vertical="bottom" wrapText="0"/>
    </xf>
    <xf borderId="20" fillId="0" fontId="0" numFmtId="2" xfId="0" applyAlignment="1" applyBorder="1" applyFont="1" applyNumberFormat="1">
      <alignment shrinkToFit="0" vertical="bottom" wrapText="0"/>
    </xf>
    <xf borderId="24" fillId="4" fontId="0" numFmtId="2" xfId="0" applyAlignment="1" applyBorder="1" applyFont="1" applyNumberFormat="1">
      <alignment shrinkToFit="0" vertical="bottom" wrapText="0"/>
    </xf>
    <xf borderId="13" fillId="0" fontId="0" numFmtId="2" xfId="0" applyAlignment="1" applyBorder="1" applyFont="1" applyNumberFormat="1">
      <alignment shrinkToFit="0" vertical="bottom" wrapText="0"/>
    </xf>
    <xf borderId="24" fillId="5" fontId="0" numFmtId="2" xfId="0" applyAlignment="1" applyBorder="1" applyFont="1" applyNumberFormat="1">
      <alignment shrinkToFit="0" vertical="bottom" wrapText="0"/>
    </xf>
    <xf borderId="25" fillId="19" fontId="0" numFmtId="0" xfId="0" applyAlignment="1" applyBorder="1" applyFont="1">
      <alignment shrinkToFit="0" vertical="bottom" wrapText="0"/>
    </xf>
    <xf borderId="26" fillId="5" fontId="0" numFmtId="2" xfId="0" applyAlignment="1" applyBorder="1" applyFont="1" applyNumberFormat="1">
      <alignment shrinkToFit="0" vertical="bottom" wrapText="0"/>
    </xf>
    <xf borderId="27" fillId="19" fontId="0" numFmtId="2" xfId="0" applyAlignment="1" applyBorder="1" applyFont="1" applyNumberFormat="1">
      <alignment shrinkToFit="0" vertical="bottom" wrapText="0"/>
    </xf>
    <xf borderId="23" fillId="8" fontId="0" numFmtId="2" xfId="0" applyAlignment="1" applyBorder="1" applyFont="1" applyNumberFormat="1">
      <alignment shrinkToFit="0" vertical="bottom" wrapText="0"/>
    </xf>
    <xf borderId="24" fillId="8" fontId="0" numFmtId="2" xfId="0" applyAlignment="1" applyBorder="1" applyFont="1" applyNumberFormat="1">
      <alignment shrinkToFit="0" vertical="bottom" wrapText="0"/>
    </xf>
    <xf borderId="28" fillId="19" fontId="0" numFmtId="2" xfId="0" applyAlignment="1" applyBorder="1" applyFont="1" applyNumberFormat="1">
      <alignment shrinkToFit="0" vertical="bottom" wrapText="0"/>
    </xf>
    <xf borderId="29" fillId="8" fontId="0" numFmtId="2" xfId="0" applyAlignment="1" applyBorder="1" applyFont="1" applyNumberFormat="1">
      <alignment shrinkToFit="0" vertical="bottom" wrapText="0"/>
    </xf>
    <xf borderId="24" fillId="9" fontId="0" numFmtId="2" xfId="0" applyAlignment="1" applyBorder="1" applyFont="1" applyNumberFormat="1">
      <alignment shrinkToFit="0" vertical="bottom" wrapText="0"/>
    </xf>
    <xf borderId="30" fillId="0" fontId="0" numFmtId="2" xfId="0" applyAlignment="1" applyBorder="1" applyFont="1" applyNumberFormat="1">
      <alignment shrinkToFit="0" vertical="bottom" wrapText="0"/>
    </xf>
    <xf borderId="24" fillId="10" fontId="0" numFmtId="2" xfId="0" applyAlignment="1" applyBorder="1" applyFont="1" applyNumberFormat="1">
      <alignment shrinkToFit="0" vertical="bottom" wrapText="0"/>
    </xf>
    <xf borderId="31" fillId="0" fontId="0" numFmtId="2" xfId="0" applyAlignment="1" applyBorder="1" applyFont="1" applyNumberFormat="1">
      <alignment shrinkToFit="0" vertical="bottom" wrapText="0"/>
    </xf>
    <xf borderId="24" fillId="11" fontId="0" numFmtId="2" xfId="0" applyAlignment="1" applyBorder="1" applyFont="1" applyNumberFormat="1">
      <alignment shrinkToFit="0" vertical="bottom" wrapText="0"/>
    </xf>
    <xf borderId="32" fillId="0" fontId="0" numFmtId="0" xfId="0" applyAlignment="1" applyBorder="1" applyFont="1">
      <alignment shrinkToFit="0" vertical="bottom" wrapText="0"/>
    </xf>
    <xf borderId="33" fillId="11" fontId="0" numFmtId="2" xfId="0" applyAlignment="1" applyBorder="1" applyFont="1" applyNumberFormat="1">
      <alignment shrinkToFit="0" vertical="bottom" wrapText="0"/>
    </xf>
    <xf borderId="23" fillId="13" fontId="0" numFmtId="2" xfId="0" applyAlignment="1" applyBorder="1" applyFont="1" applyNumberForma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24" fillId="13" fontId="0" numFmtId="2" xfId="0" applyAlignment="1" applyBorder="1" applyFont="1" applyNumberForma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24" fillId="14" fontId="0" numFmtId="2" xfId="0" applyAlignment="1" applyBorder="1" applyFont="1" applyNumberFormat="1">
      <alignment shrinkToFit="0" vertical="bottom" wrapText="0"/>
    </xf>
    <xf borderId="33" fillId="14" fontId="0" numFmtId="2" xfId="0" applyAlignment="1" applyBorder="1" applyFont="1" applyNumberForma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23" fillId="15" fontId="0" numFmtId="2" xfId="0" applyAlignment="1" applyBorder="1" applyFont="1" applyNumberFormat="1">
      <alignment shrinkToFit="0" vertical="bottom" wrapText="0"/>
    </xf>
    <xf borderId="24" fillId="15" fontId="0" numFmtId="2" xfId="0" applyAlignment="1" applyBorder="1" applyFont="1" applyNumberFormat="1">
      <alignment shrinkToFit="0" vertical="bottom" wrapText="0"/>
    </xf>
    <xf borderId="33" fillId="15" fontId="0" numFmtId="2" xfId="0" applyAlignment="1" applyBorder="1" applyFont="1" applyNumberFormat="1">
      <alignment shrinkToFit="0" vertical="bottom" wrapText="0"/>
    </xf>
    <xf borderId="23" fillId="16" fontId="0" numFmtId="2" xfId="0" applyAlignment="1" applyBorder="1" applyFont="1" applyNumberFormat="1">
      <alignment shrinkToFit="0" vertical="bottom" wrapText="0"/>
    </xf>
    <xf borderId="23" fillId="0" fontId="0" numFmtId="0" xfId="0" applyAlignment="1" applyBorder="1" applyFont="1">
      <alignment shrinkToFit="0" vertical="bottom" wrapText="0"/>
    </xf>
    <xf borderId="24" fillId="16" fontId="0" numFmtId="2" xfId="0" applyAlignment="1" applyBorder="1" applyFont="1" applyNumberFormat="1">
      <alignment shrinkToFit="0" vertical="bottom" wrapText="0"/>
    </xf>
    <xf borderId="24" fillId="0" fontId="0" numFmtId="2" xfId="0" applyAlignment="1" applyBorder="1" applyFont="1" applyNumberFormat="1">
      <alignment shrinkToFit="0" vertical="bottom" wrapText="0"/>
    </xf>
    <xf borderId="33" fillId="16" fontId="0" numFmtId="2" xfId="0" applyAlignment="1" applyBorder="1" applyFont="1" applyNumberFormat="1">
      <alignment shrinkToFit="0" vertical="bottom" wrapText="0"/>
    </xf>
    <xf borderId="23" fillId="17" fontId="0" numFmtId="2" xfId="0" applyAlignment="1" applyBorder="1" applyFont="1" applyNumberFormat="1">
      <alignment shrinkToFit="0" vertical="bottom" wrapText="0"/>
    </xf>
    <xf borderId="24" fillId="17" fontId="0" numFmtId="2" xfId="0" applyAlignment="1" applyBorder="1" applyFont="1" applyNumberFormat="1">
      <alignment shrinkToFit="0" vertical="bottom" wrapText="0"/>
    </xf>
    <xf borderId="26" fillId="0" fontId="0" numFmtId="0" xfId="0" applyAlignment="1" applyBorder="1" applyFont="1">
      <alignment shrinkToFit="0" vertical="bottom" wrapText="0"/>
    </xf>
    <xf borderId="33" fillId="17" fontId="0" numFmtId="2" xfId="0" applyAlignment="1" applyBorder="1" applyFont="1" applyNumberFormat="1">
      <alignment shrinkToFit="0" vertical="bottom" wrapText="0"/>
    </xf>
    <xf borderId="23" fillId="18" fontId="0" numFmtId="2" xfId="0" applyAlignment="1" applyBorder="1" applyFont="1" applyNumberFormat="1">
      <alignment shrinkToFit="0" vertical="bottom" wrapText="0"/>
    </xf>
    <xf borderId="24" fillId="18" fontId="0" numFmtId="2" xfId="0" applyAlignment="1" applyBorder="1" applyFont="1" applyNumberFormat="1">
      <alignment shrinkToFit="0" vertical="bottom" wrapText="0"/>
    </xf>
    <xf borderId="26" fillId="18" fontId="0" numFmtId="2" xfId="0" applyAlignment="1" applyBorder="1" applyFont="1" applyNumberForma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2" fillId="3" fontId="0" numFmtId="0" xfId="0" applyAlignment="1" applyBorder="1" applyFont="1">
      <alignment shrinkToFit="0" vertical="bottom" wrapText="0"/>
    </xf>
    <xf borderId="34" fillId="20" fontId="1" numFmtId="0" xfId="0" applyAlignment="1" applyBorder="1" applyFill="1" applyFont="1">
      <alignment horizontal="center" shrinkToFit="0" vertical="center" wrapText="0"/>
    </xf>
    <xf borderId="12" fillId="4" fontId="0" numFmtId="0" xfId="0" applyAlignment="1" applyBorder="1" applyFont="1">
      <alignment shrinkToFit="0" vertical="bottom" wrapText="0"/>
    </xf>
    <xf borderId="1" fillId="20" fontId="1" numFmtId="0" xfId="0" applyAlignment="1" applyBorder="1" applyFont="1">
      <alignment horizontal="center" shrinkToFit="0" vertical="center" wrapText="0"/>
    </xf>
    <xf borderId="25" fillId="8" fontId="5" numFmtId="0" xfId="0" applyAlignment="1" applyBorder="1" applyFont="1">
      <alignment shrinkToFit="0" vertical="bottom" wrapText="0"/>
    </xf>
    <xf borderId="4" fillId="20" fontId="1" numFmtId="0" xfId="0" applyAlignment="1" applyBorder="1" applyFont="1">
      <alignment horizontal="center" shrinkToFit="0" vertical="center" wrapText="0"/>
    </xf>
    <xf borderId="27" fillId="9" fontId="0" numFmtId="2" xfId="0" applyAlignment="1" applyBorder="1" applyFont="1" applyNumberFormat="1">
      <alignment shrinkToFit="0" vertical="bottom" wrapText="0"/>
    </xf>
    <xf borderId="6" fillId="20" fontId="1" numFmtId="0" xfId="0" applyAlignment="1" applyBorder="1" applyFont="1">
      <alignment horizontal="center" shrinkToFit="0" vertical="center" wrapText="0"/>
    </xf>
    <xf borderId="35" fillId="20" fontId="1" numFmtId="0" xfId="0" applyAlignment="1" applyBorder="1" applyFont="1">
      <alignment horizontal="center" shrinkToFit="0" vertical="center" wrapText="0"/>
    </xf>
    <xf borderId="27" fillId="10" fontId="0" numFmtId="2" xfId="0" applyAlignment="1" applyBorder="1" applyFont="1" applyNumberFormat="1">
      <alignment shrinkToFit="0" vertical="bottom" wrapText="0"/>
    </xf>
    <xf borderId="36" fillId="2" fontId="1" numFmtId="0" xfId="0" applyAlignment="1" applyBorder="1" applyFont="1">
      <alignment shrinkToFit="0" vertical="bottom" wrapText="0"/>
    </xf>
    <xf borderId="7" fillId="2" fontId="0" numFmtId="0" xfId="0" applyAlignment="1" applyBorder="1" applyFont="1">
      <alignment shrinkToFit="0" vertical="bottom" wrapText="0"/>
    </xf>
    <xf borderId="12" fillId="2" fontId="0" numFmtId="0" xfId="0" applyAlignment="1" applyBorder="1" applyFont="1">
      <alignment shrinkToFit="0" vertical="bottom" wrapText="0"/>
    </xf>
    <xf borderId="37" fillId="2" fontId="0" numFmtId="0" xfId="0" applyAlignment="1" applyBorder="1" applyFont="1">
      <alignment shrinkToFit="0" vertical="bottom" wrapText="0"/>
    </xf>
    <xf borderId="38" fillId="2" fontId="0" numFmtId="0" xfId="0" applyAlignment="1" applyBorder="1" applyFont="1">
      <alignment shrinkToFit="0" vertical="bottom" wrapText="0"/>
    </xf>
    <xf borderId="39" fillId="8" fontId="5" numFmtId="0" xfId="0" applyAlignment="1" applyBorder="1" applyFont="1">
      <alignment shrinkToFit="0" vertical="bottom" wrapText="0"/>
    </xf>
    <xf borderId="25" fillId="8" fontId="0" numFmtId="2" xfId="0" applyAlignment="1" applyBorder="1" applyFont="1" applyNumberFormat="1">
      <alignment shrinkToFit="0" vertical="bottom" wrapText="0"/>
    </xf>
    <xf borderId="27" fillId="8" fontId="0" numFmtId="2" xfId="0" applyAlignment="1" applyBorder="1" applyFont="1" applyNumberFormat="1">
      <alignment shrinkToFit="0" vertical="bottom" wrapText="0"/>
    </xf>
    <xf borderId="40" fillId="8" fontId="0" numFmtId="2" xfId="0" applyAlignment="1" applyBorder="1" applyFont="1" applyNumberFormat="1">
      <alignment shrinkToFit="0" vertical="bottom" wrapText="0"/>
    </xf>
    <xf borderId="41" fillId="8" fontId="0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6" fillId="0" fontId="0" numFmtId="2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16" fontId="1" numFmtId="0" xfId="0" applyAlignment="1" applyBorder="1" applyFont="1">
      <alignment shrinkToFit="0" vertical="bottom" wrapText="0"/>
    </xf>
    <xf borderId="3" fillId="16" fontId="0" numFmtId="0" xfId="0" applyAlignment="1" applyBorder="1" applyFont="1">
      <alignment shrinkToFit="0" vertical="bottom" wrapText="0"/>
    </xf>
    <xf borderId="10" fillId="16" fontId="0" numFmtId="0" xfId="0" applyAlignment="1" applyBorder="1" applyFont="1">
      <alignment shrinkToFit="0" vertical="bottom" wrapText="0"/>
    </xf>
    <xf borderId="20" fillId="13" fontId="1" numFmtId="0" xfId="0" applyAlignment="1" applyBorder="1" applyFont="1">
      <alignment shrinkToFit="0" vertical="bottom" wrapText="0"/>
    </xf>
    <xf borderId="13" fillId="13" fontId="0" numFmtId="0" xfId="0" applyAlignment="1" applyBorder="1" applyFont="1">
      <alignment shrinkToFit="0" vertical="bottom" wrapText="0"/>
    </xf>
    <xf borderId="22" fillId="13" fontId="0" numFmtId="0" xfId="0" applyAlignment="1" applyBorder="1" applyFont="1">
      <alignment shrinkToFit="0" vertical="bottom" wrapText="0"/>
    </xf>
    <xf borderId="20" fillId="14" fontId="1" numFmtId="0" xfId="0" applyAlignment="1" applyBorder="1" applyFont="1">
      <alignment shrinkToFit="0" vertical="bottom" wrapText="0"/>
    </xf>
    <xf borderId="13" fillId="14" fontId="0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horizontal="center" shrinkToFit="0" vertical="center" wrapText="0"/>
    </xf>
    <xf borderId="22" fillId="14" fontId="0" numFmtId="0" xfId="0" applyAlignment="1" applyBorder="1" applyFont="1">
      <alignment shrinkToFit="0" vertical="bottom" wrapText="0"/>
    </xf>
    <xf borderId="42" fillId="0" fontId="1" numFmtId="0" xfId="0" applyAlignment="1" applyBorder="1" applyFont="1">
      <alignment horizontal="center" shrinkToFit="0" vertical="center" wrapText="0"/>
    </xf>
    <xf borderId="20" fillId="17" fontId="1" numFmtId="0" xfId="0" applyAlignment="1" applyBorder="1" applyFont="1">
      <alignment shrinkToFit="0" vertical="bottom" wrapText="0"/>
    </xf>
    <xf borderId="36" fillId="16" fontId="1" numFmtId="0" xfId="0" applyAlignment="1" applyBorder="1" applyFont="1">
      <alignment shrinkToFit="0" vertical="bottom" wrapText="0"/>
    </xf>
    <xf borderId="13" fillId="17" fontId="0" numFmtId="2" xfId="0" applyAlignment="1" applyBorder="1" applyFont="1" applyNumberFormat="1">
      <alignment shrinkToFit="0" vertical="bottom" wrapText="0"/>
    </xf>
    <xf borderId="38" fillId="16" fontId="0" numFmtId="0" xfId="0" applyAlignment="1" applyBorder="1" applyFont="1">
      <alignment shrinkToFit="0" vertical="bottom" wrapText="0"/>
    </xf>
    <xf borderId="12" fillId="16" fontId="0" numFmtId="0" xfId="0" applyAlignment="1" applyBorder="1" applyFont="1">
      <alignment shrinkToFit="0" vertical="bottom" wrapText="0"/>
    </xf>
    <xf borderId="13" fillId="17" fontId="0" numFmtId="0" xfId="0" applyAlignment="1" applyBorder="1" applyFont="1">
      <alignment shrinkToFit="0" vertical="bottom" wrapText="0"/>
    </xf>
    <xf borderId="22" fillId="17" fontId="0" numFmtId="0" xfId="0" applyAlignment="1" applyBorder="1" applyFont="1">
      <alignment shrinkToFit="0" vertical="bottom" wrapText="0"/>
    </xf>
    <xf borderId="20" fillId="15" fontId="1" numFmtId="0" xfId="0" applyAlignment="1" applyBorder="1" applyFont="1">
      <alignment shrinkToFit="0" vertical="bottom" wrapText="0"/>
    </xf>
    <xf borderId="13" fillId="15" fontId="0" numFmtId="2" xfId="0" applyAlignment="1" applyBorder="1" applyFont="1" applyNumberFormat="1">
      <alignment shrinkToFit="0" vertical="bottom" wrapText="0"/>
    </xf>
    <xf borderId="37" fillId="16" fontId="0" numFmtId="0" xfId="0" applyAlignment="1" applyBorder="1" applyFont="1">
      <alignment shrinkToFit="0" vertical="bottom" wrapText="0"/>
    </xf>
    <xf borderId="13" fillId="15" fontId="0" numFmtId="0" xfId="0" applyAlignment="1" applyBorder="1" applyFont="1">
      <alignment shrinkToFit="0" vertical="bottom" wrapText="0"/>
    </xf>
    <xf borderId="43" fillId="17" fontId="1" numFmtId="0" xfId="0" applyAlignment="1" applyBorder="1" applyFont="1">
      <alignment shrinkToFit="0" vertical="bottom" wrapText="0"/>
    </xf>
    <xf borderId="22" fillId="15" fontId="0" numFmtId="0" xfId="0" applyAlignment="1" applyBorder="1" applyFont="1">
      <alignment shrinkToFit="0" vertical="bottom" wrapText="0"/>
    </xf>
    <xf borderId="29" fillId="17" fontId="0" numFmtId="2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3" fillId="2" fontId="0" numFmtId="0" xfId="0" applyAlignment="1" applyBorder="1" applyFont="1">
      <alignment shrinkToFit="0" vertical="bottom" wrapText="0"/>
    </xf>
    <xf borderId="24" fillId="17" fontId="0" numFmtId="0" xfId="0" applyAlignment="1" applyBorder="1" applyFont="1">
      <alignment shrinkToFit="0" vertical="bottom" wrapText="0"/>
    </xf>
    <xf borderId="26" fillId="17" fontId="0" numFmtId="0" xfId="0" applyAlignment="1" applyBorder="1" applyFont="1">
      <alignment shrinkToFit="0" vertical="bottom" wrapText="0"/>
    </xf>
    <xf borderId="22" fillId="2" fontId="0" numFmtId="0" xfId="0" applyAlignment="1" applyBorder="1" applyFont="1">
      <alignment shrinkToFit="0" vertical="bottom" wrapText="0"/>
    </xf>
    <xf borderId="20" fillId="3" fontId="1" numFmtId="0" xfId="0" applyAlignment="1" applyBorder="1" applyFont="1">
      <alignment shrinkToFit="0" vertical="bottom" wrapText="0"/>
    </xf>
    <xf borderId="13" fillId="3" fontId="0" numFmtId="0" xfId="0" applyAlignment="1" applyBorder="1" applyFont="1">
      <alignment shrinkToFit="0" vertical="bottom" wrapText="0"/>
    </xf>
    <xf borderId="22" fillId="3" fontId="0" numFmtId="0" xfId="0" applyAlignment="1" applyBorder="1" applyFont="1">
      <alignment shrinkToFit="0" vertical="bottom" wrapText="0"/>
    </xf>
    <xf borderId="20" fillId="4" fontId="1" numFmtId="0" xfId="0" applyAlignment="1" applyBorder="1" applyFont="1">
      <alignment shrinkToFit="0" vertical="bottom" wrapText="0"/>
    </xf>
    <xf borderId="13" fillId="4" fontId="0" numFmtId="0" xfId="0" applyAlignment="1" applyBorder="1" applyFont="1">
      <alignment shrinkToFit="0" vertical="bottom" wrapText="0"/>
    </xf>
    <xf borderId="22" fillId="4" fontId="0" numFmtId="0" xfId="0" applyAlignment="1" applyBorder="1" applyFont="1">
      <alignment shrinkToFit="0" vertical="bottom" wrapText="0"/>
    </xf>
    <xf borderId="20" fillId="5" fontId="1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shrinkToFit="0" vertical="bottom" wrapText="0"/>
    </xf>
    <xf borderId="22" fillId="5" fontId="0" numFmtId="0" xfId="0" applyAlignment="1" applyBorder="1" applyFont="1">
      <alignment shrinkToFit="0" vertical="bottom" wrapText="0"/>
    </xf>
    <xf borderId="20" fillId="8" fontId="1" numFmtId="0" xfId="0" applyAlignment="1" applyBorder="1" applyFont="1">
      <alignment shrinkToFit="0" vertical="bottom" wrapText="0"/>
    </xf>
    <xf borderId="13" fillId="8" fontId="0" numFmtId="2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22" fillId="8" fontId="0" numFmtId="0" xfId="0" applyAlignment="1" applyBorder="1" applyFont="1">
      <alignment shrinkToFit="0" vertical="bottom" wrapText="0"/>
    </xf>
    <xf borderId="20" fillId="9" fontId="1" numFmtId="0" xfId="0" applyAlignment="1" applyBorder="1" applyFont="1">
      <alignment shrinkToFit="0" vertical="bottom" wrapText="0"/>
    </xf>
    <xf borderId="13" fillId="9" fontId="0" numFmtId="2" xfId="0" applyAlignment="1" applyBorder="1" applyFont="1" applyNumberFormat="1">
      <alignment shrinkToFit="0" vertical="bottom" wrapText="0"/>
    </xf>
    <xf borderId="13" fillId="9" fontId="0" numFmtId="0" xfId="0" applyAlignment="1" applyBorder="1" applyFont="1">
      <alignment shrinkToFit="0" vertical="bottom" wrapText="0"/>
    </xf>
    <xf borderId="44" fillId="0" fontId="0" numFmtId="0" xfId="0" applyAlignment="1" applyBorder="1" applyFont="1">
      <alignment shrinkToFit="0" vertical="bottom" wrapText="0"/>
    </xf>
    <xf borderId="22" fillId="9" fontId="0" numFmtId="0" xfId="0" applyAlignment="1" applyBorder="1" applyFont="1">
      <alignment shrinkToFit="0" vertical="bottom" wrapText="0"/>
    </xf>
    <xf borderId="45" fillId="0" fontId="0" numFmtId="0" xfId="0" applyAlignment="1" applyBorder="1" applyFont="1">
      <alignment shrinkToFit="0" vertical="bottom" wrapText="0"/>
    </xf>
    <xf borderId="20" fillId="10" fontId="5" numFmtId="0" xfId="0" applyAlignment="1" applyBorder="1" applyFont="1">
      <alignment shrinkToFit="0" vertical="bottom" wrapText="0"/>
    </xf>
    <xf borderId="13" fillId="10" fontId="2" numFmtId="2" xfId="0" applyAlignment="1" applyBorder="1" applyFont="1" applyNumberForma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13" fillId="10" fontId="2" numFmtId="0" xfId="0" applyAlignment="1" applyBorder="1" applyFont="1">
      <alignment shrinkToFit="0" vertical="bottom" wrapText="0"/>
    </xf>
    <xf borderId="46" fillId="0" fontId="0" numFmtId="0" xfId="0" applyAlignment="1" applyBorder="1" applyFont="1">
      <alignment shrinkToFit="0" vertical="bottom" wrapText="0"/>
    </xf>
    <xf borderId="22" fillId="10" fontId="2" numFmtId="0" xfId="0" applyAlignment="1" applyBorder="1" applyFont="1">
      <alignment shrinkToFit="0" vertical="bottom" wrapText="0"/>
    </xf>
    <xf borderId="25" fillId="11" fontId="1" numFmtId="0" xfId="0" applyAlignment="1" applyBorder="1" applyFont="1">
      <alignment shrinkToFit="0" vertical="bottom" wrapText="0"/>
    </xf>
    <xf borderId="27" fillId="11" fontId="0" numFmtId="2" xfId="0" applyAlignment="1" applyBorder="1" applyFont="1" applyNumberFormat="1">
      <alignment shrinkToFit="0" vertical="bottom" wrapText="0"/>
    </xf>
    <xf borderId="27" fillId="11" fontId="0" numFmtId="0" xfId="0" applyAlignment="1" applyBorder="1" applyFont="1">
      <alignment shrinkToFit="0" vertical="bottom" wrapText="0"/>
    </xf>
    <xf borderId="40" fillId="11" fontId="0" numFmtId="0" xfId="0" applyAlignment="1" applyBorder="1" applyFont="1">
      <alignment shrinkToFit="0" vertical="bottom" wrapText="0"/>
    </xf>
    <xf borderId="2" fillId="18" fontId="1" numFmtId="0" xfId="0" applyAlignment="1" applyBorder="1" applyFont="1">
      <alignment shrinkToFit="0" vertical="bottom" wrapText="0"/>
    </xf>
    <xf borderId="23" fillId="19" fontId="0" numFmtId="0" xfId="0" applyAlignment="1" applyBorder="1" applyFont="1">
      <alignment shrinkToFit="0" vertical="bottom" wrapText="0"/>
    </xf>
    <xf borderId="3" fillId="18" fontId="0" numFmtId="0" xfId="0" applyAlignment="1" applyBorder="1" applyFont="1">
      <alignment shrinkToFit="0" vertical="bottom" wrapText="0"/>
    </xf>
    <xf borderId="24" fillId="19" fontId="0" numFmtId="2" xfId="0" applyAlignment="1" applyBorder="1" applyFont="1" applyNumberFormat="1">
      <alignment shrinkToFit="0" vertical="bottom" wrapText="0"/>
    </xf>
    <xf borderId="10" fillId="18" fontId="0" numFmtId="0" xfId="0" applyAlignment="1" applyBorder="1" applyFont="1">
      <alignment shrinkToFit="0" vertical="bottom" wrapText="0"/>
    </xf>
    <xf borderId="23" fillId="18" fontId="1" numFmtId="0" xfId="0" applyAlignment="1" applyBorder="1" applyFont="1">
      <alignment shrinkToFit="0" vertical="bottom" wrapText="0"/>
    </xf>
    <xf borderId="24" fillId="18" fontId="0" numFmtId="0" xfId="0" applyAlignment="1" applyBorder="1" applyFont="1">
      <alignment shrinkToFit="0" vertical="bottom" wrapText="0"/>
    </xf>
    <xf borderId="33" fillId="19" fontId="0" numFmtId="2" xfId="0" applyAlignment="1" applyBorder="1" applyFont="1" applyNumberFormat="1">
      <alignment shrinkToFit="0" vertical="bottom" wrapText="0"/>
    </xf>
    <xf borderId="26" fillId="18" fontId="0" numFmtId="0" xfId="0" applyAlignment="1" applyBorder="1" applyFont="1">
      <alignment shrinkToFit="0" vertical="bottom" wrapText="0"/>
    </xf>
    <xf borderId="23" fillId="0" fontId="0" numFmtId="2" xfId="0" applyAlignment="1" applyBorder="1" applyFont="1" applyNumberFormat="1">
      <alignment shrinkToFit="0" vertical="bottom" wrapText="0"/>
    </xf>
    <xf borderId="47" fillId="0" fontId="0" numFmtId="0" xfId="0" applyAlignment="1" applyBorder="1" applyFont="1">
      <alignment shrinkToFit="0" vertical="bottom" wrapText="0"/>
    </xf>
    <xf borderId="43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342900</xdr:colOff>
      <xdr:row>3</xdr:row>
      <xdr:rowOff>57150</xdr:rowOff>
    </xdr:from>
    <xdr:ext cx="2762250" cy="2028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71"/>
    <col customWidth="1" min="3" max="6" width="10.71"/>
    <col customWidth="1" min="7" max="7" width="26.57"/>
    <col customWidth="1" min="8" max="8" width="16.57"/>
    <col customWidth="1" min="9" max="14" width="10.71"/>
    <col customWidth="1" min="15" max="26" width="10.0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5"/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3" t="s">
        <v>6</v>
      </c>
      <c r="C3" s="15" t="s">
        <v>28</v>
      </c>
      <c r="D3" s="16"/>
      <c r="E3" s="2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36</v>
      </c>
      <c r="B4" s="3"/>
      <c r="C4" s="23" t="s">
        <v>37</v>
      </c>
      <c r="D4" s="23" t="s">
        <v>38</v>
      </c>
      <c r="E4" s="23" t="s">
        <v>39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>
        <v>1.0</v>
      </c>
      <c r="B5" s="26" t="s">
        <v>40</v>
      </c>
      <c r="C5" s="28">
        <v>1247.2791</v>
      </c>
      <c r="D5" s="29">
        <v>250.0</v>
      </c>
      <c r="E5" s="29">
        <v>114.9643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>
        <v>2.0</v>
      </c>
      <c r="B6" s="26" t="s">
        <v>44</v>
      </c>
      <c r="C6" s="28">
        <v>1547.2791</v>
      </c>
      <c r="D6" s="29">
        <v>250.0</v>
      </c>
      <c r="E6" s="29">
        <v>114.9643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>
        <v>3.0</v>
      </c>
      <c r="B7" s="26" t="s">
        <v>45</v>
      </c>
      <c r="C7" s="28">
        <v>1545.0</v>
      </c>
      <c r="D7" s="29">
        <v>537.36</v>
      </c>
      <c r="E7" s="29">
        <v>157.2643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>
        <v>5.0</v>
      </c>
      <c r="B8" s="26" t="s">
        <v>46</v>
      </c>
      <c r="C8" s="28">
        <v>1247.2791</v>
      </c>
      <c r="D8" s="29">
        <v>315.0</v>
      </c>
      <c r="E8" s="29">
        <v>282.487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>
        <v>6.0</v>
      </c>
      <c r="B9" s="26" t="s">
        <v>47</v>
      </c>
      <c r="C9" s="28">
        <v>1547.2791</v>
      </c>
      <c r="D9" s="29">
        <v>315.0</v>
      </c>
      <c r="E9" s="29">
        <v>282.487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>
        <v>7.0</v>
      </c>
      <c r="B10" s="26" t="s">
        <v>50</v>
      </c>
      <c r="C10" s="28">
        <v>1560.0</v>
      </c>
      <c r="D10" s="29">
        <v>483.0</v>
      </c>
      <c r="E10" s="29">
        <v>367.2643</v>
      </c>
      <c r="F10" s="3"/>
      <c r="G10" s="3"/>
      <c r="H10" s="3"/>
      <c r="I10" s="3"/>
      <c r="J10" s="5"/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>
        <v>8.0</v>
      </c>
      <c r="B11" s="26" t="s">
        <v>51</v>
      </c>
      <c r="C11" s="28">
        <v>1560.0</v>
      </c>
      <c r="D11" s="29">
        <v>466.7</v>
      </c>
      <c r="E11" s="29">
        <v>378.8643</v>
      </c>
      <c r="F11" s="3"/>
      <c r="G11" s="3"/>
      <c r="H11" s="3"/>
      <c r="I11" s="3"/>
      <c r="J11" s="5"/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>
        <v>9.0</v>
      </c>
      <c r="B12" s="26" t="s">
        <v>52</v>
      </c>
      <c r="C12" s="28">
        <v>1560.0</v>
      </c>
      <c r="D12" s="29">
        <v>372.3</v>
      </c>
      <c r="E12" s="29">
        <v>445.9643</v>
      </c>
      <c r="F12" s="3"/>
      <c r="G12" s="3"/>
      <c r="H12" s="3"/>
      <c r="I12" s="3"/>
      <c r="J12" s="5"/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>
        <v>11.0</v>
      </c>
      <c r="B13" s="26" t="s">
        <v>53</v>
      </c>
      <c r="C13" s="28">
        <v>1625.0</v>
      </c>
      <c r="D13" s="29">
        <v>537.36</v>
      </c>
      <c r="E13" s="29">
        <v>157.2643</v>
      </c>
      <c r="F13" s="3"/>
      <c r="G13" s="3"/>
      <c r="H13" s="3"/>
      <c r="I13" s="3"/>
      <c r="J13" s="5"/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>
        <v>12.0</v>
      </c>
      <c r="B14" s="26" t="s">
        <v>54</v>
      </c>
      <c r="C14" s="28">
        <v>1597.2791</v>
      </c>
      <c r="D14" s="29">
        <v>250.0</v>
      </c>
      <c r="E14" s="29">
        <v>114.9643</v>
      </c>
      <c r="F14" s="3"/>
      <c r="G14" s="3"/>
      <c r="H14" s="3"/>
      <c r="I14" s="3"/>
      <c r="J14" s="5"/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>
        <v>16.0</v>
      </c>
      <c r="B15" s="26" t="s">
        <v>55</v>
      </c>
      <c r="C15" s="28">
        <v>1560.0</v>
      </c>
      <c r="D15" s="29">
        <v>169.05</v>
      </c>
      <c r="E15" s="29">
        <v>466.4643</v>
      </c>
      <c r="F15" s="3"/>
      <c r="G15" s="3"/>
      <c r="H15" s="3"/>
      <c r="I15" s="3"/>
      <c r="J15" s="5"/>
      <c r="K15" s="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>
        <v>17.0</v>
      </c>
      <c r="B16" s="26" t="s">
        <v>56</v>
      </c>
      <c r="C16" s="28">
        <v>1560.0</v>
      </c>
      <c r="D16" s="29">
        <v>339.1</v>
      </c>
      <c r="E16" s="29">
        <v>465.9643</v>
      </c>
      <c r="F16" s="3"/>
      <c r="G16" s="3"/>
      <c r="H16" s="3"/>
      <c r="I16" s="3"/>
      <c r="J16" s="5"/>
      <c r="K16" s="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>
        <v>18.0</v>
      </c>
      <c r="B17" s="33" t="s">
        <v>58</v>
      </c>
      <c r="C17" s="28">
        <v>1575.0</v>
      </c>
      <c r="D17" s="29">
        <v>496.76</v>
      </c>
      <c r="E17" s="29">
        <v>262.6143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>
        <v>19.0</v>
      </c>
      <c r="B18" s="33" t="s">
        <v>60</v>
      </c>
      <c r="C18" s="28">
        <v>1575.0</v>
      </c>
      <c r="D18" s="29">
        <v>583.06</v>
      </c>
      <c r="E18" s="29">
        <v>264.8643</v>
      </c>
      <c r="F18" s="3"/>
      <c r="G18" s="3" t="s">
        <v>61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>
        <v>20.0</v>
      </c>
      <c r="B19" s="26" t="s">
        <v>62</v>
      </c>
      <c r="C19" s="28">
        <v>1560.0</v>
      </c>
      <c r="D19" s="29">
        <v>330.0</v>
      </c>
      <c r="E19" s="29">
        <v>386.4643</v>
      </c>
      <c r="F19" s="3"/>
      <c r="G19" s="3" t="s">
        <v>63</v>
      </c>
      <c r="H19" s="3">
        <v>1600.0</v>
      </c>
      <c r="I19" s="3" t="s">
        <v>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>
        <v>21.0</v>
      </c>
      <c r="B20" s="26" t="s">
        <v>65</v>
      </c>
      <c r="C20" s="28">
        <v>1575.0</v>
      </c>
      <c r="D20" s="29">
        <v>330.0</v>
      </c>
      <c r="E20" s="29">
        <v>386.4286</v>
      </c>
      <c r="F20" s="3"/>
      <c r="G20" s="3" t="s">
        <v>66</v>
      </c>
      <c r="H20" s="3">
        <v>1220.0</v>
      </c>
      <c r="I20" s="3" t="s">
        <v>64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>
        <v>22.0</v>
      </c>
      <c r="B21" s="26" t="s">
        <v>68</v>
      </c>
      <c r="C21" s="28">
        <v>17851.9395</v>
      </c>
      <c r="D21" s="29">
        <v>296.4877</v>
      </c>
      <c r="E21" s="29">
        <v>-1179.8018</v>
      </c>
      <c r="F21" s="3"/>
      <c r="G21" s="3"/>
      <c r="H21" s="5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>
        <v>23.0</v>
      </c>
      <c r="B22" s="26" t="s">
        <v>69</v>
      </c>
      <c r="C22" s="28">
        <v>17841.9395</v>
      </c>
      <c r="D22" s="29">
        <v>410.7347</v>
      </c>
      <c r="E22" s="29">
        <v>-950.3775</v>
      </c>
      <c r="F22" s="3"/>
      <c r="G22" s="3"/>
      <c r="H22" s="5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>
        <v>24.0</v>
      </c>
      <c r="B23" s="26" t="s">
        <v>71</v>
      </c>
      <c r="C23" s="28">
        <v>17643.2305</v>
      </c>
      <c r="D23" s="29">
        <v>471.3143</v>
      </c>
      <c r="E23" s="29">
        <v>-1009.1262</v>
      </c>
      <c r="F23" s="3"/>
      <c r="G23" s="3"/>
      <c r="H23" s="5"/>
      <c r="I23" s="5"/>
      <c r="J23" s="3"/>
      <c r="K23" s="3"/>
      <c r="L23" s="3" t="s">
        <v>72</v>
      </c>
      <c r="M23" s="3" t="s">
        <v>73</v>
      </c>
      <c r="N23" s="3" t="s">
        <v>74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>
        <v>25.0</v>
      </c>
      <c r="B24" s="26" t="s">
        <v>75</v>
      </c>
      <c r="C24" s="28">
        <v>17766.5742</v>
      </c>
      <c r="D24" s="29">
        <v>501.7339</v>
      </c>
      <c r="E24" s="29">
        <v>-1012.7048</v>
      </c>
      <c r="F24" s="3"/>
      <c r="G24" s="12" t="s">
        <v>76</v>
      </c>
      <c r="H24" s="5"/>
      <c r="I24" s="5"/>
      <c r="J24" s="3"/>
      <c r="K24" s="3"/>
      <c r="L24" s="3">
        <v>65.0</v>
      </c>
      <c r="M24" s="3">
        <v>27.0</v>
      </c>
      <c r="N24" s="3">
        <v>13.0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>
        <v>26.0</v>
      </c>
      <c r="B25" s="26" t="s">
        <v>77</v>
      </c>
      <c r="C25" s="28">
        <v>17766.9395</v>
      </c>
      <c r="D25" s="29">
        <v>123.8763</v>
      </c>
      <c r="E25" s="29">
        <v>-1104.6411</v>
      </c>
      <c r="F25" s="3"/>
      <c r="G25" s="3" t="s">
        <v>79</v>
      </c>
      <c r="H25" s="5">
        <v>6.0</v>
      </c>
      <c r="I25" s="5" t="s">
        <v>64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>
        <v>27.0</v>
      </c>
      <c r="B26" s="26" t="s">
        <v>81</v>
      </c>
      <c r="C26" s="28">
        <v>17746.9395</v>
      </c>
      <c r="D26" s="29">
        <v>762.533</v>
      </c>
      <c r="E26" s="29">
        <v>-996.6339</v>
      </c>
      <c r="F26" s="3"/>
      <c r="G26" s="3" t="s">
        <v>82</v>
      </c>
      <c r="H26" s="5">
        <v>7.5</v>
      </c>
      <c r="I26" s="5" t="s">
        <v>64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5">
        <v>28.0</v>
      </c>
      <c r="B27" s="5" t="s">
        <v>83</v>
      </c>
      <c r="C27" s="3">
        <v>1600.0</v>
      </c>
      <c r="D27" s="3" t="s">
        <v>84</v>
      </c>
      <c r="E27" s="3" t="s">
        <v>85</v>
      </c>
      <c r="F27" s="3"/>
      <c r="G27" s="3" t="s">
        <v>86</v>
      </c>
      <c r="H27" s="5">
        <v>20.0</v>
      </c>
      <c r="I27" s="5" t="s">
        <v>64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5">
        <v>29.0</v>
      </c>
      <c r="B28" s="5" t="s">
        <v>87</v>
      </c>
      <c r="C28" s="3">
        <v>1600.0</v>
      </c>
      <c r="D28" s="3" t="s">
        <v>88</v>
      </c>
      <c r="E28" s="3" t="s">
        <v>89</v>
      </c>
      <c r="F28" s="3"/>
      <c r="G28" s="3" t="s">
        <v>90</v>
      </c>
      <c r="H28" s="5">
        <v>265.0</v>
      </c>
      <c r="I28" s="5" t="s">
        <v>64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5">
        <v>30.0</v>
      </c>
      <c r="B29" s="5" t="s">
        <v>91</v>
      </c>
      <c r="C29" s="3">
        <v>1600.0</v>
      </c>
      <c r="D29" s="3">
        <v>610.0</v>
      </c>
      <c r="E29" s="3">
        <v>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5">
        <v>31.0</v>
      </c>
      <c r="B30" s="5" t="s">
        <v>92</v>
      </c>
      <c r="C30" s="38" t="s">
        <v>93</v>
      </c>
      <c r="D30" s="3" t="s">
        <v>94</v>
      </c>
      <c r="E30" s="3" t="s">
        <v>95</v>
      </c>
      <c r="F30" s="3"/>
      <c r="G30" s="3"/>
      <c r="H30" s="5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5"/>
      <c r="B31" s="3"/>
      <c r="C31" s="3"/>
      <c r="D31" s="3">
        <v>0.0</v>
      </c>
      <c r="E31" s="3"/>
      <c r="F31" s="3"/>
      <c r="G31" s="3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13" t="s">
        <v>96</v>
      </c>
      <c r="C32" s="15" t="s">
        <v>28</v>
      </c>
      <c r="D32" s="16"/>
      <c r="E32" s="21"/>
      <c r="F32" s="3"/>
      <c r="G32" s="3"/>
      <c r="H32" s="5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 t="s">
        <v>36</v>
      </c>
      <c r="B33" s="3"/>
      <c r="C33" s="23" t="s">
        <v>37</v>
      </c>
      <c r="D33" s="23" t="s">
        <v>38</v>
      </c>
      <c r="E33" s="23" t="s">
        <v>39</v>
      </c>
      <c r="F33" s="3"/>
      <c r="G33" s="3"/>
      <c r="H33" s="5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>
        <v>1.0</v>
      </c>
      <c r="B34" s="26" t="s">
        <v>40</v>
      </c>
      <c r="C34" s="23">
        <v>-157.0</v>
      </c>
      <c r="D34" s="23">
        <v>192.5</v>
      </c>
      <c r="E34" s="23">
        <v>125.0</v>
      </c>
      <c r="F34" s="3"/>
      <c r="G34" s="3"/>
      <c r="H34" s="5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>
        <v>2.0</v>
      </c>
      <c r="B35" s="26" t="s">
        <v>44</v>
      </c>
      <c r="C35" s="23">
        <v>143.0</v>
      </c>
      <c r="D35" s="23">
        <v>192.5</v>
      </c>
      <c r="E35" s="23">
        <v>125.0</v>
      </c>
      <c r="F35" s="3"/>
      <c r="G35" s="3"/>
      <c r="H35" s="5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>
        <v>3.0</v>
      </c>
      <c r="B36" s="26" t="s">
        <v>45</v>
      </c>
      <c r="C36" s="23">
        <v>-13.16</v>
      </c>
      <c r="D36" s="23">
        <v>573.88</v>
      </c>
      <c r="E36" s="23">
        <v>145.8</v>
      </c>
      <c r="F36" s="3"/>
      <c r="G36" s="3"/>
      <c r="H36" s="5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>
        <v>5.0</v>
      </c>
      <c r="B37" s="26" t="s">
        <v>46</v>
      </c>
      <c r="C37" s="23">
        <v>-157.0</v>
      </c>
      <c r="D37" s="23">
        <v>307.5</v>
      </c>
      <c r="E37" s="23">
        <v>321.2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>
        <v>6.0</v>
      </c>
      <c r="B38" s="26" t="s">
        <v>47</v>
      </c>
      <c r="C38" s="23">
        <v>143.0</v>
      </c>
      <c r="D38" s="23">
        <v>307.5</v>
      </c>
      <c r="E38" s="23">
        <v>321.2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>
        <v>7.0</v>
      </c>
      <c r="B39" s="26" t="s">
        <v>50</v>
      </c>
      <c r="C39" s="23">
        <v>-7.04</v>
      </c>
      <c r="D39" s="23">
        <v>555.0</v>
      </c>
      <c r="E39" s="23">
        <v>380.6</v>
      </c>
      <c r="F39" s="3"/>
      <c r="G39" s="3"/>
      <c r="H39" s="5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6.25" customHeight="1">
      <c r="A40" s="3">
        <v>8.0</v>
      </c>
      <c r="B40" s="26" t="s">
        <v>51</v>
      </c>
      <c r="C40" s="23">
        <v>-7.0</v>
      </c>
      <c r="D40" s="23">
        <v>526.8</v>
      </c>
      <c r="E40" s="23">
        <v>352.2</v>
      </c>
      <c r="F40" s="3"/>
      <c r="G40" s="3"/>
      <c r="H40" s="39"/>
      <c r="I40" s="3"/>
      <c r="J40" s="3"/>
      <c r="K40" s="3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>
        <v>9.0</v>
      </c>
      <c r="B41" s="26" t="s">
        <v>52</v>
      </c>
      <c r="C41" s="23">
        <v>-7.0</v>
      </c>
      <c r="D41" s="23">
        <v>246.9</v>
      </c>
      <c r="E41" s="23">
        <v>73.66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>
        <v>11.0</v>
      </c>
      <c r="B42" s="26" t="s">
        <v>53</v>
      </c>
      <c r="C42" s="23">
        <v>-70.55</v>
      </c>
      <c r="D42" s="23">
        <v>585.0</v>
      </c>
      <c r="E42" s="23">
        <v>188.0</v>
      </c>
      <c r="F42" s="3"/>
      <c r="G42" s="3"/>
      <c r="H42" s="3"/>
      <c r="I42" s="5"/>
      <c r="J42" s="5"/>
      <c r="K42" s="5"/>
      <c r="L42" s="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>
        <v>12.0</v>
      </c>
      <c r="B43" s="26" t="s">
        <v>54</v>
      </c>
      <c r="C43" s="23">
        <v>-107.0</v>
      </c>
      <c r="D43" s="23">
        <v>205.0</v>
      </c>
      <c r="E43" s="23">
        <v>155.0</v>
      </c>
      <c r="F43" s="3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>
        <v>16.0</v>
      </c>
      <c r="B44" s="26" t="s">
        <v>55</v>
      </c>
      <c r="C44" s="23">
        <v>-7.0</v>
      </c>
      <c r="D44" s="23">
        <v>38.3</v>
      </c>
      <c r="E44" s="23">
        <v>165.0</v>
      </c>
      <c r="F44" s="3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>
        <v>17.0</v>
      </c>
      <c r="B45" s="26" t="s">
        <v>56</v>
      </c>
      <c r="C45" s="23">
        <v>-7.0</v>
      </c>
      <c r="D45" s="23">
        <v>207.7</v>
      </c>
      <c r="E45" s="23">
        <v>178.0</v>
      </c>
      <c r="F45" s="3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>
        <v>18.0</v>
      </c>
      <c r="B46" s="33" t="s">
        <v>58</v>
      </c>
      <c r="C46" s="23">
        <v>0.0</v>
      </c>
      <c r="D46" s="23">
        <v>515.8</v>
      </c>
      <c r="E46" s="23">
        <v>261.3</v>
      </c>
      <c r="F46" s="3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>
        <v>19.0</v>
      </c>
      <c r="B47" s="33" t="s">
        <v>60</v>
      </c>
      <c r="C47" s="23">
        <v>0.0</v>
      </c>
      <c r="D47" s="23">
        <v>618.3</v>
      </c>
      <c r="E47" s="23">
        <v>264.8</v>
      </c>
      <c r="F47" s="3"/>
      <c r="G47" s="3"/>
      <c r="H47" s="5"/>
      <c r="I47" s="3"/>
      <c r="J47" s="3"/>
      <c r="K47" s="5"/>
      <c r="L47" s="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>
        <v>20.0</v>
      </c>
      <c r="B48" s="26" t="s">
        <v>62</v>
      </c>
      <c r="C48" s="23">
        <v>-7.0</v>
      </c>
      <c r="D48" s="23">
        <v>205.0</v>
      </c>
      <c r="E48" s="23">
        <v>95.0</v>
      </c>
      <c r="F48" s="3"/>
      <c r="G48" s="3"/>
      <c r="H48" s="3"/>
      <c r="I48" s="5"/>
      <c r="J48" s="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>
        <v>21.0</v>
      </c>
      <c r="B49" s="26" t="s">
        <v>65</v>
      </c>
      <c r="C49" s="23">
        <v>-8.0</v>
      </c>
      <c r="D49" s="23">
        <v>205.0</v>
      </c>
      <c r="E49" s="23">
        <v>95.0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>
        <v>22.0</v>
      </c>
      <c r="B50" s="26" t="s">
        <v>68</v>
      </c>
      <c r="C50" s="23">
        <v>240.0</v>
      </c>
      <c r="D50" s="23">
        <v>296.4877</v>
      </c>
      <c r="E50" s="23">
        <v>155.3182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>
        <v>23.0</v>
      </c>
      <c r="B51" s="26" t="s">
        <v>69</v>
      </c>
      <c r="C51" s="23">
        <v>230.0</v>
      </c>
      <c r="D51" s="23">
        <v>410.7347</v>
      </c>
      <c r="E51" s="23">
        <v>384.7424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>
        <v>24.0</v>
      </c>
      <c r="B52" s="26" t="s">
        <v>71</v>
      </c>
      <c r="C52" s="23">
        <v>26.4058</v>
      </c>
      <c r="D52" s="23">
        <v>441.4777</v>
      </c>
      <c r="E52" s="23">
        <v>383.7274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>
        <v>25.0</v>
      </c>
      <c r="B53" s="26" t="s">
        <v>75</v>
      </c>
      <c r="C53" s="23">
        <v>155.7852</v>
      </c>
      <c r="D53" s="23">
        <v>497.5715</v>
      </c>
      <c r="E53" s="23">
        <v>321.587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>
        <v>26.0</v>
      </c>
      <c r="B54" s="26" t="s">
        <v>77</v>
      </c>
      <c r="C54" s="23">
        <v>155.0</v>
      </c>
      <c r="D54" s="23">
        <v>123.8763</v>
      </c>
      <c r="E54" s="23">
        <v>230.4789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>
        <v>27.0</v>
      </c>
      <c r="B55" s="26" t="s">
        <v>81</v>
      </c>
      <c r="C55" s="23">
        <v>135.0</v>
      </c>
      <c r="D55" s="23">
        <v>762.533</v>
      </c>
      <c r="E55" s="23">
        <v>338.486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5" t="s">
        <v>97</v>
      </c>
      <c r="C57" s="41">
        <v>800.0</v>
      </c>
      <c r="D57" s="41">
        <v>0.0</v>
      </c>
      <c r="E57" s="41">
        <v>300.0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5">
        <v>28.0</v>
      </c>
      <c r="B58" s="5" t="s">
        <v>83</v>
      </c>
      <c r="C58" s="42">
        <v>0.0</v>
      </c>
      <c r="D58" s="42" t="s">
        <v>100</v>
      </c>
      <c r="E58" s="42" t="s">
        <v>101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5">
        <v>29.0</v>
      </c>
      <c r="B59" s="5" t="s">
        <v>87</v>
      </c>
      <c r="C59" s="42">
        <v>0.0</v>
      </c>
      <c r="D59" s="42" t="s">
        <v>102</v>
      </c>
      <c r="E59" s="42" t="s">
        <v>103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5">
        <v>30.0</v>
      </c>
      <c r="B60" s="5" t="s">
        <v>91</v>
      </c>
      <c r="C60" s="42">
        <v>0.0</v>
      </c>
      <c r="D60" s="42">
        <v>610.0</v>
      </c>
      <c r="E60" s="42">
        <v>0.0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5">
        <v>31.0</v>
      </c>
      <c r="B61" s="5" t="s">
        <v>92</v>
      </c>
      <c r="C61" s="42" t="s">
        <v>104</v>
      </c>
      <c r="D61" s="42" t="s">
        <v>105</v>
      </c>
      <c r="E61" s="42" t="s">
        <v>95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44" t="s">
        <v>106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5" t="s">
        <v>107</v>
      </c>
      <c r="C64" s="42">
        <v>125.26599999999996</v>
      </c>
      <c r="D64" s="42">
        <v>0.0</v>
      </c>
      <c r="E64" s="42">
        <v>497.454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5" t="s">
        <v>108</v>
      </c>
      <c r="C65" s="42">
        <v>285.519</v>
      </c>
      <c r="D65" s="42">
        <v>0.0</v>
      </c>
      <c r="E65" s="42">
        <v>549.524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5" t="s">
        <v>109</v>
      </c>
      <c r="C66" s="42">
        <v>-60.735000000000014</v>
      </c>
      <c r="D66" s="42">
        <v>0.0</v>
      </c>
      <c r="E66" s="42">
        <v>199.789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5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A3:B3"/>
    <mergeCell ref="C3:E3"/>
    <mergeCell ref="A32:B32"/>
    <mergeCell ref="C32:E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9.0"/>
    <col customWidth="1" min="3" max="3" width="17.71"/>
    <col customWidth="1" min="4" max="4" width="16.71"/>
    <col customWidth="1" min="5" max="5" width="17.57"/>
    <col customWidth="1" min="6" max="6" width="16.0"/>
    <col customWidth="1" min="7" max="7" width="15.43"/>
    <col customWidth="1" min="8" max="8" width="16.86"/>
    <col customWidth="1" min="9" max="9" width="15.57"/>
    <col customWidth="1" min="10" max="10" width="16.29"/>
    <col customWidth="1" min="11" max="26" width="10.0"/>
  </cols>
  <sheetData>
    <row r="1" ht="15.75" customHeight="1">
      <c r="A1" s="1" t="s">
        <v>0</v>
      </c>
      <c r="B1" s="8" t="s">
        <v>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10" t="s">
        <v>20</v>
      </c>
      <c r="K1" s="1" t="s">
        <v>23</v>
      </c>
      <c r="L1" s="8" t="s">
        <v>24</v>
      </c>
      <c r="M1" s="8" t="s">
        <v>25</v>
      </c>
      <c r="N1" s="11" t="s">
        <v>26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4" t="s">
        <v>27</v>
      </c>
      <c r="B2" s="22">
        <f>Lotus!C34</f>
        <v>-157</v>
      </c>
      <c r="C2" s="22">
        <f>Lotus!D34</f>
        <v>192.5</v>
      </c>
      <c r="D2" s="22">
        <f>Lotus!E34</f>
        <v>125</v>
      </c>
      <c r="E2" s="22">
        <f>Lotus!C35</f>
        <v>143</v>
      </c>
      <c r="F2" s="22">
        <f>Lotus!D35</f>
        <v>192.5</v>
      </c>
      <c r="G2" s="22">
        <f>Lotus!E35</f>
        <v>125</v>
      </c>
      <c r="H2" s="22">
        <f>Lotus!C36</f>
        <v>-13.16</v>
      </c>
      <c r="I2" s="22">
        <f>Lotus!D36</f>
        <v>573.88</v>
      </c>
      <c r="J2" s="25">
        <f>Lotus!E36</f>
        <v>145.8</v>
      </c>
      <c r="K2" s="27">
        <f>Lotus!C40</f>
        <v>-7</v>
      </c>
      <c r="L2" s="31">
        <f>Lotus!D40</f>
        <v>526.8</v>
      </c>
      <c r="M2" s="31">
        <f>Lotus!E40</f>
        <v>352.2</v>
      </c>
      <c r="N2" s="34" t="s">
        <v>57</v>
      </c>
    </row>
    <row r="3">
      <c r="A3" s="37" t="s">
        <v>67</v>
      </c>
      <c r="B3" s="43">
        <f>Lotus!C37</f>
        <v>-157</v>
      </c>
      <c r="C3" s="43">
        <f>Lotus!D37</f>
        <v>307.5</v>
      </c>
      <c r="D3" s="43">
        <f>Lotus!E37</f>
        <v>321.2</v>
      </c>
      <c r="E3" s="43">
        <f>Lotus!C38</f>
        <v>143</v>
      </c>
      <c r="F3" s="43">
        <f>Lotus!D38</f>
        <v>307.5</v>
      </c>
      <c r="G3" s="43">
        <f>Lotus!E38</f>
        <v>321.2</v>
      </c>
      <c r="H3" s="43">
        <f>Lotus!C39</f>
        <v>-7.04</v>
      </c>
      <c r="I3" s="43">
        <f>Lotus!D39</f>
        <v>555</v>
      </c>
      <c r="J3" s="51">
        <f>Lotus!E39</f>
        <v>380.6</v>
      </c>
      <c r="K3" s="53">
        <f>Lotus!C40</f>
        <v>-7</v>
      </c>
      <c r="L3" s="42">
        <f>Lotus!D40</f>
        <v>526.8</v>
      </c>
      <c r="M3" s="42">
        <f>Lotus!E40</f>
        <v>352.2</v>
      </c>
      <c r="N3" s="57" t="s">
        <v>123</v>
      </c>
    </row>
    <row r="4">
      <c r="A4" s="61" t="s">
        <v>134</v>
      </c>
      <c r="B4" s="63">
        <f>Lotus!C5</f>
        <v>1247.2791</v>
      </c>
      <c r="C4" s="63">
        <f>Lotus!D5</f>
        <v>250</v>
      </c>
      <c r="D4" s="63">
        <f>Lotus!E5</f>
        <v>114.9643</v>
      </c>
      <c r="E4" s="63">
        <f>Lotus!C6</f>
        <v>1547.2791</v>
      </c>
      <c r="F4" s="63">
        <f>Lotus!D6</f>
        <v>250</v>
      </c>
      <c r="G4" s="63">
        <f>Lotus!E6</f>
        <v>114.9643</v>
      </c>
      <c r="H4" s="63">
        <f>Lotus!C7</f>
        <v>1545</v>
      </c>
      <c r="I4" s="63">
        <f>Lotus!D7</f>
        <v>537.36</v>
      </c>
      <c r="J4" s="66">
        <f>Lotus!E7</f>
        <v>157.2643</v>
      </c>
      <c r="K4" s="68">
        <f>Lotus!C11</f>
        <v>1560</v>
      </c>
      <c r="L4" s="70">
        <f>Lotus!D11</f>
        <v>466.7</v>
      </c>
      <c r="M4" s="70">
        <f>Lotus!E11</f>
        <v>378.8643</v>
      </c>
      <c r="N4" s="57" t="s">
        <v>57</v>
      </c>
    </row>
    <row r="5" ht="15.75" customHeight="1">
      <c r="A5" s="72" t="s">
        <v>191</v>
      </c>
      <c r="B5" s="74">
        <f>Lotus!C8</f>
        <v>1247.2791</v>
      </c>
      <c r="C5" s="74">
        <f>Lotus!D8</f>
        <v>315</v>
      </c>
      <c r="D5" s="74">
        <f>Lotus!E8</f>
        <v>282.487</v>
      </c>
      <c r="E5" s="74">
        <f>Lotus!C9</f>
        <v>1547.2791</v>
      </c>
      <c r="F5" s="74">
        <f>Lotus!D9</f>
        <v>315</v>
      </c>
      <c r="G5" s="74">
        <f>Lotus!E9</f>
        <v>282.487</v>
      </c>
      <c r="H5" s="74">
        <f>Lotus!C10</f>
        <v>1560</v>
      </c>
      <c r="I5" s="74">
        <f>Lotus!D10</f>
        <v>483</v>
      </c>
      <c r="J5" s="77">
        <f>Lotus!E10</f>
        <v>367.2643</v>
      </c>
      <c r="K5" s="80">
        <f>Lotus!C11</f>
        <v>1560</v>
      </c>
      <c r="L5" s="82">
        <f>Lotus!D11</f>
        <v>466.7</v>
      </c>
      <c r="M5" s="82">
        <f>Lotus!E11</f>
        <v>378.8643</v>
      </c>
      <c r="N5" s="84" t="s">
        <v>123</v>
      </c>
    </row>
    <row r="6">
      <c r="A6" s="87" t="s">
        <v>192</v>
      </c>
      <c r="B6" s="89">
        <f t="shared" ref="B6:B9" si="4">B2</f>
        <v>-157</v>
      </c>
      <c r="C6" s="89">
        <f t="shared" ref="C6:C9" si="5">-C2</f>
        <v>-192.5</v>
      </c>
      <c r="D6" s="89">
        <f t="shared" ref="D6:E6" si="1">D2</f>
        <v>125</v>
      </c>
      <c r="E6" s="89">
        <f t="shared" si="1"/>
        <v>143</v>
      </c>
      <c r="F6" s="89">
        <f t="shared" ref="F6:F9" si="7">-F2</f>
        <v>-192.5</v>
      </c>
      <c r="G6" s="89">
        <f t="shared" ref="G6:H6" si="2">G2</f>
        <v>125</v>
      </c>
      <c r="H6" s="89">
        <f t="shared" si="2"/>
        <v>-13.16</v>
      </c>
      <c r="I6" s="89">
        <f t="shared" ref="I6:I9" si="9">-I2</f>
        <v>-573.88</v>
      </c>
      <c r="J6" s="89">
        <f t="shared" ref="J6:K6" si="3">J2</f>
        <v>145.8</v>
      </c>
      <c r="K6" s="89">
        <f t="shared" si="3"/>
        <v>-7</v>
      </c>
      <c r="L6" s="89">
        <f t="shared" ref="L6:L9" si="11">-L2</f>
        <v>-526.8</v>
      </c>
      <c r="M6" s="89">
        <f t="shared" ref="M6:M9" si="12">M2</f>
        <v>352.2</v>
      </c>
      <c r="N6" s="92" t="s">
        <v>57</v>
      </c>
    </row>
    <row r="7">
      <c r="A7" s="53" t="s">
        <v>193</v>
      </c>
      <c r="B7" s="42">
        <f t="shared" si="4"/>
        <v>-157</v>
      </c>
      <c r="C7" s="42">
        <f t="shared" si="5"/>
        <v>-307.5</v>
      </c>
      <c r="D7" s="42">
        <f t="shared" ref="D7:E7" si="6">D3</f>
        <v>321.2</v>
      </c>
      <c r="E7" s="42">
        <f t="shared" si="6"/>
        <v>143</v>
      </c>
      <c r="F7" s="42">
        <f t="shared" si="7"/>
        <v>-307.5</v>
      </c>
      <c r="G7" s="42">
        <f t="shared" ref="G7:H7" si="8">G3</f>
        <v>321.2</v>
      </c>
      <c r="H7" s="42">
        <f t="shared" si="8"/>
        <v>-7.04</v>
      </c>
      <c r="I7" s="42">
        <f t="shared" si="9"/>
        <v>-555</v>
      </c>
      <c r="J7" s="42">
        <f t="shared" ref="J7:K7" si="10">J3</f>
        <v>380.6</v>
      </c>
      <c r="K7" s="42">
        <f t="shared" si="10"/>
        <v>-7</v>
      </c>
      <c r="L7" s="42">
        <f t="shared" si="11"/>
        <v>-526.8</v>
      </c>
      <c r="M7" s="42">
        <f t="shared" si="12"/>
        <v>352.2</v>
      </c>
      <c r="N7" s="57" t="s">
        <v>123</v>
      </c>
    </row>
    <row r="8">
      <c r="A8" s="53" t="s">
        <v>194</v>
      </c>
      <c r="B8" s="70">
        <f t="shared" si="4"/>
        <v>1247.2791</v>
      </c>
      <c r="C8" s="70">
        <f t="shared" si="5"/>
        <v>-250</v>
      </c>
      <c r="D8" s="70">
        <f t="shared" ref="D8:E8" si="13">D4</f>
        <v>114.9643</v>
      </c>
      <c r="E8" s="70">
        <f t="shared" si="13"/>
        <v>1547.2791</v>
      </c>
      <c r="F8" s="70">
        <f t="shared" si="7"/>
        <v>-250</v>
      </c>
      <c r="G8" s="70">
        <f t="shared" ref="G8:H8" si="14">G4</f>
        <v>114.9643</v>
      </c>
      <c r="H8" s="70">
        <f t="shared" si="14"/>
        <v>1545</v>
      </c>
      <c r="I8" s="70">
        <f t="shared" si="9"/>
        <v>-537.36</v>
      </c>
      <c r="J8" s="70">
        <f t="shared" ref="J8:K8" si="15">J4</f>
        <v>157.2643</v>
      </c>
      <c r="K8" s="70">
        <f t="shared" si="15"/>
        <v>1560</v>
      </c>
      <c r="L8" s="70">
        <f t="shared" si="11"/>
        <v>-466.7</v>
      </c>
      <c r="M8" s="70">
        <f t="shared" si="12"/>
        <v>378.8643</v>
      </c>
      <c r="N8" s="57" t="s">
        <v>57</v>
      </c>
    </row>
    <row r="9" ht="15.75" customHeight="1">
      <c r="A9" s="97" t="s">
        <v>195</v>
      </c>
      <c r="B9" s="99">
        <f t="shared" si="4"/>
        <v>1247.2791</v>
      </c>
      <c r="C9" s="99">
        <f t="shared" si="5"/>
        <v>-315</v>
      </c>
      <c r="D9" s="99">
        <f t="shared" ref="D9:E9" si="16">D5</f>
        <v>282.487</v>
      </c>
      <c r="E9" s="99">
        <f t="shared" si="16"/>
        <v>1547.2791</v>
      </c>
      <c r="F9" s="99">
        <f t="shared" si="7"/>
        <v>-315</v>
      </c>
      <c r="G9" s="99">
        <f t="shared" ref="G9:H9" si="17">G5</f>
        <v>282.487</v>
      </c>
      <c r="H9" s="99">
        <f t="shared" si="17"/>
        <v>1560</v>
      </c>
      <c r="I9" s="99">
        <f t="shared" si="9"/>
        <v>-483</v>
      </c>
      <c r="J9" s="99">
        <f t="shared" ref="J9:K9" si="18">J5</f>
        <v>367.2643</v>
      </c>
      <c r="K9" s="99">
        <f t="shared" si="18"/>
        <v>1560</v>
      </c>
      <c r="L9" s="99">
        <f t="shared" si="11"/>
        <v>-466.7</v>
      </c>
      <c r="M9" s="99">
        <f t="shared" si="12"/>
        <v>378.8643</v>
      </c>
      <c r="N9" s="103" t="s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9" width="10.0"/>
  </cols>
  <sheetData>
    <row r="1" ht="61.5" customHeight="1">
      <c r="A1" s="2" t="s">
        <v>1</v>
      </c>
      <c r="B1" s="4" t="s">
        <v>3</v>
      </c>
      <c r="C1" s="4" t="s">
        <v>4</v>
      </c>
      <c r="D1" s="6" t="s">
        <v>5</v>
      </c>
      <c r="E1" s="6" t="s">
        <v>7</v>
      </c>
      <c r="F1" s="6" t="s">
        <v>8</v>
      </c>
      <c r="G1" s="7" t="s">
        <v>9</v>
      </c>
      <c r="H1" s="7" t="s">
        <v>10</v>
      </c>
      <c r="I1" s="7" t="s">
        <v>11</v>
      </c>
      <c r="J1" s="9" t="s">
        <v>12</v>
      </c>
      <c r="K1" s="9" t="s">
        <v>21</v>
      </c>
      <c r="L1" s="17" t="s">
        <v>22</v>
      </c>
      <c r="M1" s="18" t="s">
        <v>29</v>
      </c>
      <c r="N1" s="19" t="s">
        <v>30</v>
      </c>
      <c r="O1" s="19" t="s">
        <v>31</v>
      </c>
      <c r="P1" s="20" t="s">
        <v>32</v>
      </c>
      <c r="Q1" s="20" t="s">
        <v>33</v>
      </c>
      <c r="R1" s="20" t="s">
        <v>34</v>
      </c>
      <c r="S1" s="24" t="s">
        <v>35</v>
      </c>
      <c r="T1" s="24" t="s">
        <v>41</v>
      </c>
      <c r="U1" s="24" t="s">
        <v>42</v>
      </c>
      <c r="V1" s="30" t="s">
        <v>43</v>
      </c>
      <c r="W1" s="30" t="s">
        <v>48</v>
      </c>
      <c r="X1" s="32" t="s">
        <v>49</v>
      </c>
      <c r="Y1" s="35" t="s">
        <v>59</v>
      </c>
      <c r="Z1" s="36" t="s">
        <v>70</v>
      </c>
      <c r="AA1" s="36" t="s">
        <v>78</v>
      </c>
      <c r="AB1" s="40" t="s">
        <v>80</v>
      </c>
      <c r="AC1" s="40" t="s">
        <v>98</v>
      </c>
      <c r="AD1" s="45" t="s">
        <v>99</v>
      </c>
      <c r="AE1" s="46" t="s">
        <v>110</v>
      </c>
      <c r="AF1" s="47" t="s">
        <v>111</v>
      </c>
      <c r="AG1" s="48" t="s">
        <v>112</v>
      </c>
      <c r="AH1" s="49" t="s">
        <v>113</v>
      </c>
      <c r="AI1" s="50" t="s">
        <v>114</v>
      </c>
      <c r="AJ1" s="50" t="s">
        <v>115</v>
      </c>
      <c r="AK1" s="50" t="s">
        <v>116</v>
      </c>
      <c r="AL1" s="50" t="s">
        <v>117</v>
      </c>
      <c r="AM1" s="50" t="s">
        <v>118</v>
      </c>
      <c r="AN1" s="50" t="s">
        <v>119</v>
      </c>
      <c r="AO1" s="50" t="s">
        <v>120</v>
      </c>
      <c r="AP1" s="50" t="s">
        <v>121</v>
      </c>
      <c r="AQ1" s="54" t="s">
        <v>122</v>
      </c>
      <c r="AR1" s="55" t="s">
        <v>124</v>
      </c>
      <c r="AS1" s="56" t="s">
        <v>125</v>
      </c>
      <c r="AT1" s="56" t="s">
        <v>126</v>
      </c>
      <c r="AU1" s="56" t="s">
        <v>127</v>
      </c>
      <c r="AV1" s="56" t="s">
        <v>128</v>
      </c>
      <c r="AW1" s="56" t="s">
        <v>129</v>
      </c>
      <c r="AX1" s="56" t="s">
        <v>130</v>
      </c>
      <c r="AY1" s="56" t="s">
        <v>131</v>
      </c>
      <c r="AZ1" s="56" t="s">
        <v>132</v>
      </c>
      <c r="BA1" s="58" t="s">
        <v>133</v>
      </c>
      <c r="BB1" s="59" t="s">
        <v>135</v>
      </c>
      <c r="BC1" s="60" t="s">
        <v>136</v>
      </c>
      <c r="BD1" s="60" t="s">
        <v>137</v>
      </c>
      <c r="BE1" s="60" t="s">
        <v>138</v>
      </c>
      <c r="BF1" s="60" t="s">
        <v>139</v>
      </c>
      <c r="BG1" s="60" t="s">
        <v>140</v>
      </c>
      <c r="BH1" s="60" t="s">
        <v>141</v>
      </c>
      <c r="BI1" s="60" t="s">
        <v>142</v>
      </c>
      <c r="BJ1" s="62" t="s">
        <v>143</v>
      </c>
      <c r="BK1" s="2" t="s">
        <v>144</v>
      </c>
      <c r="BL1" s="4" t="s">
        <v>145</v>
      </c>
      <c r="BM1" s="4" t="s">
        <v>146</v>
      </c>
      <c r="BN1" s="6" t="s">
        <v>147</v>
      </c>
      <c r="BO1" s="6" t="s">
        <v>148</v>
      </c>
      <c r="BP1" s="6" t="s">
        <v>149</v>
      </c>
      <c r="BQ1" s="7" t="s">
        <v>150</v>
      </c>
      <c r="BR1" s="7" t="s">
        <v>151</v>
      </c>
      <c r="BS1" s="7" t="s">
        <v>152</v>
      </c>
      <c r="BT1" s="9" t="s">
        <v>153</v>
      </c>
      <c r="BU1" s="9" t="s">
        <v>154</v>
      </c>
      <c r="BV1" s="17" t="s">
        <v>155</v>
      </c>
      <c r="BW1" s="18" t="s">
        <v>156</v>
      </c>
      <c r="BX1" s="19" t="s">
        <v>157</v>
      </c>
      <c r="BY1" s="19" t="s">
        <v>158</v>
      </c>
      <c r="BZ1" s="20" t="s">
        <v>159</v>
      </c>
      <c r="CA1" s="20" t="s">
        <v>160</v>
      </c>
      <c r="CB1" s="20" t="s">
        <v>161</v>
      </c>
      <c r="CC1" s="24" t="s">
        <v>162</v>
      </c>
      <c r="CD1" s="24" t="s">
        <v>163</v>
      </c>
      <c r="CE1" s="24" t="s">
        <v>164</v>
      </c>
      <c r="CF1" s="30" t="s">
        <v>165</v>
      </c>
      <c r="CG1" s="30" t="s">
        <v>166</v>
      </c>
      <c r="CH1" s="32" t="s">
        <v>167</v>
      </c>
      <c r="CI1" s="46" t="s">
        <v>168</v>
      </c>
      <c r="CJ1" s="47" t="s">
        <v>169</v>
      </c>
      <c r="CK1" s="48" t="s">
        <v>170</v>
      </c>
      <c r="CL1" s="49" t="s">
        <v>171</v>
      </c>
      <c r="CM1" s="50" t="s">
        <v>172</v>
      </c>
      <c r="CN1" s="50" t="s">
        <v>173</v>
      </c>
      <c r="CO1" s="50" t="s">
        <v>174</v>
      </c>
      <c r="CP1" s="50" t="s">
        <v>175</v>
      </c>
      <c r="CQ1" s="50" t="s">
        <v>176</v>
      </c>
      <c r="CR1" s="50" t="s">
        <v>177</v>
      </c>
      <c r="CS1" s="50" t="s">
        <v>178</v>
      </c>
      <c r="CT1" s="50" t="s">
        <v>179</v>
      </c>
      <c r="CU1" s="54" t="s">
        <v>180</v>
      </c>
      <c r="CV1" s="55" t="s">
        <v>181</v>
      </c>
      <c r="CW1" s="56" t="s">
        <v>182</v>
      </c>
      <c r="CX1" s="56" t="s">
        <v>183</v>
      </c>
      <c r="CY1" s="56" t="s">
        <v>184</v>
      </c>
      <c r="CZ1" s="56" t="s">
        <v>185</v>
      </c>
      <c r="DA1" s="56" t="s">
        <v>186</v>
      </c>
      <c r="DB1" s="56" t="s">
        <v>187</v>
      </c>
      <c r="DC1" s="56" t="s">
        <v>188</v>
      </c>
      <c r="DD1" s="56" t="s">
        <v>189</v>
      </c>
      <c r="DE1" s="58" t="s">
        <v>190</v>
      </c>
    </row>
    <row r="2" ht="15.75" customHeight="1">
      <c r="A2" s="64">
        <f>Lotus!C37</f>
        <v>-157</v>
      </c>
      <c r="B2" s="65">
        <f>Lotus!D37</f>
        <v>307.5</v>
      </c>
      <c r="C2" s="65">
        <f>Lotus!E37</f>
        <v>321.2</v>
      </c>
      <c r="D2" s="67">
        <f>Lotus!C38</f>
        <v>143</v>
      </c>
      <c r="E2" s="67">
        <f>Lotus!D38</f>
        <v>307.5</v>
      </c>
      <c r="F2" s="67">
        <f>Lotus!E38</f>
        <v>321.2</v>
      </c>
      <c r="G2" s="69">
        <f>Lotus!C34</f>
        <v>-157</v>
      </c>
      <c r="H2" s="69">
        <f>Lotus!D34</f>
        <v>192.5</v>
      </c>
      <c r="I2" s="69">
        <f>Lotus!E34</f>
        <v>125</v>
      </c>
      <c r="J2" s="71">
        <f>Lotus!C35</f>
        <v>143</v>
      </c>
      <c r="K2" s="71">
        <f>Lotus!D35</f>
        <v>192.5</v>
      </c>
      <c r="L2" s="73">
        <f>Lotus!E35</f>
        <v>125</v>
      </c>
      <c r="M2" s="75">
        <f>Lotus!C8</f>
        <v>1247.2791</v>
      </c>
      <c r="N2" s="76">
        <f>Lotus!D8</f>
        <v>315</v>
      </c>
      <c r="O2" s="78">
        <f>Lotus!E8</f>
        <v>282.487</v>
      </c>
      <c r="P2" s="79">
        <f>Lotus!C9</f>
        <v>1547.2791</v>
      </c>
      <c r="Q2" s="79">
        <f>Lotus!D9</f>
        <v>315</v>
      </c>
      <c r="R2" s="79">
        <f>Lotus!E9</f>
        <v>282.487</v>
      </c>
      <c r="S2" s="81">
        <f>Lotus!C5</f>
        <v>1247.2791</v>
      </c>
      <c r="T2" s="81">
        <f>Lotus!D5</f>
        <v>250</v>
      </c>
      <c r="U2" s="81">
        <f>Lotus!E5</f>
        <v>114.9643</v>
      </c>
      <c r="V2" s="83">
        <f>Lotus!C6</f>
        <v>1547.2791</v>
      </c>
      <c r="W2" s="83">
        <f>Lotus!D6</f>
        <v>250</v>
      </c>
      <c r="X2" s="85">
        <f>Lotus!E6</f>
        <v>114.9643</v>
      </c>
      <c r="Y2" s="86">
        <f>Lotus!C43</f>
        <v>-107</v>
      </c>
      <c r="Z2" s="88">
        <f>Lotus!D43</f>
        <v>205</v>
      </c>
      <c r="AA2" s="88">
        <f>Lotus!E43</f>
        <v>155</v>
      </c>
      <c r="AB2" s="90">
        <f>Lotus!C43</f>
        <v>-107</v>
      </c>
      <c r="AC2" s="90">
        <v>0.0</v>
      </c>
      <c r="AD2" s="91">
        <f>Lotus!E43</f>
        <v>155</v>
      </c>
      <c r="AE2" s="93">
        <f>Lotus!C14</f>
        <v>1597.2791</v>
      </c>
      <c r="AF2" s="94">
        <f>Lotus!D14</f>
        <v>250</v>
      </c>
      <c r="AG2" s="95">
        <f>Lotus!E14</f>
        <v>114.9643</v>
      </c>
      <c r="AH2" s="96">
        <f>Lotus!C48</f>
        <v>-7</v>
      </c>
      <c r="AI2" s="98">
        <f>Lotus!D48</f>
        <v>205</v>
      </c>
      <c r="AJ2" s="98">
        <f>Lotus!E48</f>
        <v>95</v>
      </c>
      <c r="AK2" s="98">
        <f>Lotus!C49</f>
        <v>-8</v>
      </c>
      <c r="AL2" s="98">
        <f>Lotus!D49</f>
        <v>205</v>
      </c>
      <c r="AM2" s="98">
        <f>Lotus!E49</f>
        <v>95</v>
      </c>
      <c r="AN2" s="98">
        <f>Lotus!H27</f>
        <v>20</v>
      </c>
      <c r="AO2" s="98">
        <f>Lotus!C44</f>
        <v>-7</v>
      </c>
      <c r="AP2" s="98">
        <f>Lotus!D44</f>
        <v>38.3</v>
      </c>
      <c r="AQ2" s="100">
        <f>Lotus!E44</f>
        <v>165</v>
      </c>
      <c r="AR2" s="101">
        <f>Lotus!C19</f>
        <v>1560</v>
      </c>
      <c r="AS2" s="102">
        <f>Lotus!D19</f>
        <v>330</v>
      </c>
      <c r="AT2" s="102">
        <f>Lotus!E19</f>
        <v>386.4643</v>
      </c>
      <c r="AU2" s="102">
        <f>Lotus!C20</f>
        <v>1575</v>
      </c>
      <c r="AV2" s="102">
        <f>Lotus!D20</f>
        <v>330</v>
      </c>
      <c r="AW2" s="102">
        <f>Lotus!E20</f>
        <v>386.4286</v>
      </c>
      <c r="AX2" s="102">
        <f>Lotus!H27</f>
        <v>20</v>
      </c>
      <c r="AY2" s="102">
        <f>Lotus!C15</f>
        <v>1560</v>
      </c>
      <c r="AZ2" s="102">
        <f>Lotus!D15</f>
        <v>169.05</v>
      </c>
      <c r="BA2" s="104">
        <f>Lotus!E15</f>
        <v>466.4643</v>
      </c>
      <c r="BB2" s="105">
        <f>Lotus!C64</f>
        <v>125.266</v>
      </c>
      <c r="BC2" s="106">
        <f>Lotus!D64</f>
        <v>0</v>
      </c>
      <c r="BD2" s="106">
        <f>Lotus!E64</f>
        <v>497.454</v>
      </c>
      <c r="BE2" s="106">
        <f>Lotus!C65</f>
        <v>285.519</v>
      </c>
      <c r="BF2" s="106">
        <f>Lotus!D65</f>
        <v>0</v>
      </c>
      <c r="BG2" s="106">
        <f>Lotus!E65</f>
        <v>549.524</v>
      </c>
      <c r="BH2" s="106">
        <f>Lotus!C66</f>
        <v>-60.735</v>
      </c>
      <c r="BI2" s="106">
        <f>Lotus!D66</f>
        <v>0</v>
      </c>
      <c r="BJ2" s="107">
        <f>Lotus!E66</f>
        <v>199.789</v>
      </c>
      <c r="BK2" s="64">
        <f>A2</f>
        <v>-157</v>
      </c>
      <c r="BL2" s="64">
        <f>-B2</f>
        <v>-307.5</v>
      </c>
      <c r="BM2" s="64">
        <f t="shared" ref="BM2:BN2" si="1">C2</f>
        <v>321.2</v>
      </c>
      <c r="BN2" s="64">
        <f t="shared" si="1"/>
        <v>143</v>
      </c>
      <c r="BO2" s="64">
        <f>-E2</f>
        <v>-307.5</v>
      </c>
      <c r="BP2" s="64">
        <f t="shared" ref="BP2:BQ2" si="2">F2</f>
        <v>321.2</v>
      </c>
      <c r="BQ2" s="64">
        <f t="shared" si="2"/>
        <v>-157</v>
      </c>
      <c r="BR2" s="64">
        <f>-H2</f>
        <v>-192.5</v>
      </c>
      <c r="BS2" s="64">
        <f t="shared" ref="BS2:BT2" si="3">I2</f>
        <v>125</v>
      </c>
      <c r="BT2" s="64">
        <f t="shared" si="3"/>
        <v>143</v>
      </c>
      <c r="BU2" s="64">
        <f>-K2</f>
        <v>-192.5</v>
      </c>
      <c r="BV2" s="64">
        <f t="shared" ref="BV2:BW2" si="4">L2</f>
        <v>125</v>
      </c>
      <c r="BW2" s="64">
        <f t="shared" si="4"/>
        <v>1247.2791</v>
      </c>
      <c r="BX2" s="64">
        <f>-N2</f>
        <v>-315</v>
      </c>
      <c r="BY2" s="64">
        <f t="shared" ref="BY2:BZ2" si="5">O2</f>
        <v>282.487</v>
      </c>
      <c r="BZ2" s="64">
        <f t="shared" si="5"/>
        <v>1547.2791</v>
      </c>
      <c r="CA2" s="64">
        <f>-Q2</f>
        <v>-315</v>
      </c>
      <c r="CB2" s="64">
        <f t="shared" ref="CB2:CC2" si="6">R2</f>
        <v>282.487</v>
      </c>
      <c r="CC2" s="64">
        <f t="shared" si="6"/>
        <v>1247.2791</v>
      </c>
      <c r="CD2" s="64">
        <f>-T2</f>
        <v>-250</v>
      </c>
      <c r="CE2" s="64">
        <f t="shared" ref="CE2:CF2" si="7">U2</f>
        <v>114.9643</v>
      </c>
      <c r="CF2" s="64">
        <f t="shared" si="7"/>
        <v>1547.2791</v>
      </c>
      <c r="CG2" s="64">
        <f>-W2</f>
        <v>-250</v>
      </c>
      <c r="CH2" s="64">
        <f>X2</f>
        <v>114.9643</v>
      </c>
      <c r="CI2" s="64">
        <f>AE2</f>
        <v>1597.2791</v>
      </c>
      <c r="CJ2" s="64">
        <f>-AF2</f>
        <v>-250</v>
      </c>
      <c r="CK2" s="64">
        <f t="shared" ref="CK2:CL2" si="8">AG2</f>
        <v>114.9643</v>
      </c>
      <c r="CL2" s="64">
        <f t="shared" si="8"/>
        <v>-7</v>
      </c>
      <c r="CM2" s="64">
        <f>-AI2</f>
        <v>-205</v>
      </c>
      <c r="CN2" s="64">
        <f t="shared" ref="CN2:CO2" si="9">AJ2</f>
        <v>95</v>
      </c>
      <c r="CO2" s="64">
        <f t="shared" si="9"/>
        <v>-8</v>
      </c>
      <c r="CP2" s="64">
        <f>-AL2</f>
        <v>-205</v>
      </c>
      <c r="CQ2" s="64">
        <f t="shared" ref="CQ2:CS2" si="10">AM2</f>
        <v>95</v>
      </c>
      <c r="CR2" s="64">
        <f t="shared" si="10"/>
        <v>20</v>
      </c>
      <c r="CS2" s="64">
        <f t="shared" si="10"/>
        <v>-7</v>
      </c>
      <c r="CT2" s="64">
        <f>-AP2</f>
        <v>-38.3</v>
      </c>
      <c r="CU2" s="64">
        <f t="shared" ref="CU2:CV2" si="11">AQ2</f>
        <v>165</v>
      </c>
      <c r="CV2" s="64">
        <f t="shared" si="11"/>
        <v>1560</v>
      </c>
      <c r="CW2" s="64">
        <f>-AS2</f>
        <v>-330</v>
      </c>
      <c r="CX2" s="64">
        <f t="shared" ref="CX2:CY2" si="12">AT2</f>
        <v>386.4643</v>
      </c>
      <c r="CY2" s="64">
        <f t="shared" si="12"/>
        <v>1575</v>
      </c>
      <c r="CZ2" s="64">
        <f>-AV2</f>
        <v>-330</v>
      </c>
      <c r="DA2" s="64">
        <f t="shared" ref="DA2:DC2" si="13">AW2</f>
        <v>386.4286</v>
      </c>
      <c r="DB2" s="64">
        <f t="shared" si="13"/>
        <v>20</v>
      </c>
      <c r="DC2" s="64">
        <f t="shared" si="13"/>
        <v>1560</v>
      </c>
      <c r="DD2" s="64">
        <f>-AZ2</f>
        <v>-169.05</v>
      </c>
      <c r="DE2" s="64">
        <f>BA2</f>
        <v>466.4643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5.86"/>
    <col customWidth="1" min="3" max="3" width="25.43"/>
    <col customWidth="1" min="4" max="4" width="25.29"/>
    <col customWidth="1" min="5" max="5" width="25.71"/>
    <col customWidth="1" min="6" max="6" width="26.29"/>
    <col customWidth="1" min="7" max="7" width="27.29"/>
    <col customWidth="1" min="8" max="8" width="18.71"/>
    <col customWidth="1" min="9" max="26" width="10.0"/>
  </cols>
  <sheetData>
    <row r="1" ht="15.75" customHeight="1">
      <c r="A1" s="1" t="s">
        <v>0</v>
      </c>
      <c r="B1" s="8" t="s">
        <v>196</v>
      </c>
      <c r="C1" s="8" t="s">
        <v>197</v>
      </c>
      <c r="D1" s="8" t="s">
        <v>198</v>
      </c>
      <c r="E1" s="8" t="s">
        <v>199</v>
      </c>
      <c r="F1" s="8" t="s">
        <v>200</v>
      </c>
      <c r="G1" s="8" t="s">
        <v>201</v>
      </c>
      <c r="H1" s="11" t="s">
        <v>202</v>
      </c>
    </row>
    <row r="2">
      <c r="A2" s="108" t="s">
        <v>203</v>
      </c>
      <c r="B2" s="109">
        <f>Lotus!C47</f>
        <v>0</v>
      </c>
      <c r="C2" s="109">
        <f>Lotus!D47</f>
        <v>618.3</v>
      </c>
      <c r="D2" s="109">
        <f>Lotus!E47</f>
        <v>264.8</v>
      </c>
      <c r="E2" s="111">
        <f>Lotus!C46</f>
        <v>0</v>
      </c>
      <c r="F2" s="111">
        <f>Lotus!D46</f>
        <v>515.8</v>
      </c>
      <c r="G2" s="111">
        <f>Lotus!E46</f>
        <v>261.3</v>
      </c>
      <c r="H2" s="34">
        <f>Lotus!H28</f>
        <v>265</v>
      </c>
    </row>
    <row r="3" ht="15.75" customHeight="1">
      <c r="A3" s="113" t="s">
        <v>204</v>
      </c>
      <c r="B3" s="115">
        <f>Lotus!C18</f>
        <v>1575</v>
      </c>
      <c r="C3" s="115">
        <f>Lotus!D18</f>
        <v>583.06</v>
      </c>
      <c r="D3" s="115">
        <f>Lotus!E18</f>
        <v>264.8643</v>
      </c>
      <c r="E3" s="118">
        <f>Lotus!C17</f>
        <v>1575</v>
      </c>
      <c r="F3" s="118">
        <f>Lotus!D17</f>
        <v>496.76</v>
      </c>
      <c r="G3" s="118">
        <f>Lotus!E17</f>
        <v>262.6143</v>
      </c>
      <c r="H3" s="84">
        <f>Lotus!H28</f>
        <v>265</v>
      </c>
    </row>
    <row r="4">
      <c r="A4" s="87" t="s">
        <v>215</v>
      </c>
      <c r="B4" s="89">
        <f t="shared" ref="B4:B5" si="2">B2</f>
        <v>0</v>
      </c>
      <c r="C4" s="89">
        <f t="shared" ref="C4:C5" si="3">-C2</f>
        <v>-618.3</v>
      </c>
      <c r="D4" s="89">
        <f t="shared" ref="D4:E4" si="1">D2</f>
        <v>264.8</v>
      </c>
      <c r="E4" s="89">
        <f t="shared" si="1"/>
        <v>0</v>
      </c>
      <c r="F4" s="89">
        <f t="shared" ref="F4:F5" si="5">-F2</f>
        <v>-515.8</v>
      </c>
      <c r="G4" s="89">
        <f t="shared" ref="G4:G5" si="6">G2</f>
        <v>261.3</v>
      </c>
      <c r="H4" s="92">
        <f>Lotus!H28</f>
        <v>265</v>
      </c>
    </row>
    <row r="5" ht="15.75" customHeight="1">
      <c r="A5" s="97" t="s">
        <v>216</v>
      </c>
      <c r="B5" s="99">
        <f t="shared" si="2"/>
        <v>1575</v>
      </c>
      <c r="C5" s="99">
        <f t="shared" si="3"/>
        <v>-583.06</v>
      </c>
      <c r="D5" s="99">
        <f t="shared" ref="D5:E5" si="4">D3</f>
        <v>264.8643</v>
      </c>
      <c r="E5" s="99">
        <f t="shared" si="4"/>
        <v>1575</v>
      </c>
      <c r="F5" s="99">
        <f t="shared" si="5"/>
        <v>-496.76</v>
      </c>
      <c r="G5" s="99">
        <f t="shared" si="6"/>
        <v>262.6143</v>
      </c>
      <c r="H5" s="103">
        <f>Lotus!H28</f>
        <v>265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6" width="10.0"/>
  </cols>
  <sheetData>
    <row r="1" ht="15.75" customHeight="1">
      <c r="A1" s="110" t="s">
        <v>0</v>
      </c>
      <c r="B1" s="112" t="s">
        <v>196</v>
      </c>
      <c r="C1" s="114" t="s">
        <v>197</v>
      </c>
      <c r="D1" s="114" t="s">
        <v>198</v>
      </c>
      <c r="E1" s="114" t="s">
        <v>199</v>
      </c>
      <c r="F1" s="114" t="s">
        <v>200</v>
      </c>
      <c r="G1" s="116" t="s">
        <v>201</v>
      </c>
      <c r="H1" s="117" t="s">
        <v>205</v>
      </c>
      <c r="I1" s="114" t="s">
        <v>206</v>
      </c>
      <c r="J1" s="114" t="s">
        <v>207</v>
      </c>
      <c r="K1" s="114" t="s">
        <v>208</v>
      </c>
      <c r="L1" s="114" t="s">
        <v>209</v>
      </c>
      <c r="M1" s="114" t="s">
        <v>210</v>
      </c>
      <c r="N1" s="114" t="s">
        <v>211</v>
      </c>
      <c r="O1" s="114" t="s">
        <v>212</v>
      </c>
      <c r="P1" s="116" t="s">
        <v>213</v>
      </c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19" t="s">
        <v>214</v>
      </c>
      <c r="B2" s="120">
        <f>Lotus!C47</f>
        <v>0</v>
      </c>
      <c r="C2" s="121">
        <f>Lotus!D47</f>
        <v>618.3</v>
      </c>
      <c r="D2" s="121">
        <f>Lotus!E47</f>
        <v>264.8</v>
      </c>
      <c r="E2" s="121">
        <f>Lotus!C46</f>
        <v>0</v>
      </c>
      <c r="F2" s="121">
        <f>Lotus!D46</f>
        <v>515.8</v>
      </c>
      <c r="G2" s="122">
        <f>Lotus!E46</f>
        <v>261.3</v>
      </c>
      <c r="H2" s="123">
        <f>Lotus!C36</f>
        <v>-13.16</v>
      </c>
      <c r="I2" s="121">
        <f>Lotus!D36</f>
        <v>573.88</v>
      </c>
      <c r="J2" s="121">
        <f>Lotus!E36</f>
        <v>145.8</v>
      </c>
      <c r="K2" s="121">
        <f>Lotus!C39</f>
        <v>-7.04</v>
      </c>
      <c r="L2" s="121">
        <f>Lotus!D39</f>
        <v>555</v>
      </c>
      <c r="M2" s="121">
        <f>Lotus!E39</f>
        <v>380.6</v>
      </c>
      <c r="N2" s="121">
        <f>Lotus!C42</f>
        <v>-70.55</v>
      </c>
      <c r="O2" s="121">
        <f>Lotus!D42</f>
        <v>585</v>
      </c>
      <c r="P2" s="122">
        <f>Lotus!E42</f>
        <v>188</v>
      </c>
    </row>
    <row r="3" ht="15.75" customHeight="1">
      <c r="A3" s="124" t="s">
        <v>217</v>
      </c>
      <c r="B3" s="125">
        <f>Lotus!C18</f>
        <v>1575</v>
      </c>
      <c r="C3" s="126">
        <f>Lotus!D18</f>
        <v>583.06</v>
      </c>
      <c r="D3" s="126">
        <f>Lotus!E18</f>
        <v>264.8643</v>
      </c>
      <c r="E3" s="126">
        <f>Lotus!C17</f>
        <v>1575</v>
      </c>
      <c r="F3" s="126">
        <f>Lotus!D17</f>
        <v>496.76</v>
      </c>
      <c r="G3" s="127">
        <f>Lotus!E17</f>
        <v>262.6143</v>
      </c>
      <c r="H3" s="128">
        <f>Lotus!C7</f>
        <v>1545</v>
      </c>
      <c r="I3" s="126">
        <f>Lotus!D7</f>
        <v>537.36</v>
      </c>
      <c r="J3" s="126">
        <f>Lotus!E7</f>
        <v>157.2643</v>
      </c>
      <c r="K3" s="126">
        <f>Lotus!C10</f>
        <v>1560</v>
      </c>
      <c r="L3" s="126">
        <f>Lotus!D10</f>
        <v>483</v>
      </c>
      <c r="M3" s="126">
        <f>Lotus!E10</f>
        <v>367.2643</v>
      </c>
      <c r="N3" s="126">
        <f>Lotus!C13</f>
        <v>1625</v>
      </c>
      <c r="O3" s="126">
        <f>Lotus!D13</f>
        <v>537.36</v>
      </c>
      <c r="P3" s="127">
        <f>Lotus!E13</f>
        <v>157.2643</v>
      </c>
    </row>
    <row r="4">
      <c r="A4" s="87" t="s">
        <v>218</v>
      </c>
      <c r="B4" s="89">
        <f t="shared" ref="B4:B5" si="5">B2</f>
        <v>0</v>
      </c>
      <c r="C4" s="89">
        <f t="shared" ref="C4:C5" si="6">-C2</f>
        <v>-618.3</v>
      </c>
      <c r="D4" s="89">
        <f t="shared" ref="D4:E4" si="1">D2</f>
        <v>264.8</v>
      </c>
      <c r="E4" s="89">
        <f t="shared" si="1"/>
        <v>0</v>
      </c>
      <c r="F4" s="89">
        <f t="shared" ref="F4:F5" si="8">-F2</f>
        <v>-515.8</v>
      </c>
      <c r="G4" s="89">
        <f t="shared" ref="G4:H4" si="2">G2</f>
        <v>261.3</v>
      </c>
      <c r="H4" s="89">
        <f t="shared" si="2"/>
        <v>-13.16</v>
      </c>
      <c r="I4" s="89">
        <f t="shared" ref="I4:I5" si="10">-I2</f>
        <v>-573.88</v>
      </c>
      <c r="J4" s="89">
        <f t="shared" ref="J4:K4" si="3">J2</f>
        <v>145.8</v>
      </c>
      <c r="K4" s="89">
        <f t="shared" si="3"/>
        <v>-7.04</v>
      </c>
      <c r="L4" s="89">
        <f t="shared" ref="L4:L5" si="12">-L2</f>
        <v>-555</v>
      </c>
      <c r="M4" s="89">
        <f t="shared" ref="M4:N4" si="4">M2</f>
        <v>380.6</v>
      </c>
      <c r="N4" s="89">
        <f t="shared" si="4"/>
        <v>-70.55</v>
      </c>
      <c r="O4" s="89">
        <f t="shared" ref="O4:O5" si="14">-O2</f>
        <v>-585</v>
      </c>
      <c r="P4" s="92">
        <f t="shared" ref="P4:P5" si="15">P2</f>
        <v>188</v>
      </c>
    </row>
    <row r="5" ht="15.75" customHeight="1">
      <c r="A5" s="97" t="s">
        <v>219</v>
      </c>
      <c r="B5" s="99">
        <f t="shared" si="5"/>
        <v>1575</v>
      </c>
      <c r="C5" s="99">
        <f t="shared" si="6"/>
        <v>-583.06</v>
      </c>
      <c r="D5" s="99">
        <f t="shared" ref="D5:E5" si="7">D3</f>
        <v>264.8643</v>
      </c>
      <c r="E5" s="99">
        <f t="shared" si="7"/>
        <v>1575</v>
      </c>
      <c r="F5" s="99">
        <f t="shared" si="8"/>
        <v>-496.76</v>
      </c>
      <c r="G5" s="99">
        <f t="shared" ref="G5:H5" si="9">G3</f>
        <v>262.6143</v>
      </c>
      <c r="H5" s="99">
        <f t="shared" si="9"/>
        <v>1545</v>
      </c>
      <c r="I5" s="99">
        <f t="shared" si="10"/>
        <v>-537.36</v>
      </c>
      <c r="J5" s="99">
        <f t="shared" ref="J5:K5" si="11">J3</f>
        <v>157.2643</v>
      </c>
      <c r="K5" s="99">
        <f t="shared" si="11"/>
        <v>1560</v>
      </c>
      <c r="L5" s="99">
        <f t="shared" si="12"/>
        <v>-483</v>
      </c>
      <c r="M5" s="99">
        <f t="shared" ref="M5:N5" si="13">M3</f>
        <v>367.2643</v>
      </c>
      <c r="N5" s="99">
        <f t="shared" si="13"/>
        <v>1625</v>
      </c>
      <c r="O5" s="99">
        <f t="shared" si="14"/>
        <v>-537.36</v>
      </c>
      <c r="P5" s="130">
        <f t="shared" si="15"/>
        <v>157.2643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7" width="11.57"/>
    <col customWidth="1" min="8" max="26" width="10.0"/>
  </cols>
  <sheetData>
    <row r="1" ht="41.25" customHeight="1">
      <c r="A1" s="129" t="s">
        <v>0</v>
      </c>
      <c r="B1" s="131" t="s">
        <v>220</v>
      </c>
      <c r="C1" s="131" t="s">
        <v>221</v>
      </c>
      <c r="D1" s="131" t="s">
        <v>222</v>
      </c>
      <c r="E1" s="131" t="s">
        <v>223</v>
      </c>
      <c r="F1" s="131" t="s">
        <v>224</v>
      </c>
      <c r="G1" s="131" t="s">
        <v>225</v>
      </c>
      <c r="H1" s="131" t="s">
        <v>226</v>
      </c>
      <c r="I1" s="131" t="s">
        <v>227</v>
      </c>
      <c r="J1" s="131" t="s">
        <v>228</v>
      </c>
      <c r="K1" s="132" t="s">
        <v>229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>
      <c r="A2" s="134" t="s">
        <v>230</v>
      </c>
      <c r="B2" s="135">
        <f>Lotus!C41</f>
        <v>-7</v>
      </c>
      <c r="C2" s="135">
        <f>Lotus!D41</f>
        <v>246.9</v>
      </c>
      <c r="D2" s="135">
        <f>Lotus!E41</f>
        <v>73.66</v>
      </c>
      <c r="E2" s="135">
        <f>Lotus!C40</f>
        <v>-7</v>
      </c>
      <c r="F2" s="135">
        <f>Lotus!D40</f>
        <v>526.8</v>
      </c>
      <c r="G2" s="135">
        <f>Lotus!E40</f>
        <v>352.2</v>
      </c>
      <c r="H2" s="135">
        <v>20.0</v>
      </c>
      <c r="I2" s="135">
        <v>20.0</v>
      </c>
      <c r="J2" s="135">
        <f>Lotus!H25</f>
        <v>6</v>
      </c>
      <c r="K2" s="136">
        <f>Lotus!H26</f>
        <v>7.5</v>
      </c>
    </row>
    <row r="3">
      <c r="A3" s="137" t="s">
        <v>231</v>
      </c>
      <c r="B3" s="138">
        <f>Lotus!C43</f>
        <v>-107</v>
      </c>
      <c r="C3" s="138">
        <f>Lotus!D43</f>
        <v>205</v>
      </c>
      <c r="D3" s="138">
        <f>Lotus!E43</f>
        <v>155</v>
      </c>
      <c r="E3" s="138">
        <f>Lotus!C42</f>
        <v>-70.55</v>
      </c>
      <c r="F3" s="138">
        <f>Lotus!D42</f>
        <v>585</v>
      </c>
      <c r="G3" s="138">
        <f>Lotus!E42</f>
        <v>188</v>
      </c>
      <c r="H3" s="138">
        <v>34.0</v>
      </c>
      <c r="I3" s="138">
        <v>34.0</v>
      </c>
      <c r="J3" s="138">
        <f>Lotus!H25</f>
        <v>6</v>
      </c>
      <c r="K3" s="139">
        <f>Lotus!H26</f>
        <v>7.5</v>
      </c>
    </row>
    <row r="4">
      <c r="A4" s="140" t="s">
        <v>232</v>
      </c>
      <c r="B4" s="141">
        <f>Lotus!C43</f>
        <v>-107</v>
      </c>
      <c r="C4" s="141">
        <v>0.0</v>
      </c>
      <c r="D4" s="141">
        <f>Lotus!E43</f>
        <v>155</v>
      </c>
      <c r="E4" s="141">
        <f>Lotus!C43</f>
        <v>-107</v>
      </c>
      <c r="F4" s="141">
        <f>Lotus!D43</f>
        <v>205</v>
      </c>
      <c r="G4" s="141">
        <f>Lotus!E43</f>
        <v>155</v>
      </c>
      <c r="H4" s="141">
        <v>0.0</v>
      </c>
      <c r="I4" s="141">
        <v>10.0</v>
      </c>
      <c r="J4" s="141">
        <f>Lotus!H25</f>
        <v>6</v>
      </c>
      <c r="K4" s="143">
        <f>Lotus!H26</f>
        <v>7.5</v>
      </c>
    </row>
    <row r="5">
      <c r="A5" s="145" t="s">
        <v>234</v>
      </c>
      <c r="B5" s="147">
        <f>Lotus!C12</f>
        <v>1560</v>
      </c>
      <c r="C5" s="147">
        <f>Lotus!D12</f>
        <v>372.3</v>
      </c>
      <c r="D5" s="147">
        <f>Lotus!E12</f>
        <v>445.9643</v>
      </c>
      <c r="E5" s="147">
        <f>Lotus!C11</f>
        <v>1560</v>
      </c>
      <c r="F5" s="147">
        <f>Lotus!D11</f>
        <v>466.7</v>
      </c>
      <c r="G5" s="147">
        <f>Lotus!E11</f>
        <v>378.8643</v>
      </c>
      <c r="H5" s="150">
        <v>20.0</v>
      </c>
      <c r="I5" s="150">
        <v>20.0</v>
      </c>
      <c r="J5" s="150">
        <f>Lotus!H25</f>
        <v>6</v>
      </c>
      <c r="K5" s="151">
        <f>Lotus!H26</f>
        <v>7.5</v>
      </c>
    </row>
    <row r="6">
      <c r="A6" s="152" t="s">
        <v>247</v>
      </c>
      <c r="B6" s="153">
        <f>Lotus!C14</f>
        <v>1597.2791</v>
      </c>
      <c r="C6" s="153">
        <f>Lotus!D14</f>
        <v>250</v>
      </c>
      <c r="D6" s="153">
        <f>Lotus!E14</f>
        <v>114.9643</v>
      </c>
      <c r="E6" s="153">
        <f>Lotus!C13</f>
        <v>1625</v>
      </c>
      <c r="F6" s="153">
        <f>Lotus!D13</f>
        <v>537.36</v>
      </c>
      <c r="G6" s="153">
        <f>Lotus!E13</f>
        <v>157.2643</v>
      </c>
      <c r="H6" s="155">
        <v>34.0</v>
      </c>
      <c r="I6" s="155">
        <v>34.0</v>
      </c>
      <c r="J6" s="155">
        <f>Lotus!H25</f>
        <v>6</v>
      </c>
      <c r="K6" s="157">
        <f>Lotus!H26</f>
        <v>7.5</v>
      </c>
    </row>
    <row r="7">
      <c r="A7" s="159" t="s">
        <v>249</v>
      </c>
      <c r="B7" s="160">
        <f>Lotus!C37</f>
        <v>-157</v>
      </c>
      <c r="C7" s="160">
        <f>Lotus!D37</f>
        <v>307.5</v>
      </c>
      <c r="D7" s="160">
        <f>Lotus!E37</f>
        <v>321.2</v>
      </c>
      <c r="E7" s="160">
        <f>Lotus!C39</f>
        <v>-7.04</v>
      </c>
      <c r="F7" s="160">
        <f>Lotus!D39</f>
        <v>555</v>
      </c>
      <c r="G7" s="160">
        <f>Lotus!E39</f>
        <v>380.6</v>
      </c>
      <c r="H7" s="160">
        <f t="shared" ref="H7:H14" si="1">27-13</f>
        <v>14</v>
      </c>
      <c r="I7" s="160">
        <f t="shared" ref="I7:I14" si="2">65-13</f>
        <v>52</v>
      </c>
      <c r="J7" s="160">
        <f>Lotus!H25</f>
        <v>6</v>
      </c>
      <c r="K7" s="163">
        <f>Lotus!H26</f>
        <v>7.5</v>
      </c>
    </row>
    <row r="8">
      <c r="A8" s="164" t="s">
        <v>250</v>
      </c>
      <c r="B8" s="165">
        <f>Lotus!C38</f>
        <v>143</v>
      </c>
      <c r="C8" s="165">
        <f>Lotus!D38</f>
        <v>307.5</v>
      </c>
      <c r="D8" s="165">
        <f>Lotus!E38</f>
        <v>321.2</v>
      </c>
      <c r="E8" s="165">
        <f>Lotus!C39</f>
        <v>-7.04</v>
      </c>
      <c r="F8" s="165">
        <f>Lotus!D39</f>
        <v>555</v>
      </c>
      <c r="G8" s="165">
        <f>Lotus!E39</f>
        <v>380.6</v>
      </c>
      <c r="H8" s="165">
        <f t="shared" si="1"/>
        <v>14</v>
      </c>
      <c r="I8" s="165">
        <f t="shared" si="2"/>
        <v>52</v>
      </c>
      <c r="J8" s="165">
        <f>Lotus!H25</f>
        <v>6</v>
      </c>
      <c r="K8" s="166">
        <f>Lotus!H26</f>
        <v>7.5</v>
      </c>
    </row>
    <row r="9">
      <c r="A9" s="167" t="s">
        <v>251</v>
      </c>
      <c r="B9" s="168">
        <f>Lotus!C34</f>
        <v>-157</v>
      </c>
      <c r="C9" s="168">
        <f>Lotus!D34</f>
        <v>192.5</v>
      </c>
      <c r="D9" s="168">
        <f>Lotus!E34</f>
        <v>125</v>
      </c>
      <c r="E9" s="168">
        <f>Lotus!C36</f>
        <v>-13.16</v>
      </c>
      <c r="F9" s="168">
        <f>Lotus!D36</f>
        <v>573.88</v>
      </c>
      <c r="G9" s="168">
        <f>Lotus!E36</f>
        <v>145.8</v>
      </c>
      <c r="H9" s="168">
        <f t="shared" si="1"/>
        <v>14</v>
      </c>
      <c r="I9" s="168">
        <f t="shared" si="2"/>
        <v>52</v>
      </c>
      <c r="J9" s="168">
        <f>Lotus!H25</f>
        <v>6</v>
      </c>
      <c r="K9" s="169">
        <f>Lotus!H26</f>
        <v>7.5</v>
      </c>
    </row>
    <row r="10">
      <c r="A10" s="170" t="s">
        <v>252</v>
      </c>
      <c r="B10" s="171">
        <f>Lotus!C35</f>
        <v>143</v>
      </c>
      <c r="C10" s="171">
        <f>Lotus!D35</f>
        <v>192.5</v>
      </c>
      <c r="D10" s="171">
        <f>Lotus!E35</f>
        <v>125</v>
      </c>
      <c r="E10" s="171">
        <f>Lotus!C36</f>
        <v>-13.16</v>
      </c>
      <c r="F10" s="171">
        <f>Lotus!D36</f>
        <v>573.88</v>
      </c>
      <c r="G10" s="171">
        <f>Lotus!E36</f>
        <v>145.8</v>
      </c>
      <c r="H10" s="171">
        <f t="shared" si="1"/>
        <v>14</v>
      </c>
      <c r="I10" s="171">
        <f t="shared" si="2"/>
        <v>52</v>
      </c>
      <c r="J10" s="171">
        <f>Lotus!H25</f>
        <v>6</v>
      </c>
      <c r="K10" s="172">
        <f>Lotus!H26</f>
        <v>7.5</v>
      </c>
    </row>
    <row r="11">
      <c r="A11" s="173" t="s">
        <v>253</v>
      </c>
      <c r="B11" s="174">
        <f>Lotus!C8</f>
        <v>1247.2791</v>
      </c>
      <c r="C11" s="174">
        <f>Lotus!D8</f>
        <v>315</v>
      </c>
      <c r="D11" s="174">
        <f>Lotus!E8</f>
        <v>282.487</v>
      </c>
      <c r="E11" s="174">
        <f>Lotus!C10</f>
        <v>1560</v>
      </c>
      <c r="F11" s="174">
        <f>Lotus!D10</f>
        <v>483</v>
      </c>
      <c r="G11" s="174">
        <f>Lotus!E10</f>
        <v>367.2643</v>
      </c>
      <c r="H11" s="175">
        <f t="shared" si="1"/>
        <v>14</v>
      </c>
      <c r="I11" s="175">
        <f t="shared" si="2"/>
        <v>52</v>
      </c>
      <c r="J11" s="175">
        <f>Lotus!H25</f>
        <v>6</v>
      </c>
      <c r="K11" s="176">
        <f>Lotus!H26</f>
        <v>7.5</v>
      </c>
    </row>
    <row r="12">
      <c r="A12" s="177" t="s">
        <v>258</v>
      </c>
      <c r="B12" s="178">
        <f>Lotus!C9</f>
        <v>1547.2791</v>
      </c>
      <c r="C12" s="178">
        <f>Lotus!D9</f>
        <v>315</v>
      </c>
      <c r="D12" s="178">
        <f>Lotus!E9</f>
        <v>282.487</v>
      </c>
      <c r="E12" s="178">
        <f>Lotus!C10</f>
        <v>1560</v>
      </c>
      <c r="F12" s="178">
        <f>Lotus!D10</f>
        <v>483</v>
      </c>
      <c r="G12" s="178">
        <f>Lotus!E10</f>
        <v>367.2643</v>
      </c>
      <c r="H12" s="179">
        <f t="shared" si="1"/>
        <v>14</v>
      </c>
      <c r="I12" s="179">
        <f t="shared" si="2"/>
        <v>52</v>
      </c>
      <c r="J12" s="179">
        <f>Lotus!H25</f>
        <v>6</v>
      </c>
      <c r="K12" s="181">
        <f>Lotus!H26</f>
        <v>7.5</v>
      </c>
    </row>
    <row r="13">
      <c r="A13" s="183" t="s">
        <v>259</v>
      </c>
      <c r="B13" s="184">
        <f>Lotus!C5</f>
        <v>1247.2791</v>
      </c>
      <c r="C13" s="184">
        <f>Lotus!D5</f>
        <v>250</v>
      </c>
      <c r="D13" s="184">
        <f>Lotus!E5</f>
        <v>114.9643</v>
      </c>
      <c r="E13" s="184">
        <f>Lotus!C7</f>
        <v>1545</v>
      </c>
      <c r="F13" s="184">
        <f>Lotus!D7</f>
        <v>537.36</v>
      </c>
      <c r="G13" s="184">
        <f>Lotus!E7</f>
        <v>157.2643</v>
      </c>
      <c r="H13" s="186">
        <f t="shared" si="1"/>
        <v>14</v>
      </c>
      <c r="I13" s="186">
        <f t="shared" si="2"/>
        <v>52</v>
      </c>
      <c r="J13" s="186">
        <f>Lotus!H25</f>
        <v>6</v>
      </c>
      <c r="K13" s="188">
        <f>Lotus!H26</f>
        <v>7.5</v>
      </c>
    </row>
    <row r="14" ht="15.75" customHeight="1">
      <c r="A14" s="189" t="s">
        <v>262</v>
      </c>
      <c r="B14" s="190">
        <f>Lotus!C6</f>
        <v>1547.2791</v>
      </c>
      <c r="C14" s="190">
        <f>Lotus!D6</f>
        <v>250</v>
      </c>
      <c r="D14" s="190">
        <f>Lotus!E6</f>
        <v>114.9643</v>
      </c>
      <c r="E14" s="190">
        <f>Lotus!C7</f>
        <v>1545</v>
      </c>
      <c r="F14" s="190">
        <f>Lotus!D7</f>
        <v>537.36</v>
      </c>
      <c r="G14" s="190">
        <f>Lotus!E7</f>
        <v>157.2643</v>
      </c>
      <c r="H14" s="191">
        <f t="shared" si="1"/>
        <v>14</v>
      </c>
      <c r="I14" s="191">
        <f t="shared" si="2"/>
        <v>52</v>
      </c>
      <c r="J14" s="191">
        <f>Lotus!H25</f>
        <v>6</v>
      </c>
      <c r="K14" s="192">
        <f>Lotus!H26</f>
        <v>7.5</v>
      </c>
    </row>
    <row r="15">
      <c r="A15" s="193" t="s">
        <v>264</v>
      </c>
      <c r="B15" s="195">
        <f>Lotus!C66</f>
        <v>-60.735</v>
      </c>
      <c r="C15" s="195">
        <f>Lotus!D66</f>
        <v>0</v>
      </c>
      <c r="D15" s="195">
        <f>Lotus!E66</f>
        <v>199.789</v>
      </c>
      <c r="E15" s="195">
        <f>Lotus!C64</f>
        <v>125.266</v>
      </c>
      <c r="F15" s="195">
        <f>Lotus!D64</f>
        <v>0</v>
      </c>
      <c r="G15" s="195">
        <f>Lotus!E64</f>
        <v>497.454</v>
      </c>
      <c r="H15" s="195">
        <v>0.0</v>
      </c>
      <c r="I15" s="195">
        <v>0.0</v>
      </c>
      <c r="J15" s="195">
        <v>9.25</v>
      </c>
      <c r="K15" s="197">
        <v>10.0</v>
      </c>
    </row>
    <row r="16" ht="15.75" customHeight="1">
      <c r="A16" s="198" t="s">
        <v>265</v>
      </c>
      <c r="B16" s="199">
        <f>Lotus!C64</f>
        <v>125.266</v>
      </c>
      <c r="C16" s="199">
        <f>Lotus!D64</f>
        <v>0</v>
      </c>
      <c r="D16" s="199">
        <f>Lotus!E64</f>
        <v>497.454</v>
      </c>
      <c r="E16" s="199">
        <f>Lotus!C65</f>
        <v>285.519</v>
      </c>
      <c r="F16" s="199">
        <f>Lotus!D65</f>
        <v>0</v>
      </c>
      <c r="G16" s="199">
        <f>Lotus!E65</f>
        <v>549.524</v>
      </c>
      <c r="H16" s="199">
        <v>0.0</v>
      </c>
      <c r="I16" s="199">
        <v>0.0</v>
      </c>
      <c r="J16" s="199">
        <v>6.0</v>
      </c>
      <c r="K16" s="201">
        <v>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5.75" customHeight="1">
      <c r="A1" s="142" t="s">
        <v>0</v>
      </c>
      <c r="B1" s="144" t="s">
        <v>233</v>
      </c>
      <c r="C1" s="8" t="s">
        <v>235</v>
      </c>
      <c r="D1" s="8" t="s">
        <v>236</v>
      </c>
      <c r="E1" s="8" t="s">
        <v>237</v>
      </c>
      <c r="F1" s="8" t="s">
        <v>238</v>
      </c>
      <c r="G1" s="8" t="s">
        <v>239</v>
      </c>
      <c r="H1" s="8" t="s">
        <v>240</v>
      </c>
      <c r="I1" s="8" t="s">
        <v>241</v>
      </c>
      <c r="J1" s="8" t="s">
        <v>242</v>
      </c>
      <c r="K1" s="8" t="s">
        <v>243</v>
      </c>
      <c r="L1" s="8" t="s">
        <v>244</v>
      </c>
      <c r="M1" s="11" t="s">
        <v>245</v>
      </c>
    </row>
    <row r="2">
      <c r="A2" s="146" t="s">
        <v>246</v>
      </c>
      <c r="B2" s="148">
        <f>Lotus!C48</f>
        <v>-7</v>
      </c>
      <c r="C2" s="149">
        <f>Lotus!D48</f>
        <v>205</v>
      </c>
      <c r="D2" s="149">
        <f>Lotus!E48</f>
        <v>95</v>
      </c>
      <c r="E2" s="149">
        <f>Lotus!C45</f>
        <v>-7</v>
      </c>
      <c r="F2" s="149">
        <f>Lotus!D45</f>
        <v>207.7</v>
      </c>
      <c r="G2" s="149">
        <f>Lotus!E45</f>
        <v>178</v>
      </c>
      <c r="H2" s="149">
        <f>Lotus!C41</f>
        <v>-7</v>
      </c>
      <c r="I2" s="149">
        <f>Lotus!D41</f>
        <v>246.9</v>
      </c>
      <c r="J2" s="149">
        <f>Lotus!E41</f>
        <v>73.66</v>
      </c>
      <c r="K2" s="149">
        <v>4.2</v>
      </c>
      <c r="L2" s="149">
        <f>10.5/2</f>
        <v>5.25</v>
      </c>
      <c r="M2" s="154">
        <f>Lotus!H27</f>
        <v>20</v>
      </c>
    </row>
    <row r="3" ht="15.75" customHeight="1">
      <c r="A3" s="156" t="s">
        <v>248</v>
      </c>
      <c r="B3" s="158">
        <f>Lotus!C19</f>
        <v>1560</v>
      </c>
      <c r="C3" s="102">
        <f>Lotus!D19</f>
        <v>330</v>
      </c>
      <c r="D3" s="102">
        <f>Lotus!E19</f>
        <v>386.4643</v>
      </c>
      <c r="E3" s="102">
        <f>Lotus!C16</f>
        <v>1560</v>
      </c>
      <c r="F3" s="102">
        <f>Lotus!D16</f>
        <v>339.1</v>
      </c>
      <c r="G3" s="102">
        <f>Lotus!E16</f>
        <v>465.9643</v>
      </c>
      <c r="H3" s="102">
        <f>Lotus!C12</f>
        <v>1560</v>
      </c>
      <c r="I3" s="102">
        <f>Lotus!D12</f>
        <v>372.3</v>
      </c>
      <c r="J3" s="102">
        <f>Lotus!E12</f>
        <v>445.9643</v>
      </c>
      <c r="K3" s="161">
        <v>4.2</v>
      </c>
      <c r="L3" s="161">
        <v>5.25</v>
      </c>
      <c r="M3" s="162">
        <f>Lotus!H27</f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9.0"/>
    <col customWidth="1" min="3" max="3" width="17.71"/>
    <col customWidth="1" min="4" max="4" width="16.71"/>
    <col customWidth="1" min="5" max="5" width="17.57"/>
    <col customWidth="1" min="6" max="6" width="16.0"/>
    <col customWidth="1" min="7" max="7" width="15.43"/>
    <col customWidth="1" min="8" max="8" width="16.86"/>
    <col customWidth="1" min="9" max="9" width="15.57"/>
    <col customWidth="1" min="10" max="10" width="16.29"/>
    <col customWidth="1" min="11" max="26" width="10.0"/>
  </cols>
  <sheetData>
    <row r="1" ht="15.75" customHeight="1">
      <c r="A1" s="1" t="s">
        <v>0</v>
      </c>
      <c r="B1" s="8" t="s">
        <v>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10" t="s">
        <v>20</v>
      </c>
      <c r="K1" s="1" t="s">
        <v>23</v>
      </c>
      <c r="L1" s="8" t="s">
        <v>24</v>
      </c>
      <c r="M1" s="8" t="s">
        <v>25</v>
      </c>
      <c r="N1" s="8" t="s">
        <v>254</v>
      </c>
      <c r="O1" s="8" t="s">
        <v>255</v>
      </c>
      <c r="P1" s="8" t="s">
        <v>256</v>
      </c>
      <c r="Q1" s="10" t="s">
        <v>26</v>
      </c>
      <c r="R1" s="142" t="s">
        <v>245</v>
      </c>
      <c r="S1" s="12"/>
      <c r="T1" s="12"/>
      <c r="U1" s="12"/>
      <c r="V1" s="12"/>
      <c r="W1" s="12"/>
      <c r="X1" s="12"/>
      <c r="Y1" s="12"/>
      <c r="Z1" s="12"/>
    </row>
    <row r="2">
      <c r="A2" s="14" t="s">
        <v>257</v>
      </c>
      <c r="B2" s="22">
        <f>Lotus!C34</f>
        <v>-157</v>
      </c>
      <c r="C2" s="22">
        <f>Lotus!D34</f>
        <v>192.5</v>
      </c>
      <c r="D2" s="22">
        <f>Lotus!E34</f>
        <v>125</v>
      </c>
      <c r="E2" s="22">
        <f>Lotus!C35</f>
        <v>143</v>
      </c>
      <c r="F2" s="22">
        <f>Lotus!D35</f>
        <v>192.5</v>
      </c>
      <c r="G2" s="22">
        <f>Lotus!E35</f>
        <v>125</v>
      </c>
      <c r="H2" s="22">
        <f>Lotus!C36</f>
        <v>-13.16</v>
      </c>
      <c r="I2" s="22">
        <f>Lotus!D36</f>
        <v>573.88</v>
      </c>
      <c r="J2" s="25">
        <f>Lotus!E36</f>
        <v>145.8</v>
      </c>
      <c r="K2" s="27">
        <f>Lotus!C40</f>
        <v>-7</v>
      </c>
      <c r="L2" s="31">
        <f>Lotus!D40</f>
        <v>526.8</v>
      </c>
      <c r="M2" s="31">
        <f>Lotus!E40</f>
        <v>352.2</v>
      </c>
      <c r="N2" s="31">
        <f>Lotus!C41</f>
        <v>-7</v>
      </c>
      <c r="O2" s="31">
        <f>Lotus!D41</f>
        <v>246.9</v>
      </c>
      <c r="P2" s="31">
        <f>Lotus!E41</f>
        <v>73.66</v>
      </c>
      <c r="Q2" s="180" t="s">
        <v>57</v>
      </c>
      <c r="R2" s="182">
        <f>Lotus!H27</f>
        <v>20</v>
      </c>
    </row>
    <row r="3">
      <c r="A3" s="37" t="s">
        <v>260</v>
      </c>
      <c r="B3" s="43">
        <f>Lotus!C37</f>
        <v>-157</v>
      </c>
      <c r="C3" s="43">
        <f>Lotus!D37</f>
        <v>307.5</v>
      </c>
      <c r="D3" s="43">
        <f>Lotus!E37</f>
        <v>321.2</v>
      </c>
      <c r="E3" s="43">
        <f>Lotus!C38</f>
        <v>143</v>
      </c>
      <c r="F3" s="43">
        <f>Lotus!D38</f>
        <v>307.5</v>
      </c>
      <c r="G3" s="43">
        <f>Lotus!E38</f>
        <v>321.2</v>
      </c>
      <c r="H3" s="43">
        <f>Lotus!C39</f>
        <v>-7.04</v>
      </c>
      <c r="I3" s="43">
        <f>Lotus!D39</f>
        <v>555</v>
      </c>
      <c r="J3" s="51">
        <f>Lotus!E39</f>
        <v>380.6</v>
      </c>
      <c r="K3" s="53">
        <f>Lotus!C40</f>
        <v>-7</v>
      </c>
      <c r="L3" s="42">
        <f>Lotus!D40</f>
        <v>526.8</v>
      </c>
      <c r="M3" s="42">
        <f>Lotus!E40</f>
        <v>352.2</v>
      </c>
      <c r="N3" s="42">
        <f>Lotus!C41</f>
        <v>-7</v>
      </c>
      <c r="O3" s="42">
        <f>Lotus!D41</f>
        <v>246.9</v>
      </c>
      <c r="P3" s="42">
        <f>Lotus!E41</f>
        <v>73.66</v>
      </c>
      <c r="Q3" s="185" t="s">
        <v>123</v>
      </c>
      <c r="R3" s="187">
        <f>Lotus!H27</f>
        <v>20</v>
      </c>
    </row>
    <row r="4">
      <c r="A4" s="61" t="s">
        <v>261</v>
      </c>
      <c r="B4" s="63">
        <f>Lotus!C5</f>
        <v>1247.2791</v>
      </c>
      <c r="C4" s="63">
        <f>Lotus!D5</f>
        <v>250</v>
      </c>
      <c r="D4" s="63">
        <f>Lotus!E5</f>
        <v>114.9643</v>
      </c>
      <c r="E4" s="63">
        <f>Lotus!C6</f>
        <v>1547.2791</v>
      </c>
      <c r="F4" s="63">
        <f>Lotus!D6</f>
        <v>250</v>
      </c>
      <c r="G4" s="63">
        <f>Lotus!E6</f>
        <v>114.9643</v>
      </c>
      <c r="H4" s="63">
        <f>Lotus!C7</f>
        <v>1545</v>
      </c>
      <c r="I4" s="63">
        <f>Lotus!D7</f>
        <v>537.36</v>
      </c>
      <c r="J4" s="66">
        <f>Lotus!E7</f>
        <v>157.2643</v>
      </c>
      <c r="K4" s="68">
        <f>Lotus!C11</f>
        <v>1560</v>
      </c>
      <c r="L4" s="70">
        <f>Lotus!D11</f>
        <v>466.7</v>
      </c>
      <c r="M4" s="70">
        <f>Lotus!E11</f>
        <v>378.8643</v>
      </c>
      <c r="N4" s="70">
        <f>Lotus!C12</f>
        <v>1560</v>
      </c>
      <c r="O4" s="70">
        <f>Lotus!D12</f>
        <v>372.3</v>
      </c>
      <c r="P4" s="70">
        <f>Lotus!E12</f>
        <v>445.9643</v>
      </c>
      <c r="Q4" s="185" t="s">
        <v>57</v>
      </c>
      <c r="R4" s="187">
        <f>Lotus!H27</f>
        <v>20</v>
      </c>
    </row>
    <row r="5" ht="15.75" customHeight="1">
      <c r="A5" s="194" t="s">
        <v>263</v>
      </c>
      <c r="B5" s="196">
        <f>Lotus!C8</f>
        <v>1247.2791</v>
      </c>
      <c r="C5" s="196">
        <f>Lotus!D8</f>
        <v>315</v>
      </c>
      <c r="D5" s="196">
        <f>Lotus!E8</f>
        <v>282.487</v>
      </c>
      <c r="E5" s="196">
        <f>Lotus!C9</f>
        <v>1547.2791</v>
      </c>
      <c r="F5" s="196">
        <f>Lotus!D9</f>
        <v>315</v>
      </c>
      <c r="G5" s="196">
        <f>Lotus!E9</f>
        <v>282.487</v>
      </c>
      <c r="H5" s="196">
        <f>Lotus!C10</f>
        <v>1560</v>
      </c>
      <c r="I5" s="196">
        <f>Lotus!D10</f>
        <v>483</v>
      </c>
      <c r="J5" s="200">
        <f>Lotus!E10</f>
        <v>367.2643</v>
      </c>
      <c r="K5" s="202">
        <f>Lotus!C11</f>
        <v>1560</v>
      </c>
      <c r="L5" s="99">
        <f>Lotus!D11</f>
        <v>466.7</v>
      </c>
      <c r="M5" s="99">
        <f>Lotus!E11</f>
        <v>378.8643</v>
      </c>
      <c r="N5" s="99">
        <f>Lotus!C12</f>
        <v>1560</v>
      </c>
      <c r="O5" s="99">
        <f>Lotus!D12</f>
        <v>372.3</v>
      </c>
      <c r="P5" s="99">
        <f>Lotus!E12</f>
        <v>445.9643</v>
      </c>
      <c r="Q5" s="203" t="s">
        <v>123</v>
      </c>
      <c r="R5" s="204">
        <f>Lotus!H27</f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