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5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C5" i="8"/>
  <c r="C2" i="8"/>
  <c r="C4" i="8"/>
  <c r="C5" i="7" l="1"/>
  <c r="E5" i="7"/>
  <c r="E6" i="7"/>
  <c r="B8" i="4" l="1"/>
  <c r="E8" i="4"/>
  <c r="G3" i="6" l="1"/>
  <c r="G4" i="6" l="1"/>
  <c r="E4" i="6"/>
  <c r="B7" i="4" l="1"/>
  <c r="E7" i="4" s="1"/>
  <c r="C3" i="7"/>
  <c r="E3" i="7" s="1"/>
  <c r="G6" i="6" l="1"/>
  <c r="E6" i="6"/>
  <c r="G2" i="6"/>
  <c r="E2" i="6"/>
  <c r="E4" i="8" l="1"/>
  <c r="E6" i="8"/>
  <c r="E3" i="8"/>
  <c r="C3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C4" i="7" l="1"/>
  <c r="E4" i="7" s="1"/>
  <c r="C2" i="7"/>
  <c r="E2" i="7" s="1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9" i="4" l="1"/>
  <c r="E5" i="6" l="1"/>
  <c r="F10" i="1"/>
  <c r="B10" i="4"/>
  <c r="E10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11" i="6"/>
  <c r="E11" i="6"/>
  <c r="E8" i="6"/>
  <c r="E9" i="6"/>
  <c r="G9" i="6" s="1"/>
  <c r="E10" i="6"/>
  <c r="G10" i="6" s="1"/>
  <c r="G8" i="6"/>
  <c r="G7" i="6"/>
  <c r="E7" i="6"/>
  <c r="G5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<sst xmlns="http://schemas.openxmlformats.org/spreadsheetml/2006/main" count="282" uniqueCount="143">
  <si>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</si>
  <si>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</si>
  <si>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</si>
  <si>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</si>
  <si>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</si>
  <si>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</si>
  <si>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</si>
  <si>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</si>
  <si>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</si>
  <si>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</si>
  <si>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</si>
  <si>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</si>
  <si>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</si>
  <si>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</si>
  <si>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</si>
  <si>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</si>
  <si>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</si>
  <si>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</si>
  <si>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</si>
  <si>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</si>
  <si>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</si>
  <si>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</si>
  <si>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</si>
  <si>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</si>
  <si>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</si>
  <si>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</si>
  <si>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</si>
  <si>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</si>
  <si>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</si>
  <si>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</si>
  <si>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</si>
  <si>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</si>
  <si>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</si>
  <si>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</si>
  <si>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</si>
  <si>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</si>
  <si>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</si>
  <si>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</si>
  <si>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</si>
  <si>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</si>
  <si>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</si>
  <si>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</si>
  <si>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</si>
  <si>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</si>
  <si>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</si>
  <si>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</si>
  <si>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</si>
  <si>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</si>
  <si>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</si>
  <si>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</si>
  <si>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</si>
  <si>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</si>
  <si>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</si>
  <si>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</si>
  <si>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</si>
  <si>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</si>
  <si>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</si>
  <si>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</si>
  <si>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</si>
  <si>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</si>
  <si>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</si>
  <si>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</si>
  <si>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</si>
  <si>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</si>
  <si>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</si>
  <si>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</si>
  <si>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</si>
  <si>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</si>
  <si>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</si>
  <si>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</si>
  <si>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</si>
  <si>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</si>
  <si>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</si>
  <si>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</si>
  <si>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</si>
  <si>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</si>
  <si>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</si>
  <si>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</si>
  <si>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</si>
  <si>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</si>
  <si>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</si>
  <si>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</si>
  <si>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</si>
  <si>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</si>
  <si>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</si>
  <si>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</si>
  <si>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</si>
  <si>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</si>
  <si>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</si>
  <si>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</si>
  <si>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</si>
  <si>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</si>
  <si>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</si>
  <si>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</si>
  <si>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</si>
  <si>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</si>
  <si>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</si>
  <si>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</si>
  <si>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</si>
  <si>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Engine Sealant Paste</t>
  </si>
  <si>
    <t>mL</t>
  </si>
  <si>
    <t>Price (€, HT)</t>
  </si>
  <si>
    <t>Sealing paper</t>
  </si>
  <si>
    <t>m^2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</si>
  <si>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</si>
  <si>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</si>
  <si>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</si>
  <si>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</si>
  <si>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</si>
  <si>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</si>
  <si>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</si>
  <si>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</si>
  <si>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</si>
  <si>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</si>
  <si>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</si>
  <si>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</si>
  <si>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</si>
  <si>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</si>
  <si>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</si>
  <si>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</si>
  <si>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</si>
  <si>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</si>
  <si>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</si>
  <si>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</si>
  <si>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</si>
  <si>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</si>
  <si>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</si>
  <si>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</si>
  <si>
    <t>Φ34 x 1,5</t>
  </si>
  <si>
    <t>Glue, High temperature resistance</t>
  </si>
  <si>
    <t>for fuel tank</t>
  </si>
  <si>
    <t>None</t>
  </si>
  <si>
    <t>Fiberglass Insulation</t>
  </si>
  <si>
    <t>Φ42,4 x 1,5</t>
  </si>
  <si>
    <t>Paint</t>
  </si>
  <si>
    <t>cm²</t>
  </si>
  <si>
    <t>Seal, O-ring, Copper</t>
  </si>
  <si>
    <t>by O-ring</t>
  </si>
  <si>
    <t>Seal, O-ring, Elastomer, 25mm</t>
  </si>
  <si>
    <t xml:space="preserve">Price (by unity) </t>
  </si>
  <si>
    <t>Φ ext. 8 mm</t>
  </si>
  <si>
    <t>Φ 38 * 35 mm</t>
  </si>
  <si>
    <t>Φ 6 * 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</si>
</sst>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  <numFmt numFmtId="165" formatCode="_-* #,##0.0000\ &quot;€&quot;_-;\-* #,##0.00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1" applyNumberFormat="1" applyFon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9" sqref="D9"/>
    </sheetView>
  </sheetViews>
  <sheetFormatPr baseColWidth="10" defaultRowHeight="14.4" x14ac:dyDescent="0.3"/>
  <cols>
    <col min="1" max="1" width="35.109375" customWidth="1"/>
    <col min="2" max="2" width="13.21875" customWidth="1"/>
    <col min="3" max="3" width="14.8867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10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129</v>
      </c>
      <c r="B7" s="1">
        <f>27.9/3/1.2</f>
        <v>7.7499999999999991</v>
      </c>
      <c r="C7" s="8" t="s">
        <v>130</v>
      </c>
      <c r="D7" t="s">
        <v>131</v>
      </c>
      <c r="E7" s="1">
        <f>B7</f>
        <v>7.7499999999999991</v>
      </c>
    </row>
    <row r="8" spans="1:6" x14ac:dyDescent="0.3">
      <c r="A8" t="s">
        <v>134</v>
      </c>
      <c r="B8" s="14">
        <f>23/(2.5*10000)</f>
        <v>9.2000000000000003E-4</v>
      </c>
      <c r="C8" s="8" t="s">
        <v>135</v>
      </c>
      <c r="D8">
        <v>1000</v>
      </c>
      <c r="E8" s="1">
        <f>D8*B8</f>
        <v>0.92</v>
      </c>
    </row>
    <row r="9" spans="1:6" x14ac:dyDescent="0.3">
      <c r="A9" t="s">
        <v>74</v>
      </c>
      <c r="B9" s="1">
        <v>0.48</v>
      </c>
      <c r="C9" s="8" t="s">
        <v>75</v>
      </c>
      <c r="E9" s="1">
        <f t="shared" si="0"/>
        <v>0</v>
      </c>
    </row>
    <row r="10" spans="1:6" x14ac:dyDescent="0.3">
      <c r="A10" t="s">
        <v>70</v>
      </c>
      <c r="B10" s="1">
        <f>48.68*1000/350</f>
        <v>139.08571428571429</v>
      </c>
      <c r="C10" s="8" t="s">
        <v>71</v>
      </c>
      <c r="E10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" sqref="B3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114</v>
      </c>
      <c r="B2" t="s">
        <v>140</v>
      </c>
      <c r="C2" t="s">
        <v>41</v>
      </c>
      <c r="D2" s="1">
        <v>9.09</v>
      </c>
      <c r="F2" s="1">
        <f t="shared" ref="F2:F9" si="0">D2*E2</f>
        <v>0</v>
      </c>
      <c r="G2" t="s">
        <v>72</v>
      </c>
    </row>
    <row r="3" spans="1:7" x14ac:dyDescent="0.3">
      <c r="A3" t="s">
        <v>113</v>
      </c>
      <c r="B3" t="s">
        <v>108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104</v>
      </c>
      <c r="B4" t="s">
        <v>108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104</v>
      </c>
      <c r="B5" t="s">
        <v>107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105</v>
      </c>
      <c r="B6" t="s">
        <v>107</v>
      </c>
      <c r="C6" t="s">
        <v>106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112</v>
      </c>
      <c r="B7" t="s">
        <v>107</v>
      </c>
      <c r="C7" t="s">
        <v>106</v>
      </c>
      <c r="D7" s="1">
        <v>7.5</v>
      </c>
      <c r="F7" s="1">
        <f t="shared" si="0"/>
        <v>0</v>
      </c>
    </row>
    <row r="8" spans="1:7" x14ac:dyDescent="0.3">
      <c r="A8" t="s">
        <v>109</v>
      </c>
      <c r="B8" t="s">
        <v>110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109</v>
      </c>
      <c r="B9" t="s">
        <v>111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baseColWidth="10" defaultRowHeight="14.4" x14ac:dyDescent="0.3"/>
  <cols>
    <col min="1" max="1" width="27" customWidth="1"/>
    <col min="3" max="3" width="14.3320312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139</v>
      </c>
      <c r="D1" t="s">
        <v>45</v>
      </c>
      <c r="E1" t="s">
        <v>101</v>
      </c>
    </row>
    <row r="2" spans="1:5" x14ac:dyDescent="0.3">
      <c r="A2" t="s">
        <v>99</v>
      </c>
      <c r="B2" t="s">
        <v>100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132</v>
      </c>
      <c r="B3" t="s">
        <v>130</v>
      </c>
      <c r="C3" s="13">
        <f>59/4/1.2</f>
        <v>12.291666666666668</v>
      </c>
      <c r="D3" t="s">
        <v>131</v>
      </c>
      <c r="E3" s="10">
        <f>C3</f>
        <v>12.291666666666668</v>
      </c>
    </row>
    <row r="4" spans="1:5" x14ac:dyDescent="0.3">
      <c r="A4" t="s">
        <v>102</v>
      </c>
      <c r="B4" t="s">
        <v>103</v>
      </c>
      <c r="C4" s="1">
        <f>5.56/(0.235*0.335)</f>
        <v>70.62559542711972</v>
      </c>
      <c r="E4" s="10">
        <f>C4*D4</f>
        <v>0</v>
      </c>
    </row>
    <row r="5" spans="1:5" x14ac:dyDescent="0.3">
      <c r="A5" t="s">
        <v>138</v>
      </c>
      <c r="B5" t="s">
        <v>137</v>
      </c>
      <c r="C5" s="1">
        <f>0.56</f>
        <v>0.56000000000000005</v>
      </c>
      <c r="D5">
        <v>1</v>
      </c>
      <c r="E5" s="10">
        <f>C5*D5</f>
        <v>0.56000000000000005</v>
      </c>
    </row>
    <row r="6" spans="1:5" x14ac:dyDescent="0.3">
      <c r="A6" t="s">
        <v>136</v>
      </c>
      <c r="B6" t="s">
        <v>137</v>
      </c>
      <c r="C6" s="1">
        <v>1.48</v>
      </c>
      <c r="D6">
        <v>4</v>
      </c>
      <c r="E6" s="10">
        <f>D6*C6</f>
        <v>5.92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101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" sqref="D2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101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3" sqref="E3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115</v>
      </c>
      <c r="D1" t="s">
        <v>116</v>
      </c>
      <c r="E1" t="s">
        <v>101</v>
      </c>
    </row>
    <row r="2" spans="1:5" x14ac:dyDescent="0.3">
      <c r="A2" t="s">
        <v>117</v>
      </c>
      <c r="B2" t="s">
        <v>142</v>
      </c>
      <c r="C2" s="1">
        <f>0.000213682810551206*PI()*((6/2)*(6/2)-(5/2)*(5/2))*1000</f>
        <v>1.8460869565217428</v>
      </c>
      <c r="E2" s="10">
        <f>D2*C2</f>
        <v>0</v>
      </c>
    </row>
    <row r="3" spans="1:5" x14ac:dyDescent="0.3">
      <c r="A3" t="s">
        <v>117</v>
      </c>
      <c r="B3" t="s">
        <v>122</v>
      </c>
      <c r="C3" s="1">
        <f>0.000213682810551206*PI()*((10/2)*(10/2)-(9/2)*(9/2))*1000</f>
        <v>3.1886956521739194</v>
      </c>
      <c r="E3" s="10">
        <f>D3*C3</f>
        <v>0</v>
      </c>
    </row>
    <row r="4" spans="1:5" x14ac:dyDescent="0.3">
      <c r="A4" t="s">
        <v>117</v>
      </c>
      <c r="B4" t="s">
        <v>126</v>
      </c>
      <c r="C4" s="1">
        <f>0.000213682810551206*PI()*((12/2)*(12/2)-(11/2)*(11/2))*1000</f>
        <v>3.8600000000000079</v>
      </c>
      <c r="E4" s="10">
        <f t="shared" ref="E4:E6" si="0">D4*C4</f>
        <v>0</v>
      </c>
    </row>
    <row r="5" spans="1:5" x14ac:dyDescent="0.3">
      <c r="A5" t="s">
        <v>117</v>
      </c>
      <c r="B5" t="s">
        <v>141</v>
      </c>
      <c r="C5" s="1">
        <f>0.000213682810551206*PI()*((38/2)*(38/2)-(35/2)*(35/2))*1000/1.4</f>
        <v>26.25279503105596</v>
      </c>
      <c r="E5" s="10"/>
    </row>
    <row r="6" spans="1:5" x14ac:dyDescent="0.3">
      <c r="A6" t="s">
        <v>118</v>
      </c>
      <c r="B6" t="s">
        <v>127</v>
      </c>
      <c r="E6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3" sqref="F3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128</v>
      </c>
      <c r="C2" s="6">
        <v>6.5</v>
      </c>
      <c r="D2" t="s">
        <v>41</v>
      </c>
      <c r="E2" s="12">
        <f>C2</f>
        <v>6.5</v>
      </c>
      <c r="F2" s="7">
        <v>0.15</v>
      </c>
      <c r="G2" s="12">
        <f t="shared" ref="G2:G7" si="0">F2*E2</f>
        <v>0.97499999999999998</v>
      </c>
      <c r="H2" s="7"/>
    </row>
    <row r="3" spans="1:8" x14ac:dyDescent="0.3">
      <c r="A3" t="s">
        <v>38</v>
      </c>
      <c r="B3" t="s">
        <v>133</v>
      </c>
      <c r="C3" s="6">
        <v>10</v>
      </c>
      <c r="D3" t="s">
        <v>41</v>
      </c>
      <c r="E3" s="12">
        <v>10</v>
      </c>
      <c r="F3" s="7"/>
      <c r="G3" s="12">
        <f t="shared" si="0"/>
        <v>0</v>
      </c>
      <c r="H3" s="7"/>
    </row>
    <row r="4" spans="1:8" x14ac:dyDescent="0.3">
      <c r="A4" t="s">
        <v>38</v>
      </c>
      <c r="B4" t="s">
        <v>39</v>
      </c>
      <c r="C4" s="6">
        <v>13</v>
      </c>
      <c r="D4" t="s">
        <v>41</v>
      </c>
      <c r="E4" s="6">
        <f>C4</f>
        <v>13</v>
      </c>
      <c r="F4" s="7"/>
      <c r="G4" s="12">
        <f t="shared" si="0"/>
        <v>0</v>
      </c>
      <c r="H4" s="7"/>
    </row>
    <row r="5" spans="1:8" x14ac:dyDescent="0.3">
      <c r="A5" t="s">
        <v>38</v>
      </c>
      <c r="B5" t="s">
        <v>39</v>
      </c>
      <c r="C5" s="6">
        <v>13</v>
      </c>
      <c r="D5" t="s">
        <v>41</v>
      </c>
      <c r="E5" s="6">
        <f>C5</f>
        <v>13</v>
      </c>
      <c r="G5" s="6">
        <f t="shared" si="0"/>
        <v>0</v>
      </c>
      <c r="H5" t="s">
        <v>43</v>
      </c>
    </row>
    <row r="6" spans="1:8" x14ac:dyDescent="0.3">
      <c r="A6" t="s">
        <v>47</v>
      </c>
      <c r="B6" t="s">
        <v>128</v>
      </c>
      <c r="C6" s="6">
        <v>6.8</v>
      </c>
      <c r="D6" t="s">
        <v>44</v>
      </c>
      <c r="E6" s="6">
        <f>C6/90</f>
        <v>7.5555555555555556E-2</v>
      </c>
      <c r="G6" s="6">
        <f t="shared" si="0"/>
        <v>0</v>
      </c>
    </row>
    <row r="7" spans="1:8" x14ac:dyDescent="0.3">
      <c r="A7" t="s">
        <v>47</v>
      </c>
      <c r="B7" t="s">
        <v>39</v>
      </c>
      <c r="C7" s="6">
        <v>9</v>
      </c>
      <c r="D7" t="s">
        <v>44</v>
      </c>
      <c r="E7" s="6">
        <f>C7/90</f>
        <v>0.1</v>
      </c>
      <c r="G7" s="6">
        <f t="shared" si="0"/>
        <v>0</v>
      </c>
      <c r="H7" t="s">
        <v>43</v>
      </c>
    </row>
    <row r="8" spans="1:8" x14ac:dyDescent="0.3">
      <c r="A8" t="s">
        <v>47</v>
      </c>
      <c r="B8" t="s">
        <v>46</v>
      </c>
      <c r="C8" s="6">
        <v>16</v>
      </c>
      <c r="D8" t="s">
        <v>44</v>
      </c>
      <c r="E8" s="6">
        <f t="shared" ref="E8:E11" si="1">C8/90</f>
        <v>0.17777777777777778</v>
      </c>
      <c r="G8" s="6">
        <f t="shared" ref="G8:G11" si="2">F8*E8</f>
        <v>0</v>
      </c>
      <c r="H8" t="s">
        <v>43</v>
      </c>
    </row>
    <row r="9" spans="1:8" x14ac:dyDescent="0.3">
      <c r="A9" t="s">
        <v>50</v>
      </c>
      <c r="B9" t="s">
        <v>49</v>
      </c>
      <c r="C9" s="6">
        <v>17</v>
      </c>
      <c r="D9" t="s">
        <v>44</v>
      </c>
      <c r="E9" s="6">
        <f t="shared" si="1"/>
        <v>0.18888888888888888</v>
      </c>
      <c r="G9" s="6">
        <f t="shared" si="2"/>
        <v>0</v>
      </c>
      <c r="H9" t="s">
        <v>43</v>
      </c>
    </row>
    <row r="10" spans="1:8" x14ac:dyDescent="0.3">
      <c r="A10" t="s">
        <v>48</v>
      </c>
      <c r="B10" t="s">
        <v>49</v>
      </c>
      <c r="C10" s="6">
        <v>9</v>
      </c>
      <c r="D10" t="s">
        <v>44</v>
      </c>
      <c r="E10" s="6">
        <f t="shared" si="1"/>
        <v>0.1</v>
      </c>
      <c r="G10" s="6">
        <f t="shared" si="2"/>
        <v>0</v>
      </c>
      <c r="H10" t="s">
        <v>43</v>
      </c>
    </row>
    <row r="11" spans="1:8" x14ac:dyDescent="0.3">
      <c r="A11" t="s">
        <v>52</v>
      </c>
      <c r="B11" t="s">
        <v>51</v>
      </c>
      <c r="C11" s="6">
        <v>9</v>
      </c>
      <c r="D11" t="s">
        <v>44</v>
      </c>
      <c r="E11" s="6">
        <f t="shared" si="1"/>
        <v>0.1</v>
      </c>
      <c r="G11" s="6">
        <f t="shared" si="2"/>
        <v>0</v>
      </c>
      <c r="H11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55" workbookViewId="0">
      <selection activeCell="H71" sqref="H71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121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119</v>
      </c>
      <c r="T16" t="s">
        <v>120</v>
      </c>
      <c r="U16" t="s">
        <v>124</v>
      </c>
      <c r="V16" t="s">
        <v>123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125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2019-06-21T00:11:43Z</dcterms:modified>
</cp:coreProperties>
</file>