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460DC62-660F-4E07-B90E-28B8B7821895}" xr6:coauthVersionLast="40" xr6:coauthVersionMax="40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RS components" sheetId="1" r:id="rId1"/>
    <sheet name="Watterott" sheetId="11" r:id="rId2"/>
    <sheet name="Mouser" sheetId="3" r:id="rId3"/>
    <sheet name="KazTechnologie" sheetId="12" r:id="rId4"/>
    <sheet name="Texense" sheetId="4" r:id="rId5"/>
    <sheet name="oscaro" sheetId="5" r:id="rId6"/>
    <sheet name="DTA Fast" sheetId="6" r:id="rId7"/>
    <sheet name="DUNKERMOTOREN" sheetId="7" r:id="rId8"/>
    <sheet name="Souriau" sheetId="8" r:id="rId9"/>
    <sheet name="Racecapture" sheetId="9" r:id="rId10"/>
    <sheet name="Données" sheetId="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2" l="1"/>
  <c r="E2" i="12"/>
  <c r="I2" i="12" s="1"/>
  <c r="J2" i="12" s="1"/>
  <c r="F2" i="12"/>
  <c r="F2" i="3" l="1"/>
  <c r="I2" i="3"/>
  <c r="J2" i="3"/>
  <c r="G20" i="1"/>
  <c r="J20" i="1"/>
  <c r="K20" i="1" s="1"/>
  <c r="G21" i="1"/>
  <c r="J21" i="1"/>
  <c r="K21" i="1" s="1"/>
  <c r="G22" i="1"/>
  <c r="J22" i="1"/>
  <c r="K22" i="1" s="1"/>
  <c r="G23" i="1"/>
  <c r="J23" i="1"/>
  <c r="K23" i="1" s="1"/>
  <c r="G24" i="1"/>
  <c r="J24" i="1"/>
  <c r="K24" i="1" s="1"/>
  <c r="G25" i="1"/>
  <c r="J25" i="1"/>
  <c r="K25" i="1" s="1"/>
  <c r="G26" i="1"/>
  <c r="J26" i="1"/>
  <c r="K26" i="1" s="1"/>
  <c r="G27" i="1"/>
  <c r="J27" i="1"/>
  <c r="K27" i="1" s="1"/>
  <c r="G28" i="1"/>
  <c r="J28" i="1"/>
  <c r="K28" i="1" s="1"/>
  <c r="G29" i="1"/>
  <c r="J29" i="1"/>
  <c r="K29" i="1" s="1"/>
  <c r="G30" i="1"/>
  <c r="J30" i="1"/>
  <c r="K30" i="1" s="1"/>
  <c r="G31" i="1"/>
  <c r="J31" i="1"/>
  <c r="K31" i="1" s="1"/>
  <c r="G32" i="1"/>
  <c r="J32" i="1"/>
  <c r="K32" i="1" s="1"/>
  <c r="G33" i="1"/>
  <c r="J33" i="1"/>
  <c r="K33" i="1"/>
  <c r="G34" i="1"/>
  <c r="J34" i="1"/>
  <c r="K34" i="1" s="1"/>
  <c r="G35" i="1"/>
  <c r="J35" i="1"/>
  <c r="K35" i="1" s="1"/>
  <c r="G36" i="1"/>
  <c r="J36" i="1"/>
  <c r="K36" i="1" s="1"/>
  <c r="G37" i="1"/>
  <c r="J37" i="1"/>
  <c r="K37" i="1" s="1"/>
  <c r="J17" i="1"/>
  <c r="K17" i="1" s="1"/>
  <c r="G17" i="1"/>
  <c r="K38" i="1" l="1"/>
  <c r="G11" i="1"/>
  <c r="J11" i="1"/>
  <c r="K11" i="1" s="1"/>
  <c r="G12" i="1"/>
  <c r="J12" i="1"/>
  <c r="K12" i="1" s="1"/>
  <c r="G13" i="1"/>
  <c r="J13" i="1"/>
  <c r="K13" i="1"/>
  <c r="G14" i="1"/>
  <c r="J14" i="1"/>
  <c r="K14" i="1" s="1"/>
  <c r="I3" i="11" l="1"/>
  <c r="H3" i="11"/>
  <c r="G3" i="11"/>
  <c r="F3" i="11"/>
  <c r="E3" i="11"/>
  <c r="I2" i="11"/>
  <c r="J2" i="11" s="1"/>
  <c r="F2" i="11"/>
  <c r="I5" i="6"/>
  <c r="H5" i="6"/>
  <c r="G5" i="6"/>
  <c r="F5" i="6"/>
  <c r="E5" i="6"/>
  <c r="G7" i="1" l="1"/>
  <c r="H4" i="1" l="1"/>
  <c r="I4" i="1"/>
  <c r="F4" i="1"/>
  <c r="J3" i="1" l="1"/>
  <c r="K3" i="1" s="1"/>
  <c r="J10" i="1"/>
  <c r="J5" i="1"/>
  <c r="J7" i="1"/>
  <c r="J8" i="1"/>
  <c r="J9" i="1"/>
  <c r="J15" i="1"/>
  <c r="J16" i="1"/>
  <c r="J18" i="1"/>
  <c r="J19" i="1"/>
  <c r="J2" i="1"/>
  <c r="J4" i="1" s="1"/>
  <c r="I2" i="9" l="1"/>
  <c r="J2" i="9" s="1"/>
  <c r="I6" i="9"/>
  <c r="J6" i="9" s="1"/>
  <c r="F6" i="9"/>
  <c r="J5" i="9"/>
  <c r="I5" i="9"/>
  <c r="F5" i="9"/>
  <c r="I4" i="9"/>
  <c r="J4" i="9" s="1"/>
  <c r="F4" i="9"/>
  <c r="I3" i="9"/>
  <c r="J3" i="9" s="1"/>
  <c r="F3" i="9"/>
  <c r="F2" i="9"/>
  <c r="I24" i="8" l="1"/>
  <c r="J24" i="8" s="1"/>
  <c r="F24" i="8"/>
  <c r="I23" i="8"/>
  <c r="J23" i="8" s="1"/>
  <c r="F23" i="8"/>
  <c r="I22" i="8"/>
  <c r="J22" i="8" s="1"/>
  <c r="F22" i="8"/>
  <c r="J21" i="8"/>
  <c r="I21" i="8"/>
  <c r="F21" i="8"/>
  <c r="I20" i="8"/>
  <c r="J20" i="8" s="1"/>
  <c r="F20" i="8"/>
  <c r="I19" i="8"/>
  <c r="J19" i="8" s="1"/>
  <c r="F19" i="8"/>
  <c r="I18" i="8"/>
  <c r="J18" i="8" s="1"/>
  <c r="F18" i="8"/>
  <c r="J17" i="8"/>
  <c r="I17" i="8"/>
  <c r="F17" i="8"/>
  <c r="I16" i="8"/>
  <c r="J16" i="8" s="1"/>
  <c r="F16" i="8"/>
  <c r="I15" i="8"/>
  <c r="J15" i="8" s="1"/>
  <c r="F15" i="8"/>
  <c r="I14" i="8"/>
  <c r="J14" i="8" s="1"/>
  <c r="F14" i="8"/>
  <c r="I13" i="8"/>
  <c r="J13" i="8" s="1"/>
  <c r="F13" i="8"/>
  <c r="I12" i="8"/>
  <c r="J12" i="8" s="1"/>
  <c r="F12" i="8"/>
  <c r="I11" i="8"/>
  <c r="J11" i="8" s="1"/>
  <c r="F11" i="8"/>
  <c r="I10" i="8"/>
  <c r="J10" i="8" s="1"/>
  <c r="F10" i="8"/>
  <c r="J9" i="8"/>
  <c r="I9" i="8"/>
  <c r="F9" i="8"/>
  <c r="I8" i="8"/>
  <c r="J8" i="8" s="1"/>
  <c r="F8" i="8"/>
  <c r="I7" i="8"/>
  <c r="J7" i="8" s="1"/>
  <c r="F7" i="8"/>
  <c r="I6" i="8"/>
  <c r="J6" i="8" s="1"/>
  <c r="F6" i="8"/>
  <c r="I5" i="8"/>
  <c r="J5" i="8" s="1"/>
  <c r="F5" i="8"/>
  <c r="J4" i="8"/>
  <c r="I4" i="8"/>
  <c r="F4" i="8"/>
  <c r="I3" i="8"/>
  <c r="J3" i="8" s="1"/>
  <c r="F3" i="8"/>
  <c r="I2" i="8"/>
  <c r="J2" i="8" s="1"/>
  <c r="F2" i="8"/>
  <c r="I24" i="7"/>
  <c r="J24" i="7" s="1"/>
  <c r="F24" i="7"/>
  <c r="I23" i="7"/>
  <c r="J23" i="7" s="1"/>
  <c r="F23" i="7"/>
  <c r="I22" i="7"/>
  <c r="J22" i="7" s="1"/>
  <c r="F22" i="7"/>
  <c r="J21" i="7"/>
  <c r="I21" i="7"/>
  <c r="F21" i="7"/>
  <c r="I20" i="7"/>
  <c r="J20" i="7" s="1"/>
  <c r="F20" i="7"/>
  <c r="I19" i="7"/>
  <c r="J19" i="7" s="1"/>
  <c r="F19" i="7"/>
  <c r="I18" i="7"/>
  <c r="J18" i="7" s="1"/>
  <c r="F18" i="7"/>
  <c r="J17" i="7"/>
  <c r="I17" i="7"/>
  <c r="F17" i="7"/>
  <c r="I16" i="7"/>
  <c r="J16" i="7" s="1"/>
  <c r="F16" i="7"/>
  <c r="I15" i="7"/>
  <c r="J15" i="7" s="1"/>
  <c r="F15" i="7"/>
  <c r="I14" i="7"/>
  <c r="J14" i="7" s="1"/>
  <c r="F14" i="7"/>
  <c r="J13" i="7"/>
  <c r="I13" i="7"/>
  <c r="F13" i="7"/>
  <c r="I12" i="7"/>
  <c r="J12" i="7" s="1"/>
  <c r="F12" i="7"/>
  <c r="I11" i="7"/>
  <c r="J11" i="7" s="1"/>
  <c r="F11" i="7"/>
  <c r="I10" i="7"/>
  <c r="J10" i="7" s="1"/>
  <c r="F10" i="7"/>
  <c r="J9" i="7"/>
  <c r="I9" i="7"/>
  <c r="F9" i="7"/>
  <c r="I8" i="7"/>
  <c r="J8" i="7" s="1"/>
  <c r="F8" i="7"/>
  <c r="I7" i="7"/>
  <c r="J7" i="7" s="1"/>
  <c r="F7" i="7"/>
  <c r="I6" i="7"/>
  <c r="J6" i="7" s="1"/>
  <c r="F6" i="7"/>
  <c r="J5" i="7"/>
  <c r="I5" i="7"/>
  <c r="F5" i="7"/>
  <c r="I4" i="7"/>
  <c r="J4" i="7" s="1"/>
  <c r="F4" i="7"/>
  <c r="I3" i="7"/>
  <c r="J3" i="7" s="1"/>
  <c r="F3" i="7"/>
  <c r="I2" i="7"/>
  <c r="J2" i="7" s="1"/>
  <c r="F2" i="7"/>
  <c r="I23" i="6"/>
  <c r="J23" i="6" s="1"/>
  <c r="F23" i="6"/>
  <c r="I22" i="6"/>
  <c r="J22" i="6" s="1"/>
  <c r="F22" i="6"/>
  <c r="I21" i="6"/>
  <c r="J21" i="6" s="1"/>
  <c r="F21" i="6"/>
  <c r="I20" i="6"/>
  <c r="J20" i="6" s="1"/>
  <c r="F20" i="6"/>
  <c r="I19" i="6"/>
  <c r="J19" i="6" s="1"/>
  <c r="F19" i="6"/>
  <c r="I18" i="6"/>
  <c r="J18" i="6" s="1"/>
  <c r="F18" i="6"/>
  <c r="I17" i="6"/>
  <c r="J17" i="6" s="1"/>
  <c r="F17" i="6"/>
  <c r="I16" i="6"/>
  <c r="J16" i="6" s="1"/>
  <c r="F16" i="6"/>
  <c r="I15" i="6"/>
  <c r="J15" i="6" s="1"/>
  <c r="F15" i="6"/>
  <c r="I14" i="6"/>
  <c r="J14" i="6" s="1"/>
  <c r="F14" i="6"/>
  <c r="I13" i="6"/>
  <c r="J13" i="6" s="1"/>
  <c r="F13" i="6"/>
  <c r="I12" i="6"/>
  <c r="J12" i="6" s="1"/>
  <c r="F12" i="6"/>
  <c r="I11" i="6"/>
  <c r="J11" i="6" s="1"/>
  <c r="F11" i="6"/>
  <c r="J10" i="6"/>
  <c r="I10" i="6"/>
  <c r="F10" i="6"/>
  <c r="I9" i="6"/>
  <c r="J9" i="6" s="1"/>
  <c r="F9" i="6"/>
  <c r="I8" i="6"/>
  <c r="J8" i="6" s="1"/>
  <c r="F8" i="6"/>
  <c r="I7" i="6"/>
  <c r="J7" i="6" s="1"/>
  <c r="F7" i="6"/>
  <c r="I6" i="6"/>
  <c r="J6" i="6" s="1"/>
  <c r="F6" i="6"/>
  <c r="I4" i="6"/>
  <c r="J4" i="6" s="1"/>
  <c r="F4" i="6"/>
  <c r="I3" i="6"/>
  <c r="J3" i="6" s="1"/>
  <c r="F3" i="6"/>
  <c r="I2" i="6"/>
  <c r="J2" i="6" s="1"/>
  <c r="F2" i="6"/>
  <c r="I24" i="5"/>
  <c r="J24" i="5" s="1"/>
  <c r="F24" i="5"/>
  <c r="J23" i="5"/>
  <c r="I23" i="5"/>
  <c r="F23" i="5"/>
  <c r="I22" i="5"/>
  <c r="J22" i="5" s="1"/>
  <c r="F22" i="5"/>
  <c r="I21" i="5"/>
  <c r="J21" i="5" s="1"/>
  <c r="F21" i="5"/>
  <c r="I20" i="5"/>
  <c r="J20" i="5" s="1"/>
  <c r="F20" i="5"/>
  <c r="J19" i="5"/>
  <c r="I19" i="5"/>
  <c r="F19" i="5"/>
  <c r="I18" i="5"/>
  <c r="J18" i="5" s="1"/>
  <c r="F18" i="5"/>
  <c r="I17" i="5"/>
  <c r="J17" i="5" s="1"/>
  <c r="F17" i="5"/>
  <c r="I16" i="5"/>
  <c r="J16" i="5" s="1"/>
  <c r="F16" i="5"/>
  <c r="J15" i="5"/>
  <c r="I15" i="5"/>
  <c r="F15" i="5"/>
  <c r="I14" i="5"/>
  <c r="J14" i="5" s="1"/>
  <c r="F14" i="5"/>
  <c r="I13" i="5"/>
  <c r="J13" i="5" s="1"/>
  <c r="F13" i="5"/>
  <c r="I12" i="5"/>
  <c r="J12" i="5" s="1"/>
  <c r="F12" i="5"/>
  <c r="J11" i="5"/>
  <c r="I11" i="5"/>
  <c r="F11" i="5"/>
  <c r="I10" i="5"/>
  <c r="J10" i="5" s="1"/>
  <c r="F10" i="5"/>
  <c r="I9" i="5"/>
  <c r="J9" i="5" s="1"/>
  <c r="F9" i="5"/>
  <c r="I8" i="5"/>
  <c r="J8" i="5" s="1"/>
  <c r="F8" i="5"/>
  <c r="J7" i="5"/>
  <c r="I7" i="5"/>
  <c r="F7" i="5"/>
  <c r="I6" i="5"/>
  <c r="J6" i="5" s="1"/>
  <c r="F6" i="5"/>
  <c r="I5" i="5"/>
  <c r="J5" i="5" s="1"/>
  <c r="F5" i="5"/>
  <c r="I4" i="5"/>
  <c r="J4" i="5" s="1"/>
  <c r="F4" i="5"/>
  <c r="J3" i="5"/>
  <c r="I3" i="5"/>
  <c r="F3" i="5"/>
  <c r="I2" i="5"/>
  <c r="J2" i="5" s="1"/>
  <c r="F2" i="5"/>
  <c r="I25" i="4"/>
  <c r="J25" i="4" s="1"/>
  <c r="F25" i="4"/>
  <c r="I24" i="4"/>
  <c r="J24" i="4" s="1"/>
  <c r="F24" i="4"/>
  <c r="I23" i="4"/>
  <c r="J23" i="4" s="1"/>
  <c r="F23" i="4"/>
  <c r="J22" i="4"/>
  <c r="I22" i="4"/>
  <c r="F22" i="4"/>
  <c r="I21" i="4"/>
  <c r="J21" i="4" s="1"/>
  <c r="F21" i="4"/>
  <c r="I20" i="4"/>
  <c r="J20" i="4" s="1"/>
  <c r="F20" i="4"/>
  <c r="I19" i="4"/>
  <c r="J19" i="4" s="1"/>
  <c r="F19" i="4"/>
  <c r="J18" i="4"/>
  <c r="I18" i="4"/>
  <c r="F18" i="4"/>
  <c r="I17" i="4"/>
  <c r="J17" i="4" s="1"/>
  <c r="F17" i="4"/>
  <c r="I16" i="4"/>
  <c r="J16" i="4" s="1"/>
  <c r="F16" i="4"/>
  <c r="I15" i="4"/>
  <c r="J15" i="4" s="1"/>
  <c r="F15" i="4"/>
  <c r="J14" i="4"/>
  <c r="I14" i="4"/>
  <c r="F14" i="4"/>
  <c r="I13" i="4"/>
  <c r="J13" i="4" s="1"/>
  <c r="F13" i="4"/>
  <c r="I12" i="4"/>
  <c r="J12" i="4" s="1"/>
  <c r="F12" i="4"/>
  <c r="I11" i="4"/>
  <c r="J11" i="4" s="1"/>
  <c r="F11" i="4"/>
  <c r="J10" i="4"/>
  <c r="I10" i="4"/>
  <c r="F10" i="4"/>
  <c r="I9" i="4"/>
  <c r="J9" i="4" s="1"/>
  <c r="F9" i="4"/>
  <c r="I8" i="4"/>
  <c r="J8" i="4" s="1"/>
  <c r="F8" i="4"/>
  <c r="I7" i="4"/>
  <c r="J7" i="4" s="1"/>
  <c r="F7" i="4"/>
  <c r="J6" i="4"/>
  <c r="I6" i="4"/>
  <c r="F6" i="4"/>
  <c r="I5" i="4"/>
  <c r="J5" i="4" s="1"/>
  <c r="F5" i="4"/>
  <c r="I4" i="4"/>
  <c r="J4" i="4" s="1"/>
  <c r="F4" i="4"/>
  <c r="I3" i="4"/>
  <c r="J3" i="4" s="1"/>
  <c r="F3" i="4"/>
  <c r="I24" i="3"/>
  <c r="J24" i="3" s="1"/>
  <c r="F24" i="3"/>
  <c r="I23" i="3"/>
  <c r="J23" i="3" s="1"/>
  <c r="F23" i="3"/>
  <c r="I22" i="3"/>
  <c r="J22" i="3" s="1"/>
  <c r="F22" i="3"/>
  <c r="I21" i="3"/>
  <c r="J21" i="3" s="1"/>
  <c r="F21" i="3"/>
  <c r="I20" i="3"/>
  <c r="J20" i="3" s="1"/>
  <c r="F20" i="3"/>
  <c r="J19" i="3"/>
  <c r="I19" i="3"/>
  <c r="F19" i="3"/>
  <c r="I18" i="3"/>
  <c r="J18" i="3" s="1"/>
  <c r="F18" i="3"/>
  <c r="I17" i="3"/>
  <c r="J17" i="3" s="1"/>
  <c r="F17" i="3"/>
  <c r="I16" i="3"/>
  <c r="J16" i="3" s="1"/>
  <c r="F16" i="3"/>
  <c r="J15" i="3"/>
  <c r="I15" i="3"/>
  <c r="F15" i="3"/>
  <c r="I14" i="3"/>
  <c r="J14" i="3" s="1"/>
  <c r="F14" i="3"/>
  <c r="I13" i="3"/>
  <c r="J13" i="3" s="1"/>
  <c r="F13" i="3"/>
  <c r="I12" i="3"/>
  <c r="J12" i="3" s="1"/>
  <c r="F12" i="3"/>
  <c r="J11" i="3"/>
  <c r="I11" i="3"/>
  <c r="F11" i="3"/>
  <c r="I10" i="3"/>
  <c r="J10" i="3" s="1"/>
  <c r="F10" i="3"/>
  <c r="I9" i="3"/>
  <c r="J9" i="3" s="1"/>
  <c r="F9" i="3"/>
  <c r="I8" i="3"/>
  <c r="J8" i="3" s="1"/>
  <c r="F8" i="3"/>
  <c r="J7" i="3"/>
  <c r="I7" i="3"/>
  <c r="F7" i="3"/>
  <c r="I6" i="3"/>
  <c r="J6" i="3" s="1"/>
  <c r="F6" i="3"/>
  <c r="I5" i="3"/>
  <c r="J5" i="3" s="1"/>
  <c r="F5" i="3"/>
  <c r="I4" i="3"/>
  <c r="J4" i="3" s="1"/>
  <c r="F4" i="3"/>
  <c r="J3" i="3"/>
  <c r="I3" i="3"/>
  <c r="F3" i="3"/>
  <c r="K10" i="1"/>
  <c r="K5" i="1"/>
  <c r="K7" i="1"/>
  <c r="K8" i="1"/>
  <c r="K9" i="1"/>
  <c r="K15" i="1"/>
  <c r="K16" i="1"/>
  <c r="K18" i="1"/>
  <c r="K19" i="1"/>
  <c r="K2" i="1"/>
  <c r="K4" i="1" s="1"/>
  <c r="G3" i="1"/>
  <c r="G10" i="1"/>
  <c r="G5" i="1"/>
  <c r="G8" i="1"/>
  <c r="G9" i="1"/>
  <c r="G15" i="1"/>
  <c r="G16" i="1"/>
  <c r="G18" i="1"/>
  <c r="G19" i="1"/>
  <c r="G2" i="1"/>
  <c r="G4" i="1" s="1"/>
</calcChain>
</file>

<file path=xl/sharedStrings.xml><?xml version="1.0" encoding="utf-8"?>
<sst xmlns="http://schemas.openxmlformats.org/spreadsheetml/2006/main" count="359" uniqueCount="139">
  <si>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</si>
  <si>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</si>
  <si>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</si>
  <si>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</si>
  <si>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</si>
  <si>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</si>
  <si>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</si>
  <si>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</si>
  <si>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</si>
  <si>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</si>
  <si>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t>Faisceau</t>
  </si>
  <si>
    <t>Télémétrie</t>
  </si>
  <si>
    <t>S80 Spliced Loom Kit</t>
  </si>
  <si>
    <t>S80</t>
  </si>
  <si>
    <t>traducteur lambda</t>
  </si>
  <si>
    <t>cables de connection</t>
  </si>
  <si>
    <t>ECU</t>
  </si>
  <si>
    <t>capteur pression et temp du plenum</t>
  </si>
  <si>
    <t xml:space="preserve">contact chez le fournisseur : </t>
  </si>
  <si>
    <t>RS-M10WS</t>
  </si>
  <si>
    <t>capteur de vitesse de roue</t>
  </si>
  <si>
    <t>Effet Hall</t>
  </si>
  <si>
    <t>Capteur de pression essence</t>
  </si>
  <si>
    <t>FPS-V2-10</t>
  </si>
  <si>
    <t>10 bar max</t>
  </si>
  <si>
    <t>moteur</t>
  </si>
  <si>
    <t>réducteur</t>
  </si>
  <si>
    <t>cable de connexion avec le faisceau</t>
  </si>
  <si>
    <t>cable de connexion avec l'ordi</t>
  </si>
  <si>
    <t>Kit starter</t>
  </si>
  <si>
    <t>télémétrie</t>
  </si>
  <si>
    <t>système d'acquisition de données</t>
  </si>
  <si>
    <t>innovate-LC-2</t>
  </si>
  <si>
    <t>BG45x15PI 12V motor</t>
  </si>
  <si>
    <t>SG62 8:1 gearbox</t>
  </si>
  <si>
    <t>BGE 45 controller</t>
  </si>
  <si>
    <t>conrôleur</t>
  </si>
  <si>
    <t>cable CPL BG65 1500 G WD 12POL AMH</t>
  </si>
  <si>
    <t>RaceCapureMK3 without cellular option</t>
  </si>
  <si>
    <t>FPS-V2-100</t>
  </si>
  <si>
    <t>Capteur pression frein</t>
  </si>
  <si>
    <t>100 bar max</t>
  </si>
  <si>
    <t>Romain FERNAND   : &lt;r.fernand@texense.com&gt;</t>
  </si>
  <si>
    <t>403-563</t>
  </si>
  <si>
    <t>MCP23008</t>
  </si>
  <si>
    <t>Extenseur de voie digital par protocol I²C pour tableau de bord</t>
  </si>
  <si>
    <t xml:space="preserve">769-7409 </t>
  </si>
  <si>
    <t>Arduino Uno</t>
  </si>
  <si>
    <t>numéro de la commande</t>
  </si>
  <si>
    <t>Carte avant</t>
  </si>
  <si>
    <t>Carte arrière</t>
  </si>
  <si>
    <t>Tableau de bord</t>
  </si>
  <si>
    <t>124-5482</t>
  </si>
  <si>
    <t>TOTAL</t>
  </si>
  <si>
    <t>Ruban LED</t>
  </si>
  <si>
    <t>pour le compte tour ( 2x plus chère que chez adafruit !)</t>
  </si>
  <si>
    <t>609-6164</t>
  </si>
  <si>
    <t>Bouton d'arrêt d'urgence</t>
  </si>
  <si>
    <t>arrêt d'urgence, diamètre 40mm pour les deux cotés</t>
  </si>
  <si>
    <t>262-3015</t>
  </si>
  <si>
    <t>Eclairage LED rouge</t>
  </si>
  <si>
    <t>Break light</t>
  </si>
  <si>
    <t>772-0928</t>
  </si>
  <si>
    <t>Boîtier IP67</t>
  </si>
  <si>
    <t>pour arduino uno</t>
  </si>
  <si>
    <t>219-5813</t>
  </si>
  <si>
    <t>BOTS</t>
  </si>
  <si>
    <t>Bosch 0281002845</t>
  </si>
  <si>
    <t>Capteur, pression de suralimentation BOSCH</t>
  </si>
  <si>
    <t>INT-200</t>
  </si>
  <si>
    <t>Capteur température pneu</t>
  </si>
  <si>
    <t>200° max</t>
  </si>
  <si>
    <t>ELPM25</t>
  </si>
  <si>
    <t>Capteur débattement 25mm</t>
  </si>
  <si>
    <t>pour guillotine</t>
  </si>
  <si>
    <t>BSPD</t>
  </si>
  <si>
    <t>1012 £</t>
  </si>
  <si>
    <t>CANdiy-Shield V2 - CAN-Bus Shield</t>
  </si>
  <si>
    <t>shield pour bus CAN</t>
  </si>
  <si>
    <t>livraison comprise</t>
  </si>
  <si>
    <t>j'ai pas compris le prix</t>
  </si>
  <si>
    <r>
      <rPr>
        <b/>
        <sz val="18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(10/10/2018)</t>
    </r>
  </si>
  <si>
    <r>
      <t>2</t>
    </r>
    <r>
      <rPr>
        <sz val="12"/>
        <color theme="1"/>
        <rFont val="Calibri"/>
        <family val="2"/>
        <scheme val="minor"/>
      </rPr>
      <t>(10/11/2018)</t>
    </r>
  </si>
  <si>
    <t>mcp2562</t>
  </si>
  <si>
    <t>can transceiver</t>
  </si>
  <si>
    <t>lot de 10</t>
  </si>
  <si>
    <t>mcp2515</t>
  </si>
  <si>
    <t>can controler</t>
  </si>
  <si>
    <t>547-6294</t>
  </si>
  <si>
    <t>quartz 16 MHz</t>
  </si>
  <si>
    <t>quartz pour le can</t>
  </si>
  <si>
    <t>lot de 5</t>
  </si>
  <si>
    <t>679-5596</t>
  </si>
  <si>
    <t>467-598</t>
  </si>
  <si>
    <t>cosse à sertir série 4809</t>
  </si>
  <si>
    <t>pour KK 254</t>
  </si>
  <si>
    <t>Connecteur 4 voie KK 254</t>
  </si>
  <si>
    <t>mâle</t>
  </si>
  <si>
    <t>467-611</t>
  </si>
  <si>
    <t>femelle</t>
  </si>
  <si>
    <t>10 unités</t>
  </si>
  <si>
    <t>1 kit de 10</t>
  </si>
  <si>
    <t>Afficheur 3 digit</t>
  </si>
  <si>
    <t>863-4967</t>
  </si>
  <si>
    <t>BA56-12SYKWA</t>
  </si>
  <si>
    <t>877-0965</t>
  </si>
  <si>
    <t>SA10-21SYKWA</t>
  </si>
  <si>
    <t>Afficheur 1 digit</t>
  </si>
  <si>
    <t>Paquet de 13</t>
  </si>
  <si>
    <t>Paquet de 4</t>
  </si>
  <si>
    <t>628-3532</t>
  </si>
  <si>
    <t>799-0225</t>
  </si>
  <si>
    <t>on en prends 5 au cas ou</t>
  </si>
  <si>
    <t>734-6823</t>
  </si>
  <si>
    <t>Bouton poussoir</t>
  </si>
  <si>
    <t>173-2916</t>
  </si>
  <si>
    <t>173-2922</t>
  </si>
  <si>
    <t>173-2972</t>
  </si>
  <si>
    <t>Connecteur 2 voie</t>
  </si>
  <si>
    <t>Connecteur 3 voie</t>
  </si>
  <si>
    <t>mâle KK254</t>
  </si>
  <si>
    <t>Paquet de 5</t>
  </si>
  <si>
    <t>296-4934</t>
  </si>
  <si>
    <t>femelle KK254</t>
  </si>
  <si>
    <t>296-4940</t>
  </si>
  <si>
    <t>679-5404</t>
  </si>
  <si>
    <t>Connecteur 7 voie</t>
  </si>
  <si>
    <t>Paquet de 10</t>
  </si>
  <si>
    <t>THN 15-1211</t>
  </si>
  <si>
    <t>Traco power 9-18v to 5V 3A</t>
  </si>
  <si>
    <t>438-272</t>
  </si>
  <si>
    <t>Paquet de 20</t>
  </si>
  <si>
    <t>1 en sécu</t>
  </si>
  <si>
    <t>671-4733</t>
  </si>
  <si>
    <t>2N700</t>
  </si>
  <si>
    <t>mosfet N- 200mA</t>
  </si>
  <si>
    <t>sécu</t>
  </si>
  <si>
    <t>PDWorx Paddle shifter</t>
  </si>
  <si>
    <t>palette au volant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</si>
</sst>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717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2" xfId="0" applyFont="1" applyFill="1" applyBorder="1" applyAlignment="1">
      <alignment wrapText="1"/>
    </xf>
    <xf numFmtId="0" fontId="0" fillId="2" borderId="0" xfId="0" applyFill="1" applyAlignment="1">
      <alignment vertical="center" wrapText="1"/>
    </xf>
    <xf numFmtId="0" fontId="0" fillId="0" borderId="6" xfId="0" applyBorder="1"/>
    <xf numFmtId="9" fontId="0" fillId="0" borderId="6" xfId="0" applyNumberFormat="1" applyBorder="1"/>
    <xf numFmtId="0" fontId="0" fillId="0" borderId="7" xfId="0" applyBorder="1" applyAlignment="1">
      <alignment vertical="center"/>
    </xf>
    <xf numFmtId="0" fontId="0" fillId="0" borderId="7" xfId="0" applyBorder="1"/>
    <xf numFmtId="9" fontId="0" fillId="0" borderId="7" xfId="0" applyNumberFormat="1" applyBorder="1"/>
    <xf numFmtId="2" fontId="0" fillId="0" borderId="7" xfId="0" applyNumberFormat="1" applyBorder="1"/>
    <xf numFmtId="2" fontId="0" fillId="0" borderId="6" xfId="0" applyNumberFormat="1" applyBorder="1"/>
    <xf numFmtId="0" fontId="1" fillId="3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4" xfId="0" applyBorder="1" applyAlignment="1">
      <alignment vertical="center"/>
    </xf>
    <xf numFmtId="0" fontId="4" fillId="0" borderId="14" xfId="0" applyFont="1" applyBorder="1" applyAlignment="1">
      <alignment horizontal="left" vertical="center" indent="1"/>
    </xf>
    <xf numFmtId="0" fontId="0" fillId="0" borderId="14" xfId="0" applyBorder="1" applyAlignment="1">
      <alignment wrapText="1"/>
    </xf>
    <xf numFmtId="0" fontId="0" fillId="0" borderId="14" xfId="0" applyBorder="1"/>
    <xf numFmtId="9" fontId="0" fillId="0" borderId="14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0" fontId="0" fillId="0" borderId="6" xfId="0" applyBorder="1" applyAlignment="1">
      <alignment wrapText="1"/>
    </xf>
    <xf numFmtId="0" fontId="0" fillId="0" borderId="17" xfId="0" applyBorder="1" applyAlignment="1">
      <alignment vertical="center"/>
    </xf>
    <xf numFmtId="0" fontId="0" fillId="0" borderId="18" xfId="0" applyBorder="1"/>
    <xf numFmtId="9" fontId="0" fillId="0" borderId="18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0" fontId="0" fillId="0" borderId="6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5" borderId="16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0" borderId="2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/>
    <xf numFmtId="0" fontId="0" fillId="0" borderId="0" xfId="0" applyAlignment="1">
      <alignment horizontal="center" vertical="center"/>
    </xf>
    <xf numFmtId="0" fontId="0" fillId="0" borderId="22" xfId="0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8" fontId="0" fillId="5" borderId="16" xfId="0" applyNumberFormat="1" applyFill="1" applyBorder="1"/>
    <xf numFmtId="0" fontId="12" fillId="0" borderId="0" xfId="0" applyFont="1"/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7" xfId="0" applyBorder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/>
    <xf numFmtId="2" fontId="0" fillId="4" borderId="0" xfId="0" applyNumberFormat="1" applyFill="1"/>
    <xf numFmtId="0" fontId="10" fillId="0" borderId="7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5" borderId="26" xfId="0" applyFill="1" applyBorder="1"/>
    <xf numFmtId="0" fontId="0" fillId="0" borderId="18" xfId="0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12" fillId="0" borderId="6" xfId="0" applyFont="1" applyBorder="1"/>
    <xf numFmtId="0" fontId="13" fillId="6" borderId="0" xfId="0" applyFont="1" applyFill="1" applyAlignment="1">
      <alignment horizontal="center"/>
    </xf>
    <xf numFmtId="0" fontId="1" fillId="6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22" workbookViewId="0">
      <selection activeCell="L30" sqref="L30"/>
    </sheetView>
  </sheetViews>
  <sheetFormatPr baseColWidth="10" defaultColWidth="9.140625" defaultRowHeight="15" x14ac:dyDescent="0.25"/>
  <cols>
    <col min="1" max="1" width="16.7109375" customWidth="1"/>
    <col min="2" max="2" width="15.28515625" bestFit="1" customWidth="1"/>
    <col min="3" max="3" width="15.85546875" customWidth="1"/>
    <col min="4" max="4" width="17.85546875" customWidth="1"/>
    <col min="5" max="5" width="36.5703125" customWidth="1"/>
    <col min="6" max="6" width="9.7109375" customWidth="1"/>
    <col min="8" max="8" width="11.5703125" customWidth="1"/>
    <col min="10" max="10" width="11" customWidth="1"/>
    <col min="11" max="11" width="11.85546875" customWidth="1"/>
    <col min="12" max="12" width="19.7109375" customWidth="1"/>
  </cols>
  <sheetData>
    <row r="1" spans="1:12" ht="38.25" customHeight="1" thickBot="1" x14ac:dyDescent="0.3">
      <c r="A1" s="19" t="s">
        <v>48</v>
      </c>
      <c r="B1" s="20" t="s">
        <v>0</v>
      </c>
      <c r="C1" s="21" t="s">
        <v>1</v>
      </c>
      <c r="D1" s="22" t="s">
        <v>2</v>
      </c>
      <c r="E1" s="21" t="s">
        <v>3</v>
      </c>
      <c r="F1" s="21" t="s">
        <v>4</v>
      </c>
      <c r="G1" s="21" t="s">
        <v>5</v>
      </c>
      <c r="H1" s="23" t="s">
        <v>6</v>
      </c>
      <c r="I1" s="21" t="s">
        <v>7</v>
      </c>
      <c r="J1" s="21" t="s">
        <v>8</v>
      </c>
      <c r="K1" s="24" t="s">
        <v>9</v>
      </c>
      <c r="L1" s="1"/>
    </row>
    <row r="2" spans="1:12" ht="30" x14ac:dyDescent="0.25">
      <c r="A2" s="67" t="s">
        <v>81</v>
      </c>
      <c r="B2" s="34" t="s">
        <v>51</v>
      </c>
      <c r="C2" s="26" t="s">
        <v>43</v>
      </c>
      <c r="D2" s="27" t="s">
        <v>44</v>
      </c>
      <c r="E2" s="27" t="s">
        <v>45</v>
      </c>
      <c r="F2" s="28">
        <v>1.022</v>
      </c>
      <c r="G2" s="28">
        <f>1.2*F2</f>
        <v>1.2263999999999999</v>
      </c>
      <c r="H2" s="29">
        <v>0.1</v>
      </c>
      <c r="I2" s="28">
        <v>5</v>
      </c>
      <c r="J2" s="30">
        <f>I2*F2*(1-H2)</f>
        <v>4.5990000000000002</v>
      </c>
      <c r="K2" s="31">
        <f>J2*1.2</f>
        <v>5.5187999999999997</v>
      </c>
    </row>
    <row r="3" spans="1:12" x14ac:dyDescent="0.25">
      <c r="A3" s="68"/>
      <c r="B3" s="39" t="s">
        <v>49</v>
      </c>
      <c r="C3" s="35" t="s">
        <v>46</v>
      </c>
      <c r="D3" s="35" t="s">
        <v>47</v>
      </c>
      <c r="E3" s="35"/>
      <c r="F3" s="35">
        <v>20.57</v>
      </c>
      <c r="G3" s="35">
        <f t="shared" ref="G3:G19" si="0">1.2*F3</f>
        <v>24.684000000000001</v>
      </c>
      <c r="H3" s="36">
        <v>0.1</v>
      </c>
      <c r="I3" s="35">
        <v>2</v>
      </c>
      <c r="J3" s="37">
        <f t="shared" ref="J3:J19" si="1">I3*F3*(1-H3)</f>
        <v>37.026000000000003</v>
      </c>
      <c r="K3" s="38">
        <f>J3*1.2</f>
        <v>44.431200000000004</v>
      </c>
    </row>
    <row r="4" spans="1:12" ht="45" customHeight="1" thickBot="1" x14ac:dyDescent="0.3">
      <c r="A4" s="69"/>
      <c r="B4" s="40"/>
      <c r="C4" s="32"/>
      <c r="D4" s="32"/>
      <c r="E4" s="41" t="s">
        <v>53</v>
      </c>
      <c r="F4" s="42">
        <f>SUM(F2:F3)</f>
        <v>21.591999999999999</v>
      </c>
      <c r="G4" s="42">
        <f t="shared" ref="G4:K4" si="2">SUM(G2:G3)</f>
        <v>25.910400000000003</v>
      </c>
      <c r="H4" s="42">
        <f t="shared" si="2"/>
        <v>0.2</v>
      </c>
      <c r="I4" s="42">
        <f t="shared" si="2"/>
        <v>7</v>
      </c>
      <c r="J4" s="42">
        <f t="shared" si="2"/>
        <v>41.625</v>
      </c>
      <c r="K4" s="65">
        <f t="shared" si="2"/>
        <v>49.95</v>
      </c>
    </row>
    <row r="5" spans="1:12" ht="30" x14ac:dyDescent="0.25">
      <c r="A5" s="70" t="s">
        <v>82</v>
      </c>
      <c r="B5" s="64" t="s">
        <v>51</v>
      </c>
      <c r="C5" s="26" t="s">
        <v>52</v>
      </c>
      <c r="D5" s="28" t="s">
        <v>54</v>
      </c>
      <c r="E5" s="27" t="s">
        <v>55</v>
      </c>
      <c r="F5" s="28">
        <v>43.46</v>
      </c>
      <c r="G5" s="28">
        <f t="shared" si="0"/>
        <v>52.152000000000001</v>
      </c>
      <c r="H5" s="29">
        <v>0.05</v>
      </c>
      <c r="I5" s="28">
        <v>1</v>
      </c>
      <c r="J5" s="30">
        <f t="shared" si="1"/>
        <v>41.286999999999999</v>
      </c>
      <c r="K5" s="31">
        <f t="shared" ref="K5:K19" si="3">J5*1.2</f>
        <v>49.544399999999996</v>
      </c>
    </row>
    <row r="6" spans="1:12" ht="48.75" customHeight="1" thickBot="1" x14ac:dyDescent="0.3">
      <c r="A6" s="71"/>
      <c r="B6" s="40"/>
      <c r="C6" s="32"/>
      <c r="D6" s="32"/>
      <c r="E6" s="41" t="s">
        <v>53</v>
      </c>
      <c r="F6" s="42"/>
      <c r="G6" s="42"/>
      <c r="H6" s="42"/>
      <c r="I6" s="42"/>
      <c r="J6" s="42"/>
      <c r="K6" s="65">
        <v>43.46</v>
      </c>
      <c r="L6" s="50" t="s">
        <v>80</v>
      </c>
    </row>
    <row r="7" spans="1:12" ht="30" x14ac:dyDescent="0.25">
      <c r="A7" s="72">
        <v>3</v>
      </c>
      <c r="B7" s="43" t="s">
        <v>10</v>
      </c>
      <c r="C7" s="62" t="s">
        <v>56</v>
      </c>
      <c r="D7" s="63" t="s">
        <v>57</v>
      </c>
      <c r="E7" s="63" t="s">
        <v>58</v>
      </c>
      <c r="F7" s="14">
        <v>30.97</v>
      </c>
      <c r="G7" s="14">
        <f>1.2*F7</f>
        <v>37.163999999999994</v>
      </c>
      <c r="H7" s="15">
        <v>0.1</v>
      </c>
      <c r="I7" s="14">
        <v>2</v>
      </c>
      <c r="J7" s="16">
        <f t="shared" si="1"/>
        <v>55.746000000000002</v>
      </c>
      <c r="K7" s="16">
        <f t="shared" si="3"/>
        <v>66.895200000000003</v>
      </c>
    </row>
    <row r="8" spans="1:12" ht="15" customHeight="1" x14ac:dyDescent="0.25">
      <c r="A8" s="72"/>
      <c r="B8" s="39" t="s">
        <v>10</v>
      </c>
      <c r="C8" s="45" t="s">
        <v>59</v>
      </c>
      <c r="D8" s="11" t="s">
        <v>60</v>
      </c>
      <c r="E8" s="11" t="s">
        <v>61</v>
      </c>
      <c r="F8" s="11">
        <v>16</v>
      </c>
      <c r="G8" s="11">
        <f t="shared" si="0"/>
        <v>19.2</v>
      </c>
      <c r="H8" s="12">
        <v>0.1</v>
      </c>
      <c r="I8" s="11">
        <v>1</v>
      </c>
      <c r="J8" s="17">
        <f t="shared" si="1"/>
        <v>14.4</v>
      </c>
      <c r="K8" s="17">
        <f t="shared" si="3"/>
        <v>17.28</v>
      </c>
    </row>
    <row r="9" spans="1:12" ht="30" x14ac:dyDescent="0.25">
      <c r="A9" s="72"/>
      <c r="B9" s="39" t="s">
        <v>10</v>
      </c>
      <c r="C9" s="44" t="s">
        <v>65</v>
      </c>
      <c r="D9" s="33" t="s">
        <v>57</v>
      </c>
      <c r="E9" s="46" t="s">
        <v>66</v>
      </c>
      <c r="F9" s="11">
        <v>16.47</v>
      </c>
      <c r="G9" s="11">
        <f t="shared" si="0"/>
        <v>19.763999999999999</v>
      </c>
      <c r="H9" s="12">
        <v>0.1</v>
      </c>
      <c r="I9" s="11">
        <v>1</v>
      </c>
      <c r="J9" s="17">
        <f t="shared" si="1"/>
        <v>14.822999999999999</v>
      </c>
      <c r="K9" s="17">
        <f t="shared" si="3"/>
        <v>17.787599999999998</v>
      </c>
    </row>
    <row r="10" spans="1:12" ht="15" customHeight="1" x14ac:dyDescent="0.25">
      <c r="A10" s="72"/>
      <c r="B10" s="51" t="s">
        <v>49</v>
      </c>
      <c r="C10" s="52" t="s">
        <v>62</v>
      </c>
      <c r="D10" s="14" t="s">
        <v>63</v>
      </c>
      <c r="E10" s="14" t="s">
        <v>64</v>
      </c>
      <c r="F10" s="14">
        <v>13.59</v>
      </c>
      <c r="G10" s="14">
        <f>1.2*F10</f>
        <v>16.308</v>
      </c>
      <c r="H10" s="15">
        <v>0.1</v>
      </c>
      <c r="I10" s="14">
        <v>1</v>
      </c>
      <c r="J10" s="16">
        <f>I10*F10*(1-H10)</f>
        <v>12.231</v>
      </c>
      <c r="K10" s="16">
        <f>J10*1.2</f>
        <v>14.677199999999999</v>
      </c>
    </row>
    <row r="11" spans="1:12" ht="15" customHeight="1" x14ac:dyDescent="0.25">
      <c r="A11" s="72"/>
      <c r="B11" s="51" t="s">
        <v>49</v>
      </c>
      <c r="C11" s="45" t="s">
        <v>111</v>
      </c>
      <c r="D11" s="11" t="s">
        <v>83</v>
      </c>
      <c r="E11" s="11" t="s">
        <v>84</v>
      </c>
      <c r="F11" s="11">
        <v>0.82</v>
      </c>
      <c r="G11" s="11">
        <f t="shared" ref="G11:G14" si="4">1.2*F11</f>
        <v>0.98399999999999987</v>
      </c>
      <c r="H11" s="12">
        <v>0.1</v>
      </c>
      <c r="I11" s="11">
        <v>10</v>
      </c>
      <c r="J11" s="17">
        <f t="shared" ref="J11:J14" si="5">I11*F11*(1-H11)</f>
        <v>7.38</v>
      </c>
      <c r="K11" s="17">
        <f t="shared" ref="K11:K14" si="6">J11*1.2</f>
        <v>8.8559999999999999</v>
      </c>
      <c r="L11" t="s">
        <v>85</v>
      </c>
    </row>
    <row r="12" spans="1:12" ht="15" customHeight="1" x14ac:dyDescent="0.25">
      <c r="A12" s="72"/>
      <c r="B12" s="51" t="s">
        <v>49</v>
      </c>
      <c r="C12" s="45" t="s">
        <v>110</v>
      </c>
      <c r="D12" s="11" t="s">
        <v>86</v>
      </c>
      <c r="E12" s="11" t="s">
        <v>87</v>
      </c>
      <c r="F12" s="11">
        <v>1.68</v>
      </c>
      <c r="G12" s="11">
        <f t="shared" si="4"/>
        <v>2.016</v>
      </c>
      <c r="H12" s="12">
        <v>0.1</v>
      </c>
      <c r="I12" s="11">
        <v>5</v>
      </c>
      <c r="J12" s="17">
        <f t="shared" si="5"/>
        <v>7.5600000000000005</v>
      </c>
      <c r="K12" s="17">
        <f t="shared" si="6"/>
        <v>9.072000000000001</v>
      </c>
      <c r="L12" t="s">
        <v>112</v>
      </c>
    </row>
    <row r="13" spans="1:12" ht="16.5" customHeight="1" x14ac:dyDescent="0.25">
      <c r="A13" s="72"/>
      <c r="B13" s="51" t="s">
        <v>49</v>
      </c>
      <c r="C13" s="52" t="s">
        <v>88</v>
      </c>
      <c r="D13" s="33" t="s">
        <v>89</v>
      </c>
      <c r="E13" s="11" t="s">
        <v>90</v>
      </c>
      <c r="F13" s="11">
        <v>0.27600000000000002</v>
      </c>
      <c r="G13" s="11">
        <f t="shared" si="4"/>
        <v>0.33119999999999999</v>
      </c>
      <c r="H13" s="12">
        <v>0.1</v>
      </c>
      <c r="I13" s="11">
        <v>5</v>
      </c>
      <c r="J13" s="17">
        <f t="shared" si="5"/>
        <v>1.2420000000000002</v>
      </c>
      <c r="K13" s="17">
        <f t="shared" si="6"/>
        <v>1.4904000000000002</v>
      </c>
      <c r="L13" t="s">
        <v>91</v>
      </c>
    </row>
    <row r="14" spans="1:12" ht="30" x14ac:dyDescent="0.25">
      <c r="A14" s="72"/>
      <c r="B14" s="51" t="s">
        <v>51</v>
      </c>
      <c r="C14" s="52" t="s">
        <v>92</v>
      </c>
      <c r="D14" s="33" t="s">
        <v>96</v>
      </c>
      <c r="E14" s="11" t="s">
        <v>97</v>
      </c>
      <c r="F14" s="11">
        <v>0.23300000000000001</v>
      </c>
      <c r="G14" s="11">
        <f t="shared" si="4"/>
        <v>0.27960000000000002</v>
      </c>
      <c r="H14" s="12">
        <v>0.1</v>
      </c>
      <c r="I14" s="11">
        <v>10</v>
      </c>
      <c r="J14" s="17">
        <f t="shared" si="5"/>
        <v>2.097</v>
      </c>
      <c r="K14" s="17">
        <f t="shared" si="6"/>
        <v>2.5164</v>
      </c>
      <c r="L14" t="s">
        <v>100</v>
      </c>
    </row>
    <row r="15" spans="1:12" ht="30" x14ac:dyDescent="0.25">
      <c r="A15" s="72"/>
      <c r="B15" s="51" t="s">
        <v>51</v>
      </c>
      <c r="C15" s="52" t="s">
        <v>93</v>
      </c>
      <c r="D15" s="33" t="s">
        <v>94</v>
      </c>
      <c r="E15" s="11" t="s">
        <v>95</v>
      </c>
      <c r="F15" s="11">
        <v>7.8E-2</v>
      </c>
      <c r="G15" s="11">
        <f t="shared" si="0"/>
        <v>9.3600000000000003E-2</v>
      </c>
      <c r="H15" s="12">
        <v>0.1</v>
      </c>
      <c r="I15" s="11">
        <v>100</v>
      </c>
      <c r="J15" s="17">
        <f t="shared" si="1"/>
        <v>7.02</v>
      </c>
      <c r="K15" s="17">
        <f t="shared" si="3"/>
        <v>8.4239999999999995</v>
      </c>
    </row>
    <row r="16" spans="1:12" ht="30" x14ac:dyDescent="0.25">
      <c r="A16" s="72"/>
      <c r="B16" s="55" t="s">
        <v>51</v>
      </c>
      <c r="C16" s="56" t="s">
        <v>98</v>
      </c>
      <c r="D16" s="57" t="s">
        <v>96</v>
      </c>
      <c r="E16" s="35" t="s">
        <v>99</v>
      </c>
      <c r="F16" s="35">
        <v>3.3</v>
      </c>
      <c r="G16" s="35">
        <f t="shared" si="0"/>
        <v>3.9599999999999995</v>
      </c>
      <c r="H16" s="36">
        <v>0.1</v>
      </c>
      <c r="I16" s="35">
        <v>1</v>
      </c>
      <c r="J16" s="37">
        <f t="shared" si="1"/>
        <v>2.9699999999999998</v>
      </c>
      <c r="K16" s="37">
        <f t="shared" si="3"/>
        <v>3.5639999999999996</v>
      </c>
      <c r="L16" t="s">
        <v>101</v>
      </c>
    </row>
    <row r="17" spans="1:12" ht="30" x14ac:dyDescent="0.25">
      <c r="A17" s="72"/>
      <c r="B17" s="39" t="s">
        <v>51</v>
      </c>
      <c r="C17" s="52" t="s">
        <v>43</v>
      </c>
      <c r="D17" s="33" t="s">
        <v>44</v>
      </c>
      <c r="E17" s="33" t="s">
        <v>45</v>
      </c>
      <c r="F17" s="11">
        <v>1.022</v>
      </c>
      <c r="G17" s="11">
        <f>1.2*F17</f>
        <v>1.2263999999999999</v>
      </c>
      <c r="H17" s="12">
        <v>0.1</v>
      </c>
      <c r="I17" s="11">
        <v>5</v>
      </c>
      <c r="J17" s="17">
        <f>I17*F17*(1-H17)</f>
        <v>4.5990000000000002</v>
      </c>
      <c r="K17" s="17">
        <f>J17*1.2</f>
        <v>5.5187999999999997</v>
      </c>
    </row>
    <row r="18" spans="1:12" ht="15" customHeight="1" x14ac:dyDescent="0.25">
      <c r="A18" s="72"/>
      <c r="B18" s="13" t="s">
        <v>51</v>
      </c>
      <c r="C18" s="58" t="s">
        <v>103</v>
      </c>
      <c r="D18" s="14" t="s">
        <v>104</v>
      </c>
      <c r="E18" s="14" t="s">
        <v>102</v>
      </c>
      <c r="F18" s="14">
        <v>2.117</v>
      </c>
      <c r="G18" s="14">
        <f t="shared" si="0"/>
        <v>2.5404</v>
      </c>
      <c r="H18" s="15">
        <v>0.1</v>
      </c>
      <c r="I18" s="14">
        <v>13</v>
      </c>
      <c r="J18" s="16">
        <f t="shared" si="1"/>
        <v>24.768900000000002</v>
      </c>
      <c r="K18" s="16">
        <f t="shared" si="3"/>
        <v>29.72268</v>
      </c>
      <c r="L18" t="s">
        <v>108</v>
      </c>
    </row>
    <row r="19" spans="1:12" ht="15" customHeight="1" x14ac:dyDescent="0.25">
      <c r="A19" s="72"/>
      <c r="B19" s="13" t="s">
        <v>51</v>
      </c>
      <c r="C19" s="45" t="s">
        <v>105</v>
      </c>
      <c r="D19" s="11" t="s">
        <v>106</v>
      </c>
      <c r="E19" s="14" t="s">
        <v>107</v>
      </c>
      <c r="F19" s="11">
        <v>2.4729999999999999</v>
      </c>
      <c r="G19" s="11">
        <f t="shared" si="0"/>
        <v>2.9675999999999996</v>
      </c>
      <c r="H19" s="12">
        <v>0.1</v>
      </c>
      <c r="I19" s="11">
        <v>4</v>
      </c>
      <c r="J19" s="17">
        <f t="shared" si="1"/>
        <v>8.9027999999999992</v>
      </c>
      <c r="K19" s="17">
        <f t="shared" si="3"/>
        <v>10.683359999999999</v>
      </c>
      <c r="L19" t="s">
        <v>109</v>
      </c>
    </row>
    <row r="20" spans="1:12" ht="15" customHeight="1" x14ac:dyDescent="0.25">
      <c r="A20" s="72"/>
      <c r="B20" s="13" t="s">
        <v>49</v>
      </c>
      <c r="C20" s="45" t="s">
        <v>113</v>
      </c>
      <c r="D20" s="11" t="s">
        <v>114</v>
      </c>
      <c r="E20" s="11"/>
      <c r="F20" s="11">
        <v>2.6</v>
      </c>
      <c r="G20" s="11">
        <f t="shared" ref="G20:G37" si="7">1.2*F20</f>
        <v>3.12</v>
      </c>
      <c r="H20" s="12">
        <v>0.1</v>
      </c>
      <c r="I20" s="11">
        <v>3</v>
      </c>
      <c r="J20" s="17">
        <f t="shared" ref="J20:J37" si="8">I20*F20*(1-H20)</f>
        <v>7.0200000000000005</v>
      </c>
      <c r="K20" s="17">
        <f t="shared" ref="K20:K37" si="9">J20*1.2</f>
        <v>8.4239999999999995</v>
      </c>
    </row>
    <row r="21" spans="1:12" ht="15" customHeight="1" x14ac:dyDescent="0.25">
      <c r="A21" s="72"/>
      <c r="B21" s="13" t="s">
        <v>49</v>
      </c>
      <c r="C21" s="45" t="s">
        <v>115</v>
      </c>
      <c r="D21" s="11" t="s">
        <v>118</v>
      </c>
      <c r="E21" s="11" t="s">
        <v>120</v>
      </c>
      <c r="F21" s="11">
        <v>0.51</v>
      </c>
      <c r="G21" s="11">
        <f t="shared" si="7"/>
        <v>0.61199999999999999</v>
      </c>
      <c r="H21" s="12">
        <v>0.1</v>
      </c>
      <c r="I21" s="11">
        <v>10</v>
      </c>
      <c r="J21" s="17">
        <f t="shared" si="8"/>
        <v>4.59</v>
      </c>
      <c r="K21" s="17">
        <f t="shared" si="9"/>
        <v>5.508</v>
      </c>
      <c r="L21" t="s">
        <v>121</v>
      </c>
    </row>
    <row r="22" spans="1:12" ht="15" customHeight="1" x14ac:dyDescent="0.25">
      <c r="A22" s="72"/>
      <c r="B22" s="13" t="s">
        <v>49</v>
      </c>
      <c r="C22" s="45" t="s">
        <v>116</v>
      </c>
      <c r="D22" s="11" t="s">
        <v>119</v>
      </c>
      <c r="E22" s="11" t="s">
        <v>120</v>
      </c>
      <c r="F22" s="11">
        <v>0.72</v>
      </c>
      <c r="G22" s="11">
        <f t="shared" si="7"/>
        <v>0.86399999999999999</v>
      </c>
      <c r="H22" s="12">
        <v>0.1</v>
      </c>
      <c r="I22" s="11">
        <v>5</v>
      </c>
      <c r="J22" s="17">
        <f t="shared" si="8"/>
        <v>3.2399999999999998</v>
      </c>
      <c r="K22" s="17">
        <f t="shared" si="9"/>
        <v>3.8879999999999995</v>
      </c>
      <c r="L22" t="s">
        <v>121</v>
      </c>
    </row>
    <row r="23" spans="1:12" ht="15" customHeight="1" x14ac:dyDescent="0.25">
      <c r="A23" s="72"/>
      <c r="B23" s="13" t="s">
        <v>49</v>
      </c>
      <c r="C23" s="45" t="s">
        <v>117</v>
      </c>
      <c r="D23" s="11" t="s">
        <v>126</v>
      </c>
      <c r="E23" s="11" t="s">
        <v>120</v>
      </c>
      <c r="F23" s="11">
        <v>1.76</v>
      </c>
      <c r="G23" s="11">
        <f t="shared" si="7"/>
        <v>2.1120000000000001</v>
      </c>
      <c r="H23" s="12">
        <v>0.1</v>
      </c>
      <c r="I23" s="11">
        <v>5</v>
      </c>
      <c r="J23" s="17">
        <f t="shared" si="8"/>
        <v>7.9200000000000008</v>
      </c>
      <c r="K23" s="17">
        <f t="shared" si="9"/>
        <v>9.5040000000000013</v>
      </c>
      <c r="L23" t="s">
        <v>121</v>
      </c>
    </row>
    <row r="24" spans="1:12" ht="15" customHeight="1" x14ac:dyDescent="0.25">
      <c r="A24" s="72"/>
      <c r="B24" s="13" t="s">
        <v>49</v>
      </c>
      <c r="C24" s="45" t="s">
        <v>122</v>
      </c>
      <c r="D24" s="11" t="s">
        <v>118</v>
      </c>
      <c r="E24" s="11" t="s">
        <v>123</v>
      </c>
      <c r="F24" s="11">
        <v>0.22600000000000001</v>
      </c>
      <c r="G24" s="11">
        <f t="shared" si="7"/>
        <v>0.2712</v>
      </c>
      <c r="H24" s="12">
        <v>0.1</v>
      </c>
      <c r="I24" s="11">
        <v>10</v>
      </c>
      <c r="J24" s="17">
        <f t="shared" si="8"/>
        <v>2.0340000000000003</v>
      </c>
      <c r="K24" s="17">
        <f t="shared" si="9"/>
        <v>2.4408000000000003</v>
      </c>
      <c r="L24" t="s">
        <v>121</v>
      </c>
    </row>
    <row r="25" spans="1:12" ht="15" customHeight="1" x14ac:dyDescent="0.25">
      <c r="A25" s="72"/>
      <c r="B25" s="13" t="s">
        <v>49</v>
      </c>
      <c r="C25" s="45" t="s">
        <v>124</v>
      </c>
      <c r="D25" s="11" t="s">
        <v>119</v>
      </c>
      <c r="E25" s="11" t="s">
        <v>123</v>
      </c>
      <c r="F25" s="11">
        <v>0.45200000000000001</v>
      </c>
      <c r="G25" s="11">
        <f t="shared" si="7"/>
        <v>0.54239999999999999</v>
      </c>
      <c r="H25" s="12">
        <v>0.1</v>
      </c>
      <c r="I25" s="11">
        <v>5</v>
      </c>
      <c r="J25" s="17">
        <f t="shared" si="8"/>
        <v>2.0340000000000003</v>
      </c>
      <c r="K25" s="17">
        <f t="shared" si="9"/>
        <v>2.4408000000000003</v>
      </c>
      <c r="L25" t="s">
        <v>121</v>
      </c>
    </row>
    <row r="26" spans="1:12" ht="15" customHeight="1" x14ac:dyDescent="0.25">
      <c r="A26" s="72"/>
      <c r="B26" s="13" t="s">
        <v>49</v>
      </c>
      <c r="C26" s="45" t="s">
        <v>125</v>
      </c>
      <c r="D26" s="11" t="s">
        <v>126</v>
      </c>
      <c r="E26" s="11" t="s">
        <v>123</v>
      </c>
      <c r="F26" s="11">
        <v>0.26900000000000002</v>
      </c>
      <c r="G26" s="11">
        <f t="shared" si="7"/>
        <v>0.32280000000000003</v>
      </c>
      <c r="H26" s="12">
        <v>0.1</v>
      </c>
      <c r="I26" s="11">
        <v>10</v>
      </c>
      <c r="J26" s="17">
        <f t="shared" si="8"/>
        <v>2.4210000000000003</v>
      </c>
      <c r="K26" s="17">
        <f t="shared" si="9"/>
        <v>2.9052000000000002</v>
      </c>
      <c r="L26" t="s">
        <v>127</v>
      </c>
    </row>
    <row r="27" spans="1:12" ht="15" customHeight="1" x14ac:dyDescent="0.25">
      <c r="A27" s="72"/>
      <c r="B27" s="13" t="s">
        <v>49</v>
      </c>
      <c r="C27" s="45" t="s">
        <v>130</v>
      </c>
      <c r="D27" s="11" t="s">
        <v>128</v>
      </c>
      <c r="E27" s="11" t="s">
        <v>129</v>
      </c>
      <c r="F27" s="11">
        <v>37.340000000000003</v>
      </c>
      <c r="G27" s="11">
        <f t="shared" si="7"/>
        <v>44.808</v>
      </c>
      <c r="H27" s="12">
        <v>0.1</v>
      </c>
      <c r="I27" s="11">
        <v>2</v>
      </c>
      <c r="J27" s="17">
        <f t="shared" si="8"/>
        <v>67.212000000000003</v>
      </c>
      <c r="K27" s="17">
        <f t="shared" si="9"/>
        <v>80.654399999999995</v>
      </c>
      <c r="L27" t="s">
        <v>132</v>
      </c>
    </row>
    <row r="28" spans="1:12" ht="15" customHeight="1" x14ac:dyDescent="0.25">
      <c r="A28" s="72"/>
      <c r="B28" s="13" t="s">
        <v>49</v>
      </c>
      <c r="C28" s="45" t="s">
        <v>133</v>
      </c>
      <c r="D28" s="11" t="s">
        <v>134</v>
      </c>
      <c r="E28" s="11" t="s">
        <v>135</v>
      </c>
      <c r="F28" s="11">
        <v>0.219</v>
      </c>
      <c r="G28" s="11">
        <f t="shared" si="7"/>
        <v>0.26279999999999998</v>
      </c>
      <c r="H28" s="12">
        <v>0.1</v>
      </c>
      <c r="I28" s="11">
        <v>20</v>
      </c>
      <c r="J28" s="17">
        <f t="shared" si="8"/>
        <v>3.9420000000000002</v>
      </c>
      <c r="K28" s="17">
        <f t="shared" si="9"/>
        <v>4.7304000000000004</v>
      </c>
      <c r="L28" t="s">
        <v>131</v>
      </c>
    </row>
    <row r="29" spans="1:12" ht="15" customHeight="1" x14ac:dyDescent="0.25">
      <c r="A29" s="72"/>
      <c r="B29" s="13" t="s">
        <v>49</v>
      </c>
      <c r="C29" s="66" t="s">
        <v>46</v>
      </c>
      <c r="D29" s="35" t="s">
        <v>47</v>
      </c>
      <c r="E29" s="35"/>
      <c r="F29" s="35">
        <v>20.57</v>
      </c>
      <c r="G29" s="11">
        <f t="shared" si="7"/>
        <v>24.684000000000001</v>
      </c>
      <c r="H29" s="12">
        <v>0.1</v>
      </c>
      <c r="I29" s="11">
        <v>2</v>
      </c>
      <c r="J29" s="17">
        <f t="shared" si="8"/>
        <v>37.026000000000003</v>
      </c>
      <c r="K29" s="17">
        <f t="shared" si="9"/>
        <v>44.431200000000004</v>
      </c>
      <c r="L29" t="s">
        <v>136</v>
      </c>
    </row>
    <row r="30" spans="1:12" x14ac:dyDescent="0.25">
      <c r="A30" s="72"/>
      <c r="B30" s="13" t="s">
        <v>75</v>
      </c>
      <c r="C30" s="45"/>
      <c r="D30" s="11"/>
      <c r="E30" s="11"/>
      <c r="F30" s="11"/>
      <c r="G30" s="11">
        <f t="shared" si="7"/>
        <v>0</v>
      </c>
      <c r="H30" s="12">
        <v>0.1</v>
      </c>
      <c r="I30" s="11"/>
      <c r="J30" s="17">
        <f t="shared" si="8"/>
        <v>0</v>
      </c>
      <c r="K30" s="17">
        <f t="shared" si="9"/>
        <v>0</v>
      </c>
    </row>
    <row r="31" spans="1:12" x14ac:dyDescent="0.25">
      <c r="A31" s="72"/>
      <c r="B31" s="13" t="s">
        <v>75</v>
      </c>
      <c r="C31" s="45"/>
      <c r="D31" s="11"/>
      <c r="E31" s="11"/>
      <c r="F31" s="11"/>
      <c r="G31" s="11">
        <f t="shared" si="7"/>
        <v>0</v>
      </c>
      <c r="H31" s="12">
        <v>0.1</v>
      </c>
      <c r="I31" s="11"/>
      <c r="J31" s="17">
        <f t="shared" si="8"/>
        <v>0</v>
      </c>
      <c r="K31" s="17">
        <f t="shared" si="9"/>
        <v>0</v>
      </c>
    </row>
    <row r="32" spans="1:12" x14ac:dyDescent="0.25">
      <c r="A32" s="72"/>
      <c r="B32" s="13" t="s">
        <v>75</v>
      </c>
      <c r="C32" s="45"/>
      <c r="D32" s="11"/>
      <c r="E32" s="11"/>
      <c r="F32" s="11"/>
      <c r="G32" s="11">
        <f t="shared" si="7"/>
        <v>0</v>
      </c>
      <c r="H32" s="12">
        <v>0.1</v>
      </c>
      <c r="I32" s="11"/>
      <c r="J32" s="17">
        <f t="shared" si="8"/>
        <v>0</v>
      </c>
      <c r="K32" s="17">
        <f t="shared" si="9"/>
        <v>0</v>
      </c>
    </row>
    <row r="33" spans="1:11" x14ac:dyDescent="0.25">
      <c r="A33" s="72"/>
      <c r="B33" s="13"/>
      <c r="C33" s="45"/>
      <c r="D33" s="11"/>
      <c r="E33" s="11"/>
      <c r="F33" s="11"/>
      <c r="G33" s="11">
        <f t="shared" si="7"/>
        <v>0</v>
      </c>
      <c r="H33" s="12">
        <v>0.1</v>
      </c>
      <c r="I33" s="11"/>
      <c r="J33" s="17">
        <f t="shared" si="8"/>
        <v>0</v>
      </c>
      <c r="K33" s="17">
        <f t="shared" si="9"/>
        <v>0</v>
      </c>
    </row>
    <row r="34" spans="1:11" x14ac:dyDescent="0.25">
      <c r="A34" s="72"/>
      <c r="B34" s="13"/>
      <c r="C34" s="45"/>
      <c r="D34" s="11"/>
      <c r="E34" s="11"/>
      <c r="F34" s="11"/>
      <c r="G34" s="11">
        <f t="shared" si="7"/>
        <v>0</v>
      </c>
      <c r="H34" s="12">
        <v>0.1</v>
      </c>
      <c r="I34" s="11"/>
      <c r="J34" s="17">
        <f t="shared" si="8"/>
        <v>0</v>
      </c>
      <c r="K34" s="17">
        <f t="shared" si="9"/>
        <v>0</v>
      </c>
    </row>
    <row r="35" spans="1:11" x14ac:dyDescent="0.25">
      <c r="A35" s="72"/>
      <c r="B35" s="13"/>
      <c r="C35" s="45"/>
      <c r="D35" s="11"/>
      <c r="E35" s="11"/>
      <c r="F35" s="11"/>
      <c r="G35" s="11">
        <f t="shared" si="7"/>
        <v>0</v>
      </c>
      <c r="H35" s="12">
        <v>0.1</v>
      </c>
      <c r="I35" s="11"/>
      <c r="J35" s="17">
        <f t="shared" si="8"/>
        <v>0</v>
      </c>
      <c r="K35" s="17">
        <f t="shared" si="9"/>
        <v>0</v>
      </c>
    </row>
    <row r="36" spans="1:11" x14ac:dyDescent="0.25">
      <c r="A36" s="72"/>
      <c r="B36" s="13"/>
      <c r="C36" s="45"/>
      <c r="D36" s="11"/>
      <c r="E36" s="11"/>
      <c r="F36" s="11"/>
      <c r="G36" s="11">
        <f t="shared" si="7"/>
        <v>0</v>
      </c>
      <c r="H36" s="12">
        <v>0.1</v>
      </c>
      <c r="I36" s="11"/>
      <c r="J36" s="17">
        <f t="shared" si="8"/>
        <v>0</v>
      </c>
      <c r="K36" s="17">
        <f t="shared" si="9"/>
        <v>0</v>
      </c>
    </row>
    <row r="37" spans="1:11" x14ac:dyDescent="0.25">
      <c r="A37" s="72"/>
      <c r="B37" s="13"/>
      <c r="C37" s="45"/>
      <c r="D37" s="11"/>
      <c r="E37" s="11"/>
      <c r="F37" s="11"/>
      <c r="G37" s="11">
        <f t="shared" si="7"/>
        <v>0</v>
      </c>
      <c r="H37" s="12">
        <v>0.1</v>
      </c>
      <c r="I37" s="11"/>
      <c r="J37" s="17">
        <f t="shared" si="8"/>
        <v>0</v>
      </c>
      <c r="K37" s="17">
        <f t="shared" si="9"/>
        <v>0</v>
      </c>
    </row>
    <row r="38" spans="1:11" ht="36.75" customHeight="1" x14ac:dyDescent="0.25">
      <c r="E38" s="59" t="s">
        <v>53</v>
      </c>
      <c r="F38" s="60"/>
      <c r="G38" s="60"/>
      <c r="H38" s="60"/>
      <c r="I38" s="60"/>
      <c r="J38" s="60"/>
      <c r="K38" s="61">
        <f>SUM(K7:K37)</f>
        <v>361.41443999999996</v>
      </c>
    </row>
  </sheetData>
  <mergeCells count="3">
    <mergeCell ref="A2:A4"/>
    <mergeCell ref="A5:A6"/>
    <mergeCell ref="A7:A3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5CAACE-BD3C-4F3F-8AD7-94DA2B82CEF2}">
          <x14:formula1>
            <xm:f>Données!$A$1:$A$5</xm:f>
          </x14:formula1>
          <xm:sqref>B2:B6 B17</xm:sqref>
        </x14:dataValidation>
        <x14:dataValidation type="list" allowBlank="1" showInputMessage="1" showErrorMessage="1" xr:uid="{21FB2DF8-2938-45F7-9B58-C8E63999EABF}">
          <x14:formula1>
            <xm:f>Données!$A$1:$A$6</xm:f>
          </x14:formula1>
          <xm:sqref>B7:B16 B18:B37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F520-E154-4999-AE3C-A4511FCEA811}">
  <dimension ref="A1:K3"/>
  <sheetViews>
    <sheetView workbookViewId="0">
      <selection activeCell="C14" sqref="C14"/>
    </sheetView>
  </sheetViews>
  <sheetFormatPr baseColWidth="10" defaultRowHeight="15" x14ac:dyDescent="0.25"/>
  <cols>
    <col min="2" max="2" width="39" customWidth="1"/>
    <col min="3" max="3" width="15.85546875" customWidth="1"/>
    <col min="4" max="4" width="19.140625" customWidth="1"/>
  </cols>
  <sheetData>
    <row r="1" spans="1:11" ht="27" thickBot="1" x14ac:dyDescent="0.3">
      <c r="A1" s="2" t="s">
        <v>0</v>
      </c>
      <c r="B1" s="3" t="s">
        <v>1</v>
      </c>
      <c r="C1" s="18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1" ht="15.75" x14ac:dyDescent="0.25">
      <c r="A2" s="25" t="s">
        <v>49</v>
      </c>
      <c r="B2" s="8" t="s">
        <v>77</v>
      </c>
      <c r="D2" t="s">
        <v>78</v>
      </c>
      <c r="F2">
        <f>1.2*E2</f>
        <v>0</v>
      </c>
      <c r="I2">
        <f>H2*E2</f>
        <v>0</v>
      </c>
      <c r="J2">
        <f>I2*1.2</f>
        <v>0</v>
      </c>
    </row>
    <row r="3" spans="1:11" ht="30.75" thickBot="1" x14ac:dyDescent="0.3">
      <c r="A3" s="40"/>
      <c r="B3" s="32"/>
      <c r="C3" s="32"/>
      <c r="D3" s="41" t="s">
        <v>53</v>
      </c>
      <c r="E3" s="42">
        <f>SUM(E1:E2)</f>
        <v>0</v>
      </c>
      <c r="F3" s="42">
        <f t="shared" ref="F3:I3" si="0">SUM(F1:F2)</f>
        <v>0</v>
      </c>
      <c r="G3" s="42">
        <f t="shared" si="0"/>
        <v>0</v>
      </c>
      <c r="H3" s="42">
        <f t="shared" si="0"/>
        <v>0</v>
      </c>
      <c r="I3" s="42">
        <f t="shared" si="0"/>
        <v>0</v>
      </c>
      <c r="J3" s="53">
        <v>35.22</v>
      </c>
      <c r="K3" s="7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9FD105-6F74-4BFA-8936-356E139B9691}">
          <x14:formula1>
            <xm:f>Données!$A$1:$A$5</xm:f>
          </x14:formula1>
          <xm:sqref>A2:A3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opLeftCell="C1" workbookViewId="0">
      <selection sqref="A1:J3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3.42578125" customWidth="1"/>
    <col min="4" max="4" width="22.28515625" customWidth="1"/>
    <col min="7" max="7" width="18.140625" customWidth="1"/>
    <col min="9" max="9" width="12" customWidth="1"/>
    <col min="10" max="10" width="15.710937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15.75" thickBot="1" x14ac:dyDescent="0.3">
      <c r="A2" s="25"/>
      <c r="B2" s="54"/>
      <c r="D2" s="33"/>
      <c r="F2">
        <f t="shared" ref="F2" si="0">1.2*E2</f>
        <v>0</v>
      </c>
      <c r="I2">
        <f t="shared" ref="I2" si="1">H2*E2</f>
        <v>0</v>
      </c>
      <c r="J2">
        <f t="shared" ref="J2" si="2">I2*1.2</f>
        <v>0</v>
      </c>
    </row>
    <row r="3" spans="1:10" ht="15.75" thickBot="1" x14ac:dyDescent="0.3">
      <c r="A3" s="25"/>
      <c r="F3">
        <f t="shared" ref="F3:F24" si="3">1.2*E3</f>
        <v>0</v>
      </c>
      <c r="I3">
        <f t="shared" ref="I3:I24" si="4">H3*E3</f>
        <v>0</v>
      </c>
      <c r="J3">
        <f t="shared" ref="J3:J24" si="5">I3*1.2</f>
        <v>0</v>
      </c>
    </row>
    <row r="4" spans="1:10" ht="15.75" thickBot="1" x14ac:dyDescent="0.3">
      <c r="A4" s="25"/>
      <c r="F4">
        <f t="shared" si="3"/>
        <v>0</v>
      </c>
      <c r="I4">
        <f t="shared" si="4"/>
        <v>0</v>
      </c>
      <c r="J4">
        <f t="shared" si="5"/>
        <v>0</v>
      </c>
    </row>
    <row r="5" spans="1:10" ht="15.75" thickBot="1" x14ac:dyDescent="0.3">
      <c r="A5" s="25"/>
      <c r="F5">
        <f t="shared" si="3"/>
        <v>0</v>
      </c>
      <c r="I5">
        <f t="shared" si="4"/>
        <v>0</v>
      </c>
      <c r="J5">
        <f t="shared" si="5"/>
        <v>0</v>
      </c>
    </row>
    <row r="6" spans="1:10" ht="15.75" thickBot="1" x14ac:dyDescent="0.3">
      <c r="A6" s="25"/>
      <c r="F6">
        <f t="shared" si="3"/>
        <v>0</v>
      </c>
      <c r="I6">
        <f t="shared" si="4"/>
        <v>0</v>
      </c>
      <c r="J6">
        <f t="shared" si="5"/>
        <v>0</v>
      </c>
    </row>
    <row r="7" spans="1:10" ht="15.75" thickBot="1" x14ac:dyDescent="0.3">
      <c r="A7" s="25"/>
      <c r="F7">
        <f t="shared" si="3"/>
        <v>0</v>
      </c>
      <c r="I7">
        <f t="shared" si="4"/>
        <v>0</v>
      </c>
      <c r="J7">
        <f t="shared" si="5"/>
        <v>0</v>
      </c>
    </row>
    <row r="8" spans="1:10" ht="15.75" thickBot="1" x14ac:dyDescent="0.3">
      <c r="A8" s="25"/>
      <c r="F8">
        <f t="shared" si="3"/>
        <v>0</v>
      </c>
      <c r="I8">
        <f t="shared" si="4"/>
        <v>0</v>
      </c>
      <c r="J8">
        <f t="shared" si="5"/>
        <v>0</v>
      </c>
    </row>
    <row r="9" spans="1:10" ht="15.75" thickBot="1" x14ac:dyDescent="0.3">
      <c r="A9" s="25"/>
      <c r="F9">
        <f t="shared" si="3"/>
        <v>0</v>
      </c>
      <c r="I9">
        <f t="shared" si="4"/>
        <v>0</v>
      </c>
      <c r="J9">
        <f t="shared" si="5"/>
        <v>0</v>
      </c>
    </row>
    <row r="10" spans="1:10" ht="15.75" thickBot="1" x14ac:dyDescent="0.3">
      <c r="A10" s="25"/>
      <c r="F10">
        <f t="shared" si="3"/>
        <v>0</v>
      </c>
      <c r="I10">
        <f t="shared" si="4"/>
        <v>0</v>
      </c>
      <c r="J10">
        <f t="shared" si="5"/>
        <v>0</v>
      </c>
    </row>
    <row r="11" spans="1:10" ht="15.75" thickBot="1" x14ac:dyDescent="0.3">
      <c r="A11" s="25"/>
      <c r="F11">
        <f t="shared" si="3"/>
        <v>0</v>
      </c>
      <c r="I11">
        <f t="shared" si="4"/>
        <v>0</v>
      </c>
      <c r="J11">
        <f t="shared" si="5"/>
        <v>0</v>
      </c>
    </row>
    <row r="12" spans="1:10" ht="15.75" thickBot="1" x14ac:dyDescent="0.3">
      <c r="A12" s="25"/>
      <c r="F12">
        <f t="shared" si="3"/>
        <v>0</v>
      </c>
      <c r="I12">
        <f t="shared" si="4"/>
        <v>0</v>
      </c>
      <c r="J12">
        <f t="shared" si="5"/>
        <v>0</v>
      </c>
    </row>
    <row r="13" spans="1:10" ht="15.75" thickBot="1" x14ac:dyDescent="0.3">
      <c r="A13" s="25"/>
      <c r="F13">
        <f t="shared" si="3"/>
        <v>0</v>
      </c>
      <c r="I13">
        <f t="shared" si="4"/>
        <v>0</v>
      </c>
      <c r="J13">
        <f t="shared" si="5"/>
        <v>0</v>
      </c>
    </row>
    <row r="14" spans="1:10" ht="15.75" thickBot="1" x14ac:dyDescent="0.3">
      <c r="A14" s="25"/>
      <c r="F14">
        <f t="shared" si="3"/>
        <v>0</v>
      </c>
      <c r="I14">
        <f t="shared" si="4"/>
        <v>0</v>
      </c>
      <c r="J14">
        <f t="shared" si="5"/>
        <v>0</v>
      </c>
    </row>
    <row r="15" spans="1:10" ht="15.75" thickBot="1" x14ac:dyDescent="0.3">
      <c r="A15" s="25"/>
      <c r="F15">
        <f t="shared" si="3"/>
        <v>0</v>
      </c>
      <c r="I15">
        <f t="shared" si="4"/>
        <v>0</v>
      </c>
      <c r="J15">
        <f t="shared" si="5"/>
        <v>0</v>
      </c>
    </row>
    <row r="16" spans="1:10" ht="15.75" thickBot="1" x14ac:dyDescent="0.3">
      <c r="A16" s="25"/>
      <c r="F16">
        <f t="shared" si="3"/>
        <v>0</v>
      </c>
      <c r="I16">
        <f t="shared" si="4"/>
        <v>0</v>
      </c>
      <c r="J16">
        <f t="shared" si="5"/>
        <v>0</v>
      </c>
    </row>
    <row r="17" spans="1:10" ht="15.75" thickBot="1" x14ac:dyDescent="0.3">
      <c r="A17" s="25"/>
      <c r="F17">
        <f t="shared" si="3"/>
        <v>0</v>
      </c>
      <c r="I17">
        <f t="shared" si="4"/>
        <v>0</v>
      </c>
      <c r="J17">
        <f t="shared" si="5"/>
        <v>0</v>
      </c>
    </row>
    <row r="18" spans="1:10" ht="15.75" thickBot="1" x14ac:dyDescent="0.3">
      <c r="A18" s="25"/>
      <c r="F18">
        <f t="shared" si="3"/>
        <v>0</v>
      </c>
      <c r="I18">
        <f t="shared" si="4"/>
        <v>0</v>
      </c>
      <c r="J18">
        <f t="shared" si="5"/>
        <v>0</v>
      </c>
    </row>
    <row r="19" spans="1:10" ht="15.75" thickBot="1" x14ac:dyDescent="0.3">
      <c r="A19" s="25"/>
      <c r="F19">
        <f t="shared" si="3"/>
        <v>0</v>
      </c>
      <c r="I19">
        <f t="shared" si="4"/>
        <v>0</v>
      </c>
      <c r="J19">
        <f t="shared" si="5"/>
        <v>0</v>
      </c>
    </row>
    <row r="20" spans="1:10" x14ac:dyDescent="0.25">
      <c r="A20" s="25"/>
      <c r="F20">
        <f t="shared" si="3"/>
        <v>0</v>
      </c>
      <c r="I20">
        <f t="shared" si="4"/>
        <v>0</v>
      </c>
      <c r="J20">
        <f t="shared" si="5"/>
        <v>0</v>
      </c>
    </row>
    <row r="21" spans="1:10" x14ac:dyDescent="0.25">
      <c r="F21">
        <f t="shared" si="3"/>
        <v>0</v>
      </c>
      <c r="I21">
        <f t="shared" si="4"/>
        <v>0</v>
      </c>
      <c r="J21">
        <f t="shared" si="5"/>
        <v>0</v>
      </c>
    </row>
    <row r="22" spans="1:10" x14ac:dyDescent="0.25">
      <c r="F22">
        <f t="shared" si="3"/>
        <v>0</v>
      </c>
      <c r="I22">
        <f t="shared" si="4"/>
        <v>0</v>
      </c>
      <c r="J22">
        <f t="shared" si="5"/>
        <v>0</v>
      </c>
    </row>
    <row r="23" spans="1:10" x14ac:dyDescent="0.25">
      <c r="F23">
        <f t="shared" si="3"/>
        <v>0</v>
      </c>
      <c r="I23">
        <f t="shared" si="4"/>
        <v>0</v>
      </c>
      <c r="J23">
        <f t="shared" si="5"/>
        <v>0</v>
      </c>
    </row>
    <row r="24" spans="1:10" x14ac:dyDescent="0.25">
      <c r="F24">
        <f t="shared" si="3"/>
        <v>0</v>
      </c>
      <c r="I24">
        <f t="shared" si="4"/>
        <v>0</v>
      </c>
      <c r="J24">
        <f t="shared" si="5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Données!$A$1:$A$3</xm:f>
          </x14:formula1>
          <xm:sqref>A21</xm:sqref>
        </x14:dataValidation>
        <x14:dataValidation type="list" allowBlank="1" showInputMessage="1" showErrorMessage="1" xr:uid="{74EB11D5-595D-4F81-BCDC-E78475ACEDAA}">
          <x14:formula1>
            <xm:f>Données!$A$1:$A$5</xm:f>
          </x14:formula1>
          <xm:sqref>A2:A20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BB1F-3B5A-4715-9205-E64014F4A9F8}">
  <dimension ref="A1:J3"/>
  <sheetViews>
    <sheetView tabSelected="1" workbookViewId="0">
      <selection activeCell="E10" sqref="E10"/>
    </sheetView>
  </sheetViews>
  <sheetFormatPr baseColWidth="10" defaultRowHeight="15" x14ac:dyDescent="0.25"/>
  <cols>
    <col min="1" max="1" width="15.28515625" bestFit="1" customWidth="1"/>
    <col min="2" max="2" width="20" bestFit="1" customWidth="1"/>
    <col min="3" max="3" width="15.5703125" customWidth="1"/>
    <col min="4" max="4" width="11.28515625" bestFit="1" customWidth="1"/>
  </cols>
  <sheetData>
    <row r="1" spans="1:10" ht="39" x14ac:dyDescent="0.25">
      <c r="A1" s="20" t="s">
        <v>0</v>
      </c>
      <c r="B1" s="21" t="s">
        <v>1</v>
      </c>
      <c r="C1" s="77" t="s">
        <v>2</v>
      </c>
      <c r="D1" s="21" t="s">
        <v>3</v>
      </c>
      <c r="E1" s="21" t="s">
        <v>4</v>
      </c>
      <c r="F1" s="21" t="s">
        <v>5</v>
      </c>
      <c r="G1" s="23" t="s">
        <v>6</v>
      </c>
      <c r="H1" s="21" t="s">
        <v>7</v>
      </c>
      <c r="I1" s="21" t="s">
        <v>8</v>
      </c>
      <c r="J1" s="24" t="s">
        <v>9</v>
      </c>
    </row>
    <row r="2" spans="1:10" x14ac:dyDescent="0.25">
      <c r="A2" s="39" t="s">
        <v>51</v>
      </c>
      <c r="B2" s="75" t="s">
        <v>137</v>
      </c>
      <c r="C2" s="11" t="s">
        <v>138</v>
      </c>
      <c r="D2" s="33"/>
      <c r="E2" s="11">
        <f>305.3/1.2</f>
        <v>254.41666666666669</v>
      </c>
      <c r="F2" s="11">
        <f t="shared" ref="F2:F3" si="0">1.2*E2</f>
        <v>305.3</v>
      </c>
      <c r="G2" s="12">
        <v>0</v>
      </c>
      <c r="H2" s="11">
        <v>1</v>
      </c>
      <c r="I2" s="11">
        <f t="shared" ref="I2:I3" si="1">H2*E2</f>
        <v>254.41666666666669</v>
      </c>
      <c r="J2" s="11">
        <f t="shared" ref="J2:J3" si="2">I2*1.2</f>
        <v>305.3</v>
      </c>
    </row>
    <row r="3" spans="1:10" ht="21" x14ac:dyDescent="0.35">
      <c r="A3" s="74"/>
      <c r="E3" s="76" t="s">
        <v>53</v>
      </c>
      <c r="F3" s="76"/>
      <c r="G3" s="76"/>
      <c r="H3" s="76"/>
      <c r="I3" s="76"/>
      <c r="J3">
        <f>J2</f>
        <v>305.3</v>
      </c>
    </row>
  </sheetData>
  <mergeCells count="1">
    <mergeCell ref="E3:I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EDBA88-8B64-47CE-AF14-F0BC3A3BFFD0}">
          <x14:formula1>
            <xm:f>Données!$A$1:$A$5</xm:f>
          </x14:formula1>
          <xm:sqref>A2:A3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1.42578125" customWidth="1"/>
    <col min="2" max="2" width="10.7109375" customWidth="1"/>
    <col min="3" max="3" width="25.85546875" customWidth="1"/>
    <col min="4" max="4" width="26" customWidth="1"/>
    <col min="7" max="7" width="16.5703125" customWidth="1"/>
    <col min="8" max="8" width="9.7109375" customWidth="1"/>
    <col min="9" max="9" width="16" customWidth="1"/>
    <col min="10" max="10" width="14.28515625" customWidth="1"/>
  </cols>
  <sheetData>
    <row r="1" spans="1:10" ht="77.25" customHeight="1" thickBot="1" x14ac:dyDescent="0.3">
      <c r="A1" s="73" t="s">
        <v>18</v>
      </c>
      <c r="B1" s="73"/>
      <c r="C1" s="73"/>
      <c r="D1" s="10" t="s">
        <v>42</v>
      </c>
    </row>
    <row r="2" spans="1:10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5" t="s">
        <v>9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>
        <v>81</v>
      </c>
      <c r="F3">
        <f>1.2*E3</f>
        <v>97.2</v>
      </c>
      <c r="H3">
        <v>4</v>
      </c>
      <c r="I3">
        <f>H3*E3</f>
        <v>324</v>
      </c>
      <c r="J3">
        <f>I3*1.2</f>
        <v>388.8</v>
      </c>
    </row>
    <row r="4" spans="1:10" x14ac:dyDescent="0.25">
      <c r="B4" t="s">
        <v>23</v>
      </c>
      <c r="C4" t="s">
        <v>22</v>
      </c>
      <c r="D4" s="7" t="s">
        <v>24</v>
      </c>
      <c r="E4">
        <v>110</v>
      </c>
      <c r="F4">
        <f t="shared" ref="F4:F25" si="0">1.2*E4</f>
        <v>132</v>
      </c>
      <c r="H4">
        <v>1</v>
      </c>
      <c r="I4">
        <f t="shared" ref="I4:I25" si="1">H4*E4</f>
        <v>110</v>
      </c>
      <c r="J4">
        <f t="shared" ref="J4:J25" si="2">I4*1.2</f>
        <v>132</v>
      </c>
    </row>
    <row r="5" spans="1:10" x14ac:dyDescent="0.25">
      <c r="B5" t="s">
        <v>39</v>
      </c>
      <c r="C5" t="s">
        <v>40</v>
      </c>
      <c r="D5" t="s">
        <v>41</v>
      </c>
      <c r="E5">
        <v>110</v>
      </c>
      <c r="F5">
        <f t="shared" si="0"/>
        <v>132</v>
      </c>
      <c r="H5">
        <v>2</v>
      </c>
      <c r="I5">
        <f t="shared" si="1"/>
        <v>220</v>
      </c>
      <c r="J5">
        <f t="shared" si="2"/>
        <v>264</v>
      </c>
    </row>
    <row r="6" spans="1:10" x14ac:dyDescent="0.25">
      <c r="B6" t="s">
        <v>69</v>
      </c>
      <c r="C6" t="s">
        <v>70</v>
      </c>
      <c r="D6" t="s">
        <v>71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B7" t="s">
        <v>72</v>
      </c>
      <c r="C7" t="s">
        <v>73</v>
      </c>
      <c r="D7" t="s">
        <v>74</v>
      </c>
      <c r="E7">
        <v>293</v>
      </c>
      <c r="F7">
        <f t="shared" si="0"/>
        <v>351.59999999999997</v>
      </c>
      <c r="H7">
        <v>1</v>
      </c>
      <c r="I7">
        <f t="shared" si="1"/>
        <v>293</v>
      </c>
      <c r="J7">
        <f t="shared" si="2"/>
        <v>351.59999999999997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  <row r="25" spans="6:10" x14ac:dyDescent="0.25">
      <c r="F25">
        <f t="shared" si="0"/>
        <v>0</v>
      </c>
      <c r="I25">
        <f t="shared" si="1"/>
        <v>0</v>
      </c>
      <c r="J25">
        <f t="shared" si="2"/>
        <v>0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Données!$A$1:$A$3</xm:f>
          </x14:formula1>
          <xm:sqref>A3:A22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7" max="7" width="15.57031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11</v>
      </c>
      <c r="B2" s="47" t="s">
        <v>67</v>
      </c>
      <c r="C2" s="48" t="s">
        <v>68</v>
      </c>
      <c r="D2" s="7" t="s">
        <v>17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Données!$A$1:$A$3</xm:f>
          </x14:formula1>
          <xm:sqref>A2:A21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7" max="7" width="15.140625" customWidth="1"/>
  </cols>
  <sheetData>
    <row r="1" spans="1:10" ht="27" thickBot="1" x14ac:dyDescent="0.3">
      <c r="A1" s="2" t="s">
        <v>0</v>
      </c>
      <c r="B1" s="3" t="s">
        <v>1</v>
      </c>
      <c r="C1" s="18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C2" t="s">
        <v>13</v>
      </c>
      <c r="D2" t="s">
        <v>16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10</v>
      </c>
      <c r="C3" s="6" t="s">
        <v>12</v>
      </c>
      <c r="D3" t="s">
        <v>15</v>
      </c>
      <c r="F3">
        <f t="shared" ref="F3:F23" si="0">1.2*E3</f>
        <v>0</v>
      </c>
      <c r="I3">
        <f t="shared" ref="I3:I23" si="1">H3*E3</f>
        <v>0</v>
      </c>
      <c r="J3">
        <f t="shared" ref="J3:J23" si="2">I3*1.2</f>
        <v>0</v>
      </c>
    </row>
    <row r="4" spans="1:10" x14ac:dyDescent="0.25">
      <c r="A4" t="s">
        <v>10</v>
      </c>
      <c r="C4" t="s">
        <v>32</v>
      </c>
      <c r="D4" t="s">
        <v>14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4.5" customHeight="1" thickBot="1" x14ac:dyDescent="0.3">
      <c r="A5" s="40"/>
      <c r="B5" s="32"/>
      <c r="C5" s="32"/>
      <c r="D5" s="41" t="s">
        <v>53</v>
      </c>
      <c r="E5" s="42">
        <f>SUM(E3:E4)</f>
        <v>0</v>
      </c>
      <c r="F5" s="42">
        <f t="shared" ref="F5:I5" si="3">SUM(F3:F4)</f>
        <v>0</v>
      </c>
      <c r="G5" s="42">
        <f t="shared" si="3"/>
        <v>0</v>
      </c>
      <c r="H5" s="42">
        <f t="shared" si="3"/>
        <v>0</v>
      </c>
      <c r="I5" s="42">
        <f t="shared" si="3"/>
        <v>0</v>
      </c>
      <c r="J5" s="42" t="s">
        <v>76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Données!$A$1:$A$3</xm:f>
          </x14:formula1>
          <xm:sqref>A2:A4 A6:A20</xm:sqref>
        </x14:dataValidation>
        <x14:dataValidation type="list" allowBlank="1" showInputMessage="1" showErrorMessage="1" xr:uid="{81CC792A-A81C-40B0-B414-402672928A29}">
          <x14:formula1>
            <xm:f>Données!$A$1:$A$5</xm:f>
          </x14:formula1>
          <xm:sqref>A5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7" max="7" width="13.42578125" customWidth="1"/>
  </cols>
  <sheetData>
    <row r="1" spans="1:10" ht="27" thickBot="1" x14ac:dyDescent="0.3">
      <c r="A1" s="2" t="s">
        <v>0</v>
      </c>
      <c r="B1" s="3" t="s">
        <v>1</v>
      </c>
      <c r="C1" s="18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16.5" thickBot="1" x14ac:dyDescent="0.3">
      <c r="A2" s="25" t="s">
        <v>50</v>
      </c>
      <c r="C2" s="49" t="s">
        <v>33</v>
      </c>
      <c r="D2" s="7" t="s">
        <v>25</v>
      </c>
      <c r="F2">
        <f>1.2*E2</f>
        <v>0</v>
      </c>
      <c r="I2">
        <f>H2*E2</f>
        <v>0</v>
      </c>
      <c r="J2">
        <f>I2*1.2</f>
        <v>0</v>
      </c>
    </row>
    <row r="3" spans="1:10" ht="16.5" thickBot="1" x14ac:dyDescent="0.3">
      <c r="A3" s="25" t="s">
        <v>50</v>
      </c>
      <c r="C3" s="8" t="s">
        <v>34</v>
      </c>
      <c r="D3" s="7" t="s">
        <v>26</v>
      </c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ht="16.5" thickBot="1" x14ac:dyDescent="0.3">
      <c r="A4" s="25" t="s">
        <v>50</v>
      </c>
      <c r="C4" s="8" t="s">
        <v>35</v>
      </c>
      <c r="D4" s="7" t="s">
        <v>36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.75" thickBot="1" x14ac:dyDescent="0.3">
      <c r="A5" s="25" t="s">
        <v>50</v>
      </c>
      <c r="C5" s="8" t="s">
        <v>37</v>
      </c>
      <c r="D5" s="7" t="s">
        <v>27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.75" thickBot="1" x14ac:dyDescent="0.3">
      <c r="A6" s="25" t="s">
        <v>50</v>
      </c>
      <c r="C6" t="s">
        <v>29</v>
      </c>
      <c r="D6" s="7" t="s">
        <v>28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ht="15.75" thickBot="1" x14ac:dyDescent="0.3">
      <c r="A7" s="25"/>
      <c r="F7">
        <f t="shared" si="0"/>
        <v>0</v>
      </c>
      <c r="I7">
        <f t="shared" si="1"/>
        <v>0</v>
      </c>
      <c r="J7">
        <f t="shared" si="2"/>
        <v>0</v>
      </c>
    </row>
    <row r="8" spans="1:10" ht="15.75" thickBot="1" x14ac:dyDescent="0.3">
      <c r="A8" s="25"/>
      <c r="F8">
        <f t="shared" si="0"/>
        <v>0</v>
      </c>
      <c r="I8">
        <f t="shared" si="1"/>
        <v>0</v>
      </c>
      <c r="J8">
        <f t="shared" si="2"/>
        <v>0</v>
      </c>
    </row>
    <row r="9" spans="1:10" ht="15.75" thickBot="1" x14ac:dyDescent="0.3">
      <c r="A9" s="25"/>
      <c r="F9">
        <f t="shared" si="0"/>
        <v>0</v>
      </c>
      <c r="I9">
        <f t="shared" si="1"/>
        <v>0</v>
      </c>
      <c r="J9">
        <f t="shared" si="2"/>
        <v>0</v>
      </c>
    </row>
    <row r="10" spans="1:10" ht="15.75" thickBot="1" x14ac:dyDescent="0.3">
      <c r="A10" s="25"/>
      <c r="F10">
        <f t="shared" si="0"/>
        <v>0</v>
      </c>
      <c r="I10">
        <f t="shared" si="1"/>
        <v>0</v>
      </c>
      <c r="J10">
        <f t="shared" si="2"/>
        <v>0</v>
      </c>
    </row>
    <row r="11" spans="1:10" ht="15.75" thickBot="1" x14ac:dyDescent="0.3">
      <c r="A11" s="25"/>
      <c r="F11">
        <f t="shared" si="0"/>
        <v>0</v>
      </c>
      <c r="I11">
        <f t="shared" si="1"/>
        <v>0</v>
      </c>
      <c r="J11">
        <f t="shared" si="2"/>
        <v>0</v>
      </c>
    </row>
    <row r="12" spans="1:10" ht="15.75" thickBot="1" x14ac:dyDescent="0.3">
      <c r="A12" s="25"/>
      <c r="F12">
        <f t="shared" si="0"/>
        <v>0</v>
      </c>
      <c r="I12">
        <f t="shared" si="1"/>
        <v>0</v>
      </c>
      <c r="J12">
        <f t="shared" si="2"/>
        <v>0</v>
      </c>
    </row>
    <row r="13" spans="1:10" ht="15.75" thickBot="1" x14ac:dyDescent="0.3">
      <c r="A13" s="25"/>
      <c r="F13">
        <f t="shared" si="0"/>
        <v>0</v>
      </c>
      <c r="I13">
        <f t="shared" si="1"/>
        <v>0</v>
      </c>
      <c r="J13">
        <f t="shared" si="2"/>
        <v>0</v>
      </c>
    </row>
    <row r="14" spans="1:10" ht="15.75" thickBot="1" x14ac:dyDescent="0.3">
      <c r="A14" s="25"/>
      <c r="F14">
        <f t="shared" si="0"/>
        <v>0</v>
      </c>
      <c r="I14">
        <f t="shared" si="1"/>
        <v>0</v>
      </c>
      <c r="J14">
        <f t="shared" si="2"/>
        <v>0</v>
      </c>
    </row>
    <row r="15" spans="1:10" ht="15.75" thickBot="1" x14ac:dyDescent="0.3">
      <c r="A15" s="25"/>
      <c r="F15">
        <f t="shared" si="0"/>
        <v>0</v>
      </c>
      <c r="I15">
        <f t="shared" si="1"/>
        <v>0</v>
      </c>
      <c r="J15">
        <f t="shared" si="2"/>
        <v>0</v>
      </c>
    </row>
    <row r="16" spans="1:10" ht="15.75" thickBot="1" x14ac:dyDescent="0.3">
      <c r="A16" s="25"/>
      <c r="F16">
        <f t="shared" si="0"/>
        <v>0</v>
      </c>
      <c r="I16">
        <f t="shared" si="1"/>
        <v>0</v>
      </c>
      <c r="J16">
        <f t="shared" si="2"/>
        <v>0</v>
      </c>
    </row>
    <row r="17" spans="1:10" ht="15.75" thickBot="1" x14ac:dyDescent="0.3">
      <c r="A17" s="25"/>
      <c r="F17">
        <f t="shared" si="0"/>
        <v>0</v>
      </c>
      <c r="I17">
        <f t="shared" si="1"/>
        <v>0</v>
      </c>
      <c r="J17">
        <f t="shared" si="2"/>
        <v>0</v>
      </c>
    </row>
    <row r="18" spans="1:10" ht="15.75" thickBot="1" x14ac:dyDescent="0.3">
      <c r="A18" s="25"/>
      <c r="F18">
        <f t="shared" si="0"/>
        <v>0</v>
      </c>
      <c r="I18">
        <f t="shared" si="1"/>
        <v>0</v>
      </c>
      <c r="J18">
        <f t="shared" si="2"/>
        <v>0</v>
      </c>
    </row>
    <row r="19" spans="1:10" ht="15.75" thickBot="1" x14ac:dyDescent="0.3">
      <c r="A19" s="25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25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Données!$A$1:$A$3</xm:f>
          </x14:formula1>
          <xm:sqref>A21</xm:sqref>
        </x14:dataValidation>
        <x14:dataValidation type="list" allowBlank="1" showInputMessage="1" showErrorMessage="1" xr:uid="{523A28AA-3BA2-47B7-8A1A-0DE4382AF599}">
          <x14:formula1>
            <xm:f>Données!$A$1:$A$5</xm:f>
          </x14:formula1>
          <xm:sqref>A2:A20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workbookViewId="0">
      <selection activeCell="D19" sqref="D19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7" max="7" width="17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10</v>
      </c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A4" t="s">
        <v>10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t="s">
        <v>10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t="s">
        <v>10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t="s">
        <v>10</v>
      </c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t="s">
        <v>10</v>
      </c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t="s">
        <v>10</v>
      </c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t="s">
        <v>10</v>
      </c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t="s">
        <v>10</v>
      </c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Données!$A$1:$A$3</xm:f>
          </x14:formula1>
          <xm:sqref>A2:A21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8" max="8" width="11.140625" customWidth="1"/>
  </cols>
  <sheetData>
    <row r="1" spans="1:10" ht="27" thickBot="1" x14ac:dyDescent="0.3">
      <c r="A1" s="2" t="s">
        <v>0</v>
      </c>
      <c r="B1" s="3" t="s">
        <v>1</v>
      </c>
      <c r="C1" s="18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30</v>
      </c>
      <c r="C2" s="7" t="s">
        <v>38</v>
      </c>
      <c r="D2" t="s">
        <v>31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F3">
        <f t="shared" ref="F3:F6" si="0">1.2*E3</f>
        <v>0</v>
      </c>
      <c r="I3">
        <f t="shared" ref="I3:I6" si="1">H3*E3</f>
        <v>0</v>
      </c>
      <c r="J3">
        <f t="shared" ref="J3:J6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A983CF-8CAD-41B1-865B-95D300006522}">
          <x14:formula1>
            <xm:f>Données!$A$1:$A$3</xm:f>
          </x14:formula1>
          <xm:sqref>A2:A6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21.57031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RS components</vt:lpstr>
      <vt:lpstr>Watterott</vt:lpstr>
      <vt:lpstr>Mouser</vt:lpstr>
      <vt:lpstr>KazTechnologie</vt:lpstr>
      <vt:lpstr>Texense</vt:lpstr>
      <vt:lpstr>oscaro</vt:lpstr>
      <vt:lpstr>DTA Fast</vt:lpstr>
      <vt:lpstr>DUNKERMOTOREN</vt:lpstr>
      <vt:lpstr>Souriau</vt:lpstr>
      <vt:lpstr>Racecapture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2019-01-13T18:11:14Z</dcterms:modified>
</cp:coreProperties>
</file>