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6" r:id="rId6"/>
    <sheet name="Temporary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7" i="4" l="1"/>
  <c r="E2" i="6" l="1"/>
  <c r="E2" i="1"/>
  <c r="B8" i="4"/>
  <c r="E8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7" i="6"/>
  <c r="E7" i="6"/>
  <c r="E4" i="6"/>
  <c r="E5" i="6"/>
  <c r="G5" i="6" s="1"/>
  <c r="E6" i="6"/>
  <c r="G6" i="6" s="1"/>
  <c r="G4" i="6"/>
  <c r="G3" i="6"/>
  <c r="E3" i="6"/>
  <c r="G2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<sst xmlns="http://schemas.openxmlformats.org/spreadsheetml/2006/main" count="162" uniqueCount="80">
  <si>
    <t>Hose, Stainless Steel Braided Outer, L.P</t>
  </si>
  <si>
    <t>Type</t>
  </si>
  <si>
    <t>Reference</t>
  </si>
  <si>
    <t>Size</t>
  </si>
  <si>
    <t>Dash 6</t>
  </si>
  <si>
    <t>Price (HT)</t>
  </si>
  <si>
    <t>Quantity (m)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</si>
  <si>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</si>
  <si>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</si>
  <si>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</si>
  <si>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</si>
  <si>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</si>
  <si>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</si>
  <si>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</si>
  <si>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</si>
  <si>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</si>
  <si>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</si>
  <si>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</si>
  <si>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</si>
  <si>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</si>
  <si>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</si>
  <si>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</si>
  <si>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</si>
  <si>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</si>
  <si>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</si>
  <si>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</si>
  <si>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</si>
  <si>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</si>
  <si>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</si>
  <si>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</si>
  <si>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</si>
  <si>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</si>
  <si>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</si>
  <si>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</si>
  <si>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</si>
  <si>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</si>
  <si>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</si>
  <si>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</si>
  <si>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</si>
  <si>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</si>
  <si>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</si>
  <si>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</si>
  <si>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</si>
  <si>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</si>
  <si>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</si>
  <si>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</si>
  <si>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</si>
  <si>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</si>
  <si>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</si>
  <si>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</si>
  <si>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</si>
  <si>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</si>
  <si>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</si>
  <si>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</si>
  <si>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</si>
  <si>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</si>
  <si>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</si>
  <si>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</si>
  <si>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</si>
  <si>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</si>
  <si>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</si>
  <si>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</si>
  <si>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</si>
  <si>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</si>
  <si>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</si>
  <si>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</si>
  <si>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</si>
  <si>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</si>
  <si>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</si>
  <si>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</si>
  <si>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</si>
  <si>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</si>
  <si>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</si>
  <si>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Price (HT, for 1m)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</si>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</sst>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3" sqref="F3"/>
    </sheetView>
  </sheetViews>
  <sheetFormatPr baseColWidth="10" defaultRowHeight="14.4" x14ac:dyDescent="0.3"/>
  <cols>
    <col min="1" max="1" width="35.109375" customWidth="1"/>
    <col min="2" max="2" width="13.21875" customWidth="1"/>
    <col min="4" max="4" width="13.5546875" customWidth="1"/>
  </cols>
  <sheetData>
    <row r="1" spans="1:6" x14ac:dyDescent="0.3">
      <c r="A1" t="s">
        <v>36</v>
      </c>
      <c r="B1" s="7" t="s">
        <v>69</v>
      </c>
      <c r="C1" s="7" t="s">
        <v>41</v>
      </c>
      <c r="D1" s="7" t="s">
        <v>46</v>
      </c>
      <c r="E1" s="7" t="s">
        <v>5</v>
      </c>
      <c r="F1" s="7" t="s">
        <v>2</v>
      </c>
    </row>
    <row r="2" spans="1:6" x14ac:dyDescent="0.3">
      <c r="A2" t="s">
        <v>78</v>
      </c>
      <c r="B2" s="1">
        <v>0.2</v>
      </c>
      <c r="C2" s="7" t="s">
        <v>77</v>
      </c>
      <c r="D2" s="7"/>
      <c r="E2" s="1">
        <f>D2*B2/1.2</f>
        <v>0</v>
      </c>
      <c r="F2" t="s">
        <v>79</v>
      </c>
    </row>
    <row r="3" spans="1:6" x14ac:dyDescent="0.3">
      <c r="A3" t="s">
        <v>34</v>
      </c>
      <c r="B3" s="1">
        <v>0.33</v>
      </c>
      <c r="C3" s="8" t="s">
        <v>70</v>
      </c>
      <c r="E3" s="1">
        <f>D3*B3/1.2</f>
        <v>0</v>
      </c>
    </row>
    <row r="4" spans="1:6" x14ac:dyDescent="0.3">
      <c r="A4" t="s">
        <v>35</v>
      </c>
      <c r="B4" s="1">
        <v>24.65</v>
      </c>
      <c r="C4" s="8" t="s">
        <v>70</v>
      </c>
      <c r="E4" s="1">
        <f t="shared" ref="E4:E8" si="0">D4*B4/1.2</f>
        <v>0</v>
      </c>
    </row>
    <row r="5" spans="1:6" x14ac:dyDescent="0.3">
      <c r="A5" t="s">
        <v>37</v>
      </c>
      <c r="B5" s="1">
        <v>16.559999999999999</v>
      </c>
      <c r="C5" s="8" t="s">
        <v>70</v>
      </c>
      <c r="E5" s="1">
        <f t="shared" si="0"/>
        <v>0</v>
      </c>
    </row>
    <row r="6" spans="1:6" x14ac:dyDescent="0.3">
      <c r="A6" t="s">
        <v>38</v>
      </c>
      <c r="B6" s="1">
        <v>1.65</v>
      </c>
      <c r="C6" s="8" t="s">
        <v>70</v>
      </c>
      <c r="E6" s="1">
        <f t="shared" si="0"/>
        <v>0</v>
      </c>
    </row>
    <row r="7" spans="1:6" x14ac:dyDescent="0.3">
      <c r="A7" t="s">
        <v>76</v>
      </c>
      <c r="B7" s="1">
        <v>0.48</v>
      </c>
      <c r="C7" s="8" t="s">
        <v>77</v>
      </c>
      <c r="E7" s="1">
        <f t="shared" si="0"/>
        <v>0</v>
      </c>
    </row>
    <row r="8" spans="1:6" x14ac:dyDescent="0.3">
      <c r="A8" t="s">
        <v>71</v>
      </c>
      <c r="B8" s="1">
        <f>48.68*1000/350</f>
        <v>139.08571428571429</v>
      </c>
      <c r="C8" s="8" t="s">
        <v>72</v>
      </c>
      <c r="E8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2" sqref="G2"/>
    </sheetView>
  </sheetViews>
  <sheetFormatPr baseColWidth="10" defaultRowHeight="14.4" x14ac:dyDescent="0.3"/>
  <cols>
    <col min="1" max="1" width="32.77734375" customWidth="1"/>
    <col min="3" max="3" width="16.44140625" customWidth="1"/>
  </cols>
  <sheetData>
    <row r="1" spans="1:6" x14ac:dyDescent="0.3">
      <c r="A1" t="s">
        <v>1</v>
      </c>
      <c r="B1" t="s">
        <v>3</v>
      </c>
      <c r="C1" t="s">
        <v>73</v>
      </c>
      <c r="D1" t="s">
        <v>6</v>
      </c>
      <c r="E1" t="s">
        <v>5</v>
      </c>
      <c r="F1" t="s">
        <v>2</v>
      </c>
    </row>
    <row r="2" spans="1:6" x14ac:dyDescent="0.3">
      <c r="A2" t="s">
        <v>0</v>
      </c>
      <c r="B2" t="s">
        <v>4</v>
      </c>
      <c r="C2">
        <v>30.3</v>
      </c>
      <c r="E2" s="1">
        <f>C2*D2</f>
        <v>0</v>
      </c>
      <c r="F2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9" sqref="D9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43</v>
      </c>
      <c r="D1" s="7" t="s">
        <v>41</v>
      </c>
      <c r="E1" s="7" t="s">
        <v>75</v>
      </c>
      <c r="F1" s="7" t="s">
        <v>46</v>
      </c>
      <c r="G1" s="7" t="s">
        <v>5</v>
      </c>
      <c r="H1" s="7" t="s">
        <v>2</v>
      </c>
    </row>
    <row r="2" spans="1:8" x14ac:dyDescent="0.3">
      <c r="A2" t="s">
        <v>39</v>
      </c>
      <c r="B2" t="s">
        <v>40</v>
      </c>
      <c r="C2" s="6">
        <v>13</v>
      </c>
      <c r="D2" t="s">
        <v>42</v>
      </c>
      <c r="E2" s="6">
        <f>C2</f>
        <v>13</v>
      </c>
      <c r="G2" s="6">
        <f>F2*E2</f>
        <v>0</v>
      </c>
      <c r="H2" t="s">
        <v>44</v>
      </c>
    </row>
    <row r="3" spans="1:8" x14ac:dyDescent="0.3">
      <c r="A3" t="s">
        <v>48</v>
      </c>
      <c r="B3" t="s">
        <v>40</v>
      </c>
      <c r="C3" s="6">
        <v>9</v>
      </c>
      <c r="D3" t="s">
        <v>45</v>
      </c>
      <c r="E3" s="6">
        <f>C3/90</f>
        <v>0.1</v>
      </c>
      <c r="G3" s="6">
        <f>F3*E3</f>
        <v>0</v>
      </c>
      <c r="H3" t="s">
        <v>44</v>
      </c>
    </row>
    <row r="4" spans="1:8" x14ac:dyDescent="0.3">
      <c r="A4" t="s">
        <v>48</v>
      </c>
      <c r="B4" t="s">
        <v>47</v>
      </c>
      <c r="C4" s="6">
        <v>16</v>
      </c>
      <c r="D4" t="s">
        <v>45</v>
      </c>
      <c r="E4" s="6">
        <f t="shared" ref="E4:E7" si="0">C4/90</f>
        <v>0.17777777777777778</v>
      </c>
      <c r="G4" s="6">
        <f t="shared" ref="G4:G7" si="1">F4*E4</f>
        <v>0</v>
      </c>
      <c r="H4" t="s">
        <v>44</v>
      </c>
    </row>
    <row r="5" spans="1:8" x14ac:dyDescent="0.3">
      <c r="A5" t="s">
        <v>51</v>
      </c>
      <c r="B5" t="s">
        <v>50</v>
      </c>
      <c r="C5" s="6">
        <v>17</v>
      </c>
      <c r="D5" t="s">
        <v>45</v>
      </c>
      <c r="E5" s="6">
        <f t="shared" si="0"/>
        <v>0.18888888888888888</v>
      </c>
      <c r="G5" s="6">
        <f t="shared" si="1"/>
        <v>0</v>
      </c>
      <c r="H5" t="s">
        <v>44</v>
      </c>
    </row>
    <row r="6" spans="1:8" x14ac:dyDescent="0.3">
      <c r="A6" t="s">
        <v>49</v>
      </c>
      <c r="B6" t="s">
        <v>50</v>
      </c>
      <c r="C6" s="6">
        <v>9</v>
      </c>
      <c r="D6" t="s">
        <v>45</v>
      </c>
      <c r="E6" s="6">
        <f t="shared" si="0"/>
        <v>0.1</v>
      </c>
      <c r="G6" s="6">
        <f t="shared" si="1"/>
        <v>0</v>
      </c>
      <c r="H6" t="s">
        <v>44</v>
      </c>
    </row>
    <row r="7" spans="1:8" x14ac:dyDescent="0.3">
      <c r="A7" t="s">
        <v>53</v>
      </c>
      <c r="B7" t="s">
        <v>52</v>
      </c>
      <c r="C7" s="6">
        <v>9</v>
      </c>
      <c r="D7" t="s">
        <v>45</v>
      </c>
      <c r="E7" s="6">
        <f t="shared" si="0"/>
        <v>0.1</v>
      </c>
      <c r="G7" s="6">
        <f t="shared" si="1"/>
        <v>0</v>
      </c>
      <c r="H7" t="s">
        <v>44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I22" sqref="I22"/>
    </sheetView>
  </sheetViews>
  <sheetFormatPr baseColWidth="10" defaultRowHeight="14.4" x14ac:dyDescent="0.3"/>
  <cols>
    <col min="1" max="1" width="19.44140625" customWidth="1"/>
    <col min="3" max="3" width="13.21875" customWidth="1"/>
    <col min="4" max="4" width="25.44140625" customWidth="1"/>
    <col min="9" max="9" width="15.6640625" customWidth="1"/>
  </cols>
  <sheetData>
    <row r="1" spans="1:23" x14ac:dyDescent="0.3">
      <c r="A1" s="2" t="s">
        <v>7</v>
      </c>
      <c r="S1" s="2" t="s">
        <v>8</v>
      </c>
    </row>
    <row r="2" spans="1:23" x14ac:dyDescent="0.3">
      <c r="A2" t="s">
        <v>9</v>
      </c>
      <c r="G2" t="s">
        <v>10</v>
      </c>
      <c r="M2" t="s">
        <v>11</v>
      </c>
      <c r="S2" s="3">
        <v>5754</v>
      </c>
    </row>
    <row r="3" spans="1:23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G3" t="s">
        <v>17</v>
      </c>
      <c r="H3" t="s">
        <v>18</v>
      </c>
      <c r="I3" t="s">
        <v>15</v>
      </c>
      <c r="J3" t="s">
        <v>16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19</v>
      </c>
      <c r="S3" t="s">
        <v>12</v>
      </c>
      <c r="T3" t="s">
        <v>13</v>
      </c>
      <c r="U3" t="s">
        <v>20</v>
      </c>
      <c r="V3" t="s">
        <v>15</v>
      </c>
      <c r="W3" t="s">
        <v>16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21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21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21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11</v>
      </c>
      <c r="N15" t="s">
        <v>22</v>
      </c>
    </row>
    <row r="16" spans="1:23" x14ac:dyDescent="0.3">
      <c r="D16" t="s">
        <v>21</v>
      </c>
      <c r="E16" s="4">
        <f>AVERAGE(E4:E15)</f>
        <v>3.7201299982926756E-5</v>
      </c>
      <c r="N16" t="s">
        <v>23</v>
      </c>
      <c r="O16" t="s">
        <v>14</v>
      </c>
      <c r="P16" t="s">
        <v>24</v>
      </c>
      <c r="Q16" t="s">
        <v>16</v>
      </c>
    </row>
    <row r="17" spans="1:18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</row>
    <row r="18" spans="1:18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</row>
    <row r="19" spans="1:18" x14ac:dyDescent="0.3">
      <c r="A19" t="s">
        <v>25</v>
      </c>
      <c r="B19" t="s">
        <v>22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</row>
    <row r="20" spans="1:18" x14ac:dyDescent="0.3">
      <c r="B20" t="s">
        <v>23</v>
      </c>
      <c r="C20" t="s">
        <v>14</v>
      </c>
      <c r="D20" t="s">
        <v>24</v>
      </c>
      <c r="E20" t="s">
        <v>16</v>
      </c>
      <c r="N20">
        <v>18</v>
      </c>
      <c r="O20">
        <v>500</v>
      </c>
      <c r="P20" s="1">
        <v>6.36</v>
      </c>
      <c r="Q20" s="5">
        <f t="shared" si="5"/>
        <v>4.9986441385898987E-5</v>
      </c>
    </row>
    <row r="21" spans="1:18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</row>
    <row r="22" spans="1:18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21</v>
      </c>
      <c r="Q22" s="5">
        <f>AVERAGE(Q17:Q21)</f>
        <v>8.541824653028432E-5</v>
      </c>
    </row>
    <row r="23" spans="1:18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</row>
    <row r="24" spans="1:18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</row>
    <row r="25" spans="1:18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</row>
    <row r="26" spans="1:18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</row>
    <row r="27" spans="1:18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</row>
    <row r="28" spans="1:18" x14ac:dyDescent="0.3">
      <c r="D28" t="s">
        <v>21</v>
      </c>
      <c r="E28" s="5">
        <f>AVERAGE(E21:E27)</f>
        <v>6.0986186998733781E-5</v>
      </c>
    </row>
    <row r="30" spans="1:18" x14ac:dyDescent="0.3">
      <c r="A30" s="2" t="s">
        <v>26</v>
      </c>
      <c r="G30" s="2" t="s">
        <v>27</v>
      </c>
      <c r="N30" s="2" t="s">
        <v>29</v>
      </c>
    </row>
    <row r="31" spans="1:18" x14ac:dyDescent="0.3">
      <c r="A31" t="s">
        <v>28</v>
      </c>
      <c r="B31" t="s">
        <v>22</v>
      </c>
      <c r="G31" t="s">
        <v>28</v>
      </c>
      <c r="H31" t="s">
        <v>22</v>
      </c>
      <c r="N31" t="s">
        <v>30</v>
      </c>
      <c r="O31" t="s">
        <v>22</v>
      </c>
    </row>
    <row r="32" spans="1:18" x14ac:dyDescent="0.3">
      <c r="B32" t="s">
        <v>23</v>
      </c>
      <c r="C32" t="s">
        <v>14</v>
      </c>
      <c r="D32" t="s">
        <v>24</v>
      </c>
      <c r="E32" t="s">
        <v>16</v>
      </c>
      <c r="H32" t="s">
        <v>23</v>
      </c>
      <c r="I32" t="s">
        <v>14</v>
      </c>
      <c r="J32" t="s">
        <v>24</v>
      </c>
      <c r="K32" t="s">
        <v>16</v>
      </c>
      <c r="O32" t="s">
        <v>23</v>
      </c>
      <c r="P32" t="s">
        <v>14</v>
      </c>
      <c r="Q32" t="s">
        <v>24</v>
      </c>
      <c r="R32" t="s">
        <v>16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21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21</v>
      </c>
      <c r="R39" s="5">
        <f>AVERAGE(R33:R38)</f>
        <v>2.8834566715532905E-5</v>
      </c>
    </row>
    <row r="40" spans="1:18" x14ac:dyDescent="0.3">
      <c r="D40" t="s">
        <v>21</v>
      </c>
      <c r="E40" s="5">
        <f>AVERAGE(E33:E39)</f>
        <v>2.1272637062318042E-4</v>
      </c>
      <c r="K40" s="5"/>
    </row>
    <row r="43" spans="1:18" x14ac:dyDescent="0.3">
      <c r="A43" s="2" t="s">
        <v>31</v>
      </c>
    </row>
    <row r="44" spans="1:18" x14ac:dyDescent="0.3">
      <c r="A44" t="s">
        <v>32</v>
      </c>
      <c r="B44" t="s">
        <v>33</v>
      </c>
    </row>
    <row r="45" spans="1:18" x14ac:dyDescent="0.3">
      <c r="A45" t="s">
        <v>12</v>
      </c>
      <c r="B45" t="s">
        <v>13</v>
      </c>
      <c r="C45" t="s">
        <v>14</v>
      </c>
      <c r="D45" t="s">
        <v>15</v>
      </c>
      <c r="E45" t="s">
        <v>16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54</v>
      </c>
      <c r="G48" t="s">
        <v>62</v>
      </c>
    </row>
    <row r="49" spans="1:10" x14ac:dyDescent="0.3">
      <c r="A49" t="s">
        <v>1</v>
      </c>
      <c r="B49" t="s">
        <v>24</v>
      </c>
      <c r="C49" t="s">
        <v>55</v>
      </c>
      <c r="D49" t="s">
        <v>16</v>
      </c>
      <c r="G49" t="s">
        <v>1</v>
      </c>
      <c r="H49" t="s">
        <v>66</v>
      </c>
      <c r="I49" t="s">
        <v>68</v>
      </c>
      <c r="J49" t="s">
        <v>16</v>
      </c>
    </row>
    <row r="50" spans="1:10" x14ac:dyDescent="0.3">
      <c r="A50" t="s">
        <v>57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63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56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64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58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65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59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67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59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60</v>
      </c>
      <c r="B55" s="1">
        <v>8</v>
      </c>
      <c r="C55">
        <f>30*30*100</f>
        <v>90000</v>
      </c>
      <c r="D55" s="4">
        <f t="shared" ref="D55" si="14">B55/C55</f>
        <v>8.8888888888888893E-5</v>
      </c>
    </row>
    <row r="56" spans="1:10" x14ac:dyDescent="0.3">
      <c r="A56" t="s">
        <v>60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60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61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61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61</v>
      </c>
      <c r="B60" s="1">
        <v>13</v>
      </c>
      <c r="C60">
        <f>PI()*10*10*2000</f>
        <v>628318.5307179587</v>
      </c>
      <c r="D60" s="4">
        <f t="shared" si="11"/>
        <v>2.0690142601946392E-5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Fluid</vt:lpstr>
      <vt:lpstr>Hoses materials</vt:lpstr>
      <vt:lpstr>Miscellaneous</vt:lpstr>
      <vt:lpstr>Raw materials</vt:lpstr>
      <vt:lpstr>Sheet materials</vt:lpstr>
      <vt:lpstr>Tubing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2019-06-16T10:35:22Z</dcterms:modified>
</cp:coreProperties>
</file>