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F6D22C22-D7B3-4FFC-AFDD-FB2F2CFA11C8}" xr6:coauthVersionLast="40" xr6:coauthVersionMax="40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K64" i="1" l="1"/>
  <c r="G63" i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J17" i="4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</calcChain>
</file>

<file path=xl/sharedStrings.xml><?xml version="1.0" encoding="utf-8"?>
<sst xmlns="http://schemas.openxmlformats.org/spreadsheetml/2006/main" count="500" uniqueCount="256">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</sst>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vertical="center"/>
    </xf>
    <xf numFmtId="0" fontId="2" fillId="0" borderId="20" xfId="0" applyFont="1" applyBorder="1" applyAlignment="1">
      <alignment wrapText="1"/>
    </xf>
    <xf numFmtId="165" fontId="0" fillId="0" borderId="12" xfId="0" applyNumberFormat="1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opLeftCell="A54" zoomScale="90" zoomScaleNormal="90" workbookViewId="0">
      <selection activeCell="L64" sqref="L64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245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1" t="s">
        <v>9</v>
      </c>
      <c r="L1" s="62" t="s">
        <v>202</v>
      </c>
    </row>
    <row r="2" spans="1:12" ht="30.75" thickBot="1" x14ac:dyDescent="0.3">
      <c r="A2" s="137" t="s">
        <v>10</v>
      </c>
      <c r="B2" s="96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ht="15.75" thickBot="1" x14ac:dyDescent="0.3">
      <c r="A3" s="137"/>
      <c r="B3" s="97" t="s">
        <v>15</v>
      </c>
      <c r="C3" s="90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thickBot="1" x14ac:dyDescent="0.3">
      <c r="A4" s="137"/>
      <c r="B4" s="94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60" t="s">
        <v>201</v>
      </c>
    </row>
    <row r="5" spans="1:12" ht="30" x14ac:dyDescent="0.25">
      <c r="A5" s="137" t="s">
        <v>19</v>
      </c>
      <c r="B5" s="95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37"/>
      <c r="B6" s="94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38">
        <v>3</v>
      </c>
      <c r="B7" s="109" t="s">
        <v>11</v>
      </c>
      <c r="C7" s="87" t="s">
        <v>48</v>
      </c>
      <c r="D7" s="8" t="s">
        <v>49</v>
      </c>
      <c r="E7" s="78" t="s">
        <v>50</v>
      </c>
      <c r="F7" s="78">
        <v>0.23300000000000001</v>
      </c>
      <c r="G7" s="78">
        <f t="shared" ref="G7:G62" si="1">1.2*F7</f>
        <v>0.27960000000000002</v>
      </c>
      <c r="H7" s="10">
        <v>0.1</v>
      </c>
      <c r="I7" s="78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</row>
    <row r="8" spans="1:12" ht="15" customHeight="1" x14ac:dyDescent="0.25">
      <c r="A8" s="139"/>
      <c r="B8" s="110" t="s">
        <v>11</v>
      </c>
      <c r="C8" s="34" t="s">
        <v>52</v>
      </c>
      <c r="D8" s="33" t="s">
        <v>53</v>
      </c>
      <c r="E8" s="29" t="s">
        <v>54</v>
      </c>
      <c r="F8" s="29">
        <v>7.8E-2</v>
      </c>
      <c r="G8" s="29">
        <f t="shared" si="1"/>
        <v>9.3600000000000003E-2</v>
      </c>
      <c r="H8" s="36">
        <v>0.1</v>
      </c>
      <c r="I8" s="29">
        <v>100</v>
      </c>
      <c r="J8" s="31">
        <f t="shared" si="2"/>
        <v>7.02</v>
      </c>
      <c r="K8" s="79">
        <f t="shared" si="3"/>
        <v>8.4239999999999995</v>
      </c>
      <c r="L8" s="23" t="s">
        <v>235</v>
      </c>
    </row>
    <row r="9" spans="1:12" ht="30" x14ac:dyDescent="0.25">
      <c r="A9" s="139"/>
      <c r="B9" s="111" t="s">
        <v>11</v>
      </c>
      <c r="C9" s="34" t="s">
        <v>12</v>
      </c>
      <c r="D9" s="33" t="s">
        <v>13</v>
      </c>
      <c r="E9" s="33" t="s">
        <v>14</v>
      </c>
      <c r="F9" s="29">
        <v>1.022</v>
      </c>
      <c r="G9" s="29">
        <f t="shared" si="1"/>
        <v>1.2263999999999999</v>
      </c>
      <c r="H9" s="36">
        <v>0.1</v>
      </c>
      <c r="I9" s="29">
        <v>5</v>
      </c>
      <c r="J9" s="31">
        <f t="shared" si="2"/>
        <v>4.5990000000000002</v>
      </c>
      <c r="K9" s="79">
        <f t="shared" si="3"/>
        <v>5.5187999999999997</v>
      </c>
    </row>
    <row r="10" spans="1:12" ht="15" customHeight="1" x14ac:dyDescent="0.25">
      <c r="A10" s="139"/>
      <c r="B10" s="112" t="s">
        <v>11</v>
      </c>
      <c r="C10" s="35" t="s">
        <v>55</v>
      </c>
      <c r="D10" s="25" t="s">
        <v>56</v>
      </c>
      <c r="E10" s="25" t="s">
        <v>57</v>
      </c>
      <c r="F10" s="25">
        <v>2.117</v>
      </c>
      <c r="G10" s="25">
        <f t="shared" si="1"/>
        <v>2.5404</v>
      </c>
      <c r="H10" s="26">
        <v>0.1</v>
      </c>
      <c r="I10" s="25">
        <v>13</v>
      </c>
      <c r="J10" s="27">
        <f t="shared" si="2"/>
        <v>24.768900000000002</v>
      </c>
      <c r="K10" s="88">
        <f t="shared" si="3"/>
        <v>29.72268</v>
      </c>
      <c r="L10" t="s">
        <v>58</v>
      </c>
    </row>
    <row r="11" spans="1:12" ht="15" customHeight="1" x14ac:dyDescent="0.25">
      <c r="A11" s="139"/>
      <c r="B11" s="112" t="s">
        <v>11</v>
      </c>
      <c r="C11" s="28" t="s">
        <v>59</v>
      </c>
      <c r="D11" s="29" t="s">
        <v>60</v>
      </c>
      <c r="E11" s="25" t="s">
        <v>61</v>
      </c>
      <c r="F11" s="29">
        <v>2.4729999999999999</v>
      </c>
      <c r="G11" s="29">
        <f t="shared" si="1"/>
        <v>2.9675999999999996</v>
      </c>
      <c r="H11" s="36">
        <v>0.1</v>
      </c>
      <c r="I11" s="29">
        <v>4</v>
      </c>
      <c r="J11" s="31">
        <f t="shared" si="2"/>
        <v>8.9027999999999992</v>
      </c>
      <c r="K11" s="79">
        <f t="shared" si="3"/>
        <v>10.683359999999999</v>
      </c>
      <c r="L11" t="s">
        <v>62</v>
      </c>
    </row>
    <row r="12" spans="1:12" ht="15" customHeight="1" x14ac:dyDescent="0.25">
      <c r="A12" s="139"/>
      <c r="B12" s="112" t="s">
        <v>11</v>
      </c>
      <c r="C12" s="28" t="s">
        <v>236</v>
      </c>
      <c r="D12" s="29" t="s">
        <v>237</v>
      </c>
      <c r="E12" s="25"/>
      <c r="F12" s="25">
        <v>12.17</v>
      </c>
      <c r="G12" s="25">
        <f t="shared" ref="G12:G16" si="4">1.2*F12</f>
        <v>14.603999999999999</v>
      </c>
      <c r="H12" s="26">
        <v>0.1</v>
      </c>
      <c r="I12" s="25">
        <v>2</v>
      </c>
      <c r="J12" s="27">
        <f t="shared" ref="J12:J16" si="5">I12*F12*(1-H12)</f>
        <v>21.905999999999999</v>
      </c>
      <c r="K12" s="88">
        <f t="shared" ref="K12:K16" si="6">J12*1.2</f>
        <v>26.287199999999999</v>
      </c>
    </row>
    <row r="13" spans="1:12" ht="15" customHeight="1" x14ac:dyDescent="0.25">
      <c r="A13" s="139"/>
      <c r="B13" s="112" t="s">
        <v>11</v>
      </c>
      <c r="C13" s="28" t="s">
        <v>238</v>
      </c>
      <c r="D13" s="29" t="s">
        <v>239</v>
      </c>
      <c r="E13" s="25"/>
      <c r="F13" s="29">
        <v>15.92</v>
      </c>
      <c r="G13" s="29">
        <f t="shared" si="4"/>
        <v>19.103999999999999</v>
      </c>
      <c r="H13" s="36">
        <v>0.1</v>
      </c>
      <c r="I13" s="29">
        <v>3</v>
      </c>
      <c r="J13" s="31">
        <f t="shared" si="5"/>
        <v>42.984000000000002</v>
      </c>
      <c r="K13" s="79">
        <f t="shared" si="6"/>
        <v>51.580800000000004</v>
      </c>
    </row>
    <row r="14" spans="1:12" ht="15" customHeight="1" x14ac:dyDescent="0.25">
      <c r="A14" s="139"/>
      <c r="B14" s="112" t="s">
        <v>11</v>
      </c>
      <c r="C14" s="28" t="s">
        <v>240</v>
      </c>
      <c r="D14" s="29" t="s">
        <v>241</v>
      </c>
      <c r="E14" s="25"/>
      <c r="F14" s="25">
        <v>12.71</v>
      </c>
      <c r="G14" s="25">
        <f t="shared" si="4"/>
        <v>15.252000000000001</v>
      </c>
      <c r="H14" s="26">
        <v>0.1</v>
      </c>
      <c r="I14" s="25">
        <v>1</v>
      </c>
      <c r="J14" s="27">
        <f t="shared" si="5"/>
        <v>11.439000000000002</v>
      </c>
      <c r="K14" s="88">
        <f t="shared" si="6"/>
        <v>13.726800000000003</v>
      </c>
    </row>
    <row r="15" spans="1:12" ht="15" customHeight="1" x14ac:dyDescent="0.25">
      <c r="A15" s="139"/>
      <c r="B15" s="111" t="s">
        <v>11</v>
      </c>
      <c r="C15" s="90" t="s">
        <v>31</v>
      </c>
      <c r="D15" s="14" t="s">
        <v>26</v>
      </c>
      <c r="E15" s="91" t="s">
        <v>244</v>
      </c>
      <c r="F15" s="91">
        <v>16.47</v>
      </c>
      <c r="G15" s="25">
        <f t="shared" si="4"/>
        <v>19.763999999999999</v>
      </c>
      <c r="H15" s="36">
        <v>0.1</v>
      </c>
      <c r="I15" s="91">
        <v>2</v>
      </c>
      <c r="J15" s="27">
        <f t="shared" ref="J15" si="7">I15*F15*(1-H15)</f>
        <v>29.645999999999997</v>
      </c>
      <c r="K15" s="88">
        <f t="shared" ref="K15" si="8">J15*1.2</f>
        <v>35.575199999999995</v>
      </c>
    </row>
    <row r="16" spans="1:12" ht="15" customHeight="1" thickBot="1" x14ac:dyDescent="0.3">
      <c r="A16" s="139"/>
      <c r="B16" s="113" t="s">
        <v>11</v>
      </c>
      <c r="C16" s="86" t="s">
        <v>81</v>
      </c>
      <c r="D16" s="81" t="s">
        <v>82</v>
      </c>
      <c r="E16" s="81"/>
      <c r="F16" s="81">
        <v>11.11</v>
      </c>
      <c r="G16" s="81">
        <f t="shared" si="4"/>
        <v>13.331999999999999</v>
      </c>
      <c r="H16" s="82">
        <v>0.1</v>
      </c>
      <c r="I16" s="81">
        <v>1</v>
      </c>
      <c r="J16" s="83">
        <f t="shared" si="5"/>
        <v>9.9990000000000006</v>
      </c>
      <c r="K16" s="84">
        <f t="shared" si="6"/>
        <v>11.998800000000001</v>
      </c>
    </row>
    <row r="17" spans="1:12" ht="15" customHeight="1" x14ac:dyDescent="0.25">
      <c r="A17" s="139"/>
      <c r="B17" s="114" t="s">
        <v>15</v>
      </c>
      <c r="C17" s="87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39"/>
      <c r="B18" s="115" t="s">
        <v>15</v>
      </c>
      <c r="C18" s="28" t="s">
        <v>36</v>
      </c>
      <c r="D18" s="29" t="s">
        <v>37</v>
      </c>
      <c r="E18" s="29" t="s">
        <v>38</v>
      </c>
      <c r="F18" s="29">
        <v>0.82</v>
      </c>
      <c r="G18" s="29">
        <f>1.2*F18</f>
        <v>0.98399999999999987</v>
      </c>
      <c r="H18" s="36">
        <v>0.1</v>
      </c>
      <c r="I18" s="29">
        <v>10</v>
      </c>
      <c r="J18" s="31">
        <f>I18*F18*(1-H18)</f>
        <v>7.38</v>
      </c>
      <c r="K18" s="79">
        <f>J18*1.2</f>
        <v>8.8559999999999999</v>
      </c>
      <c r="L18" t="s">
        <v>39</v>
      </c>
    </row>
    <row r="19" spans="1:12" ht="15" customHeight="1" x14ac:dyDescent="0.25">
      <c r="A19" s="139"/>
      <c r="B19" s="115" t="s">
        <v>15</v>
      </c>
      <c r="C19" s="28" t="s">
        <v>40</v>
      </c>
      <c r="D19" s="29" t="s">
        <v>41</v>
      </c>
      <c r="E19" s="29" t="s">
        <v>42</v>
      </c>
      <c r="F19" s="29">
        <v>1.68</v>
      </c>
      <c r="G19" s="29">
        <f>1.2*F19</f>
        <v>2.016</v>
      </c>
      <c r="H19" s="36">
        <v>0.1</v>
      </c>
      <c r="I19" s="29">
        <v>5</v>
      </c>
      <c r="J19" s="31">
        <f>I19*F19*(1-H19)</f>
        <v>7.5600000000000005</v>
      </c>
      <c r="K19" s="79">
        <f>J19*1.2</f>
        <v>9.072000000000001</v>
      </c>
      <c r="L19" t="s">
        <v>43</v>
      </c>
    </row>
    <row r="20" spans="1:12" ht="15" customHeight="1" x14ac:dyDescent="0.25">
      <c r="A20" s="139"/>
      <c r="B20" s="115" t="s">
        <v>15</v>
      </c>
      <c r="C20" s="34" t="s">
        <v>44</v>
      </c>
      <c r="D20" s="33" t="s">
        <v>45</v>
      </c>
      <c r="E20" s="29" t="s">
        <v>46</v>
      </c>
      <c r="F20" s="29">
        <v>0.27600000000000002</v>
      </c>
      <c r="G20" s="29">
        <f>1.2*F20</f>
        <v>0.33119999999999999</v>
      </c>
      <c r="H20" s="36">
        <v>0.1</v>
      </c>
      <c r="I20" s="29">
        <v>5</v>
      </c>
      <c r="J20" s="31">
        <f>I20*F20*(1-H20)</f>
        <v>1.2420000000000002</v>
      </c>
      <c r="K20" s="79">
        <f>J20*1.2</f>
        <v>1.4904000000000002</v>
      </c>
      <c r="L20" t="s">
        <v>47</v>
      </c>
    </row>
    <row r="21" spans="1:12" ht="15" customHeight="1" x14ac:dyDescent="0.25">
      <c r="A21" s="139"/>
      <c r="B21" s="116" t="s">
        <v>15</v>
      </c>
      <c r="C21" s="28" t="s">
        <v>63</v>
      </c>
      <c r="D21" s="29" t="s">
        <v>64</v>
      </c>
      <c r="E21" s="29"/>
      <c r="F21" s="29">
        <v>2.6</v>
      </c>
      <c r="G21" s="29">
        <f t="shared" si="1"/>
        <v>3.12</v>
      </c>
      <c r="H21" s="36">
        <v>0.1</v>
      </c>
      <c r="I21" s="29">
        <v>3</v>
      </c>
      <c r="J21" s="31">
        <f t="shared" si="2"/>
        <v>7.0200000000000005</v>
      </c>
      <c r="K21" s="79">
        <f t="shared" si="3"/>
        <v>8.4239999999999995</v>
      </c>
    </row>
    <row r="22" spans="1:12" ht="15" customHeight="1" x14ac:dyDescent="0.25">
      <c r="A22" s="139"/>
      <c r="B22" s="116" t="s">
        <v>15</v>
      </c>
      <c r="C22" s="28" t="s">
        <v>67</v>
      </c>
      <c r="D22" s="29" t="s">
        <v>216</v>
      </c>
      <c r="E22" s="29" t="s">
        <v>65</v>
      </c>
      <c r="F22" s="29">
        <v>0.72</v>
      </c>
      <c r="G22" s="29">
        <f t="shared" si="1"/>
        <v>0.86399999999999999</v>
      </c>
      <c r="H22" s="36">
        <v>0.1</v>
      </c>
      <c r="I22" s="29">
        <v>5</v>
      </c>
      <c r="J22" s="31">
        <f t="shared" si="2"/>
        <v>3.2399999999999998</v>
      </c>
      <c r="K22" s="79">
        <f t="shared" si="3"/>
        <v>3.8879999999999995</v>
      </c>
      <c r="L22" t="s">
        <v>66</v>
      </c>
    </row>
    <row r="23" spans="1:12" ht="15" customHeight="1" x14ac:dyDescent="0.25">
      <c r="A23" s="139"/>
      <c r="B23" s="116" t="s">
        <v>15</v>
      </c>
      <c r="C23" s="28" t="s">
        <v>70</v>
      </c>
      <c r="D23" s="29" t="s">
        <v>216</v>
      </c>
      <c r="E23" s="29" t="s">
        <v>69</v>
      </c>
      <c r="F23" s="29">
        <v>0.45200000000000001</v>
      </c>
      <c r="G23" s="29">
        <f t="shared" si="1"/>
        <v>0.54239999999999999</v>
      </c>
      <c r="H23" s="36">
        <v>0.1</v>
      </c>
      <c r="I23" s="29">
        <v>10</v>
      </c>
      <c r="J23" s="31">
        <f t="shared" si="2"/>
        <v>4.0680000000000005</v>
      </c>
      <c r="K23" s="79">
        <f t="shared" si="3"/>
        <v>4.8816000000000006</v>
      </c>
      <c r="L23" t="s">
        <v>66</v>
      </c>
    </row>
    <row r="24" spans="1:12" ht="15" customHeight="1" x14ac:dyDescent="0.25">
      <c r="A24" s="139"/>
      <c r="B24" s="116" t="s">
        <v>15</v>
      </c>
      <c r="C24" s="28" t="s">
        <v>72</v>
      </c>
      <c r="D24" s="29" t="s">
        <v>73</v>
      </c>
      <c r="E24" s="29" t="s">
        <v>74</v>
      </c>
      <c r="F24" s="29">
        <v>37.340000000000003</v>
      </c>
      <c r="G24" s="29">
        <f t="shared" si="1"/>
        <v>44.808</v>
      </c>
      <c r="H24" s="36">
        <v>0.1</v>
      </c>
      <c r="I24" s="29">
        <v>2</v>
      </c>
      <c r="J24" s="31">
        <f t="shared" si="2"/>
        <v>67.212000000000003</v>
      </c>
      <c r="K24" s="79">
        <f t="shared" si="3"/>
        <v>80.654399999999995</v>
      </c>
      <c r="L24" t="s">
        <v>75</v>
      </c>
    </row>
    <row r="25" spans="1:12" ht="15" customHeight="1" x14ac:dyDescent="0.25">
      <c r="A25" s="139"/>
      <c r="B25" s="116" t="s">
        <v>15</v>
      </c>
      <c r="C25" s="28" t="s">
        <v>76</v>
      </c>
      <c r="D25" s="29" t="s">
        <v>77</v>
      </c>
      <c r="E25" s="29" t="s">
        <v>78</v>
      </c>
      <c r="F25" s="29">
        <v>0.219</v>
      </c>
      <c r="G25" s="29">
        <f t="shared" si="1"/>
        <v>0.26279999999999998</v>
      </c>
      <c r="H25" s="36">
        <v>0.1</v>
      </c>
      <c r="I25" s="29">
        <v>20</v>
      </c>
      <c r="J25" s="31">
        <f t="shared" si="2"/>
        <v>3.9420000000000002</v>
      </c>
      <c r="K25" s="79">
        <f t="shared" si="3"/>
        <v>4.7304000000000004</v>
      </c>
      <c r="L25" t="s">
        <v>79</v>
      </c>
    </row>
    <row r="26" spans="1:12" ht="15" customHeight="1" thickBot="1" x14ac:dyDescent="0.3">
      <c r="A26" s="139"/>
      <c r="B26" s="117" t="s">
        <v>15</v>
      </c>
      <c r="C26" s="86" t="s">
        <v>16</v>
      </c>
      <c r="D26" s="81" t="s">
        <v>17</v>
      </c>
      <c r="E26" s="81"/>
      <c r="F26" s="81">
        <v>20.57</v>
      </c>
      <c r="G26" s="81">
        <f t="shared" si="1"/>
        <v>24.684000000000001</v>
      </c>
      <c r="H26" s="82">
        <v>0.1</v>
      </c>
      <c r="I26" s="81">
        <v>2</v>
      </c>
      <c r="J26" s="83">
        <f t="shared" si="2"/>
        <v>37.026000000000003</v>
      </c>
      <c r="K26" s="84">
        <f t="shared" si="3"/>
        <v>44.431200000000004</v>
      </c>
      <c r="L26" t="s">
        <v>80</v>
      </c>
    </row>
    <row r="27" spans="1:12" ht="15" customHeight="1" x14ac:dyDescent="0.25">
      <c r="A27" s="139"/>
      <c r="B27" s="118" t="s">
        <v>83</v>
      </c>
      <c r="C27" s="77" t="s">
        <v>84</v>
      </c>
      <c r="D27" s="78" t="s">
        <v>85</v>
      </c>
      <c r="E27" s="78"/>
      <c r="F27" s="78">
        <v>2.96</v>
      </c>
      <c r="G27" s="78">
        <f t="shared" si="1"/>
        <v>3.552</v>
      </c>
      <c r="H27" s="10">
        <v>0.1</v>
      </c>
      <c r="I27" s="78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39"/>
      <c r="B28" s="119" t="s">
        <v>83</v>
      </c>
      <c r="C28" s="28" t="s">
        <v>86</v>
      </c>
      <c r="D28" s="29" t="s">
        <v>87</v>
      </c>
      <c r="E28" s="29"/>
      <c r="F28" s="29">
        <v>0.25800000000000001</v>
      </c>
      <c r="G28" s="29">
        <f t="shared" si="1"/>
        <v>0.30959999999999999</v>
      </c>
      <c r="H28" s="36">
        <v>0.1</v>
      </c>
      <c r="I28" s="29">
        <v>10</v>
      </c>
      <c r="J28" s="31">
        <f t="shared" si="2"/>
        <v>2.3220000000000001</v>
      </c>
      <c r="K28" s="79">
        <f t="shared" si="3"/>
        <v>2.7864</v>
      </c>
      <c r="L28" t="s">
        <v>88</v>
      </c>
    </row>
    <row r="29" spans="1:12" ht="15" customHeight="1" x14ac:dyDescent="0.25">
      <c r="A29" s="139"/>
      <c r="B29" s="119" t="s">
        <v>83</v>
      </c>
      <c r="C29" s="28" t="s">
        <v>89</v>
      </c>
      <c r="D29" s="29" t="s">
        <v>90</v>
      </c>
      <c r="E29" s="29"/>
      <c r="F29" s="29">
        <v>0.27100000000000002</v>
      </c>
      <c r="G29" s="29">
        <f t="shared" si="1"/>
        <v>0.32519999999999999</v>
      </c>
      <c r="H29" s="36">
        <v>0.1</v>
      </c>
      <c r="I29" s="29">
        <v>10</v>
      </c>
      <c r="J29" s="31">
        <f t="shared" si="2"/>
        <v>2.4390000000000001</v>
      </c>
      <c r="K29" s="79">
        <f t="shared" si="3"/>
        <v>2.9268000000000001</v>
      </c>
      <c r="L29" t="s">
        <v>88</v>
      </c>
    </row>
    <row r="30" spans="1:12" ht="15" customHeight="1" x14ac:dyDescent="0.25">
      <c r="A30" s="139"/>
      <c r="B30" s="119" t="s">
        <v>83</v>
      </c>
      <c r="C30" s="28" t="s">
        <v>91</v>
      </c>
      <c r="D30" s="29" t="s">
        <v>92</v>
      </c>
      <c r="E30" s="29" t="s">
        <v>203</v>
      </c>
      <c r="F30" s="29">
        <v>1.1100000000000001</v>
      </c>
      <c r="G30" s="29">
        <f t="shared" si="1"/>
        <v>1.3320000000000001</v>
      </c>
      <c r="H30" s="36">
        <v>0.1</v>
      </c>
      <c r="I30" s="29">
        <v>5</v>
      </c>
      <c r="J30" s="31">
        <f t="shared" si="2"/>
        <v>4.995000000000001</v>
      </c>
      <c r="K30" s="79">
        <f t="shared" si="3"/>
        <v>5.9940000000000007</v>
      </c>
    </row>
    <row r="31" spans="1:12" ht="30" x14ac:dyDescent="0.25">
      <c r="A31" s="139"/>
      <c r="B31" s="119" t="s">
        <v>83</v>
      </c>
      <c r="C31" s="32" t="s">
        <v>93</v>
      </c>
      <c r="D31" s="37" t="s">
        <v>94</v>
      </c>
      <c r="E31" s="29"/>
      <c r="F31" s="29">
        <v>1.68</v>
      </c>
      <c r="G31" s="29">
        <f t="shared" si="1"/>
        <v>2.016</v>
      </c>
      <c r="H31" s="36">
        <v>0.1</v>
      </c>
      <c r="I31" s="29">
        <v>8</v>
      </c>
      <c r="J31" s="31">
        <f t="shared" si="2"/>
        <v>12.096</v>
      </c>
      <c r="K31" s="79">
        <f t="shared" si="3"/>
        <v>14.5152</v>
      </c>
    </row>
    <row r="32" spans="1:12" ht="15" customHeight="1" x14ac:dyDescent="0.25">
      <c r="A32" s="139"/>
      <c r="B32" s="119" t="s">
        <v>83</v>
      </c>
      <c r="C32" s="28" t="s">
        <v>95</v>
      </c>
      <c r="D32" s="29" t="s">
        <v>96</v>
      </c>
      <c r="E32" s="29"/>
      <c r="F32" s="29">
        <v>0.33600000000000002</v>
      </c>
      <c r="G32" s="29">
        <f t="shared" si="1"/>
        <v>0.4032</v>
      </c>
      <c r="H32" s="36">
        <v>0.1</v>
      </c>
      <c r="I32" s="29">
        <v>25</v>
      </c>
      <c r="J32" s="31">
        <f t="shared" si="2"/>
        <v>7.5600000000000005</v>
      </c>
      <c r="K32" s="79">
        <f t="shared" si="3"/>
        <v>9.072000000000001</v>
      </c>
      <c r="L32" t="s">
        <v>97</v>
      </c>
    </row>
    <row r="33" spans="1:12" ht="15" customHeight="1" x14ac:dyDescent="0.25">
      <c r="A33" s="139"/>
      <c r="B33" s="119" t="s">
        <v>83</v>
      </c>
      <c r="C33" s="32" t="s">
        <v>98</v>
      </c>
      <c r="D33" s="33" t="s">
        <v>99</v>
      </c>
      <c r="E33" s="29"/>
      <c r="F33" s="29">
        <v>5.2999999999999999E-2</v>
      </c>
      <c r="G33" s="29">
        <f t="shared" si="1"/>
        <v>6.359999999999999E-2</v>
      </c>
      <c r="H33" s="36">
        <v>0.1</v>
      </c>
      <c r="I33" s="29">
        <v>100</v>
      </c>
      <c r="J33" s="31">
        <f t="shared" si="2"/>
        <v>4.7699999999999996</v>
      </c>
      <c r="K33" s="79">
        <f t="shared" si="3"/>
        <v>5.7239999999999993</v>
      </c>
      <c r="L33" t="s">
        <v>100</v>
      </c>
    </row>
    <row r="34" spans="1:12" ht="15" customHeight="1" x14ac:dyDescent="0.25">
      <c r="A34" s="139"/>
      <c r="B34" s="119" t="s">
        <v>83</v>
      </c>
      <c r="C34" s="28" t="s">
        <v>101</v>
      </c>
      <c r="D34" s="29" t="s">
        <v>102</v>
      </c>
      <c r="E34" s="29"/>
      <c r="F34" s="29">
        <v>0.23799999999999999</v>
      </c>
      <c r="G34" s="29">
        <f t="shared" si="1"/>
        <v>0.28559999999999997</v>
      </c>
      <c r="H34" s="36">
        <v>0.1</v>
      </c>
      <c r="I34" s="29">
        <v>25</v>
      </c>
      <c r="J34" s="31">
        <f t="shared" si="2"/>
        <v>5.3549999999999995</v>
      </c>
      <c r="K34" s="79">
        <f t="shared" si="3"/>
        <v>6.4259999999999993</v>
      </c>
      <c r="L34" t="s">
        <v>97</v>
      </c>
    </row>
    <row r="35" spans="1:12" ht="15" customHeight="1" x14ac:dyDescent="0.25">
      <c r="A35" s="139"/>
      <c r="B35" s="119" t="s">
        <v>83</v>
      </c>
      <c r="C35" s="28" t="s">
        <v>211</v>
      </c>
      <c r="D35" s="29" t="s">
        <v>212</v>
      </c>
      <c r="E35" s="29" t="s">
        <v>217</v>
      </c>
      <c r="F35" s="29">
        <v>0.254</v>
      </c>
      <c r="G35" s="29">
        <f t="shared" si="1"/>
        <v>0.30480000000000002</v>
      </c>
      <c r="H35" s="36">
        <v>0.1</v>
      </c>
      <c r="I35" s="29">
        <v>10</v>
      </c>
      <c r="J35" s="31">
        <f t="shared" si="2"/>
        <v>2.286</v>
      </c>
      <c r="K35" s="79">
        <f t="shared" si="3"/>
        <v>2.7431999999999999</v>
      </c>
      <c r="L35" t="s">
        <v>71</v>
      </c>
    </row>
    <row r="36" spans="1:12" ht="15" customHeight="1" x14ac:dyDescent="0.25">
      <c r="A36" s="139"/>
      <c r="B36" s="119" t="s">
        <v>83</v>
      </c>
      <c r="C36" s="28" t="s">
        <v>218</v>
      </c>
      <c r="D36" s="29" t="s">
        <v>212</v>
      </c>
      <c r="E36" s="29" t="s">
        <v>219</v>
      </c>
      <c r="F36" s="29">
        <v>0.85799999999999998</v>
      </c>
      <c r="G36" s="29">
        <f t="shared" si="1"/>
        <v>1.0295999999999998</v>
      </c>
      <c r="H36" s="36">
        <v>0.1</v>
      </c>
      <c r="I36" s="29">
        <v>10</v>
      </c>
      <c r="J36" s="31">
        <f t="shared" si="2"/>
        <v>7.7220000000000004</v>
      </c>
      <c r="K36" s="79">
        <f t="shared" si="3"/>
        <v>9.2664000000000009</v>
      </c>
    </row>
    <row r="37" spans="1:12" ht="15" customHeight="1" x14ac:dyDescent="0.25">
      <c r="A37" s="139"/>
      <c r="B37" s="119" t="s">
        <v>83</v>
      </c>
      <c r="C37" s="76" t="s">
        <v>220</v>
      </c>
      <c r="D37" s="29" t="s">
        <v>221</v>
      </c>
      <c r="E37" s="29"/>
      <c r="F37" s="29">
        <v>2.4E-2</v>
      </c>
      <c r="G37" s="29">
        <f t="shared" si="1"/>
        <v>2.8799999999999999E-2</v>
      </c>
      <c r="H37" s="36">
        <v>0.1</v>
      </c>
      <c r="I37" s="29">
        <v>50</v>
      </c>
      <c r="J37" s="31">
        <f t="shared" si="2"/>
        <v>1.08</v>
      </c>
      <c r="K37" s="79">
        <f t="shared" si="3"/>
        <v>1.296</v>
      </c>
      <c r="L37" t="s">
        <v>222</v>
      </c>
    </row>
    <row r="38" spans="1:12" ht="15" customHeight="1" x14ac:dyDescent="0.25">
      <c r="A38" s="139"/>
      <c r="B38" s="119" t="s">
        <v>83</v>
      </c>
      <c r="C38" s="76" t="s">
        <v>223</v>
      </c>
      <c r="D38" s="29" t="s">
        <v>224</v>
      </c>
      <c r="E38" s="29"/>
      <c r="F38" s="29">
        <v>2.7E-2</v>
      </c>
      <c r="G38" s="29">
        <f t="shared" si="1"/>
        <v>3.2399999999999998E-2</v>
      </c>
      <c r="H38" s="36">
        <v>0.1</v>
      </c>
      <c r="I38" s="29">
        <v>50</v>
      </c>
      <c r="J38" s="31">
        <f t="shared" si="2"/>
        <v>1.2150000000000001</v>
      </c>
      <c r="K38" s="79">
        <f t="shared" si="3"/>
        <v>1.458</v>
      </c>
      <c r="L38" t="s">
        <v>222</v>
      </c>
    </row>
    <row r="39" spans="1:12" ht="15" customHeight="1" x14ac:dyDescent="0.25">
      <c r="A39" s="139"/>
      <c r="B39" s="119" t="s">
        <v>83</v>
      </c>
      <c r="C39" s="76" t="s">
        <v>225</v>
      </c>
      <c r="D39" s="29" t="s">
        <v>226</v>
      </c>
      <c r="E39" s="29"/>
      <c r="F39" s="29">
        <v>2.7E-2</v>
      </c>
      <c r="G39" s="29">
        <f t="shared" si="1"/>
        <v>3.2399999999999998E-2</v>
      </c>
      <c r="H39" s="36">
        <v>0.1</v>
      </c>
      <c r="I39" s="29">
        <v>50</v>
      </c>
      <c r="J39" s="31">
        <f t="shared" si="2"/>
        <v>1.2150000000000001</v>
      </c>
      <c r="K39" s="79">
        <f t="shared" si="3"/>
        <v>1.458</v>
      </c>
      <c r="L39" t="s">
        <v>222</v>
      </c>
    </row>
    <row r="40" spans="1:12" ht="15" customHeight="1" x14ac:dyDescent="0.25">
      <c r="A40" s="139"/>
      <c r="B40" s="119" t="s">
        <v>83</v>
      </c>
      <c r="C40" s="76" t="s">
        <v>227</v>
      </c>
      <c r="D40" s="29" t="s">
        <v>228</v>
      </c>
      <c r="E40" s="29"/>
      <c r="F40" s="29">
        <v>3.5000000000000003E-2</v>
      </c>
      <c r="G40" s="29">
        <f t="shared" ref="G40:G49" si="9">1.2*F40</f>
        <v>4.2000000000000003E-2</v>
      </c>
      <c r="H40" s="36">
        <v>0.1</v>
      </c>
      <c r="I40" s="29">
        <v>50</v>
      </c>
      <c r="J40" s="31">
        <f t="shared" ref="J40:J49" si="10">I40*F40*(1-H40)</f>
        <v>1.5750000000000002</v>
      </c>
      <c r="K40" s="79">
        <f t="shared" ref="K40:K49" si="11">J40*1.2</f>
        <v>1.8900000000000001</v>
      </c>
      <c r="L40" t="s">
        <v>222</v>
      </c>
    </row>
    <row r="41" spans="1:12" ht="15" customHeight="1" x14ac:dyDescent="0.25">
      <c r="A41" s="139"/>
      <c r="B41" s="119" t="s">
        <v>83</v>
      </c>
      <c r="C41" s="76" t="s">
        <v>229</v>
      </c>
      <c r="D41" s="29" t="s">
        <v>230</v>
      </c>
      <c r="E41" s="29"/>
      <c r="F41" s="29">
        <v>3.6999999999999998E-2</v>
      </c>
      <c r="G41" s="29">
        <f t="shared" ref="G41:G46" si="12">1.2*F41</f>
        <v>4.4399999999999995E-2</v>
      </c>
      <c r="H41" s="36">
        <v>0.1</v>
      </c>
      <c r="I41" s="29">
        <v>50</v>
      </c>
      <c r="J41" s="31">
        <f t="shared" ref="J41:J44" si="13">I41*F41*(1-H41)</f>
        <v>1.6649999999999998</v>
      </c>
      <c r="K41" s="79">
        <f t="shared" ref="K41:K44" si="14">J41*1.2</f>
        <v>1.9979999999999998</v>
      </c>
      <c r="L41" t="s">
        <v>222</v>
      </c>
    </row>
    <row r="42" spans="1:12" ht="15" customHeight="1" x14ac:dyDescent="0.25">
      <c r="A42" s="139"/>
      <c r="B42" s="119" t="s">
        <v>83</v>
      </c>
      <c r="C42" s="76" t="s">
        <v>231</v>
      </c>
      <c r="D42" s="29" t="s">
        <v>232</v>
      </c>
      <c r="E42" s="29"/>
      <c r="F42" s="29">
        <v>0.159</v>
      </c>
      <c r="G42" s="29">
        <f t="shared" si="12"/>
        <v>0.1908</v>
      </c>
      <c r="H42" s="36">
        <v>0.1</v>
      </c>
      <c r="I42" s="29">
        <v>50</v>
      </c>
      <c r="J42" s="31">
        <f t="shared" si="13"/>
        <v>7.1550000000000002</v>
      </c>
      <c r="K42" s="79">
        <f t="shared" si="14"/>
        <v>8.5860000000000003</v>
      </c>
      <c r="L42" t="s">
        <v>222</v>
      </c>
    </row>
    <row r="43" spans="1:12" ht="15" customHeight="1" x14ac:dyDescent="0.25">
      <c r="A43" s="139"/>
      <c r="B43" s="120" t="s">
        <v>83</v>
      </c>
      <c r="C43" s="104" t="s">
        <v>233</v>
      </c>
      <c r="D43" s="14" t="s">
        <v>234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ht="15" customHeight="1" x14ac:dyDescent="0.25">
      <c r="A44" s="139"/>
      <c r="B44" s="121" t="s">
        <v>83</v>
      </c>
      <c r="C44" s="104" t="s">
        <v>251</v>
      </c>
      <c r="D44" s="14" t="s">
        <v>252</v>
      </c>
      <c r="E44" s="14"/>
      <c r="F44" s="14">
        <v>0.23699999999999999</v>
      </c>
      <c r="G44" s="14">
        <f t="shared" si="12"/>
        <v>0.28439999999999999</v>
      </c>
      <c r="H44" s="15">
        <v>0.1</v>
      </c>
      <c r="I44" s="14">
        <v>10</v>
      </c>
      <c r="J44" s="16">
        <f t="shared" si="13"/>
        <v>2.133</v>
      </c>
      <c r="K44" s="17">
        <f t="shared" si="14"/>
        <v>2.5596000000000001</v>
      </c>
      <c r="L44" t="s">
        <v>71</v>
      </c>
    </row>
    <row r="45" spans="1:12" ht="15.75" customHeight="1" thickBot="1" x14ac:dyDescent="0.3">
      <c r="A45" s="139"/>
      <c r="B45" s="122" t="s">
        <v>83</v>
      </c>
      <c r="C45" s="80" t="s">
        <v>246</v>
      </c>
      <c r="D45" s="81" t="s">
        <v>243</v>
      </c>
      <c r="E45" s="81"/>
      <c r="F45" s="81">
        <v>13.88</v>
      </c>
      <c r="G45" s="81">
        <f t="shared" ref="G45" si="15">1.2*F45</f>
        <v>16.655999999999999</v>
      </c>
      <c r="H45" s="82">
        <v>0.1</v>
      </c>
      <c r="I45" s="81">
        <v>1</v>
      </c>
      <c r="J45" s="83">
        <f t="shared" ref="J45" si="16">I45*F45*(1-H45)</f>
        <v>12.492000000000001</v>
      </c>
      <c r="K45" s="84">
        <f t="shared" ref="K45" si="17">J45*1.2</f>
        <v>14.990400000000001</v>
      </c>
    </row>
    <row r="46" spans="1:12" ht="15" customHeight="1" x14ac:dyDescent="0.25">
      <c r="A46" s="139"/>
      <c r="B46" s="123" t="s">
        <v>187</v>
      </c>
      <c r="C46" s="92" t="s">
        <v>242</v>
      </c>
      <c r="D46" s="93" t="s">
        <v>243</v>
      </c>
      <c r="E46" s="93"/>
      <c r="F46" s="93">
        <v>16.28</v>
      </c>
      <c r="G46" s="93">
        <f t="shared" si="12"/>
        <v>19.536000000000001</v>
      </c>
      <c r="H46" s="101">
        <v>0.1</v>
      </c>
      <c r="I46" s="93">
        <v>1</v>
      </c>
      <c r="J46" s="102">
        <f t="shared" ref="J46" si="18">I46*F46*(1-H46)</f>
        <v>14.652000000000001</v>
      </c>
      <c r="K46" s="103">
        <f t="shared" ref="K46" si="19">J46*1.2</f>
        <v>17.5824</v>
      </c>
    </row>
    <row r="47" spans="1:12" ht="15" customHeight="1" x14ac:dyDescent="0.25">
      <c r="A47" s="139"/>
      <c r="B47" s="124" t="s">
        <v>187</v>
      </c>
      <c r="C47" s="28" t="s">
        <v>204</v>
      </c>
      <c r="D47" s="29" t="s">
        <v>205</v>
      </c>
      <c r="E47" s="29"/>
      <c r="F47" s="29">
        <v>0.45200000000000001</v>
      </c>
      <c r="G47" s="29">
        <f t="shared" si="9"/>
        <v>0.54239999999999999</v>
      </c>
      <c r="H47" s="36">
        <v>0.1</v>
      </c>
      <c r="I47" s="29">
        <v>5</v>
      </c>
      <c r="J47" s="31">
        <f t="shared" si="10"/>
        <v>2.0340000000000003</v>
      </c>
      <c r="K47" s="79">
        <f t="shared" si="11"/>
        <v>2.4408000000000003</v>
      </c>
      <c r="L47" t="s">
        <v>66</v>
      </c>
    </row>
    <row r="48" spans="1:12" ht="15" customHeight="1" x14ac:dyDescent="0.25">
      <c r="A48" s="139"/>
      <c r="B48" s="125" t="s">
        <v>187</v>
      </c>
      <c r="C48" s="28" t="s">
        <v>206</v>
      </c>
      <c r="D48" s="29" t="s">
        <v>213</v>
      </c>
      <c r="E48" s="29" t="s">
        <v>69</v>
      </c>
      <c r="F48" s="29">
        <v>0.105</v>
      </c>
      <c r="G48" s="29">
        <f t="shared" si="9"/>
        <v>0.126</v>
      </c>
      <c r="H48" s="36">
        <v>0.1</v>
      </c>
      <c r="I48" s="29">
        <v>10</v>
      </c>
      <c r="J48" s="31">
        <f t="shared" si="10"/>
        <v>0.94500000000000006</v>
      </c>
      <c r="K48" s="79">
        <f t="shared" si="11"/>
        <v>1.1340000000000001</v>
      </c>
    </row>
    <row r="49" spans="1:12" ht="15" customHeight="1" x14ac:dyDescent="0.25">
      <c r="A49" s="139"/>
      <c r="B49" s="125" t="s">
        <v>187</v>
      </c>
      <c r="C49" s="28" t="s">
        <v>207</v>
      </c>
      <c r="D49" s="29" t="s">
        <v>213</v>
      </c>
      <c r="E49" s="29" t="s">
        <v>65</v>
      </c>
      <c r="F49" s="29">
        <v>0.51</v>
      </c>
      <c r="G49" s="29">
        <f t="shared" si="9"/>
        <v>0.61199999999999999</v>
      </c>
      <c r="H49" s="36">
        <v>0.1</v>
      </c>
      <c r="I49" s="29">
        <v>10</v>
      </c>
      <c r="J49" s="31">
        <f t="shared" si="10"/>
        <v>4.59</v>
      </c>
      <c r="K49" s="79">
        <f t="shared" si="11"/>
        <v>5.508</v>
      </c>
    </row>
    <row r="50" spans="1:12" ht="15" customHeight="1" x14ac:dyDescent="0.25">
      <c r="A50" s="139"/>
      <c r="B50" s="125" t="s">
        <v>187</v>
      </c>
      <c r="C50" s="28" t="s">
        <v>208</v>
      </c>
      <c r="D50" s="29" t="s">
        <v>215</v>
      </c>
      <c r="E50" s="29" t="s">
        <v>69</v>
      </c>
      <c r="F50" s="29">
        <v>2.54</v>
      </c>
      <c r="G50" s="29">
        <f t="shared" si="1"/>
        <v>3.048</v>
      </c>
      <c r="H50" s="36">
        <v>0.1</v>
      </c>
      <c r="I50" s="29">
        <v>1</v>
      </c>
      <c r="J50" s="31">
        <f t="shared" si="2"/>
        <v>2.286</v>
      </c>
      <c r="K50" s="79">
        <f t="shared" si="3"/>
        <v>2.7431999999999999</v>
      </c>
      <c r="L50" t="s">
        <v>209</v>
      </c>
    </row>
    <row r="51" spans="1:12" ht="15.75" customHeight="1" thickBot="1" x14ac:dyDescent="0.3">
      <c r="A51" s="139"/>
      <c r="B51" s="126" t="s">
        <v>187</v>
      </c>
      <c r="C51" s="86" t="s">
        <v>68</v>
      </c>
      <c r="D51" s="81" t="s">
        <v>215</v>
      </c>
      <c r="E51" s="81" t="s">
        <v>65</v>
      </c>
      <c r="F51" s="81">
        <v>1.76</v>
      </c>
      <c r="G51" s="81">
        <f t="shared" ref="G51" si="20">1.2*F51</f>
        <v>2.1120000000000001</v>
      </c>
      <c r="H51" s="82">
        <v>0.1</v>
      </c>
      <c r="I51" s="81">
        <v>10</v>
      </c>
      <c r="J51" s="83">
        <f t="shared" ref="J51" si="21">I51*F51*(1-H51)</f>
        <v>15.840000000000002</v>
      </c>
      <c r="K51" s="84">
        <f t="shared" ref="K51" si="22">J51*1.2</f>
        <v>19.008000000000003</v>
      </c>
    </row>
    <row r="52" spans="1:12" ht="30" x14ac:dyDescent="0.25">
      <c r="A52" s="139"/>
      <c r="B52" s="127" t="s">
        <v>24</v>
      </c>
      <c r="C52" s="87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ht="15" customHeight="1" x14ac:dyDescent="0.25">
      <c r="A53" s="139"/>
      <c r="B53" s="128" t="s">
        <v>24</v>
      </c>
      <c r="C53" s="28" t="s">
        <v>28</v>
      </c>
      <c r="D53" s="29" t="s">
        <v>29</v>
      </c>
      <c r="E53" s="29" t="s">
        <v>30</v>
      </c>
      <c r="F53" s="29">
        <v>16</v>
      </c>
      <c r="G53" s="29">
        <f>1.2*F53</f>
        <v>19.2</v>
      </c>
      <c r="H53" s="36">
        <v>0.1</v>
      </c>
      <c r="I53" s="29">
        <v>1</v>
      </c>
      <c r="J53" s="31">
        <f>I53*F53*(1-H53)</f>
        <v>14.4</v>
      </c>
      <c r="K53" s="79">
        <f>J53*1.2</f>
        <v>17.28</v>
      </c>
    </row>
    <row r="54" spans="1:12" ht="15" customHeight="1" x14ac:dyDescent="0.25">
      <c r="A54" s="139"/>
      <c r="B54" s="128" t="s">
        <v>24</v>
      </c>
      <c r="C54" s="32" t="s">
        <v>31</v>
      </c>
      <c r="D54" s="33" t="s">
        <v>26</v>
      </c>
      <c r="E54" s="89" t="s">
        <v>32</v>
      </c>
      <c r="F54" s="29">
        <v>16.47</v>
      </c>
      <c r="G54" s="29">
        <f>1.2*F54</f>
        <v>19.763999999999999</v>
      </c>
      <c r="H54" s="36">
        <v>0.1</v>
      </c>
      <c r="I54" s="29">
        <v>1</v>
      </c>
      <c r="J54" s="31">
        <f>I54*F54*(1-H54)</f>
        <v>14.822999999999999</v>
      </c>
      <c r="K54" s="79">
        <f>J54*1.2</f>
        <v>17.787599999999998</v>
      </c>
    </row>
    <row r="55" spans="1:12" ht="15" customHeight="1" x14ac:dyDescent="0.25">
      <c r="A55" s="139"/>
      <c r="B55" s="128" t="s">
        <v>24</v>
      </c>
      <c r="C55" s="98" t="s">
        <v>103</v>
      </c>
      <c r="D55" s="33" t="s">
        <v>104</v>
      </c>
      <c r="E55" s="29"/>
      <c r="F55" s="38">
        <v>1.45</v>
      </c>
      <c r="G55" s="29">
        <f t="shared" si="1"/>
        <v>1.74</v>
      </c>
      <c r="H55" s="36">
        <v>0.1</v>
      </c>
      <c r="I55" s="33">
        <v>1</v>
      </c>
      <c r="J55" s="31">
        <f t="shared" si="2"/>
        <v>1.3049999999999999</v>
      </c>
      <c r="K55" s="79">
        <f t="shared" si="3"/>
        <v>1.5659999999999998</v>
      </c>
    </row>
    <row r="56" spans="1:12" ht="30" x14ac:dyDescent="0.25">
      <c r="A56" s="139"/>
      <c r="B56" s="128" t="s">
        <v>24</v>
      </c>
      <c r="C56" s="99" t="s">
        <v>105</v>
      </c>
      <c r="D56" s="33" t="s">
        <v>106</v>
      </c>
      <c r="E56" s="29"/>
      <c r="F56" s="38">
        <v>1.9</v>
      </c>
      <c r="G56" s="29">
        <f t="shared" si="1"/>
        <v>2.2799999999999998</v>
      </c>
      <c r="H56" s="36">
        <v>0.1</v>
      </c>
      <c r="I56" s="33">
        <v>1</v>
      </c>
      <c r="J56" s="31">
        <f t="shared" si="2"/>
        <v>1.71</v>
      </c>
      <c r="K56" s="79">
        <f t="shared" si="3"/>
        <v>2.052</v>
      </c>
      <c r="L56" s="39" t="s">
        <v>107</v>
      </c>
    </row>
    <row r="57" spans="1:12" ht="30" x14ac:dyDescent="0.25">
      <c r="A57" s="139"/>
      <c r="B57" s="128" t="s">
        <v>24</v>
      </c>
      <c r="C57" s="99" t="s">
        <v>108</v>
      </c>
      <c r="D57" s="33" t="s">
        <v>109</v>
      </c>
      <c r="E57" s="29"/>
      <c r="F57" s="38">
        <v>0.36</v>
      </c>
      <c r="G57" s="29">
        <f t="shared" si="1"/>
        <v>0.432</v>
      </c>
      <c r="H57" s="36">
        <v>0.1</v>
      </c>
      <c r="I57" s="33">
        <v>10</v>
      </c>
      <c r="J57" s="31">
        <f t="shared" si="2"/>
        <v>3.2399999999999998</v>
      </c>
      <c r="K57" s="79">
        <f t="shared" si="3"/>
        <v>3.8879999999999995</v>
      </c>
      <c r="L57" s="39" t="s">
        <v>107</v>
      </c>
    </row>
    <row r="58" spans="1:12" ht="45" x14ac:dyDescent="0.25">
      <c r="A58" s="139"/>
      <c r="B58" s="128" t="s">
        <v>24</v>
      </c>
      <c r="C58" s="99" t="s">
        <v>110</v>
      </c>
      <c r="D58" s="33" t="s">
        <v>111</v>
      </c>
      <c r="E58" s="29"/>
      <c r="F58" s="38">
        <v>0.19</v>
      </c>
      <c r="G58" s="29">
        <f t="shared" si="1"/>
        <v>0.22799999999999998</v>
      </c>
      <c r="H58" s="36">
        <v>0.1</v>
      </c>
      <c r="I58" s="33">
        <v>25</v>
      </c>
      <c r="J58" s="31">
        <f t="shared" si="2"/>
        <v>4.2750000000000004</v>
      </c>
      <c r="K58" s="79">
        <f t="shared" si="3"/>
        <v>5.13</v>
      </c>
      <c r="L58" s="39" t="s">
        <v>107</v>
      </c>
    </row>
    <row r="59" spans="1:12" ht="30" x14ac:dyDescent="0.25">
      <c r="A59" s="139"/>
      <c r="B59" s="128" t="s">
        <v>24</v>
      </c>
      <c r="C59" s="99" t="s">
        <v>112</v>
      </c>
      <c r="D59" s="33" t="s">
        <v>113</v>
      </c>
      <c r="E59" s="29"/>
      <c r="F59" s="38">
        <v>0.11</v>
      </c>
      <c r="G59" s="29">
        <f t="shared" si="1"/>
        <v>0.13200000000000001</v>
      </c>
      <c r="H59" s="36">
        <v>0.1</v>
      </c>
      <c r="I59" s="33">
        <v>25</v>
      </c>
      <c r="J59" s="31">
        <f t="shared" si="2"/>
        <v>2.4750000000000001</v>
      </c>
      <c r="K59" s="79">
        <f t="shared" si="3"/>
        <v>2.97</v>
      </c>
    </row>
    <row r="60" spans="1:12" ht="30" x14ac:dyDescent="0.25">
      <c r="A60" s="139"/>
      <c r="B60" s="128" t="s">
        <v>24</v>
      </c>
      <c r="C60" s="99" t="s">
        <v>247</v>
      </c>
      <c r="D60" s="33" t="s">
        <v>249</v>
      </c>
      <c r="E60" s="29"/>
      <c r="F60" s="38">
        <v>4.05</v>
      </c>
      <c r="G60" s="29">
        <f t="shared" ref="G60" si="23">1.2*F60</f>
        <v>4.8599999999999994</v>
      </c>
      <c r="H60" s="36">
        <v>0.1</v>
      </c>
      <c r="I60" s="33">
        <v>3</v>
      </c>
      <c r="J60" s="31">
        <f t="shared" ref="J60" si="24">I60*F60*(1-H60)</f>
        <v>10.934999999999999</v>
      </c>
      <c r="K60" s="79">
        <f t="shared" ref="K60" si="25">J60*1.2</f>
        <v>13.121999999999998</v>
      </c>
      <c r="L60" s="39" t="s">
        <v>250</v>
      </c>
    </row>
    <row r="61" spans="1:12" ht="15" customHeight="1" x14ac:dyDescent="0.25">
      <c r="A61" s="139"/>
      <c r="B61" s="128" t="s">
        <v>24</v>
      </c>
      <c r="C61" s="99" t="s">
        <v>248</v>
      </c>
      <c r="D61" s="33" t="s">
        <v>114</v>
      </c>
      <c r="E61" s="29"/>
      <c r="F61" s="38">
        <v>0.67200000000000004</v>
      </c>
      <c r="G61" s="29">
        <f t="shared" si="1"/>
        <v>0.80640000000000001</v>
      </c>
      <c r="H61" s="36">
        <v>0.1</v>
      </c>
      <c r="I61" s="33">
        <v>5</v>
      </c>
      <c r="J61" s="31">
        <f t="shared" si="2"/>
        <v>3.0240000000000005</v>
      </c>
      <c r="K61" s="79">
        <f t="shared" si="3"/>
        <v>3.6288000000000005</v>
      </c>
    </row>
    <row r="62" spans="1:12" ht="60.75" thickBot="1" x14ac:dyDescent="0.3">
      <c r="A62" s="139"/>
      <c r="B62" s="129" t="s">
        <v>24</v>
      </c>
      <c r="C62" s="100" t="s">
        <v>115</v>
      </c>
      <c r="D62" s="85" t="s">
        <v>214</v>
      </c>
      <c r="E62" s="81"/>
      <c r="F62" s="81">
        <v>0.156</v>
      </c>
      <c r="G62" s="81">
        <f t="shared" si="1"/>
        <v>0.18720000000000001</v>
      </c>
      <c r="H62" s="82">
        <v>0.1</v>
      </c>
      <c r="I62" s="81">
        <v>50</v>
      </c>
      <c r="J62" s="83">
        <f t="shared" si="2"/>
        <v>7.02</v>
      </c>
      <c r="K62" s="84">
        <f t="shared" si="3"/>
        <v>8.4239999999999995</v>
      </c>
      <c r="L62" s="39" t="s">
        <v>116</v>
      </c>
    </row>
    <row r="63" spans="1:12" ht="30.75" thickBot="1" x14ac:dyDescent="0.3">
      <c r="A63" s="140"/>
      <c r="B63" s="134" t="s">
        <v>253</v>
      </c>
      <c r="C63" s="136" t="s">
        <v>254</v>
      </c>
      <c r="D63" s="130" t="s">
        <v>255</v>
      </c>
      <c r="E63" s="131"/>
      <c r="F63" s="131">
        <v>1.1559999999999999</v>
      </c>
      <c r="G63" s="131">
        <f t="shared" ref="G63" si="26">1.2*F63</f>
        <v>1.3871999999999998</v>
      </c>
      <c r="H63" s="132">
        <v>0.1</v>
      </c>
      <c r="I63" s="131">
        <v>1</v>
      </c>
      <c r="J63" s="133">
        <f t="shared" ref="J63" si="27">I63*F63*(1-H63)</f>
        <v>1.0404</v>
      </c>
      <c r="K63" s="135">
        <f t="shared" ref="K63" si="28">J63*1.2</f>
        <v>1.24848</v>
      </c>
      <c r="L63" s="39"/>
    </row>
    <row r="64" spans="1:12" ht="59.25" customHeight="1" thickBot="1" x14ac:dyDescent="0.3">
      <c r="C64" s="105"/>
      <c r="E64" s="106" t="s">
        <v>18</v>
      </c>
      <c r="F64" s="107"/>
      <c r="G64" s="107"/>
      <c r="H64" s="107"/>
      <c r="I64" s="107"/>
      <c r="J64" s="107"/>
      <c r="K64" s="108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15.75" x14ac:dyDescent="0.25">
      <c r="A2" s="49" t="s">
        <v>187</v>
      </c>
      <c r="C2" s="50" t="s">
        <v>188</v>
      </c>
      <c r="D2" s="39" t="s">
        <v>189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9" t="s">
        <v>187</v>
      </c>
      <c r="C3" s="50" t="s">
        <v>190</v>
      </c>
      <c r="D3" s="39" t="s">
        <v>191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9" t="s">
        <v>187</v>
      </c>
      <c r="C4" s="50" t="s">
        <v>192</v>
      </c>
      <c r="D4" s="39" t="s">
        <v>193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9" t="s">
        <v>187</v>
      </c>
      <c r="C5" s="50" t="s">
        <v>194</v>
      </c>
      <c r="D5" s="39" t="s">
        <v>195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9" t="s">
        <v>187</v>
      </c>
      <c r="C6" t="s">
        <v>196</v>
      </c>
      <c r="D6" s="39" t="s">
        <v>197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9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9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9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9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9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9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9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9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9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9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9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9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9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9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198</v>
      </c>
      <c r="C2" s="39" t="s">
        <v>199</v>
      </c>
      <c r="D2" t="s">
        <v>200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7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7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7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3" t="s">
        <v>24</v>
      </c>
    </row>
    <row r="2" spans="1:1" x14ac:dyDescent="0.25">
      <c r="A2" s="64" t="s">
        <v>162</v>
      </c>
    </row>
    <row r="3" spans="1:1" x14ac:dyDescent="0.25">
      <c r="A3" s="65" t="s">
        <v>15</v>
      </c>
    </row>
    <row r="4" spans="1:1" x14ac:dyDescent="0.25">
      <c r="A4" s="66" t="s">
        <v>187</v>
      </c>
    </row>
    <row r="5" spans="1:1" x14ac:dyDescent="0.25">
      <c r="A5" s="67" t="s">
        <v>11</v>
      </c>
    </row>
    <row r="6" spans="1:1" x14ac:dyDescent="0.25">
      <c r="A6" s="68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75" x14ac:dyDescent="0.25">
      <c r="A2" s="45"/>
      <c r="B2" s="39">
        <v>2313118</v>
      </c>
      <c r="C2" s="39" t="s">
        <v>117</v>
      </c>
      <c r="D2" s="39" t="s">
        <v>118</v>
      </c>
      <c r="E2" s="46">
        <v>3.17</v>
      </c>
      <c r="F2" s="46">
        <f>1.2*E2</f>
        <v>3.8039999999999998</v>
      </c>
      <c r="G2" s="39"/>
      <c r="H2" s="39">
        <v>1</v>
      </c>
      <c r="I2" s="46">
        <f>H2*E2</f>
        <v>3.17</v>
      </c>
      <c r="J2" s="46">
        <f>F2*H2</f>
        <v>3.8039999999999998</v>
      </c>
      <c r="K2" s="39"/>
    </row>
    <row r="3" spans="1:11" ht="45" x14ac:dyDescent="0.25">
      <c r="A3" s="45"/>
      <c r="B3" s="39">
        <v>488203</v>
      </c>
      <c r="C3" s="39" t="s">
        <v>119</v>
      </c>
      <c r="D3" s="47"/>
      <c r="E3" s="46">
        <v>0.48</v>
      </c>
      <c r="F3" s="46">
        <f>1.2*E3</f>
        <v>0.57599999999999996</v>
      </c>
      <c r="G3" s="39"/>
      <c r="H3" s="39">
        <v>10</v>
      </c>
      <c r="I3" s="46">
        <f>H3*E3</f>
        <v>4.8</v>
      </c>
      <c r="J3" s="46">
        <f>F3*H3</f>
        <v>5.76</v>
      </c>
      <c r="K3" s="47"/>
    </row>
    <row r="4" spans="1:11" x14ac:dyDescent="0.25">
      <c r="A4" s="45"/>
      <c r="B4" s="39"/>
      <c r="C4" s="47"/>
      <c r="D4" s="39"/>
      <c r="E4" s="46"/>
      <c r="F4" s="46"/>
      <c r="H4" s="39"/>
      <c r="I4" s="46"/>
      <c r="J4" s="46"/>
      <c r="K4" s="47"/>
    </row>
    <row r="5" spans="1:11" x14ac:dyDescent="0.25">
      <c r="A5" s="45"/>
      <c r="B5" s="39"/>
      <c r="C5" s="47"/>
      <c r="D5" s="39"/>
      <c r="E5" s="46"/>
      <c r="F5" s="46"/>
      <c r="H5" s="39"/>
      <c r="I5" s="46"/>
      <c r="J5" s="46"/>
      <c r="K5" s="39"/>
    </row>
    <row r="6" spans="1:11" x14ac:dyDescent="0.25">
      <c r="A6" s="45"/>
      <c r="B6" s="39"/>
      <c r="C6" s="47"/>
      <c r="D6" s="39"/>
      <c r="E6" s="46"/>
      <c r="F6" s="46"/>
      <c r="H6" s="39"/>
      <c r="I6" s="46"/>
      <c r="J6" s="46"/>
      <c r="K6" s="39"/>
    </row>
    <row r="7" spans="1:11" x14ac:dyDescent="0.25">
      <c r="A7" s="45"/>
      <c r="B7" s="39"/>
      <c r="C7" s="47"/>
      <c r="D7" s="39"/>
      <c r="E7" s="46"/>
      <c r="F7" s="46"/>
      <c r="H7" s="39"/>
      <c r="I7" s="46"/>
      <c r="J7" s="46"/>
      <c r="K7" s="39"/>
    </row>
    <row r="8" spans="1:11" x14ac:dyDescent="0.25">
      <c r="A8" s="45"/>
      <c r="B8" s="39"/>
      <c r="C8" s="47"/>
      <c r="D8" s="39"/>
      <c r="E8" s="46"/>
      <c r="F8" s="46"/>
      <c r="H8" s="39"/>
      <c r="I8" s="46"/>
      <c r="J8" s="46"/>
      <c r="K8" s="39"/>
    </row>
    <row r="9" spans="1:11" x14ac:dyDescent="0.25">
      <c r="A9" s="45"/>
      <c r="B9" s="39"/>
      <c r="C9" s="47"/>
      <c r="D9" s="39"/>
      <c r="E9" s="46"/>
      <c r="F9" s="46"/>
      <c r="H9" s="39"/>
      <c r="I9" s="46"/>
      <c r="J9" s="46"/>
      <c r="K9" s="39"/>
    </row>
    <row r="10" spans="1:11" x14ac:dyDescent="0.25">
      <c r="A10" s="45"/>
      <c r="B10" s="39"/>
      <c r="C10" s="39"/>
      <c r="D10" s="47"/>
      <c r="E10" s="46"/>
      <c r="F10" s="46"/>
      <c r="H10" s="39"/>
      <c r="I10" s="46"/>
      <c r="J10" s="46"/>
      <c r="K10" s="47"/>
    </row>
    <row r="11" spans="1:11" x14ac:dyDescent="0.25">
      <c r="A11" s="45"/>
      <c r="B11" s="39"/>
      <c r="C11" s="39"/>
      <c r="D11" s="47"/>
      <c r="E11" s="46"/>
      <c r="F11" s="46"/>
      <c r="H11" s="39"/>
      <c r="I11" s="46"/>
      <c r="J11" s="46"/>
      <c r="K11" s="47"/>
    </row>
    <row r="12" spans="1:11" x14ac:dyDescent="0.25">
      <c r="A12" s="45"/>
      <c r="B12" s="39"/>
      <c r="C12" s="39"/>
      <c r="D12" s="47"/>
      <c r="E12" s="46"/>
      <c r="F12" s="46"/>
      <c r="H12" s="39"/>
      <c r="I12" s="46"/>
      <c r="J12" s="46"/>
      <c r="K12" s="47"/>
    </row>
    <row r="13" spans="1:11" x14ac:dyDescent="0.25">
      <c r="A13" s="45"/>
      <c r="B13" s="39"/>
      <c r="C13" s="39"/>
      <c r="D13" s="47"/>
      <c r="E13" s="46"/>
      <c r="F13" s="46"/>
      <c r="H13" s="39"/>
      <c r="I13" s="46"/>
      <c r="J13" s="46"/>
      <c r="K13" s="47"/>
    </row>
    <row r="14" spans="1:11" x14ac:dyDescent="0.25">
      <c r="A14" s="45"/>
      <c r="B14" s="39"/>
      <c r="C14" s="39"/>
      <c r="D14" s="47"/>
      <c r="E14" s="46"/>
      <c r="F14" s="46"/>
      <c r="H14" s="39"/>
      <c r="I14" s="46"/>
      <c r="J14" s="46"/>
      <c r="K14" s="47"/>
    </row>
    <row r="15" spans="1:11" x14ac:dyDescent="0.25">
      <c r="A15" s="45"/>
      <c r="B15" s="39"/>
      <c r="C15" s="47"/>
      <c r="D15" s="39"/>
      <c r="E15" s="46"/>
      <c r="F15" s="46"/>
      <c r="H15" s="39"/>
      <c r="I15" s="46"/>
      <c r="J15" s="46"/>
      <c r="K15" s="47"/>
    </row>
    <row r="16" spans="1:11" x14ac:dyDescent="0.25">
      <c r="A16" s="45"/>
      <c r="H16" s="39"/>
      <c r="I16" s="46"/>
      <c r="J16" s="46"/>
      <c r="K16" s="47"/>
    </row>
    <row r="17" spans="1:11" x14ac:dyDescent="0.25">
      <c r="A17" s="45"/>
      <c r="H17" s="39"/>
      <c r="I17" s="46"/>
      <c r="J17" s="46"/>
      <c r="K17" s="47"/>
    </row>
    <row r="18" spans="1:11" x14ac:dyDescent="0.25">
      <c r="A18" s="45"/>
      <c r="H18" s="39"/>
      <c r="I18" s="46"/>
      <c r="J18" s="46"/>
      <c r="K18" s="47"/>
    </row>
    <row r="19" spans="1:11" x14ac:dyDescent="0.25">
      <c r="A19" s="45"/>
    </row>
    <row r="20" spans="1:11" x14ac:dyDescent="0.25">
      <c r="A20" s="4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15.75" x14ac:dyDescent="0.25">
      <c r="A2" s="49" t="s">
        <v>15</v>
      </c>
      <c r="B2" s="50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1">
        <v>35.22</v>
      </c>
      <c r="K3" s="39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K13" sqref="K1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3" t="s">
        <v>0</v>
      </c>
      <c r="B1" s="75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30" x14ac:dyDescent="0.25">
      <c r="A2" s="72" t="s">
        <v>24</v>
      </c>
      <c r="B2" s="24" t="s">
        <v>123</v>
      </c>
      <c r="C2" s="24" t="s">
        <v>124</v>
      </c>
      <c r="D2" s="24" t="s">
        <v>125</v>
      </c>
      <c r="E2" s="74">
        <v>0.25</v>
      </c>
      <c r="F2" s="74">
        <v>0.28999999999999998</v>
      </c>
      <c r="G2" s="25"/>
      <c r="H2" s="24">
        <v>0</v>
      </c>
      <c r="I2" s="74">
        <v>0</v>
      </c>
      <c r="J2" s="74">
        <v>0</v>
      </c>
      <c r="K2" s="39" t="s">
        <v>126</v>
      </c>
    </row>
    <row r="3" spans="1:11" x14ac:dyDescent="0.25">
      <c r="A3" s="70" t="s">
        <v>24</v>
      </c>
      <c r="B3" s="33" t="s">
        <v>127</v>
      </c>
      <c r="C3" s="29"/>
      <c r="D3" s="33" t="s">
        <v>128</v>
      </c>
      <c r="E3" s="38">
        <v>21.23</v>
      </c>
      <c r="F3" s="38">
        <v>25.48</v>
      </c>
      <c r="G3" s="71"/>
      <c r="H3" s="33">
        <v>1</v>
      </c>
      <c r="I3" s="38">
        <v>21.23</v>
      </c>
      <c r="J3" s="38">
        <v>25.48</v>
      </c>
      <c r="K3" s="47"/>
    </row>
    <row r="4" spans="1:11" x14ac:dyDescent="0.25">
      <c r="A4" s="70" t="s">
        <v>24</v>
      </c>
      <c r="B4" s="33" t="s">
        <v>129</v>
      </c>
      <c r="C4" s="29"/>
      <c r="D4" s="33" t="s">
        <v>130</v>
      </c>
      <c r="E4" s="38">
        <v>0.19</v>
      </c>
      <c r="F4" s="38">
        <v>0.23</v>
      </c>
      <c r="G4" s="71"/>
      <c r="H4" s="33">
        <v>30</v>
      </c>
      <c r="I4" s="38">
        <v>5.73</v>
      </c>
      <c r="J4" s="38">
        <v>6.88</v>
      </c>
      <c r="K4" s="47"/>
    </row>
    <row r="5" spans="1:11" ht="30" x14ac:dyDescent="0.25">
      <c r="A5" s="70" t="s">
        <v>24</v>
      </c>
      <c r="B5" s="33" t="s">
        <v>131</v>
      </c>
      <c r="C5" s="29"/>
      <c r="D5" s="33" t="s">
        <v>132</v>
      </c>
      <c r="E5" s="38">
        <v>0.22</v>
      </c>
      <c r="F5" s="38">
        <v>0.26</v>
      </c>
      <c r="G5" s="71"/>
      <c r="H5" s="33">
        <v>25</v>
      </c>
      <c r="I5" s="38">
        <v>5.45</v>
      </c>
      <c r="J5" s="38">
        <v>6.54</v>
      </c>
      <c r="K5" s="39" t="s">
        <v>133</v>
      </c>
    </row>
    <row r="6" spans="1:11" ht="30" x14ac:dyDescent="0.25">
      <c r="A6" s="70" t="s">
        <v>24</v>
      </c>
      <c r="B6" s="33" t="s">
        <v>134</v>
      </c>
      <c r="C6" s="29"/>
      <c r="D6" s="33" t="s">
        <v>135</v>
      </c>
      <c r="E6" s="38">
        <v>0.39</v>
      </c>
      <c r="F6" s="38">
        <v>0.47</v>
      </c>
      <c r="G6" s="71"/>
      <c r="H6" s="33">
        <v>25</v>
      </c>
      <c r="I6" s="38">
        <v>9.73</v>
      </c>
      <c r="J6" s="38">
        <v>11.67</v>
      </c>
      <c r="K6" s="39" t="s">
        <v>136</v>
      </c>
    </row>
    <row r="7" spans="1:11" ht="30" x14ac:dyDescent="0.25">
      <c r="A7" s="70" t="s">
        <v>24</v>
      </c>
      <c r="B7" s="33" t="s">
        <v>137</v>
      </c>
      <c r="C7" s="29"/>
      <c r="D7" s="33" t="s">
        <v>138</v>
      </c>
      <c r="E7" s="38">
        <v>0.22</v>
      </c>
      <c r="F7" s="38">
        <v>0.26</v>
      </c>
      <c r="G7" s="71"/>
      <c r="H7" s="33">
        <v>25</v>
      </c>
      <c r="I7" s="38">
        <v>5.48</v>
      </c>
      <c r="J7" s="38">
        <v>6.57</v>
      </c>
      <c r="K7" s="39" t="s">
        <v>139</v>
      </c>
    </row>
    <row r="8" spans="1:11" ht="30" x14ac:dyDescent="0.25">
      <c r="A8" s="70" t="s">
        <v>24</v>
      </c>
      <c r="B8" s="33" t="s">
        <v>140</v>
      </c>
      <c r="C8" s="29"/>
      <c r="D8" s="33" t="s">
        <v>141</v>
      </c>
      <c r="E8" s="38">
        <v>0.24</v>
      </c>
      <c r="F8" s="38">
        <v>0.28999999999999998</v>
      </c>
      <c r="G8" s="71"/>
      <c r="H8" s="33">
        <v>25</v>
      </c>
      <c r="I8" s="38">
        <v>6.03</v>
      </c>
      <c r="J8" s="38">
        <v>7.23</v>
      </c>
      <c r="K8" s="39" t="s">
        <v>142</v>
      </c>
    </row>
    <row r="9" spans="1:11" x14ac:dyDescent="0.25">
      <c r="A9" s="70" t="s">
        <v>24</v>
      </c>
      <c r="B9" s="33" t="s">
        <v>143</v>
      </c>
      <c r="C9" s="29"/>
      <c r="D9" s="33" t="s">
        <v>144</v>
      </c>
      <c r="E9" s="38">
        <v>0.23</v>
      </c>
      <c r="F9" s="38">
        <v>0.27</v>
      </c>
      <c r="G9" s="71"/>
      <c r="H9" s="33">
        <v>25</v>
      </c>
      <c r="I9" s="38">
        <v>5.73</v>
      </c>
      <c r="J9" s="38">
        <v>6.87</v>
      </c>
      <c r="K9" s="39" t="s">
        <v>145</v>
      </c>
    </row>
    <row r="10" spans="1:11" x14ac:dyDescent="0.25">
      <c r="A10" s="70" t="s">
        <v>24</v>
      </c>
      <c r="B10" s="33" t="s">
        <v>146</v>
      </c>
      <c r="C10" s="33" t="s">
        <v>147</v>
      </c>
      <c r="D10" s="29"/>
      <c r="E10" s="38">
        <v>0.13</v>
      </c>
      <c r="F10" s="38">
        <v>0.15</v>
      </c>
      <c r="G10" s="71"/>
      <c r="H10" s="33">
        <v>25</v>
      </c>
      <c r="I10" s="38">
        <v>3.13</v>
      </c>
      <c r="J10" s="38">
        <v>3.75</v>
      </c>
      <c r="K10" s="47"/>
    </row>
    <row r="11" spans="1:11" x14ac:dyDescent="0.25">
      <c r="A11" s="70" t="s">
        <v>24</v>
      </c>
      <c r="B11" s="33" t="s">
        <v>148</v>
      </c>
      <c r="C11" s="33" t="s">
        <v>149</v>
      </c>
      <c r="D11" s="29"/>
      <c r="E11" s="38">
        <v>0.08</v>
      </c>
      <c r="F11" s="38">
        <v>0.09</v>
      </c>
      <c r="G11" s="71"/>
      <c r="H11" s="33">
        <v>25</v>
      </c>
      <c r="I11" s="38">
        <v>1.98</v>
      </c>
      <c r="J11" s="38">
        <v>2.37</v>
      </c>
      <c r="K11" s="47"/>
    </row>
    <row r="12" spans="1:11" x14ac:dyDescent="0.25">
      <c r="A12" s="70" t="s">
        <v>24</v>
      </c>
      <c r="B12" s="33" t="s">
        <v>150</v>
      </c>
      <c r="C12" s="33" t="s">
        <v>151</v>
      </c>
      <c r="D12" s="29"/>
      <c r="E12" s="38">
        <v>0.1</v>
      </c>
      <c r="F12" s="38">
        <v>0.12</v>
      </c>
      <c r="G12" s="71"/>
      <c r="H12" s="33">
        <v>25</v>
      </c>
      <c r="I12" s="38">
        <v>2.4500000000000002</v>
      </c>
      <c r="J12" s="38">
        <v>2.94</v>
      </c>
      <c r="K12" s="47"/>
    </row>
    <row r="13" spans="1:11" x14ac:dyDescent="0.25">
      <c r="A13" s="70" t="s">
        <v>24</v>
      </c>
      <c r="B13" s="33" t="s">
        <v>152</v>
      </c>
      <c r="C13" s="33" t="s">
        <v>153</v>
      </c>
      <c r="D13" s="29"/>
      <c r="E13" s="38">
        <v>0.1</v>
      </c>
      <c r="F13" s="38">
        <v>0.12</v>
      </c>
      <c r="G13" s="71"/>
      <c r="H13" s="33">
        <v>25</v>
      </c>
      <c r="I13" s="38">
        <v>2.4500000000000002</v>
      </c>
      <c r="J13" s="38">
        <v>2.94</v>
      </c>
      <c r="K13" s="47"/>
    </row>
    <row r="14" spans="1:11" x14ac:dyDescent="0.25">
      <c r="A14" s="70" t="s">
        <v>24</v>
      </c>
      <c r="B14" s="33" t="s">
        <v>154</v>
      </c>
      <c r="C14" s="33" t="s">
        <v>155</v>
      </c>
      <c r="D14" s="29"/>
      <c r="E14" s="38">
        <v>0.1</v>
      </c>
      <c r="F14" s="38">
        <v>0.12</v>
      </c>
      <c r="G14" s="71"/>
      <c r="H14" s="33">
        <v>25</v>
      </c>
      <c r="I14" s="38">
        <v>2.48</v>
      </c>
      <c r="J14" s="38">
        <v>2.97</v>
      </c>
      <c r="K14" s="47"/>
    </row>
    <row r="15" spans="1:11" x14ac:dyDescent="0.25">
      <c r="A15" s="70" t="s">
        <v>24</v>
      </c>
      <c r="B15" s="33" t="s">
        <v>156</v>
      </c>
      <c r="C15" s="29"/>
      <c r="D15" s="33" t="s">
        <v>157</v>
      </c>
      <c r="E15" s="38">
        <v>3.19</v>
      </c>
      <c r="F15" s="38">
        <v>3.83</v>
      </c>
      <c r="G15" s="71"/>
      <c r="H15" s="33">
        <v>4</v>
      </c>
      <c r="I15" s="38">
        <v>12.76</v>
      </c>
      <c r="J15" s="38">
        <v>15.31</v>
      </c>
      <c r="K15" s="47"/>
    </row>
    <row r="16" spans="1:11" ht="15.75" thickBot="1" x14ac:dyDescent="0.3">
      <c r="A16" s="69"/>
      <c r="H16" s="39"/>
      <c r="I16" s="46"/>
      <c r="J16" s="46"/>
      <c r="K16" s="47"/>
    </row>
    <row r="17" spans="1:11" ht="15.75" thickBot="1" x14ac:dyDescent="0.3">
      <c r="A17" s="45"/>
      <c r="E17" s="141" t="s">
        <v>210</v>
      </c>
      <c r="F17" s="141"/>
      <c r="G17" s="141"/>
      <c r="H17" s="141"/>
      <c r="I17" s="141"/>
      <c r="J17" s="142">
        <f>SUM(J2:J15)</f>
        <v>101.52000000000001</v>
      </c>
      <c r="K17" s="47"/>
    </row>
    <row r="18" spans="1:11" x14ac:dyDescent="0.25">
      <c r="A18" s="45"/>
      <c r="E18" s="141"/>
      <c r="F18" s="141"/>
      <c r="G18" s="141"/>
      <c r="H18" s="141"/>
      <c r="I18" s="141"/>
      <c r="J18" s="142"/>
      <c r="K18" s="47"/>
    </row>
    <row r="19" spans="1:11" x14ac:dyDescent="0.25">
      <c r="A19" s="45"/>
    </row>
    <row r="20" spans="1:11" x14ac:dyDescent="0.25">
      <c r="A20" s="45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3" t="s">
        <v>158</v>
      </c>
      <c r="C2" s="29" t="s">
        <v>159</v>
      </c>
      <c r="D2" s="33"/>
      <c r="E2" s="29">
        <f>305.3/1.2</f>
        <v>254.41666666666669</v>
      </c>
      <c r="F2" s="29">
        <f>1.2*E2</f>
        <v>305.3</v>
      </c>
      <c r="G2" s="30">
        <v>0</v>
      </c>
      <c r="H2" s="29">
        <v>1</v>
      </c>
      <c r="I2" s="29">
        <f>H2*E2</f>
        <v>254.41666666666669</v>
      </c>
      <c r="J2" s="29">
        <f>I2*1.2</f>
        <v>305.3</v>
      </c>
    </row>
    <row r="3" spans="1:10" ht="21" x14ac:dyDescent="0.35">
      <c r="A3" s="54"/>
      <c r="E3" s="143" t="s">
        <v>18</v>
      </c>
      <c r="F3" s="143"/>
      <c r="G3" s="143"/>
      <c r="H3" s="143"/>
      <c r="I3" s="143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44" t="s">
        <v>160</v>
      </c>
      <c r="B1" s="144"/>
      <c r="C1" s="144"/>
      <c r="D1" s="55" t="s">
        <v>161</v>
      </c>
    </row>
    <row r="2" spans="1:10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3" t="s">
        <v>6</v>
      </c>
      <c r="H2" s="41" t="s">
        <v>7</v>
      </c>
      <c r="I2" s="41" t="s">
        <v>8</v>
      </c>
      <c r="J2" s="44" t="s">
        <v>9</v>
      </c>
    </row>
    <row r="3" spans="1:10" x14ac:dyDescent="0.25">
      <c r="A3" s="47" t="s">
        <v>162</v>
      </c>
      <c r="B3" t="s">
        <v>163</v>
      </c>
      <c r="C3" t="s">
        <v>164</v>
      </c>
      <c r="D3" t="s">
        <v>165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s="47" t="s">
        <v>24</v>
      </c>
      <c r="B4" t="s">
        <v>166</v>
      </c>
      <c r="C4" t="s">
        <v>167</v>
      </c>
      <c r="D4" t="s">
        <v>168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162</v>
      </c>
      <c r="B2" s="56" t="s">
        <v>169</v>
      </c>
      <c r="C2" s="57" t="s">
        <v>170</v>
      </c>
      <c r="D2" s="39" t="s">
        <v>171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24</v>
      </c>
      <c r="B2" s="39" t="s">
        <v>172</v>
      </c>
      <c r="C2" s="39" t="s">
        <v>173</v>
      </c>
      <c r="F2" s="58" t="s">
        <v>174</v>
      </c>
      <c r="G2" s="39"/>
      <c r="H2">
        <v>1</v>
      </c>
      <c r="J2" t="e">
        <f>H2*F2</f>
        <v>#VALUE!</v>
      </c>
    </row>
    <row r="3" spans="1:10" x14ac:dyDescent="0.25">
      <c r="A3" s="47" t="s">
        <v>24</v>
      </c>
      <c r="B3" s="39">
        <v>6329</v>
      </c>
      <c r="C3" s="39" t="s">
        <v>175</v>
      </c>
      <c r="F3" s="58" t="s">
        <v>176</v>
      </c>
      <c r="G3" s="39"/>
      <c r="H3">
        <v>1</v>
      </c>
      <c r="J3" t="e">
        <f>H3*F3</f>
        <v>#VALUE!</v>
      </c>
    </row>
    <row r="4" spans="1:10" x14ac:dyDescent="0.25">
      <c r="A4" s="47" t="s">
        <v>24</v>
      </c>
      <c r="B4" s="39" t="s">
        <v>177</v>
      </c>
      <c r="C4" s="39" t="s">
        <v>178</v>
      </c>
      <c r="F4" s="58" t="s">
        <v>179</v>
      </c>
      <c r="G4" s="39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C2" t="s">
        <v>180</v>
      </c>
      <c r="D2" t="s">
        <v>181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7" t="s">
        <v>24</v>
      </c>
      <c r="C3" s="59" t="s">
        <v>182</v>
      </c>
      <c r="D3" t="s">
        <v>183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 t="s">
        <v>24</v>
      </c>
      <c r="C4" t="s">
        <v>184</v>
      </c>
      <c r="D4" t="s">
        <v>185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186</v>
      </c>
    </row>
    <row r="6" spans="1:10" x14ac:dyDescent="0.25">
      <c r="A6" s="47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2019-02-05T18:32:47Z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