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Cours centrale\EPSA\Optimus\STUF2019\FR - Frame &amp; Body\FR_A0100 (Frame)\Règlement justification\"/>
    </mc:Choice>
  </mc:AlternateContent>
  <xr:revisionPtr revIDLastSave="0" documentId="8_{CCA2097A-122E-4792-AAE4-82FAB78B1E1E}" xr6:coauthVersionLast="40" xr6:coauthVersionMax="40" xr10:uidLastSave="{00000000-0000-0000-0000-000000000000}"/>
  <bookViews>
    <workbookView xWindow="0" yWindow="0" windowWidth="20490" windowHeight="6945" xr2:uid="{D90BF1E8-4166-4BEC-AE76-AC9C531C898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F7" i="1"/>
  <c r="F8" i="1" s="1"/>
  <c r="F9" i="1" s="1"/>
  <c r="K3" i="1"/>
  <c r="C5" i="1"/>
  <c r="C7" i="1" s="1"/>
  <c r="C8" i="1" s="1"/>
  <c r="C9" i="1" s="1"/>
  <c r="D5" i="1"/>
  <c r="D7" i="1" s="1"/>
  <c r="D8" i="1" s="1"/>
  <c r="D9" i="1" s="1"/>
  <c r="E5" i="1"/>
  <c r="E7" i="1" s="1"/>
  <c r="E8" i="1" s="1"/>
  <c r="E9" i="1" s="1"/>
  <c r="F5" i="1"/>
  <c r="G5" i="1"/>
  <c r="G7" i="1" s="1"/>
  <c r="G8" i="1" s="1"/>
  <c r="G9" i="1" s="1"/>
  <c r="B5" i="1"/>
  <c r="B7" i="1" s="1"/>
  <c r="B8" i="1" s="1"/>
  <c r="B9" i="1" s="1"/>
</calcChain>
</file>

<file path=xl/sharedStrings.xml><?xml version="1.0" encoding="utf-8"?>
<sst xmlns="http://schemas.openxmlformats.org/spreadsheetml/2006/main" count="19" uniqueCount="19">
  <si>
    <t>Matériau</t>
  </si>
  <si>
    <t>Vickers</t>
  </si>
  <si>
    <t>Empreinte (microns)</t>
  </si>
  <si>
    <t>30*2</t>
  </si>
  <si>
    <t>30*1,5</t>
  </si>
  <si>
    <t>25*1,5</t>
  </si>
  <si>
    <t>20*1,5</t>
  </si>
  <si>
    <t>15*1,5</t>
  </si>
  <si>
    <t>Empreinte 2 (microns)</t>
  </si>
  <si>
    <t>Vickers (Gpa)</t>
  </si>
  <si>
    <t>Limite élastique (Mpa)</t>
  </si>
  <si>
    <t>Moy empreinte</t>
  </si>
  <si>
    <t>120 : 367,7</t>
  </si>
  <si>
    <t>130 : 314,5</t>
  </si>
  <si>
    <t>Acier 25cd4s</t>
  </si>
  <si>
    <t>Corresp empreinte vs Vickers</t>
  </si>
  <si>
    <t>deltas</t>
  </si>
  <si>
    <t>150 : 237,6</t>
  </si>
  <si>
    <t>160 : 209,4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</si>
</sst>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limite élastique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Feuil1!$B$1:$G$1</c:f>
              <c:strCache>
                <c:ptCount val="6"/>
                <c:pt idx="0">
                  <c:v>30*2</c:v>
                </c:pt>
                <c:pt idx="1">
                  <c:v>30*1,5</c:v>
                </c:pt>
                <c:pt idx="2">
                  <c:v>25*1,5</c:v>
                </c:pt>
                <c:pt idx="3">
                  <c:v>20*1,5</c:v>
                </c:pt>
                <c:pt idx="4">
                  <c:v>15*1,5</c:v>
                </c:pt>
                <c:pt idx="5">
                  <c:v>Acier 25cd4s</c:v>
                </c:pt>
              </c:strCache>
            </c:strRef>
          </c:cat>
          <c:val>
            <c:numRef>
              <c:f>Feuil1!$B$9:$G$9</c:f>
              <c:numCache>
                <c:formatCode>General</c:formatCode>
                <c:ptCount val="6"/>
                <c:pt idx="0">
                  <c:v>1181.3333333333333</c:v>
                </c:pt>
                <c:pt idx="1">
                  <c:v>1123.7</c:v>
                </c:pt>
                <c:pt idx="2">
                  <c:v>1163.5999999999999</c:v>
                </c:pt>
                <c:pt idx="3">
                  <c:v>1119.2666666666667</c:v>
                </c:pt>
                <c:pt idx="4">
                  <c:v>1163.5999999999999</c:v>
                </c:pt>
                <c:pt idx="5">
                  <c:v>803.26666666666677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2-4590-B85A-92F8EAE2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5928"/>
        <c:axId val="331923488"/>
      </c:barChart>
      <c:catAx>
        <c:axId val="6188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923488"/>
        <c:crosses val="autoZero"/>
        <c:auto val="1"/>
        <c:lblAlgn val="ctr"/>
        <c:lblOffset val="100"/>
        <c:noMultiLvlLbl val="0"/>
      </c:catAx>
      <c:valAx>
        <c:axId val="3319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715495</xdr:colOff>
      <xdr:row>8</xdr:row>
      <xdr:rowOff>128027</xdr:rowOff>
    </xdr:from>
    <xdr:to>
      <xdr:col>12</xdr:col>
      <xdr:colOff>379318</xdr:colOff>
      <xdr:row>23</xdr:row>
      <xdr:rowOff>13727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E9D2771-7EF1-4719-87DE-78EE39ED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D503-5D01-4CFF-AFA8-F063E1BF908A}">
  <dimension ref="A1:K9"/>
  <sheetViews>
    <sheetView tabSelected="1" zoomScale="85" zoomScaleNormal="85" workbookViewId="0">
      <selection activeCell="N17" sqref="N17"/>
    </sheetView>
  </sheetViews>
  <sheetFormatPr baseColWidth="10" defaultRowHeight="15" x14ac:dyDescent="0.25"/>
  <cols>
    <col min="1" max="1" width="24.28515625" customWidth="1"/>
    <col min="3" max="3" width="12.42578125" customWidth="1"/>
    <col min="10" max="10" width="27.85546875" customWidth="1"/>
  </cols>
  <sheetData>
    <row r="1" spans="1:1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14</v>
      </c>
      <c r="J1" s="1" t="s">
        <v>15</v>
      </c>
      <c r="K1" s="1" t="s">
        <v>16</v>
      </c>
    </row>
    <row r="2" spans="1:11" x14ac:dyDescent="0.25">
      <c r="A2" s="1"/>
      <c r="B2" s="1"/>
      <c r="C2" s="1"/>
      <c r="D2" s="1"/>
      <c r="E2" s="1"/>
      <c r="F2" s="1"/>
      <c r="G2" s="1"/>
      <c r="J2" s="1"/>
    </row>
    <row r="3" spans="1:11" x14ac:dyDescent="0.25">
      <c r="A3" s="1" t="s">
        <v>2</v>
      </c>
      <c r="B3" s="1">
        <v>124</v>
      </c>
      <c r="C3" s="1">
        <v>128.5</v>
      </c>
      <c r="D3" s="1">
        <v>126.5</v>
      </c>
      <c r="E3" s="1">
        <v>134</v>
      </c>
      <c r="F3" s="1">
        <v>115</v>
      </c>
      <c r="G3" s="1">
        <v>149</v>
      </c>
      <c r="J3" s="1" t="s">
        <v>12</v>
      </c>
      <c r="K3" s="1">
        <f>367.7-314.5</f>
        <v>53.199999999999989</v>
      </c>
    </row>
    <row r="4" spans="1:11" x14ac:dyDescent="0.25">
      <c r="A4" s="1" t="s">
        <v>8</v>
      </c>
      <c r="B4" s="1">
        <v>121</v>
      </c>
      <c r="C4" s="1">
        <v>123</v>
      </c>
      <c r="D4" s="1">
        <v>120.5</v>
      </c>
      <c r="E4" s="1">
        <v>118</v>
      </c>
      <c r="F4" s="1">
        <v>132</v>
      </c>
      <c r="G4" s="1">
        <v>153</v>
      </c>
      <c r="J4" s="1" t="s">
        <v>13</v>
      </c>
      <c r="K4" s="1"/>
    </row>
    <row r="5" spans="1:11" x14ac:dyDescent="0.25">
      <c r="A5" s="1" t="s">
        <v>11</v>
      </c>
      <c r="B5" s="1">
        <f>(B3+B4)/2</f>
        <v>122.5</v>
      </c>
      <c r="C5" s="1">
        <f t="shared" ref="C5:G5" si="0">(C3+C4)/2</f>
        <v>125.75</v>
      </c>
      <c r="D5" s="1">
        <f t="shared" si="0"/>
        <v>123.5</v>
      </c>
      <c r="E5" s="1">
        <f t="shared" si="0"/>
        <v>126</v>
      </c>
      <c r="F5" s="1">
        <f t="shared" si="0"/>
        <v>123.5</v>
      </c>
      <c r="G5" s="1">
        <f t="shared" si="0"/>
        <v>151</v>
      </c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J6" s="1" t="s">
        <v>17</v>
      </c>
      <c r="K6" s="1">
        <f>237.6-209.4</f>
        <v>28.199999999999989</v>
      </c>
    </row>
    <row r="7" spans="1:11" x14ac:dyDescent="0.25">
      <c r="A7" s="1" t="s">
        <v>1</v>
      </c>
      <c r="B7" s="1">
        <f>367.7-(B5-120)/10*$K$3</f>
        <v>354.4</v>
      </c>
      <c r="C7" s="1">
        <f>367.7-(C5-120)/10*$K$3</f>
        <v>337.11</v>
      </c>
      <c r="D7" s="1">
        <f>367.7-(D5-120)/10*$K$3</f>
        <v>349.08</v>
      </c>
      <c r="E7" s="1">
        <f>367.7-(E5-120)/10*$K$3</f>
        <v>335.78</v>
      </c>
      <c r="F7" s="1">
        <f>367.7-(F5-120)/10*$K$3</f>
        <v>349.08</v>
      </c>
      <c r="G7" s="1">
        <f>272-(G5-140)/10*$K$6</f>
        <v>240.98000000000002</v>
      </c>
      <c r="J7" s="1" t="s">
        <v>18</v>
      </c>
      <c r="K7" s="1"/>
    </row>
    <row r="8" spans="1:11" x14ac:dyDescent="0.25">
      <c r="A8" s="1" t="s">
        <v>9</v>
      </c>
      <c r="B8" s="1">
        <f>10*B7</f>
        <v>3544</v>
      </c>
      <c r="C8" s="1">
        <f t="shared" ref="C8:G8" si="1">10*C7</f>
        <v>3371.1000000000004</v>
      </c>
      <c r="D8" s="1">
        <f t="shared" si="1"/>
        <v>3490.7999999999997</v>
      </c>
      <c r="E8" s="1">
        <f t="shared" si="1"/>
        <v>3357.7999999999997</v>
      </c>
      <c r="F8" s="1">
        <f t="shared" si="1"/>
        <v>3490.7999999999997</v>
      </c>
      <c r="G8" s="1">
        <f t="shared" si="1"/>
        <v>2409.8000000000002</v>
      </c>
    </row>
    <row r="9" spans="1:11" x14ac:dyDescent="0.25">
      <c r="A9" s="1" t="s">
        <v>10</v>
      </c>
      <c r="B9" s="1">
        <f>B8/3</f>
        <v>1181.3333333333333</v>
      </c>
      <c r="C9" s="1">
        <f t="shared" ref="C9:G9" si="2">C8/3</f>
        <v>1123.7</v>
      </c>
      <c r="D9" s="1">
        <f t="shared" si="2"/>
        <v>1163.5999999999999</v>
      </c>
      <c r="E9" s="1">
        <f t="shared" si="2"/>
        <v>1119.2666666666667</v>
      </c>
      <c r="F9" s="1">
        <f t="shared" si="2"/>
        <v>1163.5999999999999</v>
      </c>
      <c r="G9" s="1">
        <f t="shared" si="2"/>
        <v>803.26666666666677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clamens</dc:creator>
  <cp:lastModifiedBy>robin clamens</cp:lastModifiedBy>
  <dcterms:created xsi:type="dcterms:W3CDTF">2018-12-13T16:34:34Z</dcterms:created>
  <dcterms:modified xsi:type="dcterms:W3CDTF">2018-12-13T17:03:20Z</dcterms:modified>
</cp:coreProperties>
</file>