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cs/Documents (non iCloud)/EPSA (non iCloud)/Test-Data/7_Invictus/Session d'essais aero - Institut Aerotechnique 25 02 22/"/>
    </mc:Choice>
  </mc:AlternateContent>
  <xr:revisionPtr revIDLastSave="0" documentId="13_ncr:1_{A1ECF225-4D5E-144A-AB90-D37F0DDBF26D}" xr6:coauthVersionLast="47" xr6:coauthVersionMax="47" xr10:uidLastSave="{00000000-0000-0000-0000-000000000000}"/>
  <bookViews>
    <workbookView xWindow="0" yWindow="500" windowWidth="25600" windowHeight="125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K61" i="1"/>
  <c r="M61" i="1"/>
  <c r="N61" i="1"/>
  <c r="O61" i="1"/>
  <c r="L61" i="1"/>
  <c r="T58" i="1"/>
  <c r="T59" i="1"/>
  <c r="T60" i="1"/>
  <c r="T57" i="1"/>
  <c r="S58" i="1"/>
  <c r="S59" i="1"/>
  <c r="S60" i="1"/>
  <c r="S57" i="1"/>
  <c r="R58" i="1"/>
  <c r="R59" i="1"/>
  <c r="R60" i="1"/>
  <c r="R57" i="1"/>
  <c r="S56" i="1"/>
  <c r="T56" i="1"/>
  <c r="R56" i="1"/>
  <c r="M55" i="1"/>
  <c r="N55" i="1"/>
  <c r="O55" i="1"/>
  <c r="L55" i="1"/>
  <c r="T52" i="1"/>
  <c r="T53" i="1"/>
  <c r="T54" i="1"/>
  <c r="T51" i="1"/>
  <c r="S52" i="1"/>
  <c r="S53" i="1"/>
  <c r="S54" i="1"/>
  <c r="S51" i="1"/>
  <c r="R52" i="1"/>
  <c r="R53" i="1"/>
  <c r="R54" i="1"/>
  <c r="R51" i="1"/>
  <c r="S50" i="1"/>
  <c r="T50" i="1"/>
  <c r="R50" i="1"/>
  <c r="R43" i="1"/>
  <c r="R44" i="1"/>
  <c r="R45" i="1"/>
  <c r="R46" i="1"/>
  <c r="R47" i="1"/>
  <c r="T44" i="1"/>
  <c r="T45" i="1"/>
  <c r="T46" i="1"/>
  <c r="T47" i="1"/>
  <c r="T48" i="1"/>
  <c r="T43" i="1"/>
  <c r="S44" i="1"/>
  <c r="S45" i="1"/>
  <c r="S46" i="1"/>
  <c r="S47" i="1"/>
  <c r="S48" i="1"/>
  <c r="S43" i="1"/>
  <c r="R48" i="1"/>
  <c r="S38" i="1"/>
  <c r="S39" i="1"/>
  <c r="S37" i="1"/>
  <c r="T38" i="1"/>
  <c r="T39" i="1"/>
  <c r="T37" i="1"/>
  <c r="R37" i="1"/>
  <c r="R39" i="1"/>
  <c r="R38" i="1"/>
  <c r="T18" i="1"/>
  <c r="T19" i="1"/>
  <c r="T20" i="1"/>
  <c r="T17" i="1"/>
  <c r="S18" i="1"/>
  <c r="S19" i="1"/>
  <c r="S20" i="1"/>
  <c r="S17" i="1"/>
  <c r="R18" i="1"/>
  <c r="R19" i="1"/>
  <c r="R20" i="1"/>
  <c r="R17" i="1"/>
  <c r="T7" i="1"/>
  <c r="T6" i="1"/>
  <c r="T5" i="1"/>
  <c r="T4" i="1"/>
  <c r="S7" i="1"/>
  <c r="S6" i="1"/>
  <c r="S5" i="1"/>
  <c r="S4" i="1"/>
  <c r="R7" i="1"/>
  <c r="R6" i="1"/>
  <c r="R5" i="1"/>
  <c r="R4" i="1"/>
  <c r="J5" i="1"/>
  <c r="O6" i="1"/>
  <c r="O7" i="1"/>
  <c r="O8" i="1"/>
  <c r="O9" i="1"/>
  <c r="O10" i="1"/>
  <c r="O11" i="1"/>
  <c r="O12" i="1"/>
  <c r="O13" i="1"/>
  <c r="O14" i="1"/>
  <c r="O17" i="1"/>
  <c r="O21" i="1" s="1"/>
  <c r="O18" i="1"/>
  <c r="O19" i="1"/>
  <c r="O20" i="1"/>
  <c r="O23" i="1"/>
  <c r="O24" i="1"/>
  <c r="O27" i="1"/>
  <c r="O28" i="1"/>
  <c r="O29" i="1"/>
  <c r="O30" i="1"/>
  <c r="O33" i="1"/>
  <c r="O34" i="1"/>
  <c r="O37" i="1"/>
  <c r="O38" i="1"/>
  <c r="O39" i="1"/>
  <c r="O42" i="1"/>
  <c r="O43" i="1"/>
  <c r="O44" i="1"/>
  <c r="O45" i="1"/>
  <c r="O46" i="1"/>
  <c r="O47" i="1"/>
  <c r="O48" i="1"/>
  <c r="O51" i="1"/>
  <c r="O52" i="1"/>
  <c r="O53" i="1"/>
  <c r="O54" i="1"/>
  <c r="O57" i="1"/>
  <c r="O58" i="1"/>
  <c r="O59" i="1"/>
  <c r="O60" i="1"/>
  <c r="O5" i="1"/>
  <c r="L6" i="1"/>
  <c r="L7" i="1"/>
  <c r="L8" i="1"/>
  <c r="L9" i="1"/>
  <c r="L10" i="1"/>
  <c r="L11" i="1"/>
  <c r="L12" i="1"/>
  <c r="L13" i="1"/>
  <c r="L14" i="1"/>
  <c r="L17" i="1"/>
  <c r="L21" i="1" s="1"/>
  <c r="L18" i="1"/>
  <c r="L19" i="1"/>
  <c r="L20" i="1"/>
  <c r="L23" i="1"/>
  <c r="L24" i="1"/>
  <c r="L27" i="1"/>
  <c r="L28" i="1"/>
  <c r="L29" i="1"/>
  <c r="L30" i="1"/>
  <c r="L33" i="1"/>
  <c r="L34" i="1"/>
  <c r="L37" i="1"/>
  <c r="L38" i="1"/>
  <c r="L39" i="1"/>
  <c r="L42" i="1"/>
  <c r="L43" i="1"/>
  <c r="L44" i="1"/>
  <c r="L45" i="1"/>
  <c r="L46" i="1"/>
  <c r="L47" i="1"/>
  <c r="L48" i="1"/>
  <c r="L51" i="1"/>
  <c r="L52" i="1"/>
  <c r="L53" i="1"/>
  <c r="L54" i="1"/>
  <c r="L57" i="1"/>
  <c r="L58" i="1"/>
  <c r="L59" i="1"/>
  <c r="L60" i="1"/>
  <c r="L5" i="1"/>
  <c r="L15" i="1" s="1"/>
  <c r="K6" i="1"/>
  <c r="K7" i="1"/>
  <c r="K8" i="1"/>
  <c r="K9" i="1"/>
  <c r="K10" i="1"/>
  <c r="K11" i="1"/>
  <c r="K12" i="1"/>
  <c r="K13" i="1"/>
  <c r="K14" i="1"/>
  <c r="K17" i="1"/>
  <c r="K18" i="1"/>
  <c r="K19" i="1"/>
  <c r="K20" i="1"/>
  <c r="K23" i="1"/>
  <c r="K24" i="1"/>
  <c r="K27" i="1"/>
  <c r="K28" i="1"/>
  <c r="K29" i="1"/>
  <c r="K30" i="1"/>
  <c r="K33" i="1"/>
  <c r="K34" i="1"/>
  <c r="K37" i="1"/>
  <c r="K38" i="1"/>
  <c r="K39" i="1"/>
  <c r="K42" i="1"/>
  <c r="K43" i="1"/>
  <c r="K44" i="1"/>
  <c r="K45" i="1"/>
  <c r="K46" i="1"/>
  <c r="K47" i="1"/>
  <c r="K48" i="1"/>
  <c r="K51" i="1"/>
  <c r="K52" i="1"/>
  <c r="K53" i="1"/>
  <c r="K54" i="1"/>
  <c r="K57" i="1"/>
  <c r="K58" i="1"/>
  <c r="K59" i="1"/>
  <c r="K60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3" i="1"/>
  <c r="J24" i="1"/>
  <c r="J27" i="1"/>
  <c r="J28" i="1"/>
  <c r="J29" i="1"/>
  <c r="J30" i="1"/>
  <c r="J33" i="1"/>
  <c r="J34" i="1"/>
  <c r="J37" i="1"/>
  <c r="J38" i="1"/>
  <c r="J39" i="1"/>
  <c r="J42" i="1"/>
  <c r="J43" i="1"/>
  <c r="J44" i="1"/>
  <c r="J45" i="1"/>
  <c r="J46" i="1"/>
  <c r="J47" i="1"/>
  <c r="J48" i="1"/>
  <c r="J51" i="1"/>
  <c r="J52" i="1"/>
  <c r="J53" i="1"/>
  <c r="J54" i="1"/>
  <c r="J57" i="1"/>
  <c r="J58" i="1"/>
  <c r="J59" i="1"/>
  <c r="J60" i="1"/>
  <c r="K5" i="1"/>
  <c r="M60" i="1" l="1"/>
  <c r="N60" i="1" s="1"/>
  <c r="M44" i="1"/>
  <c r="N44" i="1" s="1"/>
  <c r="M58" i="1"/>
  <c r="N58" i="1" s="1"/>
  <c r="M54" i="1"/>
  <c r="N54" i="1" s="1"/>
  <c r="M46" i="1"/>
  <c r="N46" i="1" s="1"/>
  <c r="M42" i="1"/>
  <c r="N42" i="1" s="1"/>
  <c r="M38" i="1"/>
  <c r="N38" i="1" s="1"/>
  <c r="M34" i="1"/>
  <c r="N34" i="1" s="1"/>
  <c r="M29" i="1"/>
  <c r="N29" i="1" s="1"/>
  <c r="M24" i="1"/>
  <c r="N24" i="1" s="1"/>
  <c r="M18" i="1"/>
  <c r="N18" i="1" s="1"/>
  <c r="M14" i="1"/>
  <c r="N14" i="1" s="1"/>
  <c r="M10" i="1"/>
  <c r="N10" i="1" s="1"/>
  <c r="M6" i="1"/>
  <c r="N6" i="1" s="1"/>
  <c r="M5" i="1"/>
  <c r="M59" i="1"/>
  <c r="N59" i="1" s="1"/>
  <c r="M51" i="1"/>
  <c r="N51" i="1" s="1"/>
  <c r="M47" i="1"/>
  <c r="N47" i="1" s="1"/>
  <c r="M43" i="1"/>
  <c r="N43" i="1" s="1"/>
  <c r="M39" i="1"/>
  <c r="N39" i="1" s="1"/>
  <c r="M30" i="1"/>
  <c r="N30" i="1" s="1"/>
  <c r="M19" i="1"/>
  <c r="N19" i="1" s="1"/>
  <c r="M11" i="1"/>
  <c r="N11" i="1" s="1"/>
  <c r="M7" i="1"/>
  <c r="N7" i="1" s="1"/>
  <c r="M12" i="1"/>
  <c r="N12" i="1" s="1"/>
  <c r="M57" i="1"/>
  <c r="N57" i="1" s="1"/>
  <c r="M53" i="1"/>
  <c r="N53" i="1" s="1"/>
  <c r="M45" i="1"/>
  <c r="N45" i="1" s="1"/>
  <c r="M37" i="1"/>
  <c r="N37" i="1" s="1"/>
  <c r="M33" i="1"/>
  <c r="N33" i="1" s="1"/>
  <c r="M28" i="1"/>
  <c r="N28" i="1" s="1"/>
  <c r="M23" i="1"/>
  <c r="N23" i="1" s="1"/>
  <c r="M17" i="1"/>
  <c r="M13" i="1"/>
  <c r="N13" i="1" s="1"/>
  <c r="M9" i="1"/>
  <c r="N9" i="1" s="1"/>
  <c r="M52" i="1"/>
  <c r="N52" i="1" s="1"/>
  <c r="M48" i="1"/>
  <c r="N48" i="1" s="1"/>
  <c r="M27" i="1"/>
  <c r="N27" i="1" s="1"/>
  <c r="M20" i="1"/>
  <c r="N20" i="1" s="1"/>
  <c r="M8" i="1"/>
  <c r="N8" i="1" s="1"/>
  <c r="N5" i="1" l="1"/>
  <c r="M15" i="1"/>
  <c r="N17" i="1"/>
  <c r="N21" i="1" s="1"/>
  <c r="M21" i="1"/>
</calcChain>
</file>

<file path=xl/sharedStrings.xml><?xml version="1.0" encoding="utf-8"?>
<sst xmlns="http://schemas.openxmlformats.org/spreadsheetml/2006/main" count="41" uniqueCount="32">
  <si>
    <t>Y</t>
  </si>
  <si>
    <t>M</t>
  </si>
  <si>
    <t>N</t>
  </si>
  <si>
    <t>L</t>
  </si>
  <si>
    <t>ESSAI</t>
  </si>
  <si>
    <t>CONSTANTES</t>
  </si>
  <si>
    <t>E</t>
  </si>
  <si>
    <t>EA</t>
  </si>
  <si>
    <t>Pdyn</t>
  </si>
  <si>
    <t>Vvent</t>
  </si>
  <si>
    <t>Essai1_VitesseVariable</t>
  </si>
  <si>
    <t>Essai2_avec 2Ailerons</t>
  </si>
  <si>
    <t xml:space="preserve">  </t>
  </si>
  <si>
    <t>Essai4_AileronsAV_+8 AR_+11</t>
  </si>
  <si>
    <t>Essai3_AileronAV+8° AR 0</t>
  </si>
  <si>
    <t>Essai4_AileronsAV_+8 AR_+18</t>
  </si>
  <si>
    <t>Essai6_AileronsAR_+18_Beta 0°, -5°,+5°</t>
  </si>
  <si>
    <t>Essai6_AileronAR11_Beta</t>
  </si>
  <si>
    <t>Essai8_AileronAR11_AV8_VitesseV</t>
  </si>
  <si>
    <t>Idem625_FlapOuverts</t>
  </si>
  <si>
    <t>Beta(°)</t>
  </si>
  <si>
    <t>-FX</t>
  </si>
  <si>
    <t>FZ</t>
  </si>
  <si>
    <t>S*Cz avant</t>
  </si>
  <si>
    <t>S*Cz arrière</t>
  </si>
  <si>
    <t>S*Cx</t>
  </si>
  <si>
    <t>S*Cz</t>
  </si>
  <si>
    <t>A/SCz (proportion avant)</t>
  </si>
  <si>
    <t>FZ/FX (efficacité)</t>
  </si>
  <si>
    <t>Fz</t>
  </si>
  <si>
    <t>Fx</t>
  </si>
  <si>
    <t>angle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</si>
</sst>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3" fillId="0" borderId="1" xfId="0" applyFont="1" applyBorder="1"/>
    <xf numFmtId="10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4" fontId="0" fillId="0" borderId="1" xfId="0" applyNumberFormat="1" applyBorder="1"/>
    <xf numFmtId="0" fontId="2" fillId="0" borderId="0" xfId="0" applyFont="1" applyBorder="1"/>
    <xf numFmtId="10" fontId="0" fillId="0" borderId="0" xfId="1" applyNumberFormat="1" applyFont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0" fontId="0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/>
    <xf numFmtId="9" fontId="0" fillId="0" borderId="0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Déportance et trainée (en</a:t>
            </a:r>
            <a:r>
              <a:rPr lang="fr-FR" baseline="0"/>
              <a:t> N)</a:t>
            </a:r>
            <a:r>
              <a:rPr lang="fr-FR"/>
              <a:t> en fonction de la vitesse du vent (km/h) - Invictus sans ailerons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Feuil1!$S$3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Feuil1!$R$4:$R$7</c:f>
              <c:numCache>
                <c:formatCode>General</c:formatCode>
                <c:ptCount val="4"/>
                <c:pt idx="0">
                  <c:v>39.832999999999998</c:v>
                </c:pt>
                <c:pt idx="1">
                  <c:v>61.776000000000003</c:v>
                </c:pt>
                <c:pt idx="2">
                  <c:v>80.575000000000003</c:v>
                </c:pt>
                <c:pt idx="3">
                  <c:v>100.812</c:v>
                </c:pt>
              </c:numCache>
            </c:numRef>
          </c:cat>
          <c:val>
            <c:numRef>
              <c:f>Feuil1!$S$4:$S$7</c:f>
              <c:numCache>
                <c:formatCode>0.0000</c:formatCode>
                <c:ptCount val="4"/>
                <c:pt idx="0">
                  <c:v>2.0619999999999998</c:v>
                </c:pt>
                <c:pt idx="1">
                  <c:v>6.0759999999999996</c:v>
                </c:pt>
                <c:pt idx="2">
                  <c:v>11.074999999999999</c:v>
                </c:pt>
                <c:pt idx="3">
                  <c:v>16.021999999999998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1-E44B-AC3C-EE82F605B994}"/>
            </c:ext>
          </c:extLst>
        </c:ser>
        <c:ser>
          <c:idx val="2"/>
          <c:order val="1"/>
          <c:tx>
            <c:strRef>
              <c:f>Feuil1!$T$3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Feuil1!$R$4:$R$7</c:f>
              <c:numCache>
                <c:formatCode>General</c:formatCode>
                <c:ptCount val="4"/>
                <c:pt idx="0">
                  <c:v>39.832999999999998</c:v>
                </c:pt>
                <c:pt idx="1">
                  <c:v>61.776000000000003</c:v>
                </c:pt>
                <c:pt idx="2">
                  <c:v>80.575000000000003</c:v>
                </c:pt>
                <c:pt idx="3">
                  <c:v>100.812</c:v>
                </c:pt>
              </c:numCache>
            </c:numRef>
          </c:cat>
          <c:val>
            <c:numRef>
              <c:f>Feuil1!$T$4:$T$7</c:f>
              <c:numCache>
                <c:formatCode>0.0000</c:formatCode>
                <c:ptCount val="4"/>
                <c:pt idx="0">
                  <c:v>48.798999999999999</c:v>
                </c:pt>
                <c:pt idx="1">
                  <c:v>117.392</c:v>
                </c:pt>
                <c:pt idx="2">
                  <c:v>199.65100000000001</c:v>
                </c:pt>
                <c:pt idx="3">
                  <c:v>318.35399999999998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1-E44B-AC3C-EE82F605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711088"/>
        <c:axId val="1714746864"/>
      </c:lineChart>
      <c:catAx>
        <c:axId val="17147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746864"/>
        <c:crosses val="autoZero"/>
        <c:auto val="1"/>
        <c:lblAlgn val="ctr"/>
        <c:lblOffset val="100"/>
        <c:noMultiLvlLbl val="0"/>
      </c:catAx>
      <c:valAx>
        <c:axId val="17147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7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Déportance et trainée (en N) en fonction de la vitesse du vent (km/h) - Invictus avec ailerons en configuration de base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Feuil1!$S$16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Feuil1!$R$17:$R$20</c:f>
              <c:numCache>
                <c:formatCode>0</c:formatCode>
                <c:ptCount val="4"/>
                <c:pt idx="0">
                  <c:v>40.756</c:v>
                </c:pt>
                <c:pt idx="1">
                  <c:v>60.183999999999997</c:v>
                </c:pt>
                <c:pt idx="2">
                  <c:v>81.299000000000007</c:v>
                </c:pt>
                <c:pt idx="3">
                  <c:v>101.29300000000001</c:v>
                </c:pt>
              </c:numCache>
            </c:numRef>
          </c:cat>
          <c:val>
            <c:numRef>
              <c:f>Feuil1!$S$17:$S$20</c:f>
              <c:numCache>
                <c:formatCode>General</c:formatCode>
                <c:ptCount val="4"/>
                <c:pt idx="0">
                  <c:v>73.388999999999996</c:v>
                </c:pt>
                <c:pt idx="1">
                  <c:v>162.05600000000001</c:v>
                </c:pt>
                <c:pt idx="2">
                  <c:v>296.13900000000001</c:v>
                </c:pt>
                <c:pt idx="3">
                  <c:v>454.262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2E4F-B4C5-BB04192AC7C1}"/>
            </c:ext>
          </c:extLst>
        </c:ser>
        <c:ser>
          <c:idx val="1"/>
          <c:order val="1"/>
          <c:tx>
            <c:strRef>
              <c:f>Feuil1!$T$16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Feuil1!$R$17:$R$20</c:f>
              <c:numCache>
                <c:formatCode>0</c:formatCode>
                <c:ptCount val="4"/>
                <c:pt idx="0">
                  <c:v>40.756</c:v>
                </c:pt>
                <c:pt idx="1">
                  <c:v>60.183999999999997</c:v>
                </c:pt>
                <c:pt idx="2">
                  <c:v>81.299000000000007</c:v>
                </c:pt>
                <c:pt idx="3">
                  <c:v>101.29300000000001</c:v>
                </c:pt>
              </c:numCache>
            </c:numRef>
          </c:cat>
          <c:val>
            <c:numRef>
              <c:f>Feuil1!$T$17:$T$20</c:f>
              <c:numCache>
                <c:formatCode>General</c:formatCode>
                <c:ptCount val="4"/>
                <c:pt idx="0">
                  <c:v>80.361999999999995</c:v>
                </c:pt>
                <c:pt idx="1">
                  <c:v>182.28200000000001</c:v>
                </c:pt>
                <c:pt idx="2">
                  <c:v>340.15899999999999</c:v>
                </c:pt>
                <c:pt idx="3">
                  <c:v>532.899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2E4F-B4C5-BB04192A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10240"/>
        <c:axId val="1746403456"/>
      </c:lineChart>
      <c:catAx>
        <c:axId val="1728410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03456"/>
        <c:crosses val="autoZero"/>
        <c:auto val="1"/>
        <c:lblAlgn val="ctr"/>
        <c:lblOffset val="100"/>
        <c:noMultiLvlLbl val="0"/>
      </c:catAx>
      <c:valAx>
        <c:axId val="1746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4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Déportance et trainée (en N) en fonction de l'angle d'incidence vent (°) - Invictus avec ailerons en configuration </a:t>
            </a:r>
            <a:r>
              <a:rPr lang="fr-FR" sz="1400" b="0" i="1" baseline="0">
                <a:effectLst/>
              </a:rPr>
              <a:t>abérante</a:t>
            </a:r>
            <a:endParaRPr lang="fr-FR" sz="1400" i="1">
              <a:effectLst/>
            </a:endParaRPr>
          </a:p>
          <a:p>
            <a:pPr>
              <a:defRPr sz="1400"/>
            </a:pPr>
            <a:endParaRPr lang="fr-F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Feuil1!$S$36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Feuil1!$R$37:$R$39</c:f>
              <c:numCache>
                <c:formatCode>General</c:formatCode>
                <c:ptCount val="3"/>
                <c:pt idx="0">
                  <c:v>-5</c:v>
                </c:pt>
                <c:pt idx="1">
                  <c:v>0</c:v>
                </c:pt>
                <c:pt idx="2">
                  <c:v>5</c:v>
                </c:pt>
              </c:numCache>
            </c:numRef>
          </c:cat>
          <c:val>
            <c:numRef>
              <c:f>Feuil1!$S$37:$S$39</c:f>
              <c:numCache>
                <c:formatCode>General</c:formatCode>
                <c:ptCount val="3"/>
                <c:pt idx="0">
                  <c:v>132.38999999999999</c:v>
                </c:pt>
                <c:pt idx="1">
                  <c:v>133.273</c:v>
                </c:pt>
                <c:pt idx="2">
                  <c:v>132.232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074C-9830-50EAB51ABC2D}"/>
            </c:ext>
          </c:extLst>
        </c:ser>
        <c:ser>
          <c:idx val="2"/>
          <c:order val="1"/>
          <c:tx>
            <c:strRef>
              <c:f>Feuil1!$T$36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Feuil1!$R$37:$R$39</c:f>
              <c:numCache>
                <c:formatCode>General</c:formatCode>
                <c:ptCount val="3"/>
                <c:pt idx="0">
                  <c:v>-5</c:v>
                </c:pt>
                <c:pt idx="1">
                  <c:v>0</c:v>
                </c:pt>
                <c:pt idx="2">
                  <c:v>5</c:v>
                </c:pt>
              </c:numCache>
            </c:numRef>
          </c:cat>
          <c:val>
            <c:numRef>
              <c:f>Feuil1!$T$37:$T$39</c:f>
              <c:numCache>
                <c:formatCode>General</c:formatCode>
                <c:ptCount val="3"/>
                <c:pt idx="0">
                  <c:v>103.696</c:v>
                </c:pt>
                <c:pt idx="1">
                  <c:v>106</c:v>
                </c:pt>
                <c:pt idx="2">
                  <c:v>103.238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9-074C-9830-50EAB51A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410144"/>
        <c:axId val="1746407168"/>
      </c:lineChart>
      <c:catAx>
        <c:axId val="174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07168"/>
        <c:crosses val="autoZero"/>
        <c:auto val="1"/>
        <c:lblAlgn val="ctr"/>
        <c:lblOffset val="100"/>
        <c:noMultiLvlLbl val="0"/>
      </c:catAx>
      <c:valAx>
        <c:axId val="1746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Déportance et trainée (en N) en fonction de l'incidence du vent (°) - Invictus configuration optimale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Feuil1!$S$42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Feuil1!$R$43:$R$48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Feuil1!$S$43:$S$48</c:f>
              <c:numCache>
                <c:formatCode>General</c:formatCode>
                <c:ptCount val="6"/>
                <c:pt idx="0">
                  <c:v>113.938</c:v>
                </c:pt>
                <c:pt idx="1">
                  <c:v>113.164</c:v>
                </c:pt>
                <c:pt idx="2">
                  <c:v>113.33199999999999</c:v>
                </c:pt>
                <c:pt idx="3">
                  <c:v>113.78700000000001</c:v>
                </c:pt>
                <c:pt idx="4">
                  <c:v>115.965</c:v>
                </c:pt>
                <c:pt idx="5">
                  <c:v>117.693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C-824E-924C-891ED19D39DA}"/>
            </c:ext>
          </c:extLst>
        </c:ser>
        <c:ser>
          <c:idx val="2"/>
          <c:order val="1"/>
          <c:tx>
            <c:strRef>
              <c:f>Feuil1!$T$42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Feuil1!$R$43:$R$48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Feuil1!$T$43:$T$48</c:f>
              <c:numCache>
                <c:formatCode>General</c:formatCode>
                <c:ptCount val="6"/>
                <c:pt idx="0">
                  <c:v>89.575000000000003</c:v>
                </c:pt>
                <c:pt idx="1">
                  <c:v>86.807000000000002</c:v>
                </c:pt>
                <c:pt idx="2">
                  <c:v>86.087999999999994</c:v>
                </c:pt>
                <c:pt idx="3">
                  <c:v>86.721000000000004</c:v>
                </c:pt>
                <c:pt idx="4">
                  <c:v>86.849000000000004</c:v>
                </c:pt>
                <c:pt idx="5">
                  <c:v>88.033000000000001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C-824E-924C-891ED19D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891456"/>
        <c:axId val="1711815808"/>
      </c:lineChart>
      <c:catAx>
        <c:axId val="17518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815808"/>
        <c:crosses val="autoZero"/>
        <c:auto val="1"/>
        <c:lblAlgn val="ctr"/>
        <c:lblOffset val="100"/>
        <c:noMultiLvlLbl val="0"/>
      </c:catAx>
      <c:valAx>
        <c:axId val="1711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8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Déportance et trainée (en N) en fonction de la vitesse du vent (km/h) - Invictus configuration optimale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Feuil1!$S$50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Feuil1!$R$51:$R$54</c:f>
              <c:numCache>
                <c:formatCode>0</c:formatCode>
                <c:ptCount val="4"/>
                <c:pt idx="0">
                  <c:v>39.561</c:v>
                </c:pt>
                <c:pt idx="1">
                  <c:v>60.515999999999998</c:v>
                </c:pt>
                <c:pt idx="2">
                  <c:v>79.668000000000006</c:v>
                </c:pt>
                <c:pt idx="3">
                  <c:v>99.932000000000002</c:v>
                </c:pt>
              </c:numCache>
            </c:numRef>
          </c:cat>
          <c:val>
            <c:numRef>
              <c:f>Feuil1!$S$51:$S$54</c:f>
              <c:numCache>
                <c:formatCode>General</c:formatCode>
                <c:ptCount val="4"/>
                <c:pt idx="0">
                  <c:v>106.261</c:v>
                </c:pt>
                <c:pt idx="1">
                  <c:v>249.56100000000001</c:v>
                </c:pt>
                <c:pt idx="2">
                  <c:v>440.45600000000002</c:v>
                </c:pt>
                <c:pt idx="3">
                  <c:v>698.577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2-174C-8789-709B8C9BD8FC}"/>
            </c:ext>
          </c:extLst>
        </c:ser>
        <c:ser>
          <c:idx val="2"/>
          <c:order val="1"/>
          <c:tx>
            <c:strRef>
              <c:f>Feuil1!$T$50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Feuil1!$R$51:$R$54</c:f>
              <c:numCache>
                <c:formatCode>0</c:formatCode>
                <c:ptCount val="4"/>
                <c:pt idx="0">
                  <c:v>39.561</c:v>
                </c:pt>
                <c:pt idx="1">
                  <c:v>60.515999999999998</c:v>
                </c:pt>
                <c:pt idx="2">
                  <c:v>79.668000000000006</c:v>
                </c:pt>
                <c:pt idx="3">
                  <c:v>99.932000000000002</c:v>
                </c:pt>
              </c:numCache>
            </c:numRef>
          </c:cat>
          <c:val>
            <c:numRef>
              <c:f>Feuil1!$T$51:$T$54</c:f>
              <c:numCache>
                <c:formatCode>General</c:formatCode>
                <c:ptCount val="4"/>
                <c:pt idx="0">
                  <c:v>85.156000000000006</c:v>
                </c:pt>
                <c:pt idx="1">
                  <c:v>198.637</c:v>
                </c:pt>
                <c:pt idx="2">
                  <c:v>344.8</c:v>
                </c:pt>
                <c:pt idx="3">
                  <c:v>535.70799999999997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2-174C-8789-709B8C9B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23968"/>
        <c:axId val="1795199376"/>
      </c:lineChart>
      <c:catAx>
        <c:axId val="1752823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199376"/>
        <c:crosses val="autoZero"/>
        <c:auto val="1"/>
        <c:lblAlgn val="ctr"/>
        <c:lblOffset val="100"/>
        <c:noMultiLvlLbl val="0"/>
      </c:catAx>
      <c:valAx>
        <c:axId val="17951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28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Déportance et trainée (en N) en fonction de la vitesse du vent (km/h) - Invictus avec ailerons en configuration optimale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Feuil1!$S$56</c:f>
              <c:strCache>
                <c:ptCount val="1"/>
                <c:pt idx="0">
                  <c:v>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Feuil1!$R$57:$R$60</c:f>
              <c:numCache>
                <c:formatCode>0</c:formatCode>
                <c:ptCount val="4"/>
                <c:pt idx="0">
                  <c:v>40.5</c:v>
                </c:pt>
                <c:pt idx="1">
                  <c:v>61.173000000000002</c:v>
                </c:pt>
                <c:pt idx="2">
                  <c:v>81.179000000000002</c:v>
                </c:pt>
                <c:pt idx="3">
                  <c:v>100.68600000000001</c:v>
                </c:pt>
              </c:numCache>
            </c:numRef>
          </c:cat>
          <c:val>
            <c:numRef>
              <c:f>Feuil1!$S$57:$S$60</c:f>
              <c:numCache>
                <c:formatCode>General</c:formatCode>
                <c:ptCount val="4"/>
                <c:pt idx="0">
                  <c:v>82.563999999999993</c:v>
                </c:pt>
                <c:pt idx="1">
                  <c:v>189.66399999999999</c:v>
                </c:pt>
                <c:pt idx="2">
                  <c:v>339.26100000000002</c:v>
                </c:pt>
                <c:pt idx="3">
                  <c:v>534.93700000000001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4-9A4F-A739-BD826613EA30}"/>
            </c:ext>
          </c:extLst>
        </c:ser>
        <c:ser>
          <c:idx val="2"/>
          <c:order val="1"/>
          <c:tx>
            <c:strRef>
              <c:f>Feuil1!$T$56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Feuil1!$R$57:$R$60</c:f>
              <c:numCache>
                <c:formatCode>0</c:formatCode>
                <c:ptCount val="4"/>
                <c:pt idx="0">
                  <c:v>40.5</c:v>
                </c:pt>
                <c:pt idx="1">
                  <c:v>61.173000000000002</c:v>
                </c:pt>
                <c:pt idx="2">
                  <c:v>81.179000000000002</c:v>
                </c:pt>
                <c:pt idx="3">
                  <c:v>100.68600000000001</c:v>
                </c:pt>
              </c:numCache>
            </c:numRef>
          </c:cat>
          <c:val>
            <c:numRef>
              <c:f>Feuil1!$T$57:$T$60</c:f>
              <c:numCache>
                <c:formatCode>General</c:formatCode>
                <c:ptCount val="4"/>
                <c:pt idx="0">
                  <c:v>62.545000000000002</c:v>
                </c:pt>
                <c:pt idx="1">
                  <c:v>142.28299999999999</c:v>
                </c:pt>
                <c:pt idx="2">
                  <c:v>250.13499999999999</c:v>
                </c:pt>
                <c:pt idx="3">
                  <c:v>383.5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4-9A4F-A739-BD826613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77072"/>
        <c:axId val="1796513488"/>
      </c:lineChart>
      <c:catAx>
        <c:axId val="1752377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513488"/>
        <c:crosses val="autoZero"/>
        <c:auto val="1"/>
        <c:lblAlgn val="ctr"/>
        <c:lblOffset val="100"/>
        <c:noMultiLvlLbl val="0"/>
      </c:catAx>
      <c:valAx>
        <c:axId val="1796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23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222250</xdr:colOff>
      <xdr:row>2</xdr:row>
      <xdr:rowOff>12700</xdr:rowOff>
    </xdr:from>
    <xdr:to>
      <xdr:col>25</xdr:col>
      <xdr:colOff>412750</xdr:colOff>
      <xdr:row>15</xdr:row>
      <xdr:rowOff>76206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6619F-D820-424E-9123-1E78CEA78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184150</xdr:colOff>
      <xdr:row>15</xdr:row>
      <xdr:rowOff>133350</xdr:rowOff>
    </xdr:from>
    <xdr:to>
      <xdr:col>25</xdr:col>
      <xdr:colOff>419100</xdr:colOff>
      <xdr:row>32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A6C8C2-28E4-8E48-A44E-E8ABD66F1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463550</xdr:colOff>
      <xdr:row>26</xdr:row>
      <xdr:rowOff>57150</xdr:rowOff>
    </xdr:from>
    <xdr:to>
      <xdr:col>30</xdr:col>
      <xdr:colOff>654050</xdr:colOff>
      <xdr:row>43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BA55DB-38C0-3147-BECE-077E834F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247650</xdr:colOff>
      <xdr:row>33</xdr:row>
      <xdr:rowOff>158750</xdr:rowOff>
    </xdr:from>
    <xdr:to>
      <xdr:col>26</xdr:col>
      <xdr:colOff>215900</xdr:colOff>
      <xdr:row>48</xdr:row>
      <xdr:rowOff>44450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3ABAD4C-E685-9642-96B6-044349B6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298450</xdr:colOff>
      <xdr:row>45</xdr:row>
      <xdr:rowOff>95250</xdr:rowOff>
    </xdr:from>
    <xdr:to>
      <xdr:col>32</xdr:col>
      <xdr:colOff>419100</xdr:colOff>
      <xdr:row>59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67BDDDB-CBE4-7548-8BBE-D79ACA74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374650</xdr:colOff>
      <xdr:row>52</xdr:row>
      <xdr:rowOff>19050</xdr:rowOff>
    </xdr:from>
    <xdr:to>
      <xdr:col>25</xdr:col>
      <xdr:colOff>565150</xdr:colOff>
      <xdr:row>66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89F9958-A304-4C48-8305-921E6444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6"/>
  <sheetViews>
    <sheetView tabSelected="1" topLeftCell="J3" workbookViewId="0">
      <pane ySplit="1" topLeftCell="A50" activePane="bottomLeft" state="frozen"/>
      <selection activeCell="A3" sqref="A3"/>
      <selection pane="bottomLeft" activeCell="R64" sqref="R64"/>
    </sheetView>
  </sheetViews>
  <sheetFormatPr baseColWidth="10" defaultColWidth="11.5" defaultRowHeight="15" x14ac:dyDescent="0.2"/>
  <cols>
    <col min="1" max="1" width="5.5" style="21" customWidth="1"/>
    <col min="2" max="4" width="11.5" style="21"/>
    <col min="5" max="5" width="12.6640625" style="21" bestFit="1" customWidth="1"/>
    <col min="6" max="9" width="11.5" style="21"/>
    <col min="10" max="11" width="12.33203125" style="21" bestFit="1" customWidth="1"/>
    <col min="12" max="12" width="11.5" style="21" bestFit="1" customWidth="1"/>
    <col min="13" max="13" width="12.33203125" style="21" bestFit="1" customWidth="1"/>
    <col min="14" max="14" width="15.6640625" style="21" customWidth="1"/>
    <col min="15" max="15" width="12.33203125" style="21" bestFit="1" customWidth="1"/>
    <col min="16" max="16" width="11.5" style="23"/>
    <col min="17" max="16384" width="11.5" style="21"/>
  </cols>
  <sheetData>
    <row r="1" spans="1:20" customFormat="1" hidden="1" x14ac:dyDescent="0.2">
      <c r="E1" t="s">
        <v>5</v>
      </c>
      <c r="F1" t="s">
        <v>6</v>
      </c>
      <c r="H1" t="s">
        <v>7</v>
      </c>
      <c r="P1" s="4"/>
    </row>
    <row r="2" spans="1:20" customFormat="1" hidden="1" x14ac:dyDescent="0.2">
      <c r="F2">
        <v>1.5760000000000001</v>
      </c>
      <c r="H2">
        <v>0.877</v>
      </c>
      <c r="P2" s="4"/>
    </row>
    <row r="3" spans="1:20" customFormat="1" ht="31" customHeight="1" x14ac:dyDescent="0.2">
      <c r="A3" t="s">
        <v>4</v>
      </c>
      <c r="B3" s="13" t="s">
        <v>8</v>
      </c>
      <c r="C3" s="13" t="s">
        <v>9</v>
      </c>
      <c r="D3" s="28" t="s">
        <v>21</v>
      </c>
      <c r="E3" s="14" t="s">
        <v>0</v>
      </c>
      <c r="F3" s="14" t="s">
        <v>22</v>
      </c>
      <c r="G3" s="14" t="s">
        <v>3</v>
      </c>
      <c r="H3" s="14" t="s">
        <v>1</v>
      </c>
      <c r="I3" s="14" t="s">
        <v>2</v>
      </c>
      <c r="J3" s="14" t="s">
        <v>23</v>
      </c>
      <c r="K3" s="14" t="s">
        <v>24</v>
      </c>
      <c r="L3" s="14" t="s">
        <v>25</v>
      </c>
      <c r="M3" s="14" t="s">
        <v>26</v>
      </c>
      <c r="N3" s="29" t="s">
        <v>27</v>
      </c>
      <c r="O3" s="29" t="s">
        <v>28</v>
      </c>
      <c r="P3" s="14" t="s">
        <v>20</v>
      </c>
      <c r="R3" t="s">
        <v>9</v>
      </c>
      <c r="S3" t="s">
        <v>29</v>
      </c>
      <c r="T3" t="s">
        <v>30</v>
      </c>
    </row>
    <row r="4" spans="1:20" customFormat="1" x14ac:dyDescent="0.2">
      <c r="A4" s="6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4"/>
      <c r="R4">
        <f>C6</f>
        <v>39.832999999999998</v>
      </c>
      <c r="S4" s="8">
        <f>F5</f>
        <v>2.0619999999999998</v>
      </c>
      <c r="T4" s="8">
        <f>D5</f>
        <v>48.798999999999999</v>
      </c>
    </row>
    <row r="5" spans="1:20" customFormat="1" x14ac:dyDescent="0.2">
      <c r="A5" s="15">
        <v>1</v>
      </c>
      <c r="B5" s="11">
        <v>74.08</v>
      </c>
      <c r="C5" s="11">
        <v>39.901000000000003</v>
      </c>
      <c r="D5" s="11">
        <v>48.798999999999999</v>
      </c>
      <c r="E5" s="11">
        <v>1.58</v>
      </c>
      <c r="F5" s="11">
        <v>2.0619999999999998</v>
      </c>
      <c r="G5" s="11">
        <v>-3.637</v>
      </c>
      <c r="H5" s="11">
        <v>16.638999999999999</v>
      </c>
      <c r="I5" s="11">
        <v>-0.23200000000000001</v>
      </c>
      <c r="J5" s="25">
        <f t="shared" ref="J5:J14" si="0">(((F5*($F$2-$H$2))+H5)/$F$2)/B5</f>
        <v>0.15486360266305596</v>
      </c>
      <c r="K5" s="25">
        <f t="shared" ref="K5:K14" si="1">(((F5*($H$2))-H5)/$F$2)/B5</f>
        <v>-0.12702882944491342</v>
      </c>
      <c r="L5" s="25">
        <f t="shared" ref="L5:L14" si="2">D5/B5</f>
        <v>0.65873380129589632</v>
      </c>
      <c r="M5" s="25">
        <f>J5+K5</f>
        <v>2.7834773218142539E-2</v>
      </c>
      <c r="N5" s="12">
        <f>J5/M5</f>
        <v>5.5636739501838939</v>
      </c>
      <c r="O5" s="25">
        <f t="shared" ref="O5:O14" si="3">F5/D5</f>
        <v>4.225496424107051E-2</v>
      </c>
      <c r="P5" s="4"/>
      <c r="R5">
        <f>C7</f>
        <v>61.776000000000003</v>
      </c>
      <c r="S5" s="8">
        <f>F7</f>
        <v>6.0759999999999996</v>
      </c>
      <c r="T5" s="8">
        <f>D7</f>
        <v>117.392</v>
      </c>
    </row>
    <row r="6" spans="1:20" customFormat="1" x14ac:dyDescent="0.2">
      <c r="A6" s="15">
        <v>2</v>
      </c>
      <c r="B6" s="11">
        <v>73.831999999999994</v>
      </c>
      <c r="C6" s="11">
        <v>39.832999999999998</v>
      </c>
      <c r="D6" s="11">
        <v>48.673999999999999</v>
      </c>
      <c r="E6" s="11">
        <v>1.643</v>
      </c>
      <c r="F6" s="11">
        <v>1.319</v>
      </c>
      <c r="G6" s="11">
        <v>-4.2770000000000001</v>
      </c>
      <c r="H6" s="11">
        <v>16.091000000000001</v>
      </c>
      <c r="I6" s="11">
        <v>-0.152</v>
      </c>
      <c r="J6" s="25">
        <f t="shared" si="0"/>
        <v>0.14621083954902694</v>
      </c>
      <c r="K6" s="25">
        <f t="shared" si="1"/>
        <v>-0.12834595711322677</v>
      </c>
      <c r="L6" s="25">
        <f t="shared" si="2"/>
        <v>0.65925344024271326</v>
      </c>
      <c r="M6" s="25">
        <f t="shared" ref="M6:M60" si="4">J6+K6</f>
        <v>1.7864882435800172E-2</v>
      </c>
      <c r="N6" s="12">
        <f t="shared" ref="N6:N14" si="5">J6/M6</f>
        <v>8.1842598222773102</v>
      </c>
      <c r="O6" s="25">
        <f t="shared" si="3"/>
        <v>2.7098656366848831E-2</v>
      </c>
      <c r="P6" s="4"/>
      <c r="R6">
        <f>C9</f>
        <v>80.575000000000003</v>
      </c>
      <c r="S6" s="8">
        <f>F9</f>
        <v>11.074999999999999</v>
      </c>
      <c r="T6" s="8">
        <f>D9</f>
        <v>199.65100000000001</v>
      </c>
    </row>
    <row r="7" spans="1:20" customFormat="1" x14ac:dyDescent="0.2">
      <c r="A7" s="15">
        <v>3</v>
      </c>
      <c r="B7" s="11">
        <v>177.48599999999999</v>
      </c>
      <c r="C7" s="11">
        <v>61.776000000000003</v>
      </c>
      <c r="D7" s="11">
        <v>117.392</v>
      </c>
      <c r="E7" s="11">
        <v>4.2060000000000004</v>
      </c>
      <c r="F7" s="11">
        <v>6.0759999999999996</v>
      </c>
      <c r="G7" s="11">
        <v>-8.2140000000000004</v>
      </c>
      <c r="H7" s="11">
        <v>41.914000000000001</v>
      </c>
      <c r="I7" s="11">
        <v>-0.54100000000000004</v>
      </c>
      <c r="J7" s="25">
        <f t="shared" si="0"/>
        <v>0.16502740103158778</v>
      </c>
      <c r="K7" s="25">
        <f t="shared" si="1"/>
        <v>-0.13079371499437922</v>
      </c>
      <c r="L7" s="25">
        <f t="shared" si="2"/>
        <v>0.66141554826859583</v>
      </c>
      <c r="M7" s="25">
        <f t="shared" si="4"/>
        <v>3.4233686037208555E-2</v>
      </c>
      <c r="N7" s="12">
        <f t="shared" si="5"/>
        <v>4.8206144337545096</v>
      </c>
      <c r="O7" s="25">
        <f t="shared" si="3"/>
        <v>5.1758211803189312E-2</v>
      </c>
      <c r="P7" s="4"/>
      <c r="R7">
        <f>C11</f>
        <v>100.812</v>
      </c>
      <c r="S7" s="8">
        <f>F11</f>
        <v>16.021999999999998</v>
      </c>
      <c r="T7" s="8">
        <f>D11</f>
        <v>318.35399999999998</v>
      </c>
    </row>
    <row r="8" spans="1:20" customFormat="1" x14ac:dyDescent="0.2">
      <c r="A8" s="15">
        <v>4</v>
      </c>
      <c r="B8" s="11">
        <v>178.363</v>
      </c>
      <c r="C8" s="11">
        <v>61.936999999999998</v>
      </c>
      <c r="D8" s="11">
        <v>117.723</v>
      </c>
      <c r="E8" s="11">
        <v>4.3710000000000004</v>
      </c>
      <c r="F8" s="11">
        <v>5.7990000000000004</v>
      </c>
      <c r="G8" s="11">
        <v>-8.6539999999999999</v>
      </c>
      <c r="H8" s="11">
        <v>41.737000000000002</v>
      </c>
      <c r="I8" s="11">
        <v>-0.75600000000000001</v>
      </c>
      <c r="J8" s="25">
        <f t="shared" si="0"/>
        <v>0.16289749791896188</v>
      </c>
      <c r="K8" s="25">
        <f t="shared" si="1"/>
        <v>-0.13038514950589414</v>
      </c>
      <c r="L8" s="25">
        <f t="shared" si="2"/>
        <v>0.66001917438033675</v>
      </c>
      <c r="M8" s="25">
        <f t="shared" si="4"/>
        <v>3.2512348413067743E-2</v>
      </c>
      <c r="N8" s="12">
        <f t="shared" si="5"/>
        <v>5.0103270255767871</v>
      </c>
      <c r="O8" s="25">
        <f t="shared" si="3"/>
        <v>4.9259702861802708E-2</v>
      </c>
      <c r="P8" s="4"/>
    </row>
    <row r="9" spans="1:20" customFormat="1" x14ac:dyDescent="0.2">
      <c r="A9" s="15">
        <v>5</v>
      </c>
      <c r="B9" s="11">
        <v>301.56200000000001</v>
      </c>
      <c r="C9" s="11">
        <v>80.575000000000003</v>
      </c>
      <c r="D9" s="11">
        <v>199.65100000000001</v>
      </c>
      <c r="E9" s="11">
        <v>6.944</v>
      </c>
      <c r="F9" s="11">
        <v>11.074999999999999</v>
      </c>
      <c r="G9" s="11">
        <v>-12.016</v>
      </c>
      <c r="H9" s="11">
        <v>70.992000000000004</v>
      </c>
      <c r="I9" s="11">
        <v>-1.19</v>
      </c>
      <c r="J9" s="25">
        <f t="shared" si="0"/>
        <v>0.16566330300135773</v>
      </c>
      <c r="K9" s="25">
        <f t="shared" si="1"/>
        <v>-0.12893785350838444</v>
      </c>
      <c r="L9" s="25">
        <f t="shared" si="2"/>
        <v>0.66205622724348556</v>
      </c>
      <c r="M9" s="25">
        <f t="shared" si="4"/>
        <v>3.6725449492973294E-2</v>
      </c>
      <c r="N9" s="12">
        <f t="shared" si="5"/>
        <v>4.5108584180311855</v>
      </c>
      <c r="O9" s="25">
        <f t="shared" si="3"/>
        <v>5.5471798288012575E-2</v>
      </c>
      <c r="P9" s="4"/>
    </row>
    <row r="10" spans="1:20" customFormat="1" x14ac:dyDescent="0.2">
      <c r="A10" s="15">
        <v>6</v>
      </c>
      <c r="B10" s="11">
        <v>304.541</v>
      </c>
      <c r="C10" s="11">
        <v>80.995999999999995</v>
      </c>
      <c r="D10" s="11">
        <v>201.53399999999999</v>
      </c>
      <c r="E10" s="11">
        <v>6.9939999999999998</v>
      </c>
      <c r="F10" s="11">
        <v>10.923</v>
      </c>
      <c r="G10" s="11">
        <v>-12.337999999999999</v>
      </c>
      <c r="H10" s="11">
        <v>71.37</v>
      </c>
      <c r="I10" s="11">
        <v>-1.2490000000000001</v>
      </c>
      <c r="J10" s="25">
        <f t="shared" si="0"/>
        <v>0.16460899665981477</v>
      </c>
      <c r="K10" s="25">
        <f t="shared" si="1"/>
        <v>-0.12874190487250206</v>
      </c>
      <c r="L10" s="25">
        <f t="shared" si="2"/>
        <v>0.66176311235597174</v>
      </c>
      <c r="M10" s="25">
        <f t="shared" si="4"/>
        <v>3.5867091787312705E-2</v>
      </c>
      <c r="N10" s="12">
        <f t="shared" si="5"/>
        <v>4.5894157696399027</v>
      </c>
      <c r="O10" s="25">
        <f t="shared" si="3"/>
        <v>5.4199291434695887E-2</v>
      </c>
      <c r="P10" s="4"/>
    </row>
    <row r="11" spans="1:20" customFormat="1" x14ac:dyDescent="0.2">
      <c r="A11" s="15">
        <v>7</v>
      </c>
      <c r="B11" s="11">
        <v>470.57299999999998</v>
      </c>
      <c r="C11" s="11">
        <v>100.812</v>
      </c>
      <c r="D11" s="11">
        <v>318.35399999999998</v>
      </c>
      <c r="E11" s="11">
        <v>10.19</v>
      </c>
      <c r="F11" s="11">
        <v>16.021999999999998</v>
      </c>
      <c r="G11" s="11">
        <v>-17.239999999999998</v>
      </c>
      <c r="H11" s="11">
        <v>110.94199999999999</v>
      </c>
      <c r="I11" s="11">
        <v>-5.008</v>
      </c>
      <c r="J11" s="25">
        <f t="shared" si="0"/>
        <v>0.16469469001723902</v>
      </c>
      <c r="K11" s="25">
        <f t="shared" si="1"/>
        <v>-0.13064683771802085</v>
      </c>
      <c r="L11" s="25">
        <f t="shared" si="2"/>
        <v>0.6765241524694362</v>
      </c>
      <c r="M11" s="25">
        <f t="shared" si="4"/>
        <v>3.4047852299218168E-2</v>
      </c>
      <c r="N11" s="12">
        <f t="shared" si="5"/>
        <v>4.8371535616953105</v>
      </c>
      <c r="O11" s="25">
        <f t="shared" si="3"/>
        <v>5.0327622709311015E-2</v>
      </c>
      <c r="P11" s="4"/>
    </row>
    <row r="12" spans="1:20" customFormat="1" x14ac:dyDescent="0.2">
      <c r="A12" s="15">
        <v>8</v>
      </c>
      <c r="B12" s="11">
        <v>471.404</v>
      </c>
      <c r="C12" s="11">
        <v>100.931</v>
      </c>
      <c r="D12" s="11">
        <v>318.61</v>
      </c>
      <c r="E12" s="11">
        <v>10.286</v>
      </c>
      <c r="F12" s="11">
        <v>15.194000000000001</v>
      </c>
      <c r="G12" s="11">
        <v>-17.452999999999999</v>
      </c>
      <c r="H12" s="11">
        <v>110.31399999999999</v>
      </c>
      <c r="I12" s="11">
        <v>-4.992</v>
      </c>
      <c r="J12" s="25">
        <f t="shared" si="0"/>
        <v>0.16278002751646264</v>
      </c>
      <c r="K12" s="25">
        <f t="shared" si="1"/>
        <v>-0.13054865060833287</v>
      </c>
      <c r="L12" s="25">
        <f t="shared" si="2"/>
        <v>0.67587462134390042</v>
      </c>
      <c r="M12" s="25">
        <f t="shared" si="4"/>
        <v>3.2231376908129772E-2</v>
      </c>
      <c r="N12" s="12">
        <f t="shared" si="5"/>
        <v>5.0503590951277166</v>
      </c>
      <c r="O12" s="25">
        <f t="shared" si="3"/>
        <v>4.7688396472176015E-2</v>
      </c>
      <c r="P12" s="4"/>
    </row>
    <row r="13" spans="1:20" customFormat="1" x14ac:dyDescent="0.2">
      <c r="A13" s="15">
        <v>9</v>
      </c>
      <c r="B13" s="11">
        <v>76.537999999999997</v>
      </c>
      <c r="C13" s="11">
        <v>40.648000000000003</v>
      </c>
      <c r="D13" s="11">
        <v>50.198999999999998</v>
      </c>
      <c r="E13" s="11">
        <v>1.3380000000000001</v>
      </c>
      <c r="F13" s="11">
        <v>-3.613</v>
      </c>
      <c r="G13" s="11">
        <v>-7.5190000000000001</v>
      </c>
      <c r="H13" s="11">
        <v>14.417999999999999</v>
      </c>
      <c r="I13" s="11">
        <v>-5.0999999999999997E-2</v>
      </c>
      <c r="J13" s="25">
        <f t="shared" si="0"/>
        <v>9.8591690229716353E-2</v>
      </c>
      <c r="K13" s="25">
        <f t="shared" si="1"/>
        <v>-0.14579700001047882</v>
      </c>
      <c r="L13" s="25">
        <f t="shared" si="2"/>
        <v>0.65587028665499492</v>
      </c>
      <c r="M13" s="25">
        <f t="shared" si="4"/>
        <v>-4.7205309780762469E-2</v>
      </c>
      <c r="N13" s="12">
        <f t="shared" si="5"/>
        <v>-2.0885720417387308</v>
      </c>
      <c r="O13" s="25">
        <f t="shared" si="3"/>
        <v>-7.197354528974681E-2</v>
      </c>
      <c r="P13" s="4"/>
    </row>
    <row r="14" spans="1:20" customFormat="1" x14ac:dyDescent="0.2">
      <c r="A14" s="15">
        <v>10</v>
      </c>
      <c r="B14" s="11">
        <v>76.016999999999996</v>
      </c>
      <c r="C14" s="11">
        <v>40.503999999999998</v>
      </c>
      <c r="D14" s="11">
        <v>50.104999999999997</v>
      </c>
      <c r="E14" s="11">
        <v>1.4</v>
      </c>
      <c r="F14" s="11">
        <v>-4.3940000000000001</v>
      </c>
      <c r="G14" s="11">
        <v>-7.8650000000000002</v>
      </c>
      <c r="H14" s="11">
        <v>14.079000000000001</v>
      </c>
      <c r="I14" s="11">
        <v>-0.14399999999999999</v>
      </c>
      <c r="J14" s="25">
        <f t="shared" si="0"/>
        <v>9.1880947148543932E-2</v>
      </c>
      <c r="K14" s="25">
        <f t="shared" si="1"/>
        <v>-0.14968380703514825</v>
      </c>
      <c r="L14" s="25">
        <f t="shared" si="2"/>
        <v>0.65912887906652462</v>
      </c>
      <c r="M14" s="25">
        <f t="shared" si="4"/>
        <v>-5.7802859886604316E-2</v>
      </c>
      <c r="N14" s="12">
        <f t="shared" si="5"/>
        <v>-1.5895571141080709</v>
      </c>
      <c r="O14" s="25">
        <f t="shared" si="3"/>
        <v>-8.7695838738648849E-2</v>
      </c>
      <c r="P14" s="4"/>
    </row>
    <row r="15" spans="1:20" customFormat="1" x14ac:dyDescent="0.2">
      <c r="B15" s="20"/>
      <c r="C15" s="20"/>
      <c r="D15" s="20"/>
      <c r="E15" s="20"/>
      <c r="F15" s="20"/>
      <c r="G15" s="20"/>
      <c r="H15" s="20"/>
      <c r="I15" s="20"/>
      <c r="J15" s="26"/>
      <c r="K15" s="26"/>
      <c r="L15" s="26">
        <f t="shared" ref="L15:M15" si="6">AVERAGE(L5:L12)</f>
        <v>0.6644550097000419</v>
      </c>
      <c r="M15" s="26">
        <f t="shared" si="6"/>
        <v>3.1414682573981619E-2</v>
      </c>
      <c r="N15" s="26"/>
      <c r="O15" s="26"/>
      <c r="P15" s="4"/>
    </row>
    <row r="16" spans="1:20" customFormat="1" x14ac:dyDescent="0.2">
      <c r="A16" s="5" t="s">
        <v>11</v>
      </c>
      <c r="B16" s="20"/>
      <c r="C16" s="20"/>
      <c r="D16" s="20"/>
      <c r="E16" s="20"/>
      <c r="F16" s="20"/>
      <c r="G16" s="20"/>
      <c r="H16" s="20"/>
      <c r="I16" s="20"/>
      <c r="J16" s="26"/>
      <c r="K16" s="26"/>
      <c r="L16" s="26"/>
      <c r="M16" s="26"/>
      <c r="N16" s="18"/>
      <c r="O16" s="26"/>
      <c r="P16" s="4"/>
      <c r="R16" t="s">
        <v>9</v>
      </c>
      <c r="S16" t="s">
        <v>30</v>
      </c>
      <c r="T16" t="s">
        <v>29</v>
      </c>
    </row>
    <row r="17" spans="1:20" customFormat="1" x14ac:dyDescent="0.2">
      <c r="A17" s="15">
        <v>1</v>
      </c>
      <c r="B17" s="11">
        <v>77.168000000000006</v>
      </c>
      <c r="C17" s="11">
        <v>40.756</v>
      </c>
      <c r="D17" s="11">
        <v>73.388999999999996</v>
      </c>
      <c r="E17" s="11">
        <v>0.54600000000000004</v>
      </c>
      <c r="F17" s="11">
        <v>-80.361999999999995</v>
      </c>
      <c r="G17" s="11">
        <v>-1.208</v>
      </c>
      <c r="H17" s="11">
        <v>-21.074000000000002</v>
      </c>
      <c r="I17" s="11">
        <v>1.88</v>
      </c>
      <c r="J17" s="25">
        <f>(((F17*($F$2-$H$2))+H17)/$F$2)/B17</f>
        <v>-0.63516766043314021</v>
      </c>
      <c r="K17" s="25">
        <f>(((F17*($H$2))-H17)/$F$2)/B17</f>
        <v>-0.40622255312688454</v>
      </c>
      <c r="L17" s="25">
        <f>D17/B17</f>
        <v>0.95102892390628224</v>
      </c>
      <c r="M17" s="25">
        <f t="shared" si="4"/>
        <v>-1.0413902135600248</v>
      </c>
      <c r="N17" s="12">
        <f t="shared" ref="N17:N20" si="7">J17/M17</f>
        <v>0.60992282447306645</v>
      </c>
      <c r="O17" s="25">
        <f>F17/D17</f>
        <v>-1.0950142391911595</v>
      </c>
      <c r="P17" s="4"/>
      <c r="R17" s="30">
        <f>C17</f>
        <v>40.756</v>
      </c>
      <c r="S17">
        <f>D17</f>
        <v>73.388999999999996</v>
      </c>
      <c r="T17">
        <f>-F17</f>
        <v>80.361999999999995</v>
      </c>
    </row>
    <row r="18" spans="1:20" customFormat="1" x14ac:dyDescent="0.2">
      <c r="A18" s="15">
        <v>2</v>
      </c>
      <c r="B18" s="11">
        <v>168.256</v>
      </c>
      <c r="C18" s="11">
        <v>60.183999999999997</v>
      </c>
      <c r="D18" s="11">
        <v>162.05600000000001</v>
      </c>
      <c r="E18" s="11">
        <v>2.8180000000000001</v>
      </c>
      <c r="F18" s="11">
        <v>-182.28200000000001</v>
      </c>
      <c r="G18" s="11">
        <v>-4.6890000000000001</v>
      </c>
      <c r="H18" s="11">
        <v>-48.4</v>
      </c>
      <c r="I18" s="11">
        <v>2.9590000000000001</v>
      </c>
      <c r="J18" s="25">
        <f>(((F18*($F$2-$H$2))+H18)/$F$2)/B18</f>
        <v>-0.66302429625004589</v>
      </c>
      <c r="K18" s="25">
        <f>(((F18*($H$2))-H18)/$F$2)/B18</f>
        <v>-0.42033677259742469</v>
      </c>
      <c r="L18" s="25">
        <f>D18/B18</f>
        <v>0.96315138836059344</v>
      </c>
      <c r="M18" s="25">
        <f t="shared" si="4"/>
        <v>-1.0833610688474706</v>
      </c>
      <c r="N18" s="12">
        <f t="shared" si="7"/>
        <v>0.61200675870271182</v>
      </c>
      <c r="O18" s="25">
        <f>F18/D18</f>
        <v>-1.1248087081009033</v>
      </c>
      <c r="P18" s="4"/>
      <c r="R18" s="30">
        <f t="shared" ref="R18:R20" si="8">C18</f>
        <v>60.183999999999997</v>
      </c>
      <c r="S18">
        <f t="shared" ref="S18:S20" si="9">D18</f>
        <v>162.05600000000001</v>
      </c>
      <c r="T18">
        <f t="shared" ref="T18:T20" si="10">-F18</f>
        <v>182.28200000000001</v>
      </c>
    </row>
    <row r="19" spans="1:20" customFormat="1" x14ac:dyDescent="0.2">
      <c r="A19" s="15">
        <v>3</v>
      </c>
      <c r="B19" s="11">
        <v>306.88099999999997</v>
      </c>
      <c r="C19" s="11">
        <v>81.299000000000007</v>
      </c>
      <c r="D19" s="11">
        <v>296.13900000000001</v>
      </c>
      <c r="E19" s="11">
        <v>6.2770000000000001</v>
      </c>
      <c r="F19" s="11">
        <v>-340.15899999999999</v>
      </c>
      <c r="G19" s="11">
        <v>-10.257</v>
      </c>
      <c r="H19" s="11">
        <v>-96.391000000000005</v>
      </c>
      <c r="I19" s="11">
        <v>4.5659999999999998</v>
      </c>
      <c r="J19" s="25">
        <f>(((F19*($F$2-$H$2))+H19)/$F$2)/B19</f>
        <v>-0.69092519691779541</v>
      </c>
      <c r="K19" s="25">
        <f>(((F19*($H$2))-H19)/$F$2)/B19</f>
        <v>-0.41751423074308947</v>
      </c>
      <c r="L19" s="25">
        <f>D19/B19</f>
        <v>0.96499620374021211</v>
      </c>
      <c r="M19" s="25">
        <f t="shared" si="4"/>
        <v>-1.1084394276608849</v>
      </c>
      <c r="N19" s="12">
        <f t="shared" si="7"/>
        <v>0.62333148720254339</v>
      </c>
      <c r="O19" s="25">
        <f>F19/D19</f>
        <v>-1.1486464126643232</v>
      </c>
      <c r="P19" s="4"/>
      <c r="R19" s="30">
        <f t="shared" si="8"/>
        <v>81.299000000000007</v>
      </c>
      <c r="S19">
        <f t="shared" si="9"/>
        <v>296.13900000000001</v>
      </c>
      <c r="T19">
        <f t="shared" si="10"/>
        <v>340.15899999999999</v>
      </c>
    </row>
    <row r="20" spans="1:20" customFormat="1" x14ac:dyDescent="0.2">
      <c r="A20" s="15">
        <v>4</v>
      </c>
      <c r="B20" s="11">
        <v>475.91899999999998</v>
      </c>
      <c r="C20" s="11">
        <v>101.29300000000001</v>
      </c>
      <c r="D20" s="11">
        <v>454.262</v>
      </c>
      <c r="E20" s="11">
        <v>9.7850000000000001</v>
      </c>
      <c r="F20" s="11">
        <v>-532.899</v>
      </c>
      <c r="G20" s="11">
        <v>-16.265999999999998</v>
      </c>
      <c r="H20" s="11">
        <v>-159.71799999999999</v>
      </c>
      <c r="I20" s="11">
        <v>7.2770000000000001</v>
      </c>
      <c r="J20" s="25">
        <f>(((F20*($F$2-$H$2))+H20)/$F$2)/B20</f>
        <v>-0.70957346317399517</v>
      </c>
      <c r="K20" s="25">
        <f>(((F20*($H$2))-H20)/$F$2)/B20</f>
        <v>-0.41015279276451538</v>
      </c>
      <c r="L20" s="25">
        <f>D20/B20</f>
        <v>0.95449435723305864</v>
      </c>
      <c r="M20" s="25">
        <f t="shared" si="4"/>
        <v>-1.1197262559385106</v>
      </c>
      <c r="N20" s="12">
        <f t="shared" si="7"/>
        <v>0.63370262098503582</v>
      </c>
      <c r="O20" s="25">
        <f>F20/D20</f>
        <v>-1.1731093509912782</v>
      </c>
      <c r="P20" s="4"/>
      <c r="R20" s="30">
        <f t="shared" si="8"/>
        <v>101.29300000000001</v>
      </c>
      <c r="S20">
        <f t="shared" si="9"/>
        <v>454.262</v>
      </c>
      <c r="T20">
        <f t="shared" si="10"/>
        <v>532.899</v>
      </c>
    </row>
    <row r="21" spans="1:20" customFormat="1" x14ac:dyDescent="0.2">
      <c r="A21" s="3"/>
      <c r="B21" s="2"/>
      <c r="C21" s="1"/>
      <c r="D21" s="2"/>
      <c r="E21" s="2"/>
      <c r="F21" s="1"/>
      <c r="G21" s="1"/>
      <c r="H21" s="1"/>
      <c r="I21" s="1"/>
      <c r="J21" s="8"/>
      <c r="K21" s="8"/>
      <c r="L21" s="26">
        <f>AVERAGE(L17:L20)</f>
        <v>0.95841771831003664</v>
      </c>
      <c r="M21" s="26">
        <f>AVERAGE(M17:M20)</f>
        <v>-1.0882292415017227</v>
      </c>
      <c r="N21" s="26">
        <f>AVERAGE(N17:N20)</f>
        <v>0.61974092284083937</v>
      </c>
      <c r="O21" s="8">
        <f>AVERAGE(O17:O20)</f>
        <v>-1.1353946777369159</v>
      </c>
      <c r="P21" s="4"/>
      <c r="S21" t="s">
        <v>12</v>
      </c>
    </row>
    <row r="22" spans="1:20" customFormat="1" x14ac:dyDescent="0.2">
      <c r="A22" s="3" t="s">
        <v>14</v>
      </c>
      <c r="B22" s="2"/>
      <c r="C22" s="1"/>
      <c r="D22" s="2"/>
      <c r="E22" s="2"/>
      <c r="F22" s="1"/>
      <c r="G22" s="1"/>
      <c r="H22" s="1"/>
      <c r="I22" s="1"/>
      <c r="J22" s="8"/>
      <c r="K22" s="8"/>
      <c r="L22" s="8"/>
      <c r="M22" s="8"/>
      <c r="N22" s="10"/>
      <c r="O22" s="8"/>
      <c r="P22" s="4"/>
    </row>
    <row r="23" spans="1:20" customFormat="1" x14ac:dyDescent="0.2">
      <c r="A23" s="15">
        <v>1</v>
      </c>
      <c r="B23" s="9">
        <v>77.191000000000003</v>
      </c>
      <c r="C23" s="9">
        <v>40.715000000000003</v>
      </c>
      <c r="D23" s="9">
        <v>71.968999999999994</v>
      </c>
      <c r="E23" s="9">
        <v>1.3919999999999999</v>
      </c>
      <c r="F23" s="9">
        <v>-93.918000000000006</v>
      </c>
      <c r="G23" s="9">
        <v>-3.8940000000000001</v>
      </c>
      <c r="H23" s="9">
        <v>-66.802000000000007</v>
      </c>
      <c r="I23" s="9">
        <v>0.93600000000000005</v>
      </c>
      <c r="J23" s="16">
        <f>(((F23*($F$2-$H$2))+H23)/$F$2)/B23</f>
        <v>-1.088757898119024</v>
      </c>
      <c r="K23" s="16">
        <f>(((F23*($H$2))-H23)/$F$2)/B23</f>
        <v>-0.12793834885277322</v>
      </c>
      <c r="L23" s="16">
        <f>D23/B23</f>
        <v>0.93234962625176498</v>
      </c>
      <c r="M23" s="16">
        <f t="shared" si="4"/>
        <v>-1.2166962469717972</v>
      </c>
      <c r="N23" s="12">
        <f t="shared" ref="N23:N24" si="11">J23/M23</f>
        <v>0.89484774924621036</v>
      </c>
      <c r="O23" s="16">
        <f>F23/D23</f>
        <v>-1.3049785324236827</v>
      </c>
      <c r="P23" s="4"/>
    </row>
    <row r="24" spans="1:20" customFormat="1" x14ac:dyDescent="0.2">
      <c r="A24" s="15">
        <v>2</v>
      </c>
      <c r="B24" s="9">
        <v>76.734999999999999</v>
      </c>
      <c r="C24" s="9">
        <v>40.594000000000001</v>
      </c>
      <c r="D24" s="9">
        <v>71.555999999999997</v>
      </c>
      <c r="E24" s="9">
        <v>1.4630000000000001</v>
      </c>
      <c r="F24" s="9">
        <v>-93.156999999999996</v>
      </c>
      <c r="G24" s="9">
        <v>-4.4029999999999996</v>
      </c>
      <c r="H24" s="9">
        <v>-66.768000000000001</v>
      </c>
      <c r="I24" s="9">
        <v>0.85299999999999998</v>
      </c>
      <c r="J24" s="16">
        <f>(((F24*($F$2-$H$2))+H24)/$F$2)/B24</f>
        <v>-1.0905481535603281</v>
      </c>
      <c r="K24" s="16">
        <f>(((F24*($H$2))-H24)/$F$2)/B24</f>
        <v>-0.12346109906233431</v>
      </c>
      <c r="L24" s="16">
        <f>D24/B24</f>
        <v>0.93250798201602914</v>
      </c>
      <c r="M24" s="16">
        <f t="shared" si="4"/>
        <v>-1.2140092526226625</v>
      </c>
      <c r="N24" s="12">
        <f t="shared" si="11"/>
        <v>0.898302999918973</v>
      </c>
      <c r="O24" s="16">
        <f>F24/D24</f>
        <v>-1.3018754541897255</v>
      </c>
      <c r="P24" s="4"/>
    </row>
    <row r="25" spans="1:20" customFormat="1" x14ac:dyDescent="0.2">
      <c r="A25" s="17"/>
      <c r="B25" s="2"/>
      <c r="C25" s="2"/>
      <c r="D25" s="2"/>
      <c r="E25" s="2"/>
      <c r="F25" s="2"/>
      <c r="G25" s="2"/>
      <c r="H25" s="2"/>
      <c r="I25" s="2"/>
      <c r="J25" s="27"/>
      <c r="K25" s="27"/>
      <c r="L25" s="27"/>
      <c r="M25" s="27"/>
      <c r="N25" s="18"/>
      <c r="O25" s="27"/>
      <c r="P25" s="4"/>
    </row>
    <row r="26" spans="1:20" customFormat="1" x14ac:dyDescent="0.2">
      <c r="A26" s="3" t="s">
        <v>13</v>
      </c>
      <c r="J26" s="8"/>
      <c r="K26" s="8"/>
      <c r="L26" s="8"/>
      <c r="M26" s="8"/>
      <c r="N26" s="10"/>
      <c r="O26" s="8"/>
      <c r="P26" s="4"/>
    </row>
    <row r="27" spans="1:20" customFormat="1" x14ac:dyDescent="0.2">
      <c r="A27" s="15">
        <v>1</v>
      </c>
      <c r="B27" s="9">
        <v>76.516999999999996</v>
      </c>
      <c r="C27" s="9">
        <v>40.645000000000003</v>
      </c>
      <c r="D27" s="9">
        <v>85.953999999999994</v>
      </c>
      <c r="E27" s="9">
        <v>0.82599999999999996</v>
      </c>
      <c r="F27" s="9">
        <v>-107.997</v>
      </c>
      <c r="G27" s="9">
        <v>-2.327</v>
      </c>
      <c r="H27" s="9">
        <v>-42.134999999999998</v>
      </c>
      <c r="I27" s="9">
        <v>0.48199999999999998</v>
      </c>
      <c r="J27" s="16">
        <f>(((F27*($F$2-$H$2))+H27)/$F$2)/B27</f>
        <v>-0.97540534438151816</v>
      </c>
      <c r="K27" s="16">
        <f>(((F27*($H$2))-H27)/$F$2)/B27</f>
        <v>-0.43600649873831165</v>
      </c>
      <c r="L27" s="16">
        <f>D27/B27</f>
        <v>1.1233320699975169</v>
      </c>
      <c r="M27" s="16">
        <f t="shared" si="4"/>
        <v>-1.4114118431198297</v>
      </c>
      <c r="N27" s="12">
        <f t="shared" ref="N27:N30" si="12">J27/M27</f>
        <v>0.69108485176477696</v>
      </c>
      <c r="O27" s="16">
        <f>F27/D27</f>
        <v>-1.2564511250203598</v>
      </c>
      <c r="P27" s="4"/>
    </row>
    <row r="28" spans="1:20" customFormat="1" x14ac:dyDescent="0.2">
      <c r="A28" s="15">
        <v>2</v>
      </c>
      <c r="B28" s="9">
        <v>75.739999999999995</v>
      </c>
      <c r="C28" s="9">
        <v>40.442</v>
      </c>
      <c r="D28" s="9">
        <v>85.212000000000003</v>
      </c>
      <c r="E28" s="9">
        <v>0.88600000000000001</v>
      </c>
      <c r="F28" s="9">
        <v>-107.251</v>
      </c>
      <c r="G28" s="9">
        <v>-2.8889999999999998</v>
      </c>
      <c r="H28" s="9">
        <v>-42.02</v>
      </c>
      <c r="I28" s="9">
        <v>0.51900000000000002</v>
      </c>
      <c r="J28" s="16">
        <f>(((F28*($F$2-$H$2))+H28)/$F$2)/B28</f>
        <v>-0.98007987015424125</v>
      </c>
      <c r="K28" s="16">
        <f>(((F28*($H$2))-H28)/$F$2)/B28</f>
        <v>-0.43596185152518835</v>
      </c>
      <c r="L28" s="16">
        <f>D28/B28</f>
        <v>1.125059413783998</v>
      </c>
      <c r="M28" s="16">
        <f t="shared" si="4"/>
        <v>-1.4160417216794297</v>
      </c>
      <c r="N28" s="12">
        <f t="shared" si="12"/>
        <v>0.69212640782353763</v>
      </c>
      <c r="O28" s="16">
        <f>F28/D28</f>
        <v>-1.2586372811341127</v>
      </c>
      <c r="P28" s="4"/>
    </row>
    <row r="29" spans="1:20" customFormat="1" x14ac:dyDescent="0.2">
      <c r="A29" s="15">
        <v>3</v>
      </c>
      <c r="B29" s="9">
        <v>164.84200000000001</v>
      </c>
      <c r="C29" s="9">
        <v>59.667000000000002</v>
      </c>
      <c r="D29" s="9">
        <v>186.136</v>
      </c>
      <c r="E29" s="9">
        <v>1.663</v>
      </c>
      <c r="F29" s="9">
        <v>-237.899</v>
      </c>
      <c r="G29" s="9">
        <v>-4.569</v>
      </c>
      <c r="H29" s="9">
        <v>-92.998999999999995</v>
      </c>
      <c r="I29" s="9">
        <v>2.0979999999999999</v>
      </c>
      <c r="J29" s="16">
        <f>(((F29*($F$2-$H$2))+H29)/$F$2)/B29</f>
        <v>-0.99807310101036895</v>
      </c>
      <c r="K29" s="16">
        <f>(((F29*($H$2))-H29)/$F$2)/B29</f>
        <v>-0.44512098787474508</v>
      </c>
      <c r="L29" s="16">
        <f>D29/B29</f>
        <v>1.1291782434088398</v>
      </c>
      <c r="M29" s="16">
        <f t="shared" si="4"/>
        <v>-1.443194088885114</v>
      </c>
      <c r="N29" s="12">
        <f t="shared" si="12"/>
        <v>0.69157233160606502</v>
      </c>
      <c r="O29" s="16">
        <f>F29/D29</f>
        <v>-1.278092362573602</v>
      </c>
      <c r="P29" s="4"/>
    </row>
    <row r="30" spans="1:20" customFormat="1" x14ac:dyDescent="0.2">
      <c r="A30" s="15">
        <v>4</v>
      </c>
      <c r="B30" s="9">
        <v>165.203</v>
      </c>
      <c r="C30" s="9">
        <v>59.731000000000002</v>
      </c>
      <c r="D30" s="9">
        <v>186.26599999999999</v>
      </c>
      <c r="E30" s="9">
        <v>1.597</v>
      </c>
      <c r="F30" s="9">
        <v>-237.989</v>
      </c>
      <c r="G30" s="9">
        <v>-4.8540000000000001</v>
      </c>
      <c r="H30" s="9">
        <v>-94.103999999999999</v>
      </c>
      <c r="I30" s="9">
        <v>2.1640000000000001</v>
      </c>
      <c r="J30" s="16">
        <f>(((F30*($F$2-$H$2))+H30)/$F$2)/B30</f>
        <v>-1.00037787304965</v>
      </c>
      <c r="K30" s="16">
        <f>(((F30*($H$2))-H30)/$F$2)/B30</f>
        <v>-0.44020734634709224</v>
      </c>
      <c r="L30" s="16">
        <f>D30/B30</f>
        <v>1.1274976846667433</v>
      </c>
      <c r="M30" s="16">
        <f t="shared" si="4"/>
        <v>-1.4405852193967421</v>
      </c>
      <c r="N30" s="12">
        <f t="shared" si="12"/>
        <v>0.69442464047254848</v>
      </c>
      <c r="O30" s="16">
        <f>F30/D30</f>
        <v>-1.2776835278580096</v>
      </c>
      <c r="P30" s="4"/>
    </row>
    <row r="31" spans="1:20" customFormat="1" x14ac:dyDescent="0.2">
      <c r="J31" s="8"/>
      <c r="K31" s="8"/>
      <c r="L31" s="8"/>
      <c r="M31" s="8"/>
      <c r="N31" s="10"/>
      <c r="O31" s="8"/>
      <c r="P31" s="4"/>
    </row>
    <row r="32" spans="1:20" customFormat="1" x14ac:dyDescent="0.2">
      <c r="A32" s="3" t="s">
        <v>15</v>
      </c>
      <c r="J32" s="8"/>
      <c r="K32" s="8"/>
      <c r="L32" s="8"/>
      <c r="M32" s="8"/>
      <c r="N32" s="10"/>
      <c r="O32" s="8"/>
      <c r="P32" s="4"/>
    </row>
    <row r="33" spans="1:20" customFormat="1" x14ac:dyDescent="0.2">
      <c r="A33" s="19">
        <v>1</v>
      </c>
      <c r="B33" s="9">
        <v>77.36</v>
      </c>
      <c r="C33" s="9">
        <v>40.777999999999999</v>
      </c>
      <c r="D33" s="9">
        <v>106.01300000000001</v>
      </c>
      <c r="E33" s="9">
        <v>2.5329999999999999</v>
      </c>
      <c r="F33" s="9">
        <v>-135.47800000000001</v>
      </c>
      <c r="G33" s="9">
        <v>-4.9820000000000002</v>
      </c>
      <c r="H33" s="9">
        <v>-2.7839999999999998</v>
      </c>
      <c r="I33" s="9">
        <v>1.972</v>
      </c>
      <c r="J33" s="16">
        <f>(((F33*($F$2-$H$2))+H33)/$F$2)/B33</f>
        <v>-0.79957048659048091</v>
      </c>
      <c r="K33" s="16">
        <f>(((F33*($H$2))-H33)/$F$2)/B33</f>
        <v>-0.95169631795967435</v>
      </c>
      <c r="L33" s="16">
        <f>D33/B33</f>
        <v>1.3703852119958635</v>
      </c>
      <c r="M33" s="16">
        <f t="shared" si="4"/>
        <v>-1.7512668045501552</v>
      </c>
      <c r="N33" s="12">
        <f t="shared" ref="N33:N34" si="13">J33/M33</f>
        <v>0.45656691745257239</v>
      </c>
      <c r="O33" s="16">
        <f>F33/D33</f>
        <v>-1.2779376114250138</v>
      </c>
      <c r="P33" s="4"/>
    </row>
    <row r="34" spans="1:20" customFormat="1" x14ac:dyDescent="0.2">
      <c r="A34" s="19">
        <v>2</v>
      </c>
      <c r="B34" s="9">
        <v>76.847999999999999</v>
      </c>
      <c r="C34" s="9">
        <v>40.645000000000003</v>
      </c>
      <c r="D34" s="9">
        <v>104.93600000000001</v>
      </c>
      <c r="E34" s="9">
        <v>2.6760000000000002</v>
      </c>
      <c r="F34" s="9">
        <v>-134.27500000000001</v>
      </c>
      <c r="G34" s="9">
        <v>-5.7329999999999997</v>
      </c>
      <c r="H34" s="9">
        <v>-4.0369999999999999</v>
      </c>
      <c r="I34" s="9">
        <v>1.9890000000000001</v>
      </c>
      <c r="J34" s="16">
        <f>(((F34*($F$2-$H$2))+H34)/$F$2)/B34</f>
        <v>-0.80830027479916866</v>
      </c>
      <c r="K34" s="16">
        <f>(((F34*($H$2))-H34)/$F$2)/B34</f>
        <v>-0.93898007081815404</v>
      </c>
      <c r="L34" s="16">
        <f>D34/B34</f>
        <v>1.3655007287112222</v>
      </c>
      <c r="M34" s="16">
        <f t="shared" si="4"/>
        <v>-1.7472803456173227</v>
      </c>
      <c r="N34" s="12">
        <f t="shared" si="13"/>
        <v>0.46260479998336629</v>
      </c>
      <c r="O34" s="16">
        <f>F34/D34</f>
        <v>-1.2795894640542806</v>
      </c>
      <c r="P34" s="4"/>
    </row>
    <row r="35" spans="1:20" customFormat="1" x14ac:dyDescent="0.2">
      <c r="J35" s="8"/>
      <c r="K35" s="8"/>
      <c r="L35" s="8"/>
      <c r="M35" s="8"/>
      <c r="N35" s="10"/>
      <c r="O35" s="8"/>
      <c r="P35" s="4"/>
    </row>
    <row r="36" spans="1:20" customFormat="1" x14ac:dyDescent="0.2">
      <c r="A36" s="3" t="s">
        <v>16</v>
      </c>
      <c r="J36" s="8"/>
      <c r="K36" s="8"/>
      <c r="L36" s="8"/>
      <c r="M36" s="8"/>
      <c r="N36" s="10"/>
      <c r="O36" s="8"/>
      <c r="P36" s="4"/>
      <c r="R36" t="s">
        <v>31</v>
      </c>
      <c r="S36" t="s">
        <v>29</v>
      </c>
      <c r="T36" t="s">
        <v>30</v>
      </c>
    </row>
    <row r="37" spans="1:20" customFormat="1" x14ac:dyDescent="0.2">
      <c r="A37" s="15">
        <v>1</v>
      </c>
      <c r="B37" s="9">
        <v>75.816999999999993</v>
      </c>
      <c r="C37" s="9">
        <v>40.363999999999997</v>
      </c>
      <c r="D37" s="9">
        <v>103.696</v>
      </c>
      <c r="E37" s="9">
        <v>2.8769999999999998</v>
      </c>
      <c r="F37" s="9">
        <v>-132.38999999999999</v>
      </c>
      <c r="G37" s="9">
        <v>-5.4550000000000001</v>
      </c>
      <c r="H37" s="9">
        <v>-2.6549999999999998</v>
      </c>
      <c r="I37" s="9">
        <v>2.2229999999999999</v>
      </c>
      <c r="J37" s="16">
        <f>(((F37*($F$2-$H$2))+H37)/$F$2)/B37</f>
        <v>-0.79669870659038811</v>
      </c>
      <c r="K37" s="16">
        <f>(((F37*($H$2))-H37)/$F$2)/B37</f>
        <v>-0.94947959115286207</v>
      </c>
      <c r="L37" s="16">
        <f>D37/B37</f>
        <v>1.3677143648522101</v>
      </c>
      <c r="M37" s="16">
        <f t="shared" si="4"/>
        <v>-1.7461782977432501</v>
      </c>
      <c r="N37" s="12">
        <f t="shared" ref="N37:N39" si="14">J37/M37</f>
        <v>0.45625278221590349</v>
      </c>
      <c r="O37" s="16">
        <f>F37/D37</f>
        <v>-1.2767126986576145</v>
      </c>
      <c r="P37" s="24">
        <v>0</v>
      </c>
      <c r="R37">
        <f>P38</f>
        <v>-5</v>
      </c>
      <c r="S37">
        <f>-F37</f>
        <v>132.38999999999999</v>
      </c>
      <c r="T37">
        <f>D37</f>
        <v>103.696</v>
      </c>
    </row>
    <row r="38" spans="1:20" customFormat="1" x14ac:dyDescent="0.2">
      <c r="A38" s="19">
        <v>2</v>
      </c>
      <c r="B38" s="9">
        <v>75.745000000000005</v>
      </c>
      <c r="C38" s="9">
        <v>40.347000000000001</v>
      </c>
      <c r="D38" s="9">
        <v>106</v>
      </c>
      <c r="E38" s="9">
        <v>19.971</v>
      </c>
      <c r="F38" s="9">
        <v>-133.273</v>
      </c>
      <c r="G38" s="9">
        <v>-43.853000000000002</v>
      </c>
      <c r="H38" s="9">
        <v>-1.927</v>
      </c>
      <c r="I38" s="9">
        <v>2.6230000000000002</v>
      </c>
      <c r="J38" s="16">
        <f>(((F38*($F$2-$H$2))+H38)/$F$2)/B38</f>
        <v>-0.79652798278219772</v>
      </c>
      <c r="K38" s="16">
        <f>(((F38*($H$2))-H38)/$F$2)/B38</f>
        <v>-0.96296769350006495</v>
      </c>
      <c r="L38" s="16">
        <f>D38/B38</f>
        <v>1.3994323057627565</v>
      </c>
      <c r="M38" s="16">
        <f t="shared" si="4"/>
        <v>-1.7594956762822627</v>
      </c>
      <c r="N38" s="12">
        <f t="shared" si="14"/>
        <v>0.45270243827209994</v>
      </c>
      <c r="O38" s="16">
        <f>F38/D38</f>
        <v>-1.2572924528301885</v>
      </c>
      <c r="P38" s="24">
        <v>-5</v>
      </c>
      <c r="R38">
        <f>P37</f>
        <v>0</v>
      </c>
      <c r="S38">
        <f t="shared" ref="S38:S39" si="15">-F38</f>
        <v>133.273</v>
      </c>
      <c r="T38">
        <f t="shared" ref="T38:T39" si="16">D38</f>
        <v>106</v>
      </c>
    </row>
    <row r="39" spans="1:20" customFormat="1" x14ac:dyDescent="0.2">
      <c r="A39" s="15">
        <v>3</v>
      </c>
      <c r="B39" s="9">
        <v>74.552000000000007</v>
      </c>
      <c r="C39" s="9">
        <v>40.03</v>
      </c>
      <c r="D39" s="9">
        <v>103.238</v>
      </c>
      <c r="E39" s="9">
        <v>-14.72</v>
      </c>
      <c r="F39" s="9">
        <v>-132.232</v>
      </c>
      <c r="G39" s="9">
        <v>29.606999999999999</v>
      </c>
      <c r="H39" s="9">
        <v>-3.7879999999999998</v>
      </c>
      <c r="I39" s="9">
        <v>1.677</v>
      </c>
      <c r="J39" s="16">
        <f>(((F39*($F$2-$H$2))+H39)/$F$2)/B39</f>
        <v>-0.81892017727006061</v>
      </c>
      <c r="K39" s="16">
        <f>(((F39*($H$2))-H39)/$F$2)/B39</f>
        <v>-0.95476798669603002</v>
      </c>
      <c r="L39" s="16">
        <f>D39/B39</f>
        <v>1.3847784097006115</v>
      </c>
      <c r="M39" s="16">
        <f t="shared" si="4"/>
        <v>-1.7736881639660906</v>
      </c>
      <c r="N39" s="12">
        <f t="shared" si="14"/>
        <v>0.46170470881358189</v>
      </c>
      <c r="O39" s="16">
        <f>F39/D39</f>
        <v>-1.28084620004262</v>
      </c>
      <c r="P39" s="24">
        <v>5</v>
      </c>
      <c r="R39">
        <f>P39</f>
        <v>5</v>
      </c>
      <c r="S39">
        <f t="shared" si="15"/>
        <v>132.232</v>
      </c>
      <c r="T39">
        <f t="shared" si="16"/>
        <v>103.238</v>
      </c>
    </row>
    <row r="40" spans="1:20" customFormat="1" x14ac:dyDescent="0.2">
      <c r="J40" s="8"/>
      <c r="K40" s="8"/>
      <c r="L40" s="8"/>
      <c r="M40" s="8"/>
      <c r="N40" s="10"/>
      <c r="O40" s="8"/>
      <c r="P40" s="4"/>
      <c r="R40" s="21"/>
      <c r="S40" s="21"/>
      <c r="T40" s="21"/>
    </row>
    <row r="41" spans="1:20" customFormat="1" x14ac:dyDescent="0.2">
      <c r="A41" s="17" t="s">
        <v>17</v>
      </c>
      <c r="B41" s="21"/>
      <c r="C41" s="21"/>
      <c r="D41" s="21"/>
      <c r="E41" s="21"/>
      <c r="F41" s="21"/>
      <c r="G41" s="21"/>
      <c r="H41" s="21"/>
      <c r="I41" s="21"/>
      <c r="J41" s="27"/>
      <c r="K41" s="27"/>
      <c r="L41" s="27"/>
      <c r="M41" s="27"/>
      <c r="N41" s="22"/>
      <c r="O41" s="27"/>
      <c r="P41" s="4"/>
    </row>
    <row r="42" spans="1:20" customFormat="1" x14ac:dyDescent="0.2">
      <c r="A42" s="19">
        <v>1</v>
      </c>
      <c r="B42" s="9">
        <v>75.950999999999993</v>
      </c>
      <c r="C42" s="9">
        <v>40.456000000000003</v>
      </c>
      <c r="D42" s="9">
        <v>89.575000000000003</v>
      </c>
      <c r="E42" s="9">
        <v>0.34</v>
      </c>
      <c r="F42" s="9">
        <v>-114.283</v>
      </c>
      <c r="G42" s="9">
        <v>-3.0590000000000002</v>
      </c>
      <c r="H42" s="9">
        <v>-34.130000000000003</v>
      </c>
      <c r="I42" s="9">
        <v>2.3820000000000001</v>
      </c>
      <c r="J42" s="16">
        <f t="shared" ref="J42:J48" si="17">(((F42*($F$2-$H$2))+H42)/$F$2)/B42</f>
        <v>-0.9525061225354553</v>
      </c>
      <c r="K42" s="16">
        <f t="shared" ref="K42:K48" si="18">(((F42*($H$2))-H42)/$F$2)/B42</f>
        <v>-0.55218769321417294</v>
      </c>
      <c r="L42" s="16">
        <f t="shared" ref="L42:L48" si="19">D42/B42</f>
        <v>1.1793788100222513</v>
      </c>
      <c r="M42" s="16">
        <f t="shared" si="4"/>
        <v>-1.5046938157496283</v>
      </c>
      <c r="N42" s="12">
        <f t="shared" ref="N42:N60" si="20">J42/M42</f>
        <v>0.6330232187874868</v>
      </c>
      <c r="O42" s="16">
        <f t="shared" ref="O42:O48" si="21">F42/D42</f>
        <v>-1.2758358917108568</v>
      </c>
      <c r="P42" s="24">
        <v>0</v>
      </c>
      <c r="R42" t="s">
        <v>31</v>
      </c>
      <c r="S42" t="s">
        <v>29</v>
      </c>
      <c r="T42" t="s">
        <v>30</v>
      </c>
    </row>
    <row r="43" spans="1:20" customFormat="1" x14ac:dyDescent="0.2">
      <c r="A43" s="19">
        <v>2</v>
      </c>
      <c r="B43" s="9">
        <v>75.391000000000005</v>
      </c>
      <c r="C43" s="9">
        <v>40.298999999999999</v>
      </c>
      <c r="D43" s="9">
        <v>86.807000000000002</v>
      </c>
      <c r="E43" s="9">
        <v>-14.582000000000001</v>
      </c>
      <c r="F43" s="9">
        <v>-113.938</v>
      </c>
      <c r="G43" s="9">
        <v>20.812999999999999</v>
      </c>
      <c r="H43" s="9">
        <v>-45.387999999999998</v>
      </c>
      <c r="I43" s="9">
        <v>4.7270000000000003</v>
      </c>
      <c r="J43" s="16">
        <f t="shared" si="17"/>
        <v>-1.0523030122420325</v>
      </c>
      <c r="K43" s="16">
        <f t="shared" si="18"/>
        <v>-0.45899143935033243</v>
      </c>
      <c r="L43" s="16">
        <f t="shared" si="19"/>
        <v>1.1514239100157844</v>
      </c>
      <c r="M43" s="16">
        <f t="shared" si="4"/>
        <v>-1.511294451592365</v>
      </c>
      <c r="N43" s="12">
        <f t="shared" si="20"/>
        <v>0.69629251343659782</v>
      </c>
      <c r="O43" s="16">
        <f t="shared" si="21"/>
        <v>-1.3125439192691835</v>
      </c>
      <c r="P43" s="24">
        <v>5</v>
      </c>
      <c r="R43">
        <f>P43</f>
        <v>5</v>
      </c>
      <c r="S43">
        <f>-F43</f>
        <v>113.938</v>
      </c>
      <c r="T43" s="21">
        <f>D42</f>
        <v>89.575000000000003</v>
      </c>
    </row>
    <row r="44" spans="1:20" customFormat="1" x14ac:dyDescent="0.2">
      <c r="A44" s="19">
        <v>3</v>
      </c>
      <c r="B44" s="9">
        <v>75.323999999999998</v>
      </c>
      <c r="C44" s="9">
        <v>40.28</v>
      </c>
      <c r="D44" s="9">
        <v>86.087999999999994</v>
      </c>
      <c r="E44" s="9">
        <v>-11.116</v>
      </c>
      <c r="F44" s="9">
        <v>-113.164</v>
      </c>
      <c r="G44" s="9">
        <v>12.496</v>
      </c>
      <c r="H44" s="9">
        <v>-47.271000000000001</v>
      </c>
      <c r="I44" s="9">
        <v>3.9359999999999999</v>
      </c>
      <c r="J44" s="16">
        <f t="shared" si="17"/>
        <v>-1.064543608160968</v>
      </c>
      <c r="K44" s="16">
        <f t="shared" si="18"/>
        <v>-0.43781951647394252</v>
      </c>
      <c r="L44" s="16">
        <f t="shared" si="19"/>
        <v>1.1429026605066115</v>
      </c>
      <c r="M44" s="16">
        <f t="shared" si="4"/>
        <v>-1.5023631246349105</v>
      </c>
      <c r="N44" s="12">
        <f t="shared" si="20"/>
        <v>0.70857943110102817</v>
      </c>
      <c r="O44" s="16">
        <f t="shared" si="21"/>
        <v>-1.3145153796115603</v>
      </c>
      <c r="P44" s="24">
        <v>4</v>
      </c>
      <c r="R44">
        <f t="shared" ref="R44:R48" si="22">P44</f>
        <v>4</v>
      </c>
      <c r="S44">
        <f t="shared" ref="S44:S48" si="23">-F44</f>
        <v>113.164</v>
      </c>
      <c r="T44" s="21">
        <f t="shared" ref="T44:T48" si="24">D43</f>
        <v>86.807000000000002</v>
      </c>
    </row>
    <row r="45" spans="1:20" customFormat="1" x14ac:dyDescent="0.2">
      <c r="A45" s="19">
        <v>4</v>
      </c>
      <c r="B45" s="9">
        <v>75.605999999999995</v>
      </c>
      <c r="C45" s="9">
        <v>40.353999999999999</v>
      </c>
      <c r="D45" s="9">
        <v>86.721000000000004</v>
      </c>
      <c r="E45" s="9">
        <v>-8.6210000000000004</v>
      </c>
      <c r="F45" s="9">
        <v>-113.33199999999999</v>
      </c>
      <c r="G45" s="9">
        <v>6.84</v>
      </c>
      <c r="H45" s="9">
        <v>-46.957999999999998</v>
      </c>
      <c r="I45" s="9">
        <v>3.3639999999999999</v>
      </c>
      <c r="J45" s="16">
        <f t="shared" si="17"/>
        <v>-1.0589317166700842</v>
      </c>
      <c r="K45" s="16">
        <f t="shared" si="18"/>
        <v>-0.4400498456397855</v>
      </c>
      <c r="L45" s="16">
        <f t="shared" si="19"/>
        <v>1.1470121418935006</v>
      </c>
      <c r="M45" s="16">
        <f t="shared" si="4"/>
        <v>-1.4989815623098697</v>
      </c>
      <c r="N45" s="12">
        <f t="shared" si="20"/>
        <v>0.70643411720042337</v>
      </c>
      <c r="O45" s="16">
        <f t="shared" si="21"/>
        <v>-1.3068576238742633</v>
      </c>
      <c r="P45" s="24">
        <v>3</v>
      </c>
      <c r="R45">
        <f t="shared" si="22"/>
        <v>3</v>
      </c>
      <c r="S45">
        <f t="shared" si="23"/>
        <v>113.33199999999999</v>
      </c>
      <c r="T45" s="21">
        <f t="shared" si="24"/>
        <v>86.087999999999994</v>
      </c>
    </row>
    <row r="46" spans="1:20" customFormat="1" x14ac:dyDescent="0.2">
      <c r="A46" s="19">
        <v>5</v>
      </c>
      <c r="B46" s="9">
        <v>75.545000000000002</v>
      </c>
      <c r="C46" s="9">
        <v>40.338000000000001</v>
      </c>
      <c r="D46" s="9">
        <v>86.849000000000004</v>
      </c>
      <c r="E46" s="9">
        <v>-5.4290000000000003</v>
      </c>
      <c r="F46" s="9">
        <v>-113.78700000000001</v>
      </c>
      <c r="G46" s="9">
        <v>0.65700000000000003</v>
      </c>
      <c r="H46" s="9">
        <v>-47.091999999999999</v>
      </c>
      <c r="I46" s="9">
        <v>2.7229999999999999</v>
      </c>
      <c r="J46" s="16">
        <f t="shared" si="17"/>
        <v>-1.0635835853374109</v>
      </c>
      <c r="K46" s="16">
        <f t="shared" si="18"/>
        <v>-0.44263125350036775</v>
      </c>
      <c r="L46" s="16">
        <f t="shared" si="19"/>
        <v>1.1496326692699717</v>
      </c>
      <c r="M46" s="16">
        <f t="shared" si="4"/>
        <v>-1.5062148388377787</v>
      </c>
      <c r="N46" s="12">
        <f t="shared" si="20"/>
        <v>0.70613006718091442</v>
      </c>
      <c r="O46" s="16">
        <f t="shared" si="21"/>
        <v>-1.3101705258552201</v>
      </c>
      <c r="P46" s="24">
        <v>2</v>
      </c>
      <c r="R46">
        <f t="shared" si="22"/>
        <v>2</v>
      </c>
      <c r="S46">
        <f t="shared" si="23"/>
        <v>113.78700000000001</v>
      </c>
      <c r="T46" s="21">
        <f t="shared" si="24"/>
        <v>86.721000000000004</v>
      </c>
    </row>
    <row r="47" spans="1:20" customFormat="1" x14ac:dyDescent="0.2">
      <c r="A47" s="19">
        <v>6</v>
      </c>
      <c r="B47" s="9">
        <v>75.569000000000003</v>
      </c>
      <c r="C47" s="9">
        <v>40.343000000000004</v>
      </c>
      <c r="D47" s="9">
        <v>88.033000000000001</v>
      </c>
      <c r="E47" s="9">
        <v>-2.448</v>
      </c>
      <c r="F47" s="9">
        <v>-115.965</v>
      </c>
      <c r="G47" s="9">
        <v>-5.0359999999999996</v>
      </c>
      <c r="H47" s="9">
        <v>-44.805</v>
      </c>
      <c r="I47" s="9">
        <v>2.3639999999999999</v>
      </c>
      <c r="J47" s="16">
        <f t="shared" si="17"/>
        <v>-1.0568259951758212</v>
      </c>
      <c r="K47" s="16">
        <f t="shared" si="18"/>
        <v>-0.47773182615303073</v>
      </c>
      <c r="L47" s="16">
        <f t="shared" si="19"/>
        <v>1.1649353570908705</v>
      </c>
      <c r="M47" s="16">
        <f t="shared" si="4"/>
        <v>-1.534557821328852</v>
      </c>
      <c r="N47" s="12">
        <f t="shared" si="20"/>
        <v>0.68868437571199603</v>
      </c>
      <c r="O47" s="16">
        <f t="shared" si="21"/>
        <v>-1.3172901071189214</v>
      </c>
      <c r="P47" s="24">
        <v>1</v>
      </c>
      <c r="R47">
        <f t="shared" si="22"/>
        <v>1</v>
      </c>
      <c r="S47">
        <f t="shared" si="23"/>
        <v>115.965</v>
      </c>
      <c r="T47" s="21">
        <f t="shared" si="24"/>
        <v>86.849000000000004</v>
      </c>
    </row>
    <row r="48" spans="1:20" customFormat="1" x14ac:dyDescent="0.2">
      <c r="A48" s="19">
        <v>7</v>
      </c>
      <c r="B48" s="9">
        <v>75.884</v>
      </c>
      <c r="C48" s="9">
        <v>40.426000000000002</v>
      </c>
      <c r="D48" s="9">
        <v>89.671000000000006</v>
      </c>
      <c r="E48" s="9">
        <v>0.73</v>
      </c>
      <c r="F48" s="9">
        <v>-117.693</v>
      </c>
      <c r="G48" s="9">
        <v>-10.8</v>
      </c>
      <c r="H48" s="9">
        <v>-41.713000000000001</v>
      </c>
      <c r="I48" s="9">
        <v>2.0979999999999999</v>
      </c>
      <c r="J48" s="16">
        <f t="shared" si="17"/>
        <v>-1.0366845572068724</v>
      </c>
      <c r="K48" s="16">
        <f t="shared" si="18"/>
        <v>-0.51427480181479246</v>
      </c>
      <c r="L48" s="16">
        <f t="shared" si="19"/>
        <v>1.181685203732012</v>
      </c>
      <c r="M48" s="16">
        <f t="shared" si="4"/>
        <v>-1.5509593590216648</v>
      </c>
      <c r="N48" s="12">
        <f t="shared" si="20"/>
        <v>0.66841503691032</v>
      </c>
      <c r="O48" s="16">
        <f t="shared" si="21"/>
        <v>-1.3124979090229838</v>
      </c>
      <c r="P48" s="24">
        <v>0</v>
      </c>
      <c r="R48">
        <f t="shared" si="22"/>
        <v>0</v>
      </c>
      <c r="S48">
        <f t="shared" si="23"/>
        <v>117.693</v>
      </c>
      <c r="T48" s="21">
        <f t="shared" si="24"/>
        <v>88.033000000000001</v>
      </c>
    </row>
    <row r="49" spans="1:20" customForma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7"/>
      <c r="K49" s="27"/>
      <c r="L49" s="27"/>
      <c r="M49" s="27"/>
      <c r="N49" s="18"/>
      <c r="O49" s="27"/>
      <c r="P49" s="4"/>
    </row>
    <row r="50" spans="1:20" customFormat="1" x14ac:dyDescent="0.2">
      <c r="A50" s="17" t="s">
        <v>18</v>
      </c>
      <c r="B50" s="21"/>
      <c r="C50" s="21"/>
      <c r="D50" s="21"/>
      <c r="E50" s="21"/>
      <c r="F50" s="21"/>
      <c r="G50" s="21"/>
      <c r="H50" s="21"/>
      <c r="I50" s="21"/>
      <c r="J50" s="27"/>
      <c r="K50" s="27"/>
      <c r="L50" s="27"/>
      <c r="M50" s="27"/>
      <c r="N50" s="18"/>
      <c r="O50" s="27"/>
      <c r="P50" s="4"/>
      <c r="R50" t="str">
        <f>R3</f>
        <v>Vvent</v>
      </c>
      <c r="S50" t="str">
        <f t="shared" ref="S50:T50" si="25">S3</f>
        <v>Fz</v>
      </c>
      <c r="T50" t="str">
        <f t="shared" si="25"/>
        <v>Fx</v>
      </c>
    </row>
    <row r="51" spans="1:20" customFormat="1" x14ac:dyDescent="0.2">
      <c r="A51" s="19">
        <v>1</v>
      </c>
      <c r="B51" s="9">
        <v>72.691999999999993</v>
      </c>
      <c r="C51" s="9">
        <v>39.561</v>
      </c>
      <c r="D51" s="9">
        <v>85.156000000000006</v>
      </c>
      <c r="E51" s="9">
        <v>1.0409999999999999</v>
      </c>
      <c r="F51" s="9">
        <v>-106.261</v>
      </c>
      <c r="G51" s="9">
        <v>-1.6659999999999999</v>
      </c>
      <c r="H51" s="9">
        <v>-32.817999999999998</v>
      </c>
      <c r="I51" s="9">
        <v>0.85399999999999998</v>
      </c>
      <c r="J51" s="16">
        <f>(((F51*($F$2-$H$2))+H51)/$F$2)/B51</f>
        <v>-0.93481159190252983</v>
      </c>
      <c r="K51" s="16">
        <f>(((F51*($H$2))-H51)/$F$2)/B51</f>
        <v>-0.52698612999258954</v>
      </c>
      <c r="L51" s="16">
        <f>D51/B51</f>
        <v>1.1714631596324219</v>
      </c>
      <c r="M51" s="16">
        <f t="shared" si="4"/>
        <v>-1.4617977218951195</v>
      </c>
      <c r="N51" s="12">
        <f t="shared" si="20"/>
        <v>0.6394944922274276</v>
      </c>
      <c r="O51" s="16">
        <f>F51/D51</f>
        <v>-1.2478392597115879</v>
      </c>
      <c r="P51" s="4"/>
      <c r="R51" s="30">
        <f>C51</f>
        <v>39.561</v>
      </c>
      <c r="S51">
        <f>-F51</f>
        <v>106.261</v>
      </c>
      <c r="T51">
        <f>D51</f>
        <v>85.156000000000006</v>
      </c>
    </row>
    <row r="52" spans="1:20" customFormat="1" x14ac:dyDescent="0.2">
      <c r="A52" s="19">
        <v>2</v>
      </c>
      <c r="B52" s="9">
        <v>170.095</v>
      </c>
      <c r="C52" s="9">
        <v>60.515999999999998</v>
      </c>
      <c r="D52" s="9">
        <v>198.637</v>
      </c>
      <c r="E52" s="9">
        <v>1.968</v>
      </c>
      <c r="F52" s="9">
        <v>-249.56100000000001</v>
      </c>
      <c r="G52" s="9">
        <v>-2.4329999999999998</v>
      </c>
      <c r="H52" s="9">
        <v>-76.554000000000002</v>
      </c>
      <c r="I52" s="9">
        <v>2.7909999999999999</v>
      </c>
      <c r="J52" s="16">
        <f>(((F52*($F$2-$H$2))+H52)/$F$2)/B52</f>
        <v>-0.93631290770177256</v>
      </c>
      <c r="K52" s="16">
        <f>(((F52*($H$2))-H52)/$F$2)/B52</f>
        <v>-0.53087307660111704</v>
      </c>
      <c r="L52" s="16">
        <f>D52/B52</f>
        <v>1.1678003468649871</v>
      </c>
      <c r="M52" s="16">
        <f t="shared" si="4"/>
        <v>-1.4671859843028896</v>
      </c>
      <c r="N52" s="12">
        <f t="shared" si="20"/>
        <v>0.63816920125954379</v>
      </c>
      <c r="O52" s="16">
        <f>F52/D52</f>
        <v>-1.2563671420732292</v>
      </c>
      <c r="P52" s="4"/>
      <c r="R52" s="30">
        <f t="shared" ref="R52:R54" si="26">C52</f>
        <v>60.515999999999998</v>
      </c>
      <c r="S52">
        <f t="shared" ref="S52:S54" si="27">-F52</f>
        <v>249.56100000000001</v>
      </c>
      <c r="T52">
        <f t="shared" ref="T52:T54" si="28">D52</f>
        <v>198.637</v>
      </c>
    </row>
    <row r="53" spans="1:20" customFormat="1" x14ac:dyDescent="0.2">
      <c r="A53" s="19">
        <v>3</v>
      </c>
      <c r="B53" s="9">
        <v>294.58800000000002</v>
      </c>
      <c r="C53" s="9">
        <v>79.668000000000006</v>
      </c>
      <c r="D53" s="9">
        <v>344.8</v>
      </c>
      <c r="E53" s="9">
        <v>5.258</v>
      </c>
      <c r="F53" s="9">
        <v>-440.45600000000002</v>
      </c>
      <c r="G53" s="9">
        <v>-8.0410000000000004</v>
      </c>
      <c r="H53" s="9">
        <v>-139.27500000000001</v>
      </c>
      <c r="I53" s="9">
        <v>4.9939999999999998</v>
      </c>
      <c r="J53" s="16">
        <f>(((F53*($F$2-$H$2))+H53)/$F$2)/B53</f>
        <v>-0.96313154277790636</v>
      </c>
      <c r="K53" s="16">
        <f>(((F53*($H$2))-H53)/$F$2)/B53</f>
        <v>-0.53202779840367609</v>
      </c>
      <c r="L53" s="16">
        <f>D53/B53</f>
        <v>1.1704482192078427</v>
      </c>
      <c r="M53" s="16">
        <f t="shared" si="4"/>
        <v>-1.4951593411815824</v>
      </c>
      <c r="N53" s="12">
        <f t="shared" si="20"/>
        <v>0.64416648864780557</v>
      </c>
      <c r="O53" s="16">
        <f>F53/D53</f>
        <v>-1.2774245939675175</v>
      </c>
      <c r="P53" s="4"/>
      <c r="R53" s="30">
        <f t="shared" si="26"/>
        <v>79.668000000000006</v>
      </c>
      <c r="S53">
        <f t="shared" si="27"/>
        <v>440.45600000000002</v>
      </c>
      <c r="T53">
        <f t="shared" si="28"/>
        <v>344.8</v>
      </c>
    </row>
    <row r="54" spans="1:20" customFormat="1" x14ac:dyDescent="0.2">
      <c r="A54" s="19">
        <v>4</v>
      </c>
      <c r="B54" s="9">
        <v>462.90300000000002</v>
      </c>
      <c r="C54" s="9">
        <v>99.932000000000002</v>
      </c>
      <c r="D54" s="9">
        <v>535.70799999999997</v>
      </c>
      <c r="E54" s="9">
        <v>10.802</v>
      </c>
      <c r="F54" s="9">
        <v>-698.577</v>
      </c>
      <c r="G54" s="9">
        <v>-16.692</v>
      </c>
      <c r="H54" s="9">
        <v>-226.33</v>
      </c>
      <c r="I54" s="9">
        <v>8.6349999999999998</v>
      </c>
      <c r="J54" s="16">
        <f>(((F54*($F$2-$H$2))+H54)/$F$2)/B54</f>
        <v>-0.97957630218458791</v>
      </c>
      <c r="K54" s="16">
        <f>(((F54*($H$2))-H54)/$F$2)/B54</f>
        <v>-0.52954547926854578</v>
      </c>
      <c r="L54" s="16">
        <f>D54/B54</f>
        <v>1.1572791707982018</v>
      </c>
      <c r="M54" s="16">
        <f t="shared" si="4"/>
        <v>-1.5091217814531337</v>
      </c>
      <c r="N54" s="12">
        <f t="shared" si="20"/>
        <v>0.64910354765495049</v>
      </c>
      <c r="O54" s="16">
        <f>F54/D54</f>
        <v>-1.3040257005682201</v>
      </c>
      <c r="P54" s="4"/>
      <c r="R54" s="30">
        <f t="shared" si="26"/>
        <v>99.932000000000002</v>
      </c>
      <c r="S54">
        <f t="shared" si="27"/>
        <v>698.577</v>
      </c>
      <c r="T54">
        <f t="shared" si="28"/>
        <v>535.70799999999997</v>
      </c>
    </row>
    <row r="55" spans="1:20" customForma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7"/>
      <c r="K55" s="27"/>
      <c r="L55" s="27">
        <f>AVERAGE(L51:L54)</f>
        <v>1.1667477241258633</v>
      </c>
      <c r="M55" s="27">
        <f t="shared" ref="M55:O55" si="29">AVERAGE(M51:M54)</f>
        <v>-1.4833162072081814</v>
      </c>
      <c r="N55" s="27">
        <f t="shared" si="29"/>
        <v>0.64273343244743186</v>
      </c>
      <c r="O55" s="27">
        <f t="shared" si="29"/>
        <v>-1.2714141740801388</v>
      </c>
      <c r="P55" s="4"/>
    </row>
    <row r="56" spans="1:20" customFormat="1" x14ac:dyDescent="0.2">
      <c r="A56" s="17" t="s">
        <v>19</v>
      </c>
      <c r="B56" s="21"/>
      <c r="C56" s="21"/>
      <c r="D56" s="21"/>
      <c r="E56" s="21"/>
      <c r="F56" s="21"/>
      <c r="G56" s="21"/>
      <c r="H56" s="21"/>
      <c r="I56" s="21"/>
      <c r="J56" s="27"/>
      <c r="K56" s="27"/>
      <c r="L56" s="27"/>
      <c r="M56" s="27"/>
      <c r="N56" s="18"/>
      <c r="O56" s="27"/>
      <c r="P56" s="4"/>
      <c r="R56" t="str">
        <f>R50</f>
        <v>Vvent</v>
      </c>
      <c r="S56" t="str">
        <f t="shared" ref="S56:T56" si="30">S50</f>
        <v>Fz</v>
      </c>
      <c r="T56" t="str">
        <f t="shared" si="30"/>
        <v>Fx</v>
      </c>
    </row>
    <row r="57" spans="1:20" customFormat="1" x14ac:dyDescent="0.2">
      <c r="A57" s="19">
        <v>1</v>
      </c>
      <c r="B57" s="9">
        <v>76.131</v>
      </c>
      <c r="C57" s="9">
        <v>40.5</v>
      </c>
      <c r="D57" s="9">
        <v>62.545000000000002</v>
      </c>
      <c r="E57" s="9">
        <v>1.4450000000000001</v>
      </c>
      <c r="F57" s="9">
        <v>-82.563999999999993</v>
      </c>
      <c r="G57" s="9">
        <v>-2.4649999999999999</v>
      </c>
      <c r="H57" s="9">
        <v>-80.278999999999996</v>
      </c>
      <c r="I57" s="9">
        <v>1.369</v>
      </c>
      <c r="J57" s="16">
        <f>(((F57*($F$2-$H$2))+H57)/$F$2)/B57</f>
        <v>-1.150095110571832</v>
      </c>
      <c r="K57" s="16">
        <f>(((F57*($H$2))-H57)/$F$2)/B57</f>
        <v>6.5596023471964957E-2</v>
      </c>
      <c r="L57" s="16">
        <f>D57/B57</f>
        <v>0.82154444313091912</v>
      </c>
      <c r="M57" s="16">
        <f t="shared" si="4"/>
        <v>-1.084499087099867</v>
      </c>
      <c r="N57" s="12">
        <f t="shared" si="20"/>
        <v>1.0604850886941546</v>
      </c>
      <c r="O57" s="16">
        <f>F57/D57</f>
        <v>-1.3200735470461267</v>
      </c>
      <c r="P57" s="4"/>
      <c r="R57" s="30">
        <f>C57</f>
        <v>40.5</v>
      </c>
      <c r="S57">
        <f>-F57</f>
        <v>82.563999999999993</v>
      </c>
      <c r="T57">
        <f>D57</f>
        <v>62.545000000000002</v>
      </c>
    </row>
    <row r="58" spans="1:20" customFormat="1" x14ac:dyDescent="0.2">
      <c r="A58" s="19">
        <v>2</v>
      </c>
      <c r="B58" s="9">
        <v>173.68899999999999</v>
      </c>
      <c r="C58" s="9">
        <v>61.173000000000002</v>
      </c>
      <c r="D58" s="9">
        <v>142.28299999999999</v>
      </c>
      <c r="E58" s="9">
        <v>3.4039999999999999</v>
      </c>
      <c r="F58" s="9">
        <v>-189.66399999999999</v>
      </c>
      <c r="G58" s="9">
        <v>-5.2869999999999999</v>
      </c>
      <c r="H58" s="9">
        <v>-184.036</v>
      </c>
      <c r="I58" s="9">
        <v>3.319</v>
      </c>
      <c r="J58" s="16">
        <f>(((F58*($F$2-$H$2))+H58)/$F$2)/B58</f>
        <v>-1.1566385370572929</v>
      </c>
      <c r="K58" s="16">
        <f>(((F58*($H$2))-H58)/$F$2)/B58</f>
        <v>6.4663800603055904E-2</v>
      </c>
      <c r="L58" s="16">
        <f>D58/B58</f>
        <v>0.81918256193541328</v>
      </c>
      <c r="M58" s="16">
        <f t="shared" si="4"/>
        <v>-1.0919747364542369</v>
      </c>
      <c r="N58" s="12">
        <f t="shared" si="20"/>
        <v>1.0592173046173454</v>
      </c>
      <c r="O58" s="16">
        <f>F58/D58</f>
        <v>-1.3330053484956039</v>
      </c>
      <c r="P58" s="4"/>
      <c r="R58" s="30">
        <f t="shared" ref="R58:R60" si="31">C58</f>
        <v>61.173000000000002</v>
      </c>
      <c r="S58">
        <f t="shared" ref="S58:S60" si="32">-F58</f>
        <v>189.66399999999999</v>
      </c>
      <c r="T58">
        <f t="shared" ref="T58:T60" si="33">D58</f>
        <v>142.28299999999999</v>
      </c>
    </row>
    <row r="59" spans="1:20" customFormat="1" x14ac:dyDescent="0.2">
      <c r="A59" s="19">
        <v>3</v>
      </c>
      <c r="B59" s="9">
        <v>305.76499999999999</v>
      </c>
      <c r="C59" s="9">
        <v>81.179000000000002</v>
      </c>
      <c r="D59" s="9">
        <v>250.13499999999999</v>
      </c>
      <c r="E59" s="9">
        <v>5.88</v>
      </c>
      <c r="F59" s="9">
        <v>-339.26100000000002</v>
      </c>
      <c r="G59" s="9">
        <v>-8.0570000000000004</v>
      </c>
      <c r="H59" s="9">
        <v>-325.73700000000002</v>
      </c>
      <c r="I59" s="9">
        <v>6.3959999999999999</v>
      </c>
      <c r="J59" s="16">
        <f>(((F59*($F$2-$H$2))+H59)/$F$2)/B59</f>
        <v>-1.168078880707049</v>
      </c>
      <c r="K59" s="16">
        <f>(((F59*($H$2))-H59)/$F$2)/B59</f>
        <v>5.8530698279367709E-2</v>
      </c>
      <c r="L59" s="16">
        <f>D59/B59</f>
        <v>0.81806289143623367</v>
      </c>
      <c r="M59" s="16">
        <f t="shared" si="4"/>
        <v>-1.1095481824276814</v>
      </c>
      <c r="N59" s="12">
        <f t="shared" si="20"/>
        <v>1.0527518310663202</v>
      </c>
      <c r="O59" s="16">
        <f>F59/D59</f>
        <v>-1.3563115917404602</v>
      </c>
      <c r="P59" s="4"/>
      <c r="R59" s="30">
        <f t="shared" si="31"/>
        <v>81.179000000000002</v>
      </c>
      <c r="S59">
        <f t="shared" si="32"/>
        <v>339.26100000000002</v>
      </c>
      <c r="T59">
        <f t="shared" si="33"/>
        <v>250.13499999999999</v>
      </c>
    </row>
    <row r="60" spans="1:20" customFormat="1" x14ac:dyDescent="0.2">
      <c r="A60" s="19">
        <v>4</v>
      </c>
      <c r="B60" s="9">
        <v>469.90899999999999</v>
      </c>
      <c r="C60" s="9">
        <v>100.68600000000001</v>
      </c>
      <c r="D60" s="9">
        <v>383.5</v>
      </c>
      <c r="E60" s="9">
        <v>9.6300000000000008</v>
      </c>
      <c r="F60" s="9">
        <v>-534.93700000000001</v>
      </c>
      <c r="G60" s="9">
        <v>-12.009</v>
      </c>
      <c r="H60" s="9">
        <v>-507.79199999999997</v>
      </c>
      <c r="I60" s="9">
        <v>10.377000000000001</v>
      </c>
      <c r="J60" s="16">
        <f>(((F60*($F$2-$H$2))+H60)/$F$2)/B60</f>
        <v>-1.1905763455788656</v>
      </c>
      <c r="K60" s="16">
        <f>(((F60*($H$2))-H60)/$F$2)/B60</f>
        <v>5.2192105225946459E-2</v>
      </c>
      <c r="L60" s="16">
        <f>D60/B60</f>
        <v>0.8161154606530201</v>
      </c>
      <c r="M60" s="16">
        <f t="shared" si="4"/>
        <v>-1.1383842403529192</v>
      </c>
      <c r="N60" s="12">
        <f t="shared" si="20"/>
        <v>1.0458475296616596</v>
      </c>
      <c r="O60" s="16">
        <f>F60/D60</f>
        <v>-1.3948813559322035</v>
      </c>
      <c r="P60" s="4"/>
      <c r="R60" s="30">
        <f t="shared" si="31"/>
        <v>100.68600000000001</v>
      </c>
      <c r="S60">
        <f t="shared" si="32"/>
        <v>534.93700000000001</v>
      </c>
      <c r="T60">
        <f t="shared" si="33"/>
        <v>383.5</v>
      </c>
    </row>
    <row r="61" spans="1:20" customForma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7">
        <f t="shared" ref="J61:K61" si="34">AVERAGE(J57:J60)</f>
        <v>-1.16634721847876</v>
      </c>
      <c r="K61" s="27">
        <f t="shared" si="34"/>
        <v>6.0245656895083752E-2</v>
      </c>
      <c r="L61" s="27">
        <f>AVERAGE(L57:L60)</f>
        <v>0.81872633928889649</v>
      </c>
      <c r="M61" s="27">
        <f t="shared" ref="M61:O61" si="35">AVERAGE(M57:M60)</f>
        <v>-1.106101561583676</v>
      </c>
      <c r="N61" s="31">
        <f t="shared" si="35"/>
        <v>1.05457543850987</v>
      </c>
      <c r="O61" s="27">
        <f t="shared" si="35"/>
        <v>-1.3510679608035985</v>
      </c>
      <c r="P61" s="4"/>
    </row>
    <row r="62" spans="1:20" customForma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8"/>
      <c r="O62" s="21"/>
      <c r="P62" s="4"/>
    </row>
    <row r="63" spans="1:20" customForma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8"/>
      <c r="O63" s="21"/>
      <c r="P63" s="4"/>
    </row>
    <row r="64" spans="1:20" customForma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8"/>
      <c r="O64" s="21"/>
      <c r="P64" s="4"/>
    </row>
    <row r="65" spans="1:16" customForma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8"/>
      <c r="O65" s="21"/>
      <c r="P65" s="4"/>
    </row>
    <row r="66" spans="1:16" customForma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18"/>
      <c r="O66" s="21"/>
      <c r="P66" s="4"/>
    </row>
    <row r="67" spans="1:16" customForma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8"/>
      <c r="O67" s="21"/>
      <c r="P67" s="4"/>
    </row>
    <row r="68" spans="1:16" x14ac:dyDescent="0.2">
      <c r="N68" s="18"/>
    </row>
    <row r="69" spans="1:16" x14ac:dyDescent="0.2">
      <c r="N69" s="18"/>
    </row>
    <row r="70" spans="1:16" x14ac:dyDescent="0.2">
      <c r="N70" s="18"/>
    </row>
    <row r="71" spans="1:16" x14ac:dyDescent="0.2">
      <c r="N71" s="18"/>
    </row>
    <row r="72" spans="1:16" x14ac:dyDescent="0.2">
      <c r="N72" s="18"/>
    </row>
    <row r="73" spans="1:16" x14ac:dyDescent="0.2">
      <c r="N73" s="18"/>
    </row>
    <row r="74" spans="1:16" x14ac:dyDescent="0.2">
      <c r="N74" s="18"/>
    </row>
    <row r="75" spans="1:16" x14ac:dyDescent="0.2">
      <c r="N75" s="18"/>
    </row>
    <row r="76" spans="1:16" x14ac:dyDescent="0.2">
      <c r="N76" s="18"/>
    </row>
    <row r="77" spans="1:16" x14ac:dyDescent="0.2">
      <c r="N77" s="18"/>
    </row>
    <row r="78" spans="1:16" x14ac:dyDescent="0.2">
      <c r="N78" s="18"/>
    </row>
    <row r="79" spans="1:16" x14ac:dyDescent="0.2">
      <c r="N79" s="18"/>
    </row>
    <row r="80" spans="1:16" x14ac:dyDescent="0.2">
      <c r="N80" s="18"/>
    </row>
    <row r="81" spans="14:14" x14ac:dyDescent="0.2">
      <c r="N81" s="18"/>
    </row>
    <row r="82" spans="14:14" x14ac:dyDescent="0.2">
      <c r="N82" s="18"/>
    </row>
    <row r="83" spans="14:14" x14ac:dyDescent="0.2">
      <c r="N83" s="18"/>
    </row>
    <row r="84" spans="14:14" x14ac:dyDescent="0.2">
      <c r="N84" s="18"/>
    </row>
    <row r="85" spans="14:14" x14ac:dyDescent="0.2">
      <c r="N85" s="18"/>
    </row>
    <row r="86" spans="14:14" x14ac:dyDescent="0.2">
      <c r="N86" s="18"/>
    </row>
    <row r="87" spans="14:14" x14ac:dyDescent="0.2">
      <c r="N87" s="18"/>
    </row>
    <row r="88" spans="14:14" x14ac:dyDescent="0.2">
      <c r="N88" s="18"/>
    </row>
    <row r="89" spans="14:14" x14ac:dyDescent="0.2">
      <c r="N89" s="18"/>
    </row>
    <row r="90" spans="14:14" x14ac:dyDescent="0.2">
      <c r="N90" s="18"/>
    </row>
    <row r="91" spans="14:14" x14ac:dyDescent="0.2">
      <c r="N91" s="18"/>
    </row>
    <row r="92" spans="14:14" x14ac:dyDescent="0.2">
      <c r="N92" s="18"/>
    </row>
    <row r="93" spans="14:14" x14ac:dyDescent="0.2">
      <c r="N93" s="18"/>
    </row>
    <row r="94" spans="14:14" x14ac:dyDescent="0.2">
      <c r="N94" s="18"/>
    </row>
    <row r="95" spans="14:14" x14ac:dyDescent="0.2">
      <c r="N95" s="18"/>
    </row>
    <row r="96" spans="14:14" x14ac:dyDescent="0.2">
      <c r="N96" s="18"/>
    </row>
    <row r="97" spans="14:14" x14ac:dyDescent="0.2">
      <c r="N97" s="18"/>
    </row>
    <row r="98" spans="14:14" x14ac:dyDescent="0.2">
      <c r="N98" s="18"/>
    </row>
    <row r="99" spans="14:14" x14ac:dyDescent="0.2">
      <c r="N99" s="18"/>
    </row>
    <row r="100" spans="14:14" x14ac:dyDescent="0.2">
      <c r="N100" s="18"/>
    </row>
    <row r="101" spans="14:14" x14ac:dyDescent="0.2">
      <c r="N101" s="18"/>
    </row>
    <row r="102" spans="14:14" x14ac:dyDescent="0.2">
      <c r="N102" s="18"/>
    </row>
    <row r="103" spans="14:14" x14ac:dyDescent="0.2">
      <c r="N103" s="18"/>
    </row>
    <row r="104" spans="14:14" x14ac:dyDescent="0.2">
      <c r="N104" s="18"/>
    </row>
    <row r="105" spans="14:14" x14ac:dyDescent="0.2">
      <c r="N105" s="18"/>
    </row>
    <row r="106" spans="14:14" x14ac:dyDescent="0.2">
      <c r="N106" s="18"/>
    </row>
    <row r="107" spans="14:14" x14ac:dyDescent="0.2">
      <c r="N107" s="18"/>
    </row>
    <row r="108" spans="14:14" x14ac:dyDescent="0.2">
      <c r="N108" s="18"/>
    </row>
    <row r="109" spans="14:14" x14ac:dyDescent="0.2">
      <c r="N109" s="18"/>
    </row>
    <row r="110" spans="14:14" x14ac:dyDescent="0.2">
      <c r="N110" s="18"/>
    </row>
    <row r="111" spans="14:14" x14ac:dyDescent="0.2">
      <c r="N111" s="18"/>
    </row>
    <row r="112" spans="14:14" x14ac:dyDescent="0.2">
      <c r="N112" s="18"/>
    </row>
    <row r="113" spans="14:14" x14ac:dyDescent="0.2">
      <c r="N113" s="18"/>
    </row>
    <row r="114" spans="14:14" x14ac:dyDescent="0.2">
      <c r="N114" s="18"/>
    </row>
    <row r="115" spans="14:14" x14ac:dyDescent="0.2">
      <c r="N115" s="18"/>
    </row>
    <row r="116" spans="14:14" x14ac:dyDescent="0.2">
      <c r="N116" s="18"/>
    </row>
    <row r="117" spans="14:14" x14ac:dyDescent="0.2">
      <c r="N117" s="18"/>
    </row>
    <row r="118" spans="14:14" x14ac:dyDescent="0.2">
      <c r="N118" s="18"/>
    </row>
    <row r="119" spans="14:14" x14ac:dyDescent="0.2">
      <c r="N119" s="18"/>
    </row>
    <row r="120" spans="14:14" x14ac:dyDescent="0.2">
      <c r="N120" s="18"/>
    </row>
    <row r="121" spans="14:14" x14ac:dyDescent="0.2">
      <c r="N121" s="18"/>
    </row>
    <row r="122" spans="14:14" x14ac:dyDescent="0.2">
      <c r="N122" s="18"/>
    </row>
    <row r="123" spans="14:14" x14ac:dyDescent="0.2">
      <c r="N123" s="18"/>
    </row>
    <row r="124" spans="14:14" x14ac:dyDescent="0.2">
      <c r="N124" s="18"/>
    </row>
    <row r="125" spans="14:14" x14ac:dyDescent="0.2">
      <c r="N125" s="18"/>
    </row>
    <row r="126" spans="14:14" x14ac:dyDescent="0.2">
      <c r="N126" s="18"/>
    </row>
    <row r="127" spans="14:14" x14ac:dyDescent="0.2">
      <c r="N127" s="18"/>
    </row>
    <row r="128" spans="14:14" x14ac:dyDescent="0.2">
      <c r="N128" s="18"/>
    </row>
    <row r="129" spans="14:14" x14ac:dyDescent="0.2">
      <c r="N129" s="18"/>
    </row>
    <row r="130" spans="14:14" x14ac:dyDescent="0.2">
      <c r="N130" s="18"/>
    </row>
    <row r="131" spans="14:14" x14ac:dyDescent="0.2">
      <c r="N131" s="18"/>
    </row>
    <row r="132" spans="14:14" x14ac:dyDescent="0.2">
      <c r="N132" s="18"/>
    </row>
    <row r="133" spans="14:14" x14ac:dyDescent="0.2">
      <c r="N133" s="18"/>
    </row>
    <row r="134" spans="14:14" x14ac:dyDescent="0.2">
      <c r="N134" s="18"/>
    </row>
    <row r="135" spans="14:14" x14ac:dyDescent="0.2">
      <c r="N135" s="18"/>
    </row>
    <row r="136" spans="14:14" x14ac:dyDescent="0.2">
      <c r="N136" s="18"/>
    </row>
    <row r="137" spans="14:14" x14ac:dyDescent="0.2">
      <c r="N137" s="18"/>
    </row>
    <row r="138" spans="14:14" x14ac:dyDescent="0.2">
      <c r="N138" s="18"/>
    </row>
    <row r="139" spans="14:14" x14ac:dyDescent="0.2">
      <c r="N139" s="18"/>
    </row>
    <row r="140" spans="14:14" x14ac:dyDescent="0.2">
      <c r="N140" s="18"/>
    </row>
    <row r="141" spans="14:14" x14ac:dyDescent="0.2">
      <c r="N141" s="18"/>
    </row>
    <row r="142" spans="14:14" x14ac:dyDescent="0.2">
      <c r="N142" s="18"/>
    </row>
    <row r="143" spans="14:14" x14ac:dyDescent="0.2">
      <c r="N143" s="18"/>
    </row>
    <row r="144" spans="14:14" x14ac:dyDescent="0.2">
      <c r="N144" s="18"/>
    </row>
    <row r="145" spans="14:14" x14ac:dyDescent="0.2">
      <c r="N145" s="18"/>
    </row>
    <row r="146" spans="14:14" x14ac:dyDescent="0.2">
      <c r="N146" s="18"/>
    </row>
    <row r="147" spans="14:14" x14ac:dyDescent="0.2">
      <c r="N147" s="18"/>
    </row>
    <row r="148" spans="14:14" x14ac:dyDescent="0.2">
      <c r="N148" s="18"/>
    </row>
    <row r="149" spans="14:14" x14ac:dyDescent="0.2">
      <c r="N149" s="18"/>
    </row>
    <row r="150" spans="14:14" x14ac:dyDescent="0.2">
      <c r="N150" s="18"/>
    </row>
    <row r="151" spans="14:14" x14ac:dyDescent="0.2">
      <c r="N151" s="18"/>
    </row>
    <row r="152" spans="14:14" x14ac:dyDescent="0.2">
      <c r="N152" s="18"/>
    </row>
    <row r="153" spans="14:14" x14ac:dyDescent="0.2">
      <c r="N153" s="18"/>
    </row>
    <row r="154" spans="14:14" x14ac:dyDescent="0.2">
      <c r="N154" s="18"/>
    </row>
    <row r="155" spans="14:14" x14ac:dyDescent="0.2">
      <c r="N155" s="18"/>
    </row>
    <row r="156" spans="14:14" x14ac:dyDescent="0.2">
      <c r="N156" s="18"/>
    </row>
    <row r="157" spans="14:14" x14ac:dyDescent="0.2">
      <c r="N157" s="18"/>
    </row>
    <row r="158" spans="14:14" x14ac:dyDescent="0.2">
      <c r="N158" s="18"/>
    </row>
    <row r="159" spans="14:14" x14ac:dyDescent="0.2">
      <c r="N159" s="18"/>
    </row>
    <row r="160" spans="14:14" x14ac:dyDescent="0.2">
      <c r="N160" s="18"/>
    </row>
    <row r="161" spans="14:14" x14ac:dyDescent="0.2">
      <c r="N161" s="18"/>
    </row>
    <row r="162" spans="14:14" x14ac:dyDescent="0.2">
      <c r="N162" s="18"/>
    </row>
    <row r="163" spans="14:14" x14ac:dyDescent="0.2">
      <c r="N163" s="18"/>
    </row>
    <row r="164" spans="14:14" x14ac:dyDescent="0.2">
      <c r="N164" s="18"/>
    </row>
    <row r="165" spans="14:14" x14ac:dyDescent="0.2">
      <c r="N165" s="18"/>
    </row>
    <row r="166" spans="14:14" x14ac:dyDescent="0.2">
      <c r="N166" s="18"/>
    </row>
    <row r="167" spans="14:14" x14ac:dyDescent="0.2">
      <c r="N167" s="18"/>
    </row>
    <row r="168" spans="14:14" x14ac:dyDescent="0.2">
      <c r="N168" s="18"/>
    </row>
    <row r="169" spans="14:14" x14ac:dyDescent="0.2">
      <c r="N169" s="18"/>
    </row>
    <row r="170" spans="14:14" x14ac:dyDescent="0.2">
      <c r="N170" s="18"/>
    </row>
    <row r="171" spans="14:14" x14ac:dyDescent="0.2">
      <c r="N171" s="18"/>
    </row>
    <row r="172" spans="14:14" x14ac:dyDescent="0.2">
      <c r="N172" s="18"/>
    </row>
    <row r="173" spans="14:14" x14ac:dyDescent="0.2">
      <c r="N173" s="18"/>
    </row>
    <row r="174" spans="14:14" x14ac:dyDescent="0.2">
      <c r="N174" s="18"/>
    </row>
    <row r="175" spans="14:14" x14ac:dyDescent="0.2">
      <c r="N175" s="18"/>
    </row>
    <row r="176" spans="14:14" x14ac:dyDescent="0.2">
      <c r="N176" s="18"/>
    </row>
    <row r="177" spans="14:14" x14ac:dyDescent="0.2">
      <c r="N177" s="18"/>
    </row>
    <row r="178" spans="14:14" x14ac:dyDescent="0.2">
      <c r="N178" s="18"/>
    </row>
    <row r="179" spans="14:14" x14ac:dyDescent="0.2">
      <c r="N179" s="18"/>
    </row>
    <row r="180" spans="14:14" x14ac:dyDescent="0.2">
      <c r="N180" s="18"/>
    </row>
    <row r="181" spans="14:14" x14ac:dyDescent="0.2">
      <c r="N181" s="18"/>
    </row>
    <row r="182" spans="14:14" x14ac:dyDescent="0.2">
      <c r="N182" s="18"/>
    </row>
    <row r="183" spans="14:14" x14ac:dyDescent="0.2">
      <c r="N183" s="18"/>
    </row>
    <row r="184" spans="14:14" x14ac:dyDescent="0.2">
      <c r="N184" s="18"/>
    </row>
    <row r="185" spans="14:14" x14ac:dyDescent="0.2">
      <c r="N185" s="18"/>
    </row>
    <row r="186" spans="14:14" x14ac:dyDescent="0.2">
      <c r="N186" s="18"/>
    </row>
    <row r="187" spans="14:14" x14ac:dyDescent="0.2">
      <c r="N187" s="18"/>
    </row>
    <row r="188" spans="14:14" x14ac:dyDescent="0.2">
      <c r="N188" s="18"/>
    </row>
    <row r="189" spans="14:14" x14ac:dyDescent="0.2">
      <c r="N189" s="18"/>
    </row>
    <row r="190" spans="14:14" x14ac:dyDescent="0.2">
      <c r="N190" s="18"/>
    </row>
    <row r="191" spans="14:14" x14ac:dyDescent="0.2">
      <c r="N191" s="18"/>
    </row>
    <row r="192" spans="14:14" x14ac:dyDescent="0.2">
      <c r="N192" s="18"/>
    </row>
    <row r="193" spans="14:14" x14ac:dyDescent="0.2">
      <c r="N193" s="18"/>
    </row>
    <row r="194" spans="14:14" x14ac:dyDescent="0.2">
      <c r="N194" s="18"/>
    </row>
    <row r="195" spans="14:14" x14ac:dyDescent="0.2">
      <c r="N195" s="18"/>
    </row>
    <row r="196" spans="14:14" x14ac:dyDescent="0.2">
      <c r="N196" s="18"/>
    </row>
    <row r="197" spans="14:14" x14ac:dyDescent="0.2">
      <c r="N197" s="18"/>
    </row>
    <row r="198" spans="14:14" x14ac:dyDescent="0.2">
      <c r="N198" s="18"/>
    </row>
    <row r="199" spans="14:14" x14ac:dyDescent="0.2">
      <c r="N199" s="18"/>
    </row>
    <row r="200" spans="14:14" x14ac:dyDescent="0.2">
      <c r="N200" s="18"/>
    </row>
    <row r="201" spans="14:14" x14ac:dyDescent="0.2">
      <c r="N201" s="18"/>
    </row>
    <row r="202" spans="14:14" x14ac:dyDescent="0.2">
      <c r="N202" s="18"/>
    </row>
    <row r="203" spans="14:14" x14ac:dyDescent="0.2">
      <c r="N203" s="18"/>
    </row>
    <row r="204" spans="14:14" x14ac:dyDescent="0.2">
      <c r="N204" s="18"/>
    </row>
    <row r="205" spans="14:14" x14ac:dyDescent="0.2">
      <c r="N205" s="18"/>
    </row>
    <row r="206" spans="14:14" x14ac:dyDescent="0.2">
      <c r="N206" s="18"/>
    </row>
    <row r="207" spans="14:14" x14ac:dyDescent="0.2">
      <c r="N207" s="18"/>
    </row>
    <row r="208" spans="14:14" x14ac:dyDescent="0.2">
      <c r="N208" s="18"/>
    </row>
    <row r="209" spans="14:14" x14ac:dyDescent="0.2">
      <c r="N209" s="18"/>
    </row>
    <row r="210" spans="14:14" x14ac:dyDescent="0.2">
      <c r="N210" s="18"/>
    </row>
    <row r="211" spans="14:14" x14ac:dyDescent="0.2">
      <c r="N211" s="18"/>
    </row>
    <row r="212" spans="14:14" x14ac:dyDescent="0.2">
      <c r="N212" s="18"/>
    </row>
    <row r="213" spans="14:14" x14ac:dyDescent="0.2">
      <c r="N213" s="18"/>
    </row>
    <row r="214" spans="14:14" x14ac:dyDescent="0.2">
      <c r="N214" s="18"/>
    </row>
    <row r="215" spans="14:14" x14ac:dyDescent="0.2">
      <c r="N215" s="18"/>
    </row>
    <row r="216" spans="14:14" x14ac:dyDescent="0.2">
      <c r="N216" s="18"/>
    </row>
    <row r="217" spans="14:14" x14ac:dyDescent="0.2">
      <c r="N217" s="18"/>
    </row>
    <row r="218" spans="14:14" x14ac:dyDescent="0.2">
      <c r="N218" s="18"/>
    </row>
    <row r="219" spans="14:14" x14ac:dyDescent="0.2">
      <c r="N219" s="18"/>
    </row>
    <row r="220" spans="14:14" x14ac:dyDescent="0.2">
      <c r="N220" s="18"/>
    </row>
    <row r="221" spans="14:14" x14ac:dyDescent="0.2">
      <c r="N221" s="18"/>
    </row>
    <row r="222" spans="14:14" x14ac:dyDescent="0.2">
      <c r="N222" s="18"/>
    </row>
    <row r="223" spans="14:14" x14ac:dyDescent="0.2">
      <c r="N223" s="18"/>
    </row>
    <row r="224" spans="14:14" x14ac:dyDescent="0.2">
      <c r="N224" s="18"/>
    </row>
    <row r="225" spans="14:14" x14ac:dyDescent="0.2">
      <c r="N225" s="18"/>
    </row>
    <row r="226" spans="14:14" x14ac:dyDescent="0.2">
      <c r="N226" s="18"/>
    </row>
    <row r="227" spans="14:14" x14ac:dyDescent="0.2">
      <c r="N227" s="18"/>
    </row>
    <row r="228" spans="14:14" x14ac:dyDescent="0.2">
      <c r="N228" s="18"/>
    </row>
    <row r="229" spans="14:14" x14ac:dyDescent="0.2">
      <c r="N229" s="18"/>
    </row>
    <row r="230" spans="14:14" x14ac:dyDescent="0.2">
      <c r="N230" s="18"/>
    </row>
    <row r="231" spans="14:14" x14ac:dyDescent="0.2">
      <c r="N231" s="18"/>
    </row>
    <row r="232" spans="14:14" x14ac:dyDescent="0.2">
      <c r="N232" s="18"/>
    </row>
    <row r="233" spans="14:14" x14ac:dyDescent="0.2">
      <c r="N233" s="18"/>
    </row>
    <row r="234" spans="14:14" x14ac:dyDescent="0.2">
      <c r="N234" s="18"/>
    </row>
    <row r="235" spans="14:14" x14ac:dyDescent="0.2">
      <c r="N235" s="18"/>
    </row>
    <row r="236" spans="14:14" x14ac:dyDescent="0.2">
      <c r="N236" s="18"/>
    </row>
    <row r="237" spans="14:14" x14ac:dyDescent="0.2">
      <c r="N237" s="18"/>
    </row>
    <row r="238" spans="14:14" x14ac:dyDescent="0.2">
      <c r="N238" s="18"/>
    </row>
    <row r="239" spans="14:14" x14ac:dyDescent="0.2">
      <c r="N239" s="18"/>
    </row>
    <row r="240" spans="14:14" x14ac:dyDescent="0.2">
      <c r="N240" s="18"/>
    </row>
    <row r="241" spans="14:14" x14ac:dyDescent="0.2">
      <c r="N241" s="18"/>
    </row>
    <row r="242" spans="14:14" x14ac:dyDescent="0.2">
      <c r="N242" s="18"/>
    </row>
    <row r="243" spans="14:14" x14ac:dyDescent="0.2">
      <c r="N243" s="18"/>
    </row>
    <row r="244" spans="14:14" x14ac:dyDescent="0.2">
      <c r="N244" s="18"/>
    </row>
    <row r="245" spans="14:14" x14ac:dyDescent="0.2">
      <c r="N245" s="18"/>
    </row>
    <row r="246" spans="14:14" x14ac:dyDescent="0.2">
      <c r="N246" s="18"/>
    </row>
    <row r="247" spans="14:14" x14ac:dyDescent="0.2">
      <c r="N247" s="18"/>
    </row>
    <row r="248" spans="14:14" x14ac:dyDescent="0.2">
      <c r="N248" s="18"/>
    </row>
    <row r="249" spans="14:14" x14ac:dyDescent="0.2">
      <c r="N249" s="18"/>
    </row>
    <row r="250" spans="14:14" x14ac:dyDescent="0.2">
      <c r="N250" s="18"/>
    </row>
    <row r="251" spans="14:14" x14ac:dyDescent="0.2">
      <c r="N251" s="18"/>
    </row>
    <row r="252" spans="14:14" x14ac:dyDescent="0.2">
      <c r="N252" s="18"/>
    </row>
    <row r="253" spans="14:14" x14ac:dyDescent="0.2">
      <c r="N253" s="18"/>
    </row>
    <row r="254" spans="14:14" x14ac:dyDescent="0.2">
      <c r="N254" s="18"/>
    </row>
    <row r="255" spans="14:14" x14ac:dyDescent="0.2">
      <c r="N255" s="18"/>
    </row>
    <row r="256" spans="14:14" x14ac:dyDescent="0.2">
      <c r="N256" s="18"/>
    </row>
    <row r="257" spans="14:14" x14ac:dyDescent="0.2">
      <c r="N257" s="18"/>
    </row>
    <row r="258" spans="14:14" x14ac:dyDescent="0.2">
      <c r="N258" s="18"/>
    </row>
    <row r="259" spans="14:14" x14ac:dyDescent="0.2">
      <c r="N259" s="18"/>
    </row>
    <row r="260" spans="14:14" x14ac:dyDescent="0.2">
      <c r="N260" s="18"/>
    </row>
    <row r="261" spans="14:14" x14ac:dyDescent="0.2">
      <c r="N261" s="18"/>
    </row>
    <row r="262" spans="14:14" x14ac:dyDescent="0.2">
      <c r="N262" s="18"/>
    </row>
    <row r="263" spans="14:14" x14ac:dyDescent="0.2">
      <c r="N263" s="18"/>
    </row>
    <row r="264" spans="14:14" x14ac:dyDescent="0.2">
      <c r="N264" s="18"/>
    </row>
    <row r="265" spans="14:14" x14ac:dyDescent="0.2">
      <c r="N265" s="18"/>
    </row>
    <row r="266" spans="14:14" x14ac:dyDescent="0.2">
      <c r="N266" s="18"/>
    </row>
    <row r="267" spans="14:14" x14ac:dyDescent="0.2">
      <c r="N267" s="18"/>
    </row>
    <row r="268" spans="14:14" x14ac:dyDescent="0.2">
      <c r="N268" s="18"/>
    </row>
    <row r="269" spans="14:14" x14ac:dyDescent="0.2">
      <c r="N269" s="18"/>
    </row>
    <row r="270" spans="14:14" x14ac:dyDescent="0.2">
      <c r="N270" s="18"/>
    </row>
    <row r="271" spans="14:14" x14ac:dyDescent="0.2">
      <c r="N271" s="18"/>
    </row>
    <row r="272" spans="14:14" x14ac:dyDescent="0.2">
      <c r="N272" s="18"/>
    </row>
    <row r="273" spans="14:14" x14ac:dyDescent="0.2">
      <c r="N273" s="18"/>
    </row>
    <row r="274" spans="14:14" x14ac:dyDescent="0.2">
      <c r="N274" s="18"/>
    </row>
    <row r="275" spans="14:14" x14ac:dyDescent="0.2">
      <c r="N275" s="18"/>
    </row>
    <row r="276" spans="14:14" x14ac:dyDescent="0.2">
      <c r="N276" s="18"/>
    </row>
    <row r="277" spans="14:14" x14ac:dyDescent="0.2">
      <c r="N277" s="18"/>
    </row>
    <row r="278" spans="14:14" x14ac:dyDescent="0.2">
      <c r="N278" s="18"/>
    </row>
    <row r="279" spans="14:14" x14ac:dyDescent="0.2">
      <c r="N279" s="18"/>
    </row>
    <row r="280" spans="14:14" x14ac:dyDescent="0.2">
      <c r="N280" s="18"/>
    </row>
    <row r="281" spans="14:14" x14ac:dyDescent="0.2">
      <c r="N281" s="18"/>
    </row>
    <row r="282" spans="14:14" x14ac:dyDescent="0.2">
      <c r="N282" s="18"/>
    </row>
    <row r="283" spans="14:14" x14ac:dyDescent="0.2">
      <c r="N283" s="18"/>
    </row>
    <row r="284" spans="14:14" x14ac:dyDescent="0.2">
      <c r="N284" s="18"/>
    </row>
    <row r="285" spans="14:14" x14ac:dyDescent="0.2">
      <c r="N285" s="18"/>
    </row>
    <row r="286" spans="14:14" x14ac:dyDescent="0.2">
      <c r="N286" s="18"/>
    </row>
    <row r="287" spans="14:14" x14ac:dyDescent="0.2">
      <c r="N287" s="18"/>
    </row>
    <row r="288" spans="14:14" x14ac:dyDescent="0.2">
      <c r="N288" s="18"/>
    </row>
    <row r="289" spans="14:14" x14ac:dyDescent="0.2">
      <c r="N289" s="18"/>
    </row>
    <row r="290" spans="14:14" x14ac:dyDescent="0.2">
      <c r="N290" s="18"/>
    </row>
    <row r="291" spans="14:14" x14ac:dyDescent="0.2">
      <c r="N291" s="18"/>
    </row>
    <row r="292" spans="14:14" x14ac:dyDescent="0.2">
      <c r="N292" s="18"/>
    </row>
    <row r="293" spans="14:14" x14ac:dyDescent="0.2">
      <c r="N293" s="18"/>
    </row>
    <row r="294" spans="14:14" x14ac:dyDescent="0.2">
      <c r="N294" s="18"/>
    </row>
    <row r="295" spans="14:14" x14ac:dyDescent="0.2">
      <c r="N295" s="18"/>
    </row>
    <row r="296" spans="14:14" x14ac:dyDescent="0.2">
      <c r="N296" s="18"/>
    </row>
    <row r="297" spans="14:14" x14ac:dyDescent="0.2">
      <c r="N297" s="18"/>
    </row>
    <row r="298" spans="14:14" x14ac:dyDescent="0.2">
      <c r="N298" s="18"/>
    </row>
    <row r="299" spans="14:14" x14ac:dyDescent="0.2">
      <c r="N299" s="18"/>
    </row>
    <row r="300" spans="14:14" x14ac:dyDescent="0.2">
      <c r="N300" s="18"/>
    </row>
    <row r="301" spans="14:14" x14ac:dyDescent="0.2">
      <c r="N301" s="18"/>
    </row>
    <row r="302" spans="14:14" x14ac:dyDescent="0.2">
      <c r="N302" s="18"/>
    </row>
    <row r="303" spans="14:14" x14ac:dyDescent="0.2">
      <c r="N303" s="18"/>
    </row>
    <row r="304" spans="14:14" x14ac:dyDescent="0.2">
      <c r="N304" s="18"/>
    </row>
    <row r="305" spans="14:14" x14ac:dyDescent="0.2">
      <c r="N305" s="18"/>
    </row>
    <row r="306" spans="14:14" x14ac:dyDescent="0.2">
      <c r="N306" s="18"/>
    </row>
    <row r="307" spans="14:14" x14ac:dyDescent="0.2">
      <c r="N307" s="18"/>
    </row>
    <row r="308" spans="14:14" x14ac:dyDescent="0.2">
      <c r="N308" s="18"/>
    </row>
    <row r="309" spans="14:14" x14ac:dyDescent="0.2">
      <c r="N309" s="18"/>
    </row>
    <row r="310" spans="14:14" x14ac:dyDescent="0.2">
      <c r="N310" s="18"/>
    </row>
    <row r="311" spans="14:14" x14ac:dyDescent="0.2">
      <c r="N311" s="18"/>
    </row>
    <row r="312" spans="14:14" x14ac:dyDescent="0.2">
      <c r="N312" s="18"/>
    </row>
    <row r="313" spans="14:14" x14ac:dyDescent="0.2">
      <c r="N313" s="18"/>
    </row>
    <row r="314" spans="14:14" x14ac:dyDescent="0.2">
      <c r="N314" s="18"/>
    </row>
    <row r="315" spans="14:14" x14ac:dyDescent="0.2">
      <c r="N315" s="18"/>
    </row>
    <row r="316" spans="14:14" x14ac:dyDescent="0.2">
      <c r="N316" s="18"/>
    </row>
    <row r="317" spans="14:14" x14ac:dyDescent="0.2">
      <c r="N317" s="18"/>
    </row>
    <row r="318" spans="14:14" x14ac:dyDescent="0.2">
      <c r="N318" s="18"/>
    </row>
    <row r="319" spans="14:14" x14ac:dyDescent="0.2">
      <c r="N319" s="18"/>
    </row>
    <row r="320" spans="14:14" x14ac:dyDescent="0.2">
      <c r="N320" s="18"/>
    </row>
    <row r="321" spans="14:14" x14ac:dyDescent="0.2">
      <c r="N321" s="18"/>
    </row>
    <row r="322" spans="14:14" x14ac:dyDescent="0.2">
      <c r="N322" s="18"/>
    </row>
    <row r="323" spans="14:14" x14ac:dyDescent="0.2">
      <c r="N323" s="18"/>
    </row>
    <row r="324" spans="14:14" x14ac:dyDescent="0.2">
      <c r="N324" s="18"/>
    </row>
    <row r="325" spans="14:14" x14ac:dyDescent="0.2">
      <c r="N325" s="18"/>
    </row>
    <row r="326" spans="14:14" x14ac:dyDescent="0.2">
      <c r="N326" s="18"/>
    </row>
    <row r="327" spans="14:14" x14ac:dyDescent="0.2">
      <c r="N327" s="18"/>
    </row>
    <row r="328" spans="14:14" x14ac:dyDescent="0.2">
      <c r="N328" s="18"/>
    </row>
    <row r="329" spans="14:14" x14ac:dyDescent="0.2">
      <c r="N329" s="18"/>
    </row>
    <row r="330" spans="14:14" x14ac:dyDescent="0.2">
      <c r="N330" s="18"/>
    </row>
    <row r="331" spans="14:14" x14ac:dyDescent="0.2">
      <c r="N331" s="18"/>
    </row>
    <row r="332" spans="14:14" x14ac:dyDescent="0.2">
      <c r="N332" s="18"/>
    </row>
    <row r="333" spans="14:14" x14ac:dyDescent="0.2">
      <c r="N333" s="18"/>
    </row>
    <row r="334" spans="14:14" x14ac:dyDescent="0.2">
      <c r="N334" s="18"/>
    </row>
    <row r="335" spans="14:14" x14ac:dyDescent="0.2">
      <c r="N335" s="18"/>
    </row>
    <row r="336" spans="14:14" x14ac:dyDescent="0.2">
      <c r="N336" s="18"/>
    </row>
    <row r="337" spans="14:14" x14ac:dyDescent="0.2">
      <c r="N337" s="18"/>
    </row>
    <row r="338" spans="14:14" x14ac:dyDescent="0.2">
      <c r="N338" s="18"/>
    </row>
    <row r="339" spans="14:14" x14ac:dyDescent="0.2">
      <c r="N339" s="18"/>
    </row>
    <row r="340" spans="14:14" x14ac:dyDescent="0.2">
      <c r="N340" s="18"/>
    </row>
    <row r="341" spans="14:14" x14ac:dyDescent="0.2">
      <c r="N341" s="18"/>
    </row>
    <row r="342" spans="14:14" x14ac:dyDescent="0.2">
      <c r="N342" s="18"/>
    </row>
    <row r="343" spans="14:14" x14ac:dyDescent="0.2">
      <c r="N343" s="18"/>
    </row>
    <row r="344" spans="14:14" x14ac:dyDescent="0.2">
      <c r="N344" s="18"/>
    </row>
    <row r="345" spans="14:14" x14ac:dyDescent="0.2">
      <c r="N345" s="18"/>
    </row>
    <row r="346" spans="14:14" x14ac:dyDescent="0.2">
      <c r="N346" s="18"/>
    </row>
    <row r="347" spans="14:14" x14ac:dyDescent="0.2">
      <c r="N347" s="18"/>
    </row>
    <row r="348" spans="14:14" x14ac:dyDescent="0.2">
      <c r="N348" s="18"/>
    </row>
    <row r="349" spans="14:14" x14ac:dyDescent="0.2">
      <c r="N349" s="18"/>
    </row>
    <row r="350" spans="14:14" x14ac:dyDescent="0.2">
      <c r="N350" s="18"/>
    </row>
    <row r="351" spans="14:14" x14ac:dyDescent="0.2">
      <c r="N351" s="18"/>
    </row>
    <row r="352" spans="14:14" x14ac:dyDescent="0.2">
      <c r="N352" s="18"/>
    </row>
    <row r="353" spans="14:14" x14ac:dyDescent="0.2">
      <c r="N353" s="18"/>
    </row>
    <row r="354" spans="14:14" x14ac:dyDescent="0.2">
      <c r="N354" s="18"/>
    </row>
    <row r="355" spans="14:14" x14ac:dyDescent="0.2">
      <c r="N355" s="18"/>
    </row>
    <row r="356" spans="14:14" x14ac:dyDescent="0.2">
      <c r="N356" s="18"/>
    </row>
    <row r="357" spans="14:14" x14ac:dyDescent="0.2">
      <c r="N357" s="18"/>
    </row>
    <row r="358" spans="14:14" x14ac:dyDescent="0.2">
      <c r="N358" s="18"/>
    </row>
    <row r="359" spans="14:14" x14ac:dyDescent="0.2">
      <c r="N359" s="18"/>
    </row>
    <row r="360" spans="14:14" x14ac:dyDescent="0.2">
      <c r="N360" s="18"/>
    </row>
    <row r="361" spans="14:14" x14ac:dyDescent="0.2">
      <c r="N361" s="18"/>
    </row>
    <row r="362" spans="14:14" x14ac:dyDescent="0.2">
      <c r="N362" s="18"/>
    </row>
    <row r="363" spans="14:14" x14ac:dyDescent="0.2">
      <c r="N363" s="18"/>
    </row>
    <row r="364" spans="14:14" x14ac:dyDescent="0.2">
      <c r="N364" s="18"/>
    </row>
    <row r="365" spans="14:14" x14ac:dyDescent="0.2">
      <c r="N365" s="18"/>
    </row>
    <row r="366" spans="14:14" x14ac:dyDescent="0.2">
      <c r="N366" s="18"/>
    </row>
    <row r="367" spans="14:14" x14ac:dyDescent="0.2">
      <c r="N367" s="18"/>
    </row>
    <row r="368" spans="14:14" x14ac:dyDescent="0.2">
      <c r="N368" s="18"/>
    </row>
    <row r="369" spans="14:14" x14ac:dyDescent="0.2">
      <c r="N369" s="18"/>
    </row>
    <row r="370" spans="14:14" x14ac:dyDescent="0.2">
      <c r="N370" s="18"/>
    </row>
    <row r="371" spans="14:14" x14ac:dyDescent="0.2">
      <c r="N371" s="18"/>
    </row>
    <row r="372" spans="14:14" x14ac:dyDescent="0.2">
      <c r="N372" s="18"/>
    </row>
    <row r="373" spans="14:14" x14ac:dyDescent="0.2">
      <c r="N373" s="18"/>
    </row>
    <row r="374" spans="14:14" x14ac:dyDescent="0.2">
      <c r="N374" s="18"/>
    </row>
    <row r="375" spans="14:14" x14ac:dyDescent="0.2">
      <c r="N375" s="18"/>
    </row>
    <row r="376" spans="14:14" x14ac:dyDescent="0.2">
      <c r="N376" s="18"/>
    </row>
    <row r="377" spans="14:14" x14ac:dyDescent="0.2">
      <c r="N377" s="18"/>
    </row>
    <row r="378" spans="14:14" x14ac:dyDescent="0.2">
      <c r="N378" s="18"/>
    </row>
    <row r="379" spans="14:14" x14ac:dyDescent="0.2">
      <c r="N379" s="18"/>
    </row>
    <row r="380" spans="14:14" x14ac:dyDescent="0.2">
      <c r="N380" s="18"/>
    </row>
    <row r="381" spans="14:14" x14ac:dyDescent="0.2">
      <c r="N381" s="18"/>
    </row>
    <row r="382" spans="14:14" x14ac:dyDescent="0.2">
      <c r="N382" s="18"/>
    </row>
    <row r="383" spans="14:14" x14ac:dyDescent="0.2">
      <c r="N383" s="18"/>
    </row>
    <row r="384" spans="14:14" x14ac:dyDescent="0.2">
      <c r="N384" s="18"/>
    </row>
    <row r="385" spans="14:14" x14ac:dyDescent="0.2">
      <c r="N385" s="18"/>
    </row>
    <row r="386" spans="14:14" x14ac:dyDescent="0.2">
      <c r="N386" s="18"/>
    </row>
    <row r="387" spans="14:14" x14ac:dyDescent="0.2">
      <c r="N387" s="18"/>
    </row>
    <row r="388" spans="14:14" x14ac:dyDescent="0.2">
      <c r="N388" s="18"/>
    </row>
    <row r="389" spans="14:14" x14ac:dyDescent="0.2">
      <c r="N389" s="18"/>
    </row>
    <row r="390" spans="14:14" x14ac:dyDescent="0.2">
      <c r="N390" s="18"/>
    </row>
    <row r="391" spans="14:14" x14ac:dyDescent="0.2">
      <c r="N391" s="18"/>
    </row>
    <row r="392" spans="14:14" x14ac:dyDescent="0.2">
      <c r="N392" s="18"/>
    </row>
    <row r="393" spans="14:14" x14ac:dyDescent="0.2">
      <c r="N393" s="18"/>
    </row>
    <row r="394" spans="14:14" x14ac:dyDescent="0.2">
      <c r="N394" s="18"/>
    </row>
    <row r="395" spans="14:14" x14ac:dyDescent="0.2">
      <c r="N395" s="18"/>
    </row>
    <row r="396" spans="14:14" x14ac:dyDescent="0.2">
      <c r="N396" s="18"/>
    </row>
    <row r="397" spans="14:14" x14ac:dyDescent="0.2">
      <c r="N397" s="18"/>
    </row>
    <row r="398" spans="14:14" x14ac:dyDescent="0.2">
      <c r="N398" s="18"/>
    </row>
    <row r="399" spans="14:14" x14ac:dyDescent="0.2">
      <c r="N399" s="18"/>
    </row>
    <row r="400" spans="14:14" x14ac:dyDescent="0.2">
      <c r="N400" s="18"/>
    </row>
    <row r="401" spans="14:14" x14ac:dyDescent="0.2">
      <c r="N401" s="18"/>
    </row>
    <row r="402" spans="14:14" x14ac:dyDescent="0.2">
      <c r="N402" s="18"/>
    </row>
    <row r="403" spans="14:14" x14ac:dyDescent="0.2">
      <c r="N403" s="18"/>
    </row>
    <row r="404" spans="14:14" x14ac:dyDescent="0.2">
      <c r="N404" s="18"/>
    </row>
    <row r="405" spans="14:14" x14ac:dyDescent="0.2">
      <c r="N405" s="18"/>
    </row>
    <row r="406" spans="14:14" x14ac:dyDescent="0.2">
      <c r="N406" s="18"/>
    </row>
    <row r="407" spans="14:14" x14ac:dyDescent="0.2">
      <c r="N407" s="18"/>
    </row>
    <row r="408" spans="14:14" x14ac:dyDescent="0.2">
      <c r="N408" s="18"/>
    </row>
    <row r="409" spans="14:14" x14ac:dyDescent="0.2">
      <c r="N409" s="18"/>
    </row>
    <row r="410" spans="14:14" x14ac:dyDescent="0.2">
      <c r="N410" s="18"/>
    </row>
    <row r="411" spans="14:14" x14ac:dyDescent="0.2">
      <c r="N411" s="18"/>
    </row>
    <row r="412" spans="14:14" x14ac:dyDescent="0.2">
      <c r="N412" s="18"/>
    </row>
    <row r="413" spans="14:14" x14ac:dyDescent="0.2">
      <c r="N413" s="18"/>
    </row>
    <row r="414" spans="14:14" x14ac:dyDescent="0.2">
      <c r="N414" s="18"/>
    </row>
    <row r="415" spans="14:14" x14ac:dyDescent="0.2">
      <c r="N415" s="18"/>
    </row>
    <row r="416" spans="14:14" x14ac:dyDescent="0.2">
      <c r="N416" s="18"/>
    </row>
    <row r="417" spans="14:14" x14ac:dyDescent="0.2">
      <c r="N417" s="18"/>
    </row>
    <row r="418" spans="14:14" x14ac:dyDescent="0.2">
      <c r="N418" s="18"/>
    </row>
    <row r="419" spans="14:14" x14ac:dyDescent="0.2">
      <c r="N419" s="18"/>
    </row>
    <row r="420" spans="14:14" x14ac:dyDescent="0.2">
      <c r="N420" s="18"/>
    </row>
    <row r="421" spans="14:14" x14ac:dyDescent="0.2">
      <c r="N421" s="18"/>
    </row>
    <row r="422" spans="14:14" x14ac:dyDescent="0.2">
      <c r="N422" s="18"/>
    </row>
    <row r="423" spans="14:14" x14ac:dyDescent="0.2">
      <c r="N423" s="18"/>
    </row>
    <row r="424" spans="14:14" x14ac:dyDescent="0.2">
      <c r="N424" s="18"/>
    </row>
    <row r="425" spans="14:14" x14ac:dyDescent="0.2">
      <c r="N425" s="18"/>
    </row>
    <row r="426" spans="14:14" x14ac:dyDescent="0.2">
      <c r="N426" s="18"/>
    </row>
    <row r="427" spans="14:14" x14ac:dyDescent="0.2">
      <c r="N427" s="18"/>
    </row>
    <row r="428" spans="14:14" x14ac:dyDescent="0.2">
      <c r="N428" s="18"/>
    </row>
    <row r="429" spans="14:14" x14ac:dyDescent="0.2">
      <c r="N429" s="18"/>
    </row>
    <row r="430" spans="14:14" x14ac:dyDescent="0.2">
      <c r="N430" s="18"/>
    </row>
    <row r="431" spans="14:14" x14ac:dyDescent="0.2">
      <c r="N431" s="18"/>
    </row>
    <row r="432" spans="14:14" x14ac:dyDescent="0.2">
      <c r="N432" s="18"/>
    </row>
    <row r="433" spans="14:14" x14ac:dyDescent="0.2">
      <c r="N433" s="18"/>
    </row>
    <row r="434" spans="14:14" x14ac:dyDescent="0.2">
      <c r="N434" s="18"/>
    </row>
    <row r="435" spans="14:14" x14ac:dyDescent="0.2">
      <c r="N435" s="18"/>
    </row>
    <row r="436" spans="14:14" x14ac:dyDescent="0.2">
      <c r="N436" s="18"/>
    </row>
    <row r="437" spans="14:14" x14ac:dyDescent="0.2">
      <c r="N437" s="18"/>
    </row>
    <row r="438" spans="14:14" x14ac:dyDescent="0.2">
      <c r="N438" s="18"/>
    </row>
    <row r="439" spans="14:14" x14ac:dyDescent="0.2">
      <c r="N439" s="18"/>
    </row>
    <row r="440" spans="14:14" x14ac:dyDescent="0.2">
      <c r="N440" s="18"/>
    </row>
    <row r="441" spans="14:14" x14ac:dyDescent="0.2">
      <c r="N441" s="18"/>
    </row>
    <row r="442" spans="14:14" x14ac:dyDescent="0.2">
      <c r="N442" s="18"/>
    </row>
    <row r="443" spans="14:14" x14ac:dyDescent="0.2">
      <c r="N443" s="18"/>
    </row>
    <row r="444" spans="14:14" x14ac:dyDescent="0.2">
      <c r="N444" s="18"/>
    </row>
    <row r="445" spans="14:14" x14ac:dyDescent="0.2">
      <c r="N445" s="18"/>
    </row>
    <row r="446" spans="14:14" x14ac:dyDescent="0.2">
      <c r="N446" s="18"/>
    </row>
    <row r="447" spans="14:14" x14ac:dyDescent="0.2">
      <c r="N447" s="18"/>
    </row>
    <row r="448" spans="14:14" x14ac:dyDescent="0.2">
      <c r="N448" s="18"/>
    </row>
    <row r="449" spans="14:14" x14ac:dyDescent="0.2">
      <c r="N449" s="18"/>
    </row>
    <row r="450" spans="14:14" x14ac:dyDescent="0.2">
      <c r="N450" s="18"/>
    </row>
    <row r="451" spans="14:14" x14ac:dyDescent="0.2">
      <c r="N451" s="18"/>
    </row>
    <row r="452" spans="14:14" x14ac:dyDescent="0.2">
      <c r="N452" s="18"/>
    </row>
    <row r="453" spans="14:14" x14ac:dyDescent="0.2">
      <c r="N453" s="18"/>
    </row>
    <row r="454" spans="14:14" x14ac:dyDescent="0.2">
      <c r="N454" s="18"/>
    </row>
    <row r="455" spans="14:14" x14ac:dyDescent="0.2">
      <c r="N455" s="18"/>
    </row>
    <row r="456" spans="14:14" x14ac:dyDescent="0.2">
      <c r="N456" s="18"/>
    </row>
    <row r="457" spans="14:14" x14ac:dyDescent="0.2">
      <c r="N457" s="18"/>
    </row>
    <row r="458" spans="14:14" x14ac:dyDescent="0.2">
      <c r="N458" s="18"/>
    </row>
    <row r="459" spans="14:14" x14ac:dyDescent="0.2">
      <c r="N459" s="18"/>
    </row>
    <row r="460" spans="14:14" x14ac:dyDescent="0.2">
      <c r="N460" s="18"/>
    </row>
    <row r="461" spans="14:14" x14ac:dyDescent="0.2">
      <c r="N461" s="18"/>
    </row>
    <row r="462" spans="14:14" x14ac:dyDescent="0.2">
      <c r="N462" s="18"/>
    </row>
    <row r="463" spans="14:14" x14ac:dyDescent="0.2">
      <c r="N463" s="18"/>
    </row>
    <row r="464" spans="14:14" x14ac:dyDescent="0.2">
      <c r="N464" s="18"/>
    </row>
    <row r="465" spans="14:14" x14ac:dyDescent="0.2">
      <c r="N465" s="18"/>
    </row>
    <row r="466" spans="14:14" x14ac:dyDescent="0.2">
      <c r="N466" s="18"/>
    </row>
    <row r="467" spans="14:14" x14ac:dyDescent="0.2">
      <c r="N467" s="18"/>
    </row>
    <row r="468" spans="14:14" x14ac:dyDescent="0.2">
      <c r="N468" s="18"/>
    </row>
    <row r="469" spans="14:14" x14ac:dyDescent="0.2">
      <c r="N469" s="18"/>
    </row>
    <row r="470" spans="14:14" x14ac:dyDescent="0.2">
      <c r="N470" s="18"/>
    </row>
    <row r="471" spans="14:14" x14ac:dyDescent="0.2">
      <c r="N471" s="18"/>
    </row>
    <row r="472" spans="14:14" x14ac:dyDescent="0.2">
      <c r="N472" s="18"/>
    </row>
    <row r="473" spans="14:14" x14ac:dyDescent="0.2">
      <c r="N473" s="18"/>
    </row>
    <row r="474" spans="14:14" x14ac:dyDescent="0.2">
      <c r="N474" s="18"/>
    </row>
    <row r="475" spans="14:14" x14ac:dyDescent="0.2">
      <c r="N475" s="18"/>
    </row>
    <row r="476" spans="14:14" x14ac:dyDescent="0.2">
      <c r="N476" s="18"/>
    </row>
    <row r="477" spans="14:14" x14ac:dyDescent="0.2">
      <c r="N477" s="18"/>
    </row>
    <row r="478" spans="14:14" x14ac:dyDescent="0.2">
      <c r="N478" s="18"/>
    </row>
    <row r="479" spans="14:14" x14ac:dyDescent="0.2">
      <c r="N479" s="18"/>
    </row>
    <row r="480" spans="14:14" x14ac:dyDescent="0.2">
      <c r="N480" s="18"/>
    </row>
    <row r="481" spans="14:14" x14ac:dyDescent="0.2">
      <c r="N481" s="18"/>
    </row>
    <row r="482" spans="14:14" x14ac:dyDescent="0.2">
      <c r="N482" s="18"/>
    </row>
    <row r="483" spans="14:14" x14ac:dyDescent="0.2">
      <c r="N483" s="18"/>
    </row>
    <row r="484" spans="14:14" x14ac:dyDescent="0.2">
      <c r="N484" s="18"/>
    </row>
    <row r="485" spans="14:14" x14ac:dyDescent="0.2">
      <c r="N485" s="18"/>
    </row>
    <row r="486" spans="14:14" x14ac:dyDescent="0.2">
      <c r="N486" s="18"/>
    </row>
    <row r="487" spans="14:14" x14ac:dyDescent="0.2">
      <c r="N487" s="18"/>
    </row>
    <row r="488" spans="14:14" x14ac:dyDescent="0.2">
      <c r="N488" s="18"/>
    </row>
    <row r="489" spans="14:14" x14ac:dyDescent="0.2">
      <c r="N489" s="18"/>
    </row>
    <row r="490" spans="14:14" x14ac:dyDescent="0.2">
      <c r="N490" s="18"/>
    </row>
    <row r="491" spans="14:14" x14ac:dyDescent="0.2">
      <c r="N491" s="18"/>
    </row>
    <row r="492" spans="14:14" x14ac:dyDescent="0.2">
      <c r="N492" s="18"/>
    </row>
    <row r="493" spans="14:14" x14ac:dyDescent="0.2">
      <c r="N493" s="18"/>
    </row>
    <row r="494" spans="14:14" x14ac:dyDescent="0.2">
      <c r="N494" s="18"/>
    </row>
    <row r="495" spans="14:14" x14ac:dyDescent="0.2">
      <c r="N495" s="18"/>
    </row>
    <row r="496" spans="14:14" x14ac:dyDescent="0.2">
      <c r="N496" s="18"/>
    </row>
    <row r="497" spans="14:14" x14ac:dyDescent="0.2">
      <c r="N497" s="18"/>
    </row>
    <row r="498" spans="14:14" x14ac:dyDescent="0.2">
      <c r="N498" s="18"/>
    </row>
    <row r="499" spans="14:14" x14ac:dyDescent="0.2">
      <c r="N499" s="18"/>
    </row>
    <row r="500" spans="14:14" x14ac:dyDescent="0.2">
      <c r="N500" s="18"/>
    </row>
    <row r="501" spans="14:14" x14ac:dyDescent="0.2">
      <c r="N501" s="18"/>
    </row>
    <row r="502" spans="14:14" x14ac:dyDescent="0.2">
      <c r="N502" s="18"/>
    </row>
    <row r="503" spans="14:14" x14ac:dyDescent="0.2">
      <c r="N503" s="18"/>
    </row>
    <row r="504" spans="14:14" x14ac:dyDescent="0.2">
      <c r="N504" s="18"/>
    </row>
    <row r="505" spans="14:14" x14ac:dyDescent="0.2">
      <c r="N505" s="18"/>
    </row>
    <row r="506" spans="14:14" x14ac:dyDescent="0.2">
      <c r="N506" s="18"/>
    </row>
    <row r="507" spans="14:14" x14ac:dyDescent="0.2">
      <c r="N507" s="18"/>
    </row>
    <row r="508" spans="14:14" x14ac:dyDescent="0.2">
      <c r="N508" s="18"/>
    </row>
    <row r="509" spans="14:14" x14ac:dyDescent="0.2">
      <c r="N509" s="18"/>
    </row>
    <row r="510" spans="14:14" x14ac:dyDescent="0.2">
      <c r="N510" s="18"/>
    </row>
    <row r="511" spans="14:14" x14ac:dyDescent="0.2">
      <c r="N511" s="18"/>
    </row>
    <row r="512" spans="14:14" x14ac:dyDescent="0.2">
      <c r="N512" s="18"/>
    </row>
    <row r="513" spans="14:14" x14ac:dyDescent="0.2">
      <c r="N513" s="18"/>
    </row>
    <row r="514" spans="14:14" x14ac:dyDescent="0.2">
      <c r="N514" s="18"/>
    </row>
    <row r="515" spans="14:14" x14ac:dyDescent="0.2">
      <c r="N515" s="18"/>
    </row>
    <row r="516" spans="14:14" x14ac:dyDescent="0.2">
      <c r="N516" s="18"/>
    </row>
    <row r="517" spans="14:14" x14ac:dyDescent="0.2">
      <c r="N517" s="18"/>
    </row>
    <row r="518" spans="14:14" x14ac:dyDescent="0.2">
      <c r="N518" s="18"/>
    </row>
    <row r="519" spans="14:14" x14ac:dyDescent="0.2">
      <c r="N519" s="18"/>
    </row>
    <row r="520" spans="14:14" x14ac:dyDescent="0.2">
      <c r="N520" s="18"/>
    </row>
    <row r="521" spans="14:14" x14ac:dyDescent="0.2">
      <c r="N521" s="18"/>
    </row>
    <row r="522" spans="14:14" x14ac:dyDescent="0.2">
      <c r="N522" s="18"/>
    </row>
    <row r="523" spans="14:14" x14ac:dyDescent="0.2">
      <c r="N523" s="18"/>
    </row>
    <row r="524" spans="14:14" x14ac:dyDescent="0.2">
      <c r="N524" s="18"/>
    </row>
    <row r="525" spans="14:14" x14ac:dyDescent="0.2">
      <c r="N525" s="18"/>
    </row>
    <row r="526" spans="14:14" x14ac:dyDescent="0.2">
      <c r="N526" s="18"/>
    </row>
    <row r="527" spans="14:14" x14ac:dyDescent="0.2">
      <c r="N527" s="18"/>
    </row>
    <row r="528" spans="14:14" x14ac:dyDescent="0.2">
      <c r="N528" s="18"/>
    </row>
    <row r="529" spans="14:14" x14ac:dyDescent="0.2">
      <c r="N529" s="18"/>
    </row>
    <row r="530" spans="14:14" x14ac:dyDescent="0.2">
      <c r="N530" s="18"/>
    </row>
    <row r="531" spans="14:14" x14ac:dyDescent="0.2">
      <c r="N531" s="18"/>
    </row>
    <row r="532" spans="14:14" x14ac:dyDescent="0.2">
      <c r="N532" s="18"/>
    </row>
    <row r="533" spans="14:14" x14ac:dyDescent="0.2">
      <c r="N533" s="18"/>
    </row>
    <row r="534" spans="14:14" x14ac:dyDescent="0.2">
      <c r="N534" s="18"/>
    </row>
    <row r="535" spans="14:14" x14ac:dyDescent="0.2">
      <c r="N535" s="18"/>
    </row>
    <row r="536" spans="14:14" x14ac:dyDescent="0.2">
      <c r="N536" s="18"/>
    </row>
    <row r="537" spans="14:14" x14ac:dyDescent="0.2">
      <c r="N537" s="18"/>
    </row>
    <row r="538" spans="14:14" x14ac:dyDescent="0.2">
      <c r="N538" s="18"/>
    </row>
    <row r="539" spans="14:14" x14ac:dyDescent="0.2">
      <c r="N539" s="18"/>
    </row>
    <row r="540" spans="14:14" x14ac:dyDescent="0.2">
      <c r="N540" s="18"/>
    </row>
    <row r="541" spans="14:14" x14ac:dyDescent="0.2">
      <c r="N541" s="18"/>
    </row>
    <row r="542" spans="14:14" x14ac:dyDescent="0.2">
      <c r="N542" s="18"/>
    </row>
    <row r="543" spans="14:14" x14ac:dyDescent="0.2">
      <c r="N543" s="18"/>
    </row>
    <row r="544" spans="14:14" x14ac:dyDescent="0.2">
      <c r="N544" s="18"/>
    </row>
    <row r="545" spans="14:14" x14ac:dyDescent="0.2">
      <c r="N545" s="18"/>
    </row>
    <row r="546" spans="14:14" x14ac:dyDescent="0.2">
      <c r="N546" s="18"/>
    </row>
    <row r="547" spans="14:14" x14ac:dyDescent="0.2">
      <c r="N547" s="18"/>
    </row>
    <row r="548" spans="14:14" x14ac:dyDescent="0.2">
      <c r="N548" s="18"/>
    </row>
    <row r="549" spans="14:14" x14ac:dyDescent="0.2">
      <c r="N549" s="18"/>
    </row>
    <row r="550" spans="14:14" x14ac:dyDescent="0.2">
      <c r="N550" s="18"/>
    </row>
    <row r="551" spans="14:14" x14ac:dyDescent="0.2">
      <c r="N551" s="18"/>
    </row>
    <row r="552" spans="14:14" x14ac:dyDescent="0.2">
      <c r="N552" s="18"/>
    </row>
    <row r="553" spans="14:14" x14ac:dyDescent="0.2">
      <c r="N553" s="18"/>
    </row>
    <row r="554" spans="14:14" x14ac:dyDescent="0.2">
      <c r="N554" s="18"/>
    </row>
    <row r="555" spans="14:14" x14ac:dyDescent="0.2">
      <c r="N555" s="18"/>
    </row>
    <row r="556" spans="14:14" x14ac:dyDescent="0.2">
      <c r="N556" s="18"/>
    </row>
    <row r="557" spans="14:14" x14ac:dyDescent="0.2">
      <c r="N557" s="18"/>
    </row>
    <row r="558" spans="14:14" x14ac:dyDescent="0.2">
      <c r="N558" s="18"/>
    </row>
    <row r="559" spans="14:14" x14ac:dyDescent="0.2">
      <c r="N559" s="18"/>
    </row>
    <row r="560" spans="14:14" x14ac:dyDescent="0.2">
      <c r="N560" s="18"/>
    </row>
    <row r="561" spans="14:14" x14ac:dyDescent="0.2">
      <c r="N561" s="18"/>
    </row>
    <row r="562" spans="14:14" x14ac:dyDescent="0.2">
      <c r="N562" s="18"/>
    </row>
    <row r="563" spans="14:14" x14ac:dyDescent="0.2">
      <c r="N563" s="18"/>
    </row>
    <row r="564" spans="14:14" x14ac:dyDescent="0.2">
      <c r="N564" s="18"/>
    </row>
    <row r="565" spans="14:14" x14ac:dyDescent="0.2">
      <c r="N565" s="18"/>
    </row>
    <row r="566" spans="14:14" x14ac:dyDescent="0.2">
      <c r="N566" s="18"/>
    </row>
    <row r="567" spans="14:14" x14ac:dyDescent="0.2">
      <c r="N567" s="18"/>
    </row>
    <row r="568" spans="14:14" x14ac:dyDescent="0.2">
      <c r="N568" s="18"/>
    </row>
    <row r="569" spans="14:14" x14ac:dyDescent="0.2">
      <c r="N569" s="18"/>
    </row>
    <row r="570" spans="14:14" x14ac:dyDescent="0.2">
      <c r="N570" s="18"/>
    </row>
    <row r="571" spans="14:14" x14ac:dyDescent="0.2">
      <c r="N571" s="18"/>
    </row>
    <row r="572" spans="14:14" x14ac:dyDescent="0.2">
      <c r="N572" s="18"/>
    </row>
    <row r="573" spans="14:14" x14ac:dyDescent="0.2">
      <c r="N573" s="18"/>
    </row>
    <row r="574" spans="14:14" x14ac:dyDescent="0.2">
      <c r="N574" s="18"/>
    </row>
    <row r="575" spans="14:14" x14ac:dyDescent="0.2">
      <c r="N575" s="18"/>
    </row>
    <row r="576" spans="14:14" x14ac:dyDescent="0.2">
      <c r="N576" s="18"/>
    </row>
    <row r="577" spans="14:14" x14ac:dyDescent="0.2">
      <c r="N577" s="18"/>
    </row>
    <row r="578" spans="14:14" x14ac:dyDescent="0.2">
      <c r="N578" s="18"/>
    </row>
    <row r="579" spans="14:14" x14ac:dyDescent="0.2">
      <c r="N579" s="18"/>
    </row>
    <row r="580" spans="14:14" x14ac:dyDescent="0.2">
      <c r="N580" s="18"/>
    </row>
    <row r="581" spans="14:14" x14ac:dyDescent="0.2">
      <c r="N581" s="18"/>
    </row>
    <row r="582" spans="14:14" x14ac:dyDescent="0.2">
      <c r="N582" s="18"/>
    </row>
    <row r="583" spans="14:14" x14ac:dyDescent="0.2">
      <c r="N583" s="18"/>
    </row>
    <row r="584" spans="14:14" x14ac:dyDescent="0.2">
      <c r="N584" s="18"/>
    </row>
    <row r="585" spans="14:14" x14ac:dyDescent="0.2">
      <c r="N585" s="18"/>
    </row>
    <row r="586" spans="14:14" x14ac:dyDescent="0.2">
      <c r="N586" s="18"/>
    </row>
    <row r="587" spans="14:14" x14ac:dyDescent="0.2">
      <c r="N587" s="18"/>
    </row>
    <row r="588" spans="14:14" x14ac:dyDescent="0.2">
      <c r="N588" s="18"/>
    </row>
    <row r="589" spans="14:14" x14ac:dyDescent="0.2">
      <c r="N589" s="18"/>
    </row>
    <row r="590" spans="14:14" x14ac:dyDescent="0.2">
      <c r="N590" s="18"/>
    </row>
    <row r="591" spans="14:14" x14ac:dyDescent="0.2">
      <c r="N591" s="18"/>
    </row>
    <row r="592" spans="14:14" x14ac:dyDescent="0.2">
      <c r="N592" s="18"/>
    </row>
    <row r="593" spans="14:14" x14ac:dyDescent="0.2">
      <c r="N593" s="18"/>
    </row>
    <row r="594" spans="14:14" x14ac:dyDescent="0.2">
      <c r="N594" s="18"/>
    </row>
    <row r="595" spans="14:14" x14ac:dyDescent="0.2">
      <c r="N595" s="18"/>
    </row>
    <row r="596" spans="14:14" x14ac:dyDescent="0.2">
      <c r="N596" s="18"/>
    </row>
    <row r="597" spans="14:14" x14ac:dyDescent="0.2">
      <c r="N597" s="18"/>
    </row>
    <row r="598" spans="14:14" x14ac:dyDescent="0.2">
      <c r="N598" s="18"/>
    </row>
    <row r="599" spans="14:14" x14ac:dyDescent="0.2">
      <c r="N599" s="18"/>
    </row>
    <row r="600" spans="14:14" x14ac:dyDescent="0.2">
      <c r="N600" s="18"/>
    </row>
    <row r="601" spans="14:14" x14ac:dyDescent="0.2">
      <c r="N601" s="18"/>
    </row>
    <row r="602" spans="14:14" x14ac:dyDescent="0.2">
      <c r="N602" s="18"/>
    </row>
    <row r="603" spans="14:14" x14ac:dyDescent="0.2">
      <c r="N603" s="18"/>
    </row>
    <row r="604" spans="14:14" x14ac:dyDescent="0.2">
      <c r="N604" s="18"/>
    </row>
    <row r="605" spans="14:14" x14ac:dyDescent="0.2">
      <c r="N605" s="18"/>
    </row>
    <row r="606" spans="14:14" x14ac:dyDescent="0.2">
      <c r="N606" s="18"/>
    </row>
    <row r="607" spans="14:14" x14ac:dyDescent="0.2">
      <c r="N607" s="18"/>
    </row>
    <row r="608" spans="14:14" x14ac:dyDescent="0.2">
      <c r="N608" s="18"/>
    </row>
    <row r="609" spans="14:14" x14ac:dyDescent="0.2">
      <c r="N609" s="18"/>
    </row>
    <row r="610" spans="14:14" x14ac:dyDescent="0.2">
      <c r="N610" s="18"/>
    </row>
    <row r="611" spans="14:14" x14ac:dyDescent="0.2">
      <c r="N611" s="18"/>
    </row>
    <row r="612" spans="14:14" x14ac:dyDescent="0.2">
      <c r="N612" s="18"/>
    </row>
    <row r="613" spans="14:14" x14ac:dyDescent="0.2">
      <c r="N613" s="18"/>
    </row>
    <row r="614" spans="14:14" x14ac:dyDescent="0.2">
      <c r="N614" s="18"/>
    </row>
    <row r="615" spans="14:14" x14ac:dyDescent="0.2">
      <c r="N615" s="18"/>
    </row>
    <row r="616" spans="14:14" x14ac:dyDescent="0.2">
      <c r="N616" s="18"/>
    </row>
    <row r="617" spans="14:14" x14ac:dyDescent="0.2">
      <c r="N617" s="18"/>
    </row>
    <row r="618" spans="14:14" x14ac:dyDescent="0.2">
      <c r="N618" s="18"/>
    </row>
    <row r="619" spans="14:14" x14ac:dyDescent="0.2">
      <c r="N619" s="18"/>
    </row>
    <row r="620" spans="14:14" x14ac:dyDescent="0.2">
      <c r="N620" s="18"/>
    </row>
    <row r="621" spans="14:14" x14ac:dyDescent="0.2">
      <c r="N621" s="18"/>
    </row>
    <row r="622" spans="14:14" x14ac:dyDescent="0.2">
      <c r="N622" s="18"/>
    </row>
    <row r="623" spans="14:14" x14ac:dyDescent="0.2">
      <c r="N623" s="18"/>
    </row>
    <row r="624" spans="14:14" x14ac:dyDescent="0.2">
      <c r="N624" s="18"/>
    </row>
    <row r="625" spans="14:14" x14ac:dyDescent="0.2">
      <c r="N625" s="18"/>
    </row>
    <row r="626" spans="14:14" x14ac:dyDescent="0.2">
      <c r="N626" s="18"/>
    </row>
    <row r="627" spans="14:14" x14ac:dyDescent="0.2">
      <c r="N627" s="18"/>
    </row>
    <row r="628" spans="14:14" x14ac:dyDescent="0.2">
      <c r="N628" s="18"/>
    </row>
    <row r="629" spans="14:14" x14ac:dyDescent="0.2">
      <c r="N629" s="18"/>
    </row>
    <row r="630" spans="14:14" x14ac:dyDescent="0.2">
      <c r="N630" s="18"/>
    </row>
    <row r="631" spans="14:14" x14ac:dyDescent="0.2">
      <c r="N631" s="18"/>
    </row>
    <row r="632" spans="14:14" x14ac:dyDescent="0.2">
      <c r="N632" s="18"/>
    </row>
    <row r="633" spans="14:14" x14ac:dyDescent="0.2">
      <c r="N633" s="18"/>
    </row>
    <row r="634" spans="14:14" x14ac:dyDescent="0.2">
      <c r="N634" s="18"/>
    </row>
    <row r="635" spans="14:14" x14ac:dyDescent="0.2">
      <c r="N635" s="18"/>
    </row>
    <row r="636" spans="14:14" x14ac:dyDescent="0.2">
      <c r="N636" s="18"/>
    </row>
    <row r="637" spans="14:14" x14ac:dyDescent="0.2">
      <c r="N637" s="18"/>
    </row>
    <row r="638" spans="14:14" x14ac:dyDescent="0.2">
      <c r="N638" s="18"/>
    </row>
    <row r="639" spans="14:14" x14ac:dyDescent="0.2">
      <c r="N639" s="18"/>
    </row>
    <row r="640" spans="14:14" x14ac:dyDescent="0.2">
      <c r="N640" s="18"/>
    </row>
    <row r="641" spans="14:14" x14ac:dyDescent="0.2">
      <c r="N641" s="18"/>
    </row>
    <row r="642" spans="14:14" x14ac:dyDescent="0.2">
      <c r="N642" s="18"/>
    </row>
    <row r="643" spans="14:14" x14ac:dyDescent="0.2">
      <c r="N643" s="18"/>
    </row>
    <row r="644" spans="14:14" x14ac:dyDescent="0.2">
      <c r="N644" s="18"/>
    </row>
    <row r="645" spans="14:14" x14ac:dyDescent="0.2">
      <c r="N645" s="18"/>
    </row>
    <row r="646" spans="14:14" x14ac:dyDescent="0.2">
      <c r="N646" s="18"/>
    </row>
    <row r="647" spans="14:14" x14ac:dyDescent="0.2">
      <c r="N647" s="18"/>
    </row>
    <row r="648" spans="14:14" x14ac:dyDescent="0.2">
      <c r="N648" s="18"/>
    </row>
    <row r="649" spans="14:14" x14ac:dyDescent="0.2">
      <c r="N649" s="18"/>
    </row>
    <row r="650" spans="14:14" x14ac:dyDescent="0.2">
      <c r="N650" s="18"/>
    </row>
    <row r="651" spans="14:14" x14ac:dyDescent="0.2">
      <c r="N651" s="18"/>
    </row>
    <row r="652" spans="14:14" x14ac:dyDescent="0.2">
      <c r="N652" s="18"/>
    </row>
    <row r="653" spans="14:14" x14ac:dyDescent="0.2">
      <c r="N653" s="18"/>
    </row>
    <row r="654" spans="14:14" x14ac:dyDescent="0.2">
      <c r="N654" s="18"/>
    </row>
    <row r="655" spans="14:14" x14ac:dyDescent="0.2">
      <c r="N655" s="18"/>
    </row>
    <row r="656" spans="14:14" x14ac:dyDescent="0.2">
      <c r="N656" s="18"/>
    </row>
    <row r="657" spans="14:14" x14ac:dyDescent="0.2">
      <c r="N657" s="18"/>
    </row>
    <row r="658" spans="14:14" x14ac:dyDescent="0.2">
      <c r="N658" s="18"/>
    </row>
    <row r="659" spans="14:14" x14ac:dyDescent="0.2">
      <c r="N659" s="18"/>
    </row>
    <row r="660" spans="14:14" x14ac:dyDescent="0.2">
      <c r="N660" s="18"/>
    </row>
    <row r="661" spans="14:14" x14ac:dyDescent="0.2">
      <c r="N661" s="18"/>
    </row>
    <row r="662" spans="14:14" x14ac:dyDescent="0.2">
      <c r="N662" s="18"/>
    </row>
    <row r="663" spans="14:14" x14ac:dyDescent="0.2">
      <c r="N663" s="18"/>
    </row>
    <row r="664" spans="14:14" x14ac:dyDescent="0.2">
      <c r="N664" s="18"/>
    </row>
    <row r="665" spans="14:14" x14ac:dyDescent="0.2">
      <c r="N665" s="18"/>
    </row>
    <row r="666" spans="14:14" x14ac:dyDescent="0.2">
      <c r="N666" s="18"/>
    </row>
    <row r="667" spans="14:14" x14ac:dyDescent="0.2">
      <c r="N667" s="18"/>
    </row>
    <row r="668" spans="14:14" x14ac:dyDescent="0.2">
      <c r="N668" s="18"/>
    </row>
    <row r="669" spans="14:14" x14ac:dyDescent="0.2">
      <c r="N669" s="18"/>
    </row>
    <row r="670" spans="14:14" x14ac:dyDescent="0.2">
      <c r="N670" s="18"/>
    </row>
    <row r="671" spans="14:14" x14ac:dyDescent="0.2">
      <c r="N671" s="18"/>
    </row>
    <row r="672" spans="14:14" x14ac:dyDescent="0.2">
      <c r="N672" s="18"/>
    </row>
    <row r="673" spans="14:14" x14ac:dyDescent="0.2">
      <c r="N673" s="18"/>
    </row>
    <row r="674" spans="14:14" x14ac:dyDescent="0.2">
      <c r="N674" s="18"/>
    </row>
    <row r="675" spans="14:14" x14ac:dyDescent="0.2">
      <c r="N675" s="18"/>
    </row>
    <row r="676" spans="14:14" x14ac:dyDescent="0.2">
      <c r="N676" s="18"/>
    </row>
    <row r="677" spans="14:14" x14ac:dyDescent="0.2">
      <c r="N677" s="18"/>
    </row>
    <row r="678" spans="14:14" x14ac:dyDescent="0.2">
      <c r="N678" s="18"/>
    </row>
    <row r="679" spans="14:14" x14ac:dyDescent="0.2">
      <c r="N679" s="18"/>
    </row>
    <row r="680" spans="14:14" x14ac:dyDescent="0.2">
      <c r="N680" s="18"/>
    </row>
    <row r="681" spans="14:14" x14ac:dyDescent="0.2">
      <c r="N681" s="18"/>
    </row>
    <row r="682" spans="14:14" x14ac:dyDescent="0.2">
      <c r="N682" s="18"/>
    </row>
    <row r="683" spans="14:14" x14ac:dyDescent="0.2">
      <c r="N683" s="18"/>
    </row>
    <row r="684" spans="14:14" x14ac:dyDescent="0.2">
      <c r="N684" s="18"/>
    </row>
    <row r="685" spans="14:14" x14ac:dyDescent="0.2">
      <c r="N685" s="18"/>
    </row>
    <row r="686" spans="14:14" x14ac:dyDescent="0.2">
      <c r="N686" s="18"/>
    </row>
    <row r="687" spans="14:14" x14ac:dyDescent="0.2">
      <c r="N687" s="18"/>
    </row>
    <row r="688" spans="14:14" x14ac:dyDescent="0.2">
      <c r="N688" s="18"/>
    </row>
    <row r="689" spans="14:14" x14ac:dyDescent="0.2">
      <c r="N689" s="18"/>
    </row>
    <row r="690" spans="14:14" x14ac:dyDescent="0.2">
      <c r="N690" s="18"/>
    </row>
    <row r="691" spans="14:14" x14ac:dyDescent="0.2">
      <c r="N691" s="18"/>
    </row>
    <row r="692" spans="14:14" x14ac:dyDescent="0.2">
      <c r="N692" s="18"/>
    </row>
    <row r="693" spans="14:14" x14ac:dyDescent="0.2">
      <c r="N693" s="18"/>
    </row>
    <row r="694" spans="14:14" x14ac:dyDescent="0.2">
      <c r="N694" s="18"/>
    </row>
    <row r="695" spans="14:14" x14ac:dyDescent="0.2">
      <c r="N695" s="18"/>
    </row>
    <row r="696" spans="14:14" x14ac:dyDescent="0.2">
      <c r="N696" s="18"/>
    </row>
    <row r="697" spans="14:14" x14ac:dyDescent="0.2">
      <c r="N697" s="18"/>
    </row>
    <row r="698" spans="14:14" x14ac:dyDescent="0.2">
      <c r="N698" s="18"/>
    </row>
    <row r="699" spans="14:14" x14ac:dyDescent="0.2">
      <c r="N699" s="18"/>
    </row>
    <row r="700" spans="14:14" x14ac:dyDescent="0.2">
      <c r="N700" s="18"/>
    </row>
    <row r="701" spans="14:14" x14ac:dyDescent="0.2">
      <c r="N701" s="18"/>
    </row>
    <row r="702" spans="14:14" x14ac:dyDescent="0.2">
      <c r="N702" s="18"/>
    </row>
    <row r="703" spans="14:14" x14ac:dyDescent="0.2">
      <c r="N703" s="18"/>
    </row>
    <row r="704" spans="14:14" x14ac:dyDescent="0.2">
      <c r="N704" s="18"/>
    </row>
    <row r="705" spans="14:14" x14ac:dyDescent="0.2">
      <c r="N705" s="18"/>
    </row>
    <row r="706" spans="14:14" x14ac:dyDescent="0.2">
      <c r="N706" s="18"/>
    </row>
    <row r="707" spans="14:14" x14ac:dyDescent="0.2">
      <c r="N707" s="18"/>
    </row>
    <row r="708" spans="14:14" x14ac:dyDescent="0.2">
      <c r="N708" s="18"/>
    </row>
    <row r="709" spans="14:14" x14ac:dyDescent="0.2">
      <c r="N709" s="18"/>
    </row>
    <row r="710" spans="14:14" x14ac:dyDescent="0.2">
      <c r="N710" s="18"/>
    </row>
    <row r="711" spans="14:14" x14ac:dyDescent="0.2">
      <c r="N711" s="18"/>
    </row>
    <row r="712" spans="14:14" x14ac:dyDescent="0.2">
      <c r="N712" s="18"/>
    </row>
    <row r="713" spans="14:14" x14ac:dyDescent="0.2">
      <c r="N713" s="18"/>
    </row>
    <row r="714" spans="14:14" x14ac:dyDescent="0.2">
      <c r="N714" s="18"/>
    </row>
    <row r="715" spans="14:14" x14ac:dyDescent="0.2">
      <c r="N715" s="18"/>
    </row>
    <row r="716" spans="14:14" x14ac:dyDescent="0.2">
      <c r="N716" s="18"/>
    </row>
    <row r="717" spans="14:14" x14ac:dyDescent="0.2">
      <c r="N717" s="18"/>
    </row>
    <row r="718" spans="14:14" x14ac:dyDescent="0.2">
      <c r="N718" s="18"/>
    </row>
    <row r="719" spans="14:14" x14ac:dyDescent="0.2">
      <c r="N719" s="18"/>
    </row>
    <row r="720" spans="14:14" x14ac:dyDescent="0.2">
      <c r="N720" s="18"/>
    </row>
    <row r="721" spans="14:14" x14ac:dyDescent="0.2">
      <c r="N721" s="18"/>
    </row>
    <row r="722" spans="14:14" x14ac:dyDescent="0.2">
      <c r="N722" s="18"/>
    </row>
    <row r="723" spans="14:14" x14ac:dyDescent="0.2">
      <c r="N723" s="18"/>
    </row>
    <row r="724" spans="14:14" x14ac:dyDescent="0.2">
      <c r="N724" s="18"/>
    </row>
    <row r="725" spans="14:14" x14ac:dyDescent="0.2">
      <c r="N725" s="18"/>
    </row>
    <row r="726" spans="14:14" x14ac:dyDescent="0.2">
      <c r="N726" s="18"/>
    </row>
    <row r="727" spans="14:14" x14ac:dyDescent="0.2">
      <c r="N727" s="18"/>
    </row>
    <row r="728" spans="14:14" x14ac:dyDescent="0.2">
      <c r="N728" s="18"/>
    </row>
    <row r="729" spans="14:14" x14ac:dyDescent="0.2">
      <c r="N729" s="18"/>
    </row>
    <row r="730" spans="14:14" x14ac:dyDescent="0.2">
      <c r="N730" s="18"/>
    </row>
    <row r="731" spans="14:14" x14ac:dyDescent="0.2">
      <c r="N731" s="18"/>
    </row>
    <row r="732" spans="14:14" x14ac:dyDescent="0.2">
      <c r="N732" s="18"/>
    </row>
    <row r="733" spans="14:14" x14ac:dyDescent="0.2">
      <c r="N733" s="18"/>
    </row>
    <row r="734" spans="14:14" x14ac:dyDescent="0.2">
      <c r="N734" s="18"/>
    </row>
    <row r="735" spans="14:14" x14ac:dyDescent="0.2">
      <c r="N735" s="18"/>
    </row>
    <row r="736" spans="14:14" x14ac:dyDescent="0.2">
      <c r="N736" s="18"/>
    </row>
    <row r="737" spans="14:14" x14ac:dyDescent="0.2">
      <c r="N737" s="18"/>
    </row>
    <row r="738" spans="14:14" x14ac:dyDescent="0.2">
      <c r="N738" s="18"/>
    </row>
    <row r="739" spans="14:14" x14ac:dyDescent="0.2">
      <c r="N739" s="18"/>
    </row>
    <row r="740" spans="14:14" x14ac:dyDescent="0.2">
      <c r="N740" s="18"/>
    </row>
    <row r="741" spans="14:14" x14ac:dyDescent="0.2">
      <c r="N741" s="18"/>
    </row>
    <row r="742" spans="14:14" x14ac:dyDescent="0.2">
      <c r="N742" s="18"/>
    </row>
    <row r="743" spans="14:14" x14ac:dyDescent="0.2">
      <c r="N743" s="18"/>
    </row>
    <row r="744" spans="14:14" x14ac:dyDescent="0.2">
      <c r="N744" s="18"/>
    </row>
    <row r="745" spans="14:14" x14ac:dyDescent="0.2">
      <c r="N745" s="18"/>
    </row>
    <row r="746" spans="14:14" x14ac:dyDescent="0.2">
      <c r="N746" s="18"/>
    </row>
    <row r="747" spans="14:14" x14ac:dyDescent="0.2">
      <c r="N747" s="18"/>
    </row>
    <row r="748" spans="14:14" x14ac:dyDescent="0.2">
      <c r="N748" s="18"/>
    </row>
    <row r="749" spans="14:14" x14ac:dyDescent="0.2">
      <c r="N749" s="18"/>
    </row>
    <row r="750" spans="14:14" x14ac:dyDescent="0.2">
      <c r="N750" s="18"/>
    </row>
    <row r="751" spans="14:14" x14ac:dyDescent="0.2">
      <c r="N751" s="18"/>
    </row>
    <row r="752" spans="14:14" x14ac:dyDescent="0.2">
      <c r="N752" s="18"/>
    </row>
    <row r="753" spans="14:14" x14ac:dyDescent="0.2">
      <c r="N753" s="18"/>
    </row>
    <row r="754" spans="14:14" x14ac:dyDescent="0.2">
      <c r="N754" s="18"/>
    </row>
    <row r="755" spans="14:14" x14ac:dyDescent="0.2">
      <c r="N755" s="18"/>
    </row>
    <row r="756" spans="14:14" x14ac:dyDescent="0.2">
      <c r="N756" s="18"/>
    </row>
    <row r="757" spans="14:14" x14ac:dyDescent="0.2">
      <c r="N757" s="18"/>
    </row>
    <row r="758" spans="14:14" x14ac:dyDescent="0.2">
      <c r="N758" s="18"/>
    </row>
    <row r="759" spans="14:14" x14ac:dyDescent="0.2">
      <c r="N759" s="18"/>
    </row>
    <row r="760" spans="14:14" x14ac:dyDescent="0.2">
      <c r="N760" s="18"/>
    </row>
    <row r="761" spans="14:14" x14ac:dyDescent="0.2">
      <c r="N761" s="18"/>
    </row>
    <row r="762" spans="14:14" x14ac:dyDescent="0.2">
      <c r="N762" s="18"/>
    </row>
    <row r="763" spans="14:14" x14ac:dyDescent="0.2">
      <c r="N763" s="18"/>
    </row>
    <row r="764" spans="14:14" x14ac:dyDescent="0.2">
      <c r="N764" s="18"/>
    </row>
    <row r="765" spans="14:14" x14ac:dyDescent="0.2">
      <c r="N765" s="18"/>
    </row>
    <row r="766" spans="14:14" x14ac:dyDescent="0.2">
      <c r="N766" s="18"/>
    </row>
    <row r="767" spans="14:14" x14ac:dyDescent="0.2">
      <c r="N767" s="18"/>
    </row>
    <row r="768" spans="14:14" x14ac:dyDescent="0.2">
      <c r="N768" s="18"/>
    </row>
    <row r="769" spans="14:14" x14ac:dyDescent="0.2">
      <c r="N769" s="18"/>
    </row>
    <row r="770" spans="14:14" x14ac:dyDescent="0.2">
      <c r="N770" s="18"/>
    </row>
    <row r="771" spans="14:14" x14ac:dyDescent="0.2">
      <c r="N771" s="18"/>
    </row>
    <row r="772" spans="14:14" x14ac:dyDescent="0.2">
      <c r="N772" s="18"/>
    </row>
    <row r="773" spans="14:14" x14ac:dyDescent="0.2">
      <c r="N773" s="18"/>
    </row>
    <row r="774" spans="14:14" x14ac:dyDescent="0.2">
      <c r="N774" s="18"/>
    </row>
    <row r="775" spans="14:14" x14ac:dyDescent="0.2">
      <c r="N775" s="18"/>
    </row>
    <row r="776" spans="14:14" x14ac:dyDescent="0.2">
      <c r="N776" s="18"/>
    </row>
    <row r="777" spans="14:14" x14ac:dyDescent="0.2">
      <c r="N777" s="18"/>
    </row>
    <row r="778" spans="14:14" x14ac:dyDescent="0.2">
      <c r="N778" s="18"/>
    </row>
    <row r="779" spans="14:14" x14ac:dyDescent="0.2">
      <c r="N779" s="18"/>
    </row>
    <row r="780" spans="14:14" x14ac:dyDescent="0.2">
      <c r="N780" s="18"/>
    </row>
    <row r="781" spans="14:14" x14ac:dyDescent="0.2">
      <c r="N781" s="18"/>
    </row>
    <row r="782" spans="14:14" x14ac:dyDescent="0.2">
      <c r="N782" s="18"/>
    </row>
    <row r="783" spans="14:14" x14ac:dyDescent="0.2">
      <c r="N783" s="18"/>
    </row>
    <row r="784" spans="14:14" x14ac:dyDescent="0.2">
      <c r="N784" s="18"/>
    </row>
    <row r="785" spans="14:14" x14ac:dyDescent="0.2">
      <c r="N785" s="18"/>
    </row>
    <row r="786" spans="14:14" x14ac:dyDescent="0.2">
      <c r="N786" s="18"/>
    </row>
    <row r="787" spans="14:14" x14ac:dyDescent="0.2">
      <c r="N787" s="18"/>
    </row>
    <row r="788" spans="14:14" x14ac:dyDescent="0.2">
      <c r="N788" s="18"/>
    </row>
    <row r="789" spans="14:14" x14ac:dyDescent="0.2">
      <c r="N789" s="18"/>
    </row>
    <row r="790" spans="14:14" x14ac:dyDescent="0.2">
      <c r="N790" s="18"/>
    </row>
    <row r="791" spans="14:14" x14ac:dyDescent="0.2">
      <c r="N791" s="18"/>
    </row>
    <row r="792" spans="14:14" x14ac:dyDescent="0.2">
      <c r="N792" s="18"/>
    </row>
    <row r="793" spans="14:14" x14ac:dyDescent="0.2">
      <c r="N793" s="18"/>
    </row>
    <row r="794" spans="14:14" x14ac:dyDescent="0.2">
      <c r="N794" s="18"/>
    </row>
    <row r="795" spans="14:14" x14ac:dyDescent="0.2">
      <c r="N795" s="18"/>
    </row>
    <row r="796" spans="14:14" x14ac:dyDescent="0.2">
      <c r="N796" s="18"/>
    </row>
    <row r="797" spans="14:14" x14ac:dyDescent="0.2">
      <c r="N797" s="18"/>
    </row>
    <row r="798" spans="14:14" x14ac:dyDescent="0.2">
      <c r="N798" s="18"/>
    </row>
    <row r="799" spans="14:14" x14ac:dyDescent="0.2">
      <c r="N799" s="18"/>
    </row>
    <row r="800" spans="14:14" x14ac:dyDescent="0.2">
      <c r="N800" s="18"/>
    </row>
    <row r="801" spans="14:14" x14ac:dyDescent="0.2">
      <c r="N801" s="18"/>
    </row>
    <row r="802" spans="14:14" x14ac:dyDescent="0.2">
      <c r="N802" s="18"/>
    </row>
    <row r="803" spans="14:14" x14ac:dyDescent="0.2">
      <c r="N803" s="18"/>
    </row>
    <row r="804" spans="14:14" x14ac:dyDescent="0.2">
      <c r="N804" s="18"/>
    </row>
    <row r="805" spans="14:14" x14ac:dyDescent="0.2">
      <c r="N805" s="18"/>
    </row>
    <row r="806" spans="14:14" x14ac:dyDescent="0.2">
      <c r="N806" s="18"/>
    </row>
    <row r="807" spans="14:14" x14ac:dyDescent="0.2">
      <c r="N807" s="18"/>
    </row>
    <row r="808" spans="14:14" x14ac:dyDescent="0.2">
      <c r="N808" s="18"/>
    </row>
    <row r="809" spans="14:14" x14ac:dyDescent="0.2">
      <c r="N809" s="18"/>
    </row>
    <row r="810" spans="14:14" x14ac:dyDescent="0.2">
      <c r="N810" s="18"/>
    </row>
    <row r="811" spans="14:14" x14ac:dyDescent="0.2">
      <c r="N811" s="18"/>
    </row>
    <row r="812" spans="14:14" x14ac:dyDescent="0.2">
      <c r="N812" s="18"/>
    </row>
    <row r="813" spans="14:14" x14ac:dyDescent="0.2">
      <c r="N813" s="18"/>
    </row>
    <row r="814" spans="14:14" x14ac:dyDescent="0.2">
      <c r="N814" s="18"/>
    </row>
    <row r="815" spans="14:14" x14ac:dyDescent="0.2">
      <c r="N815" s="18"/>
    </row>
    <row r="816" spans="14:14" x14ac:dyDescent="0.2">
      <c r="N816" s="18"/>
    </row>
    <row r="817" spans="14:14" x14ac:dyDescent="0.2">
      <c r="N817" s="18"/>
    </row>
    <row r="818" spans="14:14" x14ac:dyDescent="0.2">
      <c r="N818" s="18"/>
    </row>
    <row r="819" spans="14:14" x14ac:dyDescent="0.2">
      <c r="N819" s="18"/>
    </row>
    <row r="820" spans="14:14" x14ac:dyDescent="0.2">
      <c r="N820" s="18"/>
    </row>
    <row r="821" spans="14:14" x14ac:dyDescent="0.2">
      <c r="N821" s="18"/>
    </row>
    <row r="822" spans="14:14" x14ac:dyDescent="0.2">
      <c r="N822" s="18"/>
    </row>
    <row r="823" spans="14:14" x14ac:dyDescent="0.2">
      <c r="N823" s="18"/>
    </row>
    <row r="824" spans="14:14" x14ac:dyDescent="0.2">
      <c r="N824" s="18"/>
    </row>
    <row r="825" spans="14:14" x14ac:dyDescent="0.2">
      <c r="N825" s="18"/>
    </row>
    <row r="826" spans="14:14" x14ac:dyDescent="0.2">
      <c r="N826" s="18"/>
    </row>
    <row r="827" spans="14:14" x14ac:dyDescent="0.2">
      <c r="N827" s="18"/>
    </row>
    <row r="828" spans="14:14" x14ac:dyDescent="0.2">
      <c r="N828" s="18"/>
    </row>
    <row r="829" spans="14:14" x14ac:dyDescent="0.2">
      <c r="N829" s="18"/>
    </row>
    <row r="830" spans="14:14" x14ac:dyDescent="0.2">
      <c r="N830" s="18"/>
    </row>
    <row r="831" spans="14:14" x14ac:dyDescent="0.2">
      <c r="N831" s="18"/>
    </row>
    <row r="832" spans="14:14" x14ac:dyDescent="0.2">
      <c r="N832" s="18"/>
    </row>
    <row r="833" spans="14:14" x14ac:dyDescent="0.2">
      <c r="N833" s="18"/>
    </row>
    <row r="834" spans="14:14" x14ac:dyDescent="0.2">
      <c r="N834" s="18"/>
    </row>
    <row r="835" spans="14:14" x14ac:dyDescent="0.2">
      <c r="N835" s="18"/>
    </row>
    <row r="836" spans="14:14" x14ac:dyDescent="0.2">
      <c r="N836" s="18"/>
    </row>
    <row r="837" spans="14:14" x14ac:dyDescent="0.2">
      <c r="N837" s="18"/>
    </row>
    <row r="838" spans="14:14" x14ac:dyDescent="0.2">
      <c r="N838" s="18"/>
    </row>
    <row r="839" spans="14:14" x14ac:dyDescent="0.2">
      <c r="N839" s="18"/>
    </row>
    <row r="840" spans="14:14" x14ac:dyDescent="0.2">
      <c r="N840" s="18"/>
    </row>
    <row r="841" spans="14:14" x14ac:dyDescent="0.2">
      <c r="N841" s="18"/>
    </row>
    <row r="842" spans="14:14" x14ac:dyDescent="0.2">
      <c r="N842" s="18"/>
    </row>
    <row r="843" spans="14:14" x14ac:dyDescent="0.2">
      <c r="N843" s="18"/>
    </row>
    <row r="844" spans="14:14" x14ac:dyDescent="0.2">
      <c r="N844" s="18"/>
    </row>
    <row r="845" spans="14:14" x14ac:dyDescent="0.2">
      <c r="N845" s="18"/>
    </row>
    <row r="846" spans="14:14" x14ac:dyDescent="0.2">
      <c r="N846" s="18"/>
    </row>
    <row r="847" spans="14:14" x14ac:dyDescent="0.2">
      <c r="N847" s="18"/>
    </row>
    <row r="848" spans="14:14" x14ac:dyDescent="0.2">
      <c r="N848" s="18"/>
    </row>
    <row r="849" spans="14:14" x14ac:dyDescent="0.2">
      <c r="N849" s="18"/>
    </row>
    <row r="850" spans="14:14" x14ac:dyDescent="0.2">
      <c r="N850" s="18"/>
    </row>
    <row r="851" spans="14:14" x14ac:dyDescent="0.2">
      <c r="N851" s="18"/>
    </row>
    <row r="852" spans="14:14" x14ac:dyDescent="0.2">
      <c r="N852" s="18"/>
    </row>
    <row r="853" spans="14:14" x14ac:dyDescent="0.2">
      <c r="N853" s="18"/>
    </row>
    <row r="854" spans="14:14" x14ac:dyDescent="0.2">
      <c r="N854" s="18"/>
    </row>
    <row r="855" spans="14:14" x14ac:dyDescent="0.2">
      <c r="N855" s="18"/>
    </row>
    <row r="856" spans="14:14" x14ac:dyDescent="0.2">
      <c r="N856" s="18"/>
    </row>
    <row r="857" spans="14:14" x14ac:dyDescent="0.2">
      <c r="N857" s="18"/>
    </row>
    <row r="858" spans="14:14" x14ac:dyDescent="0.2">
      <c r="N858" s="18"/>
    </row>
    <row r="859" spans="14:14" x14ac:dyDescent="0.2">
      <c r="N859" s="18"/>
    </row>
    <row r="860" spans="14:14" x14ac:dyDescent="0.2">
      <c r="N860" s="18"/>
    </row>
    <row r="861" spans="14:14" x14ac:dyDescent="0.2">
      <c r="N861" s="18"/>
    </row>
    <row r="862" spans="14:14" x14ac:dyDescent="0.2">
      <c r="N862" s="18"/>
    </row>
    <row r="863" spans="14:14" x14ac:dyDescent="0.2">
      <c r="N863" s="18"/>
    </row>
    <row r="864" spans="14:14" x14ac:dyDescent="0.2">
      <c r="N864" s="18"/>
    </row>
    <row r="865" spans="14:14" x14ac:dyDescent="0.2">
      <c r="N865" s="18"/>
    </row>
    <row r="866" spans="14:14" x14ac:dyDescent="0.2">
      <c r="N866" s="18"/>
    </row>
    <row r="867" spans="14:14" x14ac:dyDescent="0.2">
      <c r="N867" s="18"/>
    </row>
    <row r="868" spans="14:14" x14ac:dyDescent="0.2">
      <c r="N868" s="18"/>
    </row>
    <row r="869" spans="14:14" x14ac:dyDescent="0.2">
      <c r="N869" s="18"/>
    </row>
    <row r="870" spans="14:14" x14ac:dyDescent="0.2">
      <c r="N870" s="18"/>
    </row>
    <row r="871" spans="14:14" x14ac:dyDescent="0.2">
      <c r="N871" s="18"/>
    </row>
    <row r="872" spans="14:14" x14ac:dyDescent="0.2">
      <c r="N872" s="18"/>
    </row>
    <row r="873" spans="14:14" x14ac:dyDescent="0.2">
      <c r="N873" s="18"/>
    </row>
    <row r="874" spans="14:14" x14ac:dyDescent="0.2">
      <c r="N874" s="18"/>
    </row>
    <row r="875" spans="14:14" x14ac:dyDescent="0.2">
      <c r="N875" s="18"/>
    </row>
    <row r="876" spans="14:14" x14ac:dyDescent="0.2">
      <c r="N876" s="18"/>
    </row>
    <row r="877" spans="14:14" x14ac:dyDescent="0.2">
      <c r="N877" s="18"/>
    </row>
    <row r="878" spans="14:14" x14ac:dyDescent="0.2">
      <c r="N878" s="18"/>
    </row>
    <row r="879" spans="14:14" x14ac:dyDescent="0.2">
      <c r="N879" s="18"/>
    </row>
    <row r="880" spans="14:14" x14ac:dyDescent="0.2">
      <c r="N880" s="18"/>
    </row>
    <row r="881" spans="14:14" x14ac:dyDescent="0.2">
      <c r="N881" s="18"/>
    </row>
    <row r="882" spans="14:14" x14ac:dyDescent="0.2">
      <c r="N882" s="18"/>
    </row>
    <row r="883" spans="14:14" x14ac:dyDescent="0.2">
      <c r="N883" s="18"/>
    </row>
    <row r="884" spans="14:14" x14ac:dyDescent="0.2">
      <c r="N884" s="18"/>
    </row>
    <row r="885" spans="14:14" x14ac:dyDescent="0.2">
      <c r="N885" s="18"/>
    </row>
    <row r="886" spans="14:14" x14ac:dyDescent="0.2">
      <c r="N886" s="18"/>
    </row>
    <row r="887" spans="14:14" x14ac:dyDescent="0.2">
      <c r="N887" s="18"/>
    </row>
    <row r="888" spans="14:14" x14ac:dyDescent="0.2">
      <c r="N888" s="18"/>
    </row>
    <row r="889" spans="14:14" x14ac:dyDescent="0.2">
      <c r="N889" s="18"/>
    </row>
    <row r="890" spans="14:14" x14ac:dyDescent="0.2">
      <c r="N890" s="18"/>
    </row>
    <row r="891" spans="14:14" x14ac:dyDescent="0.2">
      <c r="N891" s="18"/>
    </row>
    <row r="892" spans="14:14" x14ac:dyDescent="0.2">
      <c r="N892" s="18"/>
    </row>
    <row r="893" spans="14:14" x14ac:dyDescent="0.2">
      <c r="N893" s="18"/>
    </row>
    <row r="894" spans="14:14" x14ac:dyDescent="0.2">
      <c r="N894" s="18"/>
    </row>
    <row r="895" spans="14:14" x14ac:dyDescent="0.2">
      <c r="N895" s="18"/>
    </row>
    <row r="896" spans="14:14" x14ac:dyDescent="0.2">
      <c r="N896" s="18"/>
    </row>
    <row r="897" spans="14:14" x14ac:dyDescent="0.2">
      <c r="N897" s="18"/>
    </row>
    <row r="898" spans="14:14" x14ac:dyDescent="0.2">
      <c r="N898" s="18"/>
    </row>
    <row r="899" spans="14:14" x14ac:dyDescent="0.2">
      <c r="N899" s="18"/>
    </row>
    <row r="900" spans="14:14" x14ac:dyDescent="0.2">
      <c r="N900" s="18"/>
    </row>
    <row r="901" spans="14:14" x14ac:dyDescent="0.2">
      <c r="N901" s="18"/>
    </row>
    <row r="902" spans="14:14" x14ac:dyDescent="0.2">
      <c r="N902" s="18"/>
    </row>
    <row r="903" spans="14:14" x14ac:dyDescent="0.2">
      <c r="N903" s="18"/>
    </row>
    <row r="904" spans="14:14" x14ac:dyDescent="0.2">
      <c r="N904" s="18"/>
    </row>
    <row r="905" spans="14:14" x14ac:dyDescent="0.2">
      <c r="N905" s="18"/>
    </row>
    <row r="906" spans="14:14" x14ac:dyDescent="0.2">
      <c r="N906" s="18"/>
    </row>
    <row r="907" spans="14:14" x14ac:dyDescent="0.2">
      <c r="N907" s="18"/>
    </row>
    <row r="908" spans="14:14" x14ac:dyDescent="0.2">
      <c r="N908" s="18"/>
    </row>
    <row r="909" spans="14:14" x14ac:dyDescent="0.2">
      <c r="N909" s="18"/>
    </row>
    <row r="910" spans="14:14" x14ac:dyDescent="0.2">
      <c r="N910" s="18"/>
    </row>
    <row r="911" spans="14:14" x14ac:dyDescent="0.2">
      <c r="N911" s="18"/>
    </row>
    <row r="912" spans="14:14" x14ac:dyDescent="0.2">
      <c r="N912" s="18"/>
    </row>
    <row r="913" spans="14:14" x14ac:dyDescent="0.2">
      <c r="N913" s="18"/>
    </row>
    <row r="914" spans="14:14" x14ac:dyDescent="0.2">
      <c r="N914" s="18"/>
    </row>
    <row r="915" spans="14:14" x14ac:dyDescent="0.2">
      <c r="N915" s="18"/>
    </row>
    <row r="916" spans="14:14" x14ac:dyDescent="0.2">
      <c r="N916" s="18"/>
    </row>
    <row r="917" spans="14:14" x14ac:dyDescent="0.2">
      <c r="N917" s="18"/>
    </row>
    <row r="918" spans="14:14" x14ac:dyDescent="0.2">
      <c r="N918" s="18"/>
    </row>
    <row r="919" spans="14:14" x14ac:dyDescent="0.2">
      <c r="N919" s="18"/>
    </row>
    <row r="920" spans="14:14" x14ac:dyDescent="0.2">
      <c r="N920" s="18"/>
    </row>
    <row r="921" spans="14:14" x14ac:dyDescent="0.2">
      <c r="N921" s="18"/>
    </row>
    <row r="922" spans="14:14" x14ac:dyDescent="0.2">
      <c r="N922" s="18"/>
    </row>
    <row r="923" spans="14:14" x14ac:dyDescent="0.2">
      <c r="N923" s="18"/>
    </row>
    <row r="924" spans="14:14" x14ac:dyDescent="0.2">
      <c r="N924" s="18"/>
    </row>
    <row r="925" spans="14:14" x14ac:dyDescent="0.2">
      <c r="N925" s="18"/>
    </row>
    <row r="926" spans="14:14" x14ac:dyDescent="0.2">
      <c r="N926" s="18"/>
    </row>
    <row r="927" spans="14:14" x14ac:dyDescent="0.2">
      <c r="N927" s="18"/>
    </row>
    <row r="928" spans="14:14" x14ac:dyDescent="0.2">
      <c r="N928" s="18"/>
    </row>
    <row r="929" spans="14:14" x14ac:dyDescent="0.2">
      <c r="N929" s="18"/>
    </row>
    <row r="930" spans="14:14" x14ac:dyDescent="0.2">
      <c r="N930" s="18"/>
    </row>
    <row r="931" spans="14:14" x14ac:dyDescent="0.2">
      <c r="N931" s="18"/>
    </row>
    <row r="932" spans="14:14" x14ac:dyDescent="0.2">
      <c r="N932" s="18"/>
    </row>
    <row r="933" spans="14:14" x14ac:dyDescent="0.2">
      <c r="N933" s="18"/>
    </row>
    <row r="934" spans="14:14" x14ac:dyDescent="0.2">
      <c r="N934" s="18"/>
    </row>
    <row r="935" spans="14:14" x14ac:dyDescent="0.2">
      <c r="N935" s="18"/>
    </row>
    <row r="936" spans="14:14" x14ac:dyDescent="0.2">
      <c r="N936" s="18"/>
    </row>
    <row r="937" spans="14:14" x14ac:dyDescent="0.2">
      <c r="N937" s="18"/>
    </row>
    <row r="938" spans="14:14" x14ac:dyDescent="0.2">
      <c r="N938" s="18"/>
    </row>
    <row r="939" spans="14:14" x14ac:dyDescent="0.2">
      <c r="N939" s="18"/>
    </row>
    <row r="940" spans="14:14" x14ac:dyDescent="0.2">
      <c r="N940" s="18"/>
    </row>
    <row r="941" spans="14:14" x14ac:dyDescent="0.2">
      <c r="N941" s="18"/>
    </row>
    <row r="942" spans="14:14" x14ac:dyDescent="0.2">
      <c r="N942" s="18"/>
    </row>
    <row r="943" spans="14:14" x14ac:dyDescent="0.2">
      <c r="N943" s="18"/>
    </row>
    <row r="944" spans="14:14" x14ac:dyDescent="0.2">
      <c r="N944" s="18"/>
    </row>
    <row r="945" spans="14:14" x14ac:dyDescent="0.2">
      <c r="N945" s="18"/>
    </row>
    <row r="946" spans="14:14" x14ac:dyDescent="0.2">
      <c r="N946" s="18"/>
    </row>
    <row r="947" spans="14:14" x14ac:dyDescent="0.2">
      <c r="N947" s="18"/>
    </row>
    <row r="948" spans="14:14" x14ac:dyDescent="0.2">
      <c r="N948" s="18"/>
    </row>
    <row r="949" spans="14:14" x14ac:dyDescent="0.2">
      <c r="N949" s="18"/>
    </row>
    <row r="950" spans="14:14" x14ac:dyDescent="0.2">
      <c r="N950" s="18"/>
    </row>
    <row r="951" spans="14:14" x14ac:dyDescent="0.2">
      <c r="N951" s="18"/>
    </row>
    <row r="952" spans="14:14" x14ac:dyDescent="0.2">
      <c r="N952" s="18"/>
    </row>
    <row r="953" spans="14:14" x14ac:dyDescent="0.2">
      <c r="N953" s="18"/>
    </row>
    <row r="954" spans="14:14" x14ac:dyDescent="0.2">
      <c r="N954" s="18"/>
    </row>
    <row r="955" spans="14:14" x14ac:dyDescent="0.2">
      <c r="N955" s="18"/>
    </row>
    <row r="956" spans="14:14" x14ac:dyDescent="0.2">
      <c r="N956" s="18"/>
    </row>
    <row r="957" spans="14:14" x14ac:dyDescent="0.2">
      <c r="N957" s="18"/>
    </row>
    <row r="958" spans="14:14" x14ac:dyDescent="0.2">
      <c r="N958" s="18"/>
    </row>
    <row r="959" spans="14:14" x14ac:dyDescent="0.2">
      <c r="N959" s="18"/>
    </row>
    <row r="960" spans="14:14" x14ac:dyDescent="0.2">
      <c r="N960" s="18"/>
    </row>
    <row r="961" spans="14:14" x14ac:dyDescent="0.2">
      <c r="N961" s="18"/>
    </row>
    <row r="962" spans="14:14" x14ac:dyDescent="0.2">
      <c r="N962" s="18"/>
    </row>
    <row r="963" spans="14:14" x14ac:dyDescent="0.2">
      <c r="N963" s="18"/>
    </row>
    <row r="964" spans="14:14" x14ac:dyDescent="0.2">
      <c r="N964" s="18"/>
    </row>
    <row r="965" spans="14:14" x14ac:dyDescent="0.2">
      <c r="N965" s="18"/>
    </row>
    <row r="966" spans="14:14" x14ac:dyDescent="0.2">
      <c r="N966" s="18"/>
    </row>
    <row r="967" spans="14:14" x14ac:dyDescent="0.2">
      <c r="N967" s="18"/>
    </row>
    <row r="968" spans="14:14" x14ac:dyDescent="0.2">
      <c r="N968" s="18"/>
    </row>
    <row r="969" spans="14:14" x14ac:dyDescent="0.2">
      <c r="N969" s="18"/>
    </row>
    <row r="970" spans="14:14" x14ac:dyDescent="0.2">
      <c r="N970" s="18"/>
    </row>
    <row r="971" spans="14:14" x14ac:dyDescent="0.2">
      <c r="N971" s="18"/>
    </row>
    <row r="972" spans="14:14" x14ac:dyDescent="0.2">
      <c r="N972" s="18"/>
    </row>
    <row r="973" spans="14:14" x14ac:dyDescent="0.2">
      <c r="N973" s="18"/>
    </row>
    <row r="974" spans="14:14" x14ac:dyDescent="0.2">
      <c r="N974" s="18"/>
    </row>
    <row r="975" spans="14:14" x14ac:dyDescent="0.2">
      <c r="N975" s="18"/>
    </row>
    <row r="976" spans="14:14" x14ac:dyDescent="0.2">
      <c r="N976" s="18"/>
    </row>
    <row r="977" spans="14:14" x14ac:dyDescent="0.2">
      <c r="N977" s="18"/>
    </row>
    <row r="978" spans="14:14" x14ac:dyDescent="0.2">
      <c r="N978" s="18"/>
    </row>
    <row r="979" spans="14:14" x14ac:dyDescent="0.2">
      <c r="N979" s="18"/>
    </row>
    <row r="980" spans="14:14" x14ac:dyDescent="0.2">
      <c r="N980" s="18"/>
    </row>
    <row r="981" spans="14:14" x14ac:dyDescent="0.2">
      <c r="N981" s="18"/>
    </row>
    <row r="982" spans="14:14" x14ac:dyDescent="0.2">
      <c r="N982" s="18"/>
    </row>
    <row r="983" spans="14:14" x14ac:dyDescent="0.2">
      <c r="N983" s="18"/>
    </row>
    <row r="984" spans="14:14" x14ac:dyDescent="0.2">
      <c r="N984" s="18"/>
    </row>
    <row r="985" spans="14:14" x14ac:dyDescent="0.2">
      <c r="N985" s="18"/>
    </row>
    <row r="986" spans="14:14" x14ac:dyDescent="0.2">
      <c r="N986" s="18"/>
    </row>
    <row r="987" spans="14:14" x14ac:dyDescent="0.2">
      <c r="N987" s="18"/>
    </row>
    <row r="988" spans="14:14" x14ac:dyDescent="0.2">
      <c r="N988" s="18"/>
    </row>
    <row r="989" spans="14:14" x14ac:dyDescent="0.2">
      <c r="N989" s="18"/>
    </row>
    <row r="990" spans="14:14" x14ac:dyDescent="0.2">
      <c r="N990" s="18"/>
    </row>
    <row r="991" spans="14:14" x14ac:dyDescent="0.2">
      <c r="N991" s="18"/>
    </row>
    <row r="992" spans="14:14" x14ac:dyDescent="0.2">
      <c r="N992" s="18"/>
    </row>
    <row r="993" spans="14:14" x14ac:dyDescent="0.2">
      <c r="N993" s="18"/>
    </row>
    <row r="994" spans="14:14" x14ac:dyDescent="0.2">
      <c r="N994" s="18"/>
    </row>
    <row r="995" spans="14:14" x14ac:dyDescent="0.2">
      <c r="N995" s="18"/>
    </row>
    <row r="996" spans="14:14" x14ac:dyDescent="0.2">
      <c r="N996" s="18"/>
    </row>
    <row r="997" spans="14:14" x14ac:dyDescent="0.2">
      <c r="N997" s="18"/>
    </row>
    <row r="998" spans="14:14" x14ac:dyDescent="0.2">
      <c r="N998" s="18"/>
    </row>
    <row r="999" spans="14:14" x14ac:dyDescent="0.2">
      <c r="N999" s="18"/>
    </row>
    <row r="1000" spans="14:14" x14ac:dyDescent="0.2">
      <c r="N1000" s="18"/>
    </row>
    <row r="1001" spans="14:14" x14ac:dyDescent="0.2">
      <c r="N1001" s="18"/>
    </row>
    <row r="1002" spans="14:14" x14ac:dyDescent="0.2">
      <c r="N1002" s="18"/>
    </row>
    <row r="1003" spans="14:14" x14ac:dyDescent="0.2">
      <c r="N1003" s="18"/>
    </row>
    <row r="1004" spans="14:14" x14ac:dyDescent="0.2">
      <c r="N1004" s="18"/>
    </row>
    <row r="1005" spans="14:14" x14ac:dyDescent="0.2">
      <c r="N1005" s="18"/>
    </row>
    <row r="1006" spans="14:14" x14ac:dyDescent="0.2">
      <c r="N1006" s="18"/>
    </row>
    <row r="1007" spans="14:14" x14ac:dyDescent="0.2">
      <c r="N1007" s="18"/>
    </row>
    <row r="1008" spans="14:14" x14ac:dyDescent="0.2">
      <c r="N1008" s="18"/>
    </row>
    <row r="1009" spans="14:14" x14ac:dyDescent="0.2">
      <c r="N1009" s="18"/>
    </row>
    <row r="1010" spans="14:14" x14ac:dyDescent="0.2">
      <c r="N1010" s="18"/>
    </row>
    <row r="1011" spans="14:14" x14ac:dyDescent="0.2">
      <c r="N1011" s="18"/>
    </row>
    <row r="1012" spans="14:14" x14ac:dyDescent="0.2">
      <c r="N1012" s="18"/>
    </row>
    <row r="1013" spans="14:14" x14ac:dyDescent="0.2">
      <c r="N1013" s="18"/>
    </row>
    <row r="1014" spans="14:14" x14ac:dyDescent="0.2">
      <c r="N1014" s="18"/>
    </row>
    <row r="1015" spans="14:14" x14ac:dyDescent="0.2">
      <c r="N1015" s="18"/>
    </row>
    <row r="1016" spans="14:14" x14ac:dyDescent="0.2">
      <c r="N1016" s="18"/>
    </row>
    <row r="1017" spans="14:14" x14ac:dyDescent="0.2">
      <c r="N1017" s="18"/>
    </row>
    <row r="1018" spans="14:14" x14ac:dyDescent="0.2">
      <c r="N1018" s="18"/>
    </row>
    <row r="1019" spans="14:14" x14ac:dyDescent="0.2">
      <c r="N1019" s="18"/>
    </row>
    <row r="1020" spans="14:14" x14ac:dyDescent="0.2">
      <c r="N1020" s="18"/>
    </row>
    <row r="1021" spans="14:14" x14ac:dyDescent="0.2">
      <c r="N1021" s="18"/>
    </row>
    <row r="1022" spans="14:14" x14ac:dyDescent="0.2">
      <c r="N1022" s="18"/>
    </row>
    <row r="1023" spans="14:14" x14ac:dyDescent="0.2">
      <c r="N1023" s="18"/>
    </row>
    <row r="1024" spans="14:14" x14ac:dyDescent="0.2">
      <c r="N1024" s="18"/>
    </row>
    <row r="1025" spans="14:14" x14ac:dyDescent="0.2">
      <c r="N1025" s="18"/>
    </row>
    <row r="1026" spans="14:14" x14ac:dyDescent="0.2">
      <c r="N1026" s="18"/>
    </row>
    <row r="1027" spans="14:14" x14ac:dyDescent="0.2">
      <c r="N1027" s="18"/>
    </row>
    <row r="1028" spans="14:14" x14ac:dyDescent="0.2">
      <c r="N1028" s="18"/>
    </row>
    <row r="1029" spans="14:14" x14ac:dyDescent="0.2">
      <c r="N1029" s="18"/>
    </row>
    <row r="1030" spans="14:14" x14ac:dyDescent="0.2">
      <c r="N1030" s="18"/>
    </row>
    <row r="1031" spans="14:14" x14ac:dyDescent="0.2">
      <c r="N1031" s="18"/>
    </row>
    <row r="1032" spans="14:14" x14ac:dyDescent="0.2">
      <c r="N1032" s="18"/>
    </row>
    <row r="1033" spans="14:14" x14ac:dyDescent="0.2">
      <c r="N1033" s="18"/>
    </row>
    <row r="1034" spans="14:14" x14ac:dyDescent="0.2">
      <c r="N1034" s="18"/>
    </row>
    <row r="1035" spans="14:14" x14ac:dyDescent="0.2">
      <c r="N1035" s="18"/>
    </row>
    <row r="1036" spans="14:14" x14ac:dyDescent="0.2">
      <c r="N1036" s="18"/>
    </row>
    <row r="1037" spans="14:14" x14ac:dyDescent="0.2">
      <c r="N1037" s="18"/>
    </row>
    <row r="1038" spans="14:14" x14ac:dyDescent="0.2">
      <c r="N1038" s="18"/>
    </row>
    <row r="1039" spans="14:14" x14ac:dyDescent="0.2">
      <c r="N1039" s="18"/>
    </row>
    <row r="1040" spans="14:14" x14ac:dyDescent="0.2">
      <c r="N1040" s="18"/>
    </row>
    <row r="1041" spans="14:14" x14ac:dyDescent="0.2">
      <c r="N1041" s="18"/>
    </row>
    <row r="1042" spans="14:14" x14ac:dyDescent="0.2">
      <c r="N1042" s="18"/>
    </row>
    <row r="1043" spans="14:14" x14ac:dyDescent="0.2">
      <c r="N1043" s="18"/>
    </row>
    <row r="1044" spans="14:14" x14ac:dyDescent="0.2">
      <c r="N1044" s="18"/>
    </row>
    <row r="1045" spans="14:14" x14ac:dyDescent="0.2">
      <c r="N1045" s="18"/>
    </row>
    <row r="1046" spans="14:14" x14ac:dyDescent="0.2">
      <c r="N1046" s="18"/>
    </row>
    <row r="1047" spans="14:14" x14ac:dyDescent="0.2">
      <c r="N1047" s="18"/>
    </row>
    <row r="1048" spans="14:14" x14ac:dyDescent="0.2">
      <c r="N1048" s="18"/>
    </row>
    <row r="1049" spans="14:14" x14ac:dyDescent="0.2">
      <c r="N1049" s="18"/>
    </row>
    <row r="1050" spans="14:14" x14ac:dyDescent="0.2">
      <c r="N1050" s="18"/>
    </row>
    <row r="1051" spans="14:14" x14ac:dyDescent="0.2">
      <c r="N1051" s="18"/>
    </row>
    <row r="1052" spans="14:14" x14ac:dyDescent="0.2">
      <c r="N1052" s="18"/>
    </row>
    <row r="1053" spans="14:14" x14ac:dyDescent="0.2">
      <c r="N1053" s="18"/>
    </row>
    <row r="1054" spans="14:14" x14ac:dyDescent="0.2">
      <c r="N1054" s="18"/>
    </row>
    <row r="1055" spans="14:14" x14ac:dyDescent="0.2">
      <c r="N1055" s="18"/>
    </row>
    <row r="1056" spans="14:14" x14ac:dyDescent="0.2">
      <c r="N1056" s="18"/>
    </row>
    <row r="1057" spans="14:14" x14ac:dyDescent="0.2">
      <c r="N1057" s="18"/>
    </row>
    <row r="1058" spans="14:14" x14ac:dyDescent="0.2">
      <c r="N1058" s="18"/>
    </row>
    <row r="1059" spans="14:14" x14ac:dyDescent="0.2">
      <c r="N1059" s="18"/>
    </row>
    <row r="1060" spans="14:14" x14ac:dyDescent="0.2">
      <c r="N1060" s="18"/>
    </row>
    <row r="1061" spans="14:14" x14ac:dyDescent="0.2">
      <c r="N1061" s="18"/>
    </row>
    <row r="1062" spans="14:14" x14ac:dyDescent="0.2">
      <c r="N1062" s="18"/>
    </row>
    <row r="1063" spans="14:14" x14ac:dyDescent="0.2">
      <c r="N1063" s="18"/>
    </row>
    <row r="1064" spans="14:14" x14ac:dyDescent="0.2">
      <c r="N1064" s="18"/>
    </row>
    <row r="1065" spans="14:14" x14ac:dyDescent="0.2">
      <c r="N1065" s="18"/>
    </row>
    <row r="1066" spans="14:14" x14ac:dyDescent="0.2">
      <c r="N1066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User</cp:lastModifiedBy>
  <dcterms:created xsi:type="dcterms:W3CDTF">2022-02-25T10:19:45Z</dcterms:created>
  <dcterms:modified xsi:type="dcterms:W3CDTF">2022-03-19T15:38:34Z</dcterms:modified>
</cp:coreProperties>
</file>