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Jaroslav.Rykhalskyi\Downloads\"/>
    </mc:Choice>
  </mc:AlternateContent>
  <xr:revisionPtr revIDLastSave="0" documentId="13_ncr:1_{EEE3FE27-8F9E-4A72-B685-3CF46648717E}" xr6:coauthVersionLast="47" xr6:coauthVersionMax="47" xr10:uidLastSave="{00000000-0000-0000-0000-000000000000}"/>
  <bookViews>
    <workbookView xWindow="-23475" yWindow="-1905" windowWidth="22305" windowHeight="14085" firstSheet="1" activeTab="1" xr2:uid="{00000000-000D-0000-FFFF-FFFF00000000}"/>
  </bookViews>
  <sheets>
    <sheet name="SNVeryHiddenParameterSheet" sheetId="2" state="veryHidden" r:id="rId1"/>
    <sheet name="Tabelle1" sheetId="1" r:id="rId2"/>
  </sheets>
  <definedNames>
    <definedName name="column_name_1">Tabelle1!$F$4</definedName>
    <definedName name="column_name_2">Tabelle1!$H$4</definedName>
    <definedName name="column_name_3">Tabelle1!$J$4</definedName>
    <definedName name="column_name_4">Tabelle1!$L$4</definedName>
    <definedName name="column_name_5">Tabelle1!$N$4</definedName>
    <definedName name="lar_empty_1">Tabelle1!$C$22:$N$22</definedName>
    <definedName name="lar_empty_10">Tabelle1!$C$69:$N$69</definedName>
    <definedName name="lar_empty_11">Tabelle1!$C$70:$N$70</definedName>
    <definedName name="lar_empty_12">Tabelle1!$AZ$68:$BK$68</definedName>
    <definedName name="lar_empty_13">Tabelle1!$AZ$69:$BK$69</definedName>
    <definedName name="lar_empty_14">Tabelle1!$AZ$70:$BK$70</definedName>
    <definedName name="lar_empty_15">Tabelle1!$C$92:$N$92</definedName>
    <definedName name="lar_empty_16">Tabelle1!$C$93:$N$93</definedName>
    <definedName name="lar_empty_17">Tabelle1!$C$94:$N$94</definedName>
    <definedName name="lar_empty_18">Tabelle1!$AZ$92:$BK$92</definedName>
    <definedName name="lar_empty_19">Tabelle1!$AZ$93:$BK$93</definedName>
    <definedName name="lar_empty_2">Tabelle1!$C$23:$N$23</definedName>
    <definedName name="lar_empty_20">Tabelle1!$AZ$94:$BK$94</definedName>
    <definedName name="lar_empty_3">Tabelle1!$AZ$22:$BK$22</definedName>
    <definedName name="lar_empty_4">Tabelle1!$AZ$23:$BK$23</definedName>
    <definedName name="lar_empty_5">Tabelle1!$C$45:$N$45</definedName>
    <definedName name="lar_empty_6">Tabelle1!$C$46:$N$46</definedName>
    <definedName name="lar_empty_7">Tabelle1!$AZ$45:$BK$45</definedName>
    <definedName name="lar_empty_8">Tabelle1!$AZ$46:$BK$46</definedName>
    <definedName name="lar_empty_9">Tabelle1!$C$68:$N$68</definedName>
    <definedName name="lar_footnote_1">Tabelle1!$C$23:$N$23</definedName>
    <definedName name="lar_footnote_10">Tabelle1!$AZ$45:$BK$45</definedName>
    <definedName name="lar_footnote_11">Tabelle1!$AZ$46:$BK$46</definedName>
    <definedName name="lar_footnote_12">Tabelle1!$AZ$47:$BK$47</definedName>
    <definedName name="lar_footnote_13">Tabelle1!$C$68:$N$68</definedName>
    <definedName name="lar_footnote_14">Tabelle1!$C$69:$N$69</definedName>
    <definedName name="lar_footnote_15">Tabelle1!$C$70:$N$70</definedName>
    <definedName name="lar_footnote_16">Tabelle1!$C$71:$N$71</definedName>
    <definedName name="lar_footnote_17">Tabelle1!$AZ$68:$BK$68</definedName>
    <definedName name="lar_footnote_18">Tabelle1!$AZ$69:$BK$69</definedName>
    <definedName name="lar_footnote_19">Tabelle1!$AZ$70:$BK$70</definedName>
    <definedName name="lar_footnote_2">Tabelle1!$C$24:$N$24</definedName>
    <definedName name="lar_footnote_20">Tabelle1!$AZ$71:$BK$71</definedName>
    <definedName name="lar_footnote_21">Tabelle1!$C$92:$N$92</definedName>
    <definedName name="lar_footnote_22">Tabelle1!$C$93:$N$93</definedName>
    <definedName name="lar_footnote_23">Tabelle1!$C$94:$N$94</definedName>
    <definedName name="lar_footnote_24">Tabelle1!$C$95:$N$95</definedName>
    <definedName name="lar_footnote_25">Tabelle1!$AZ$92:$BK$92</definedName>
    <definedName name="lar_footnote_26">Tabelle1!$AZ$93:$BK$93</definedName>
    <definedName name="lar_footnote_27">Tabelle1!$AZ$94:$BK$94</definedName>
    <definedName name="lar_footnote_28">Tabelle1!$AZ$95:$BK$95</definedName>
    <definedName name="lar_footnote_3">Tabelle1!$C$22:$N$22</definedName>
    <definedName name="lar_footnote_4">Tabelle1!$AZ$22:$BK$22</definedName>
    <definedName name="lar_footnote_5">Tabelle1!$AZ$23:$BK$23</definedName>
    <definedName name="lar_footnote_6">Tabelle1!$AZ$24:$BK$24</definedName>
    <definedName name="lar_footnote_7">Tabelle1!$C$45:$N$45</definedName>
    <definedName name="lar_footnote_8">Tabelle1!$C$46:$N$46</definedName>
    <definedName name="lar_footnote_9">Tabelle1!$C$47:$N$47</definedName>
    <definedName name="lar_highlight_1">Tabelle1!$N$6:$N$20</definedName>
    <definedName name="lar_highlight_2">Tabelle1!$BK$6:$BK$20</definedName>
    <definedName name="lar_highlight_3">Tabelle1!$N$52:$N$67</definedName>
    <definedName name="lar_highlight_4">Tabelle1!$BK$52:$BK$67</definedName>
    <definedName name="lar_single_1">Tabelle1!$C$6:$N$6</definedName>
    <definedName name="lar_single_2">Tabelle1!$AZ$6:$BK$6</definedName>
    <definedName name="lar_single_3">Tabelle1!$C$29:$N$29</definedName>
    <definedName name="lar_single_4">Tabelle1!$AZ$29:$BK$29</definedName>
    <definedName name="lar_single_5">Tabelle1!$C$52:$N$52</definedName>
    <definedName name="lar_single_6">Tabelle1!$AZ$52:$BK$52</definedName>
    <definedName name="lar_single_7">Tabelle1!$C$76:$N$76</definedName>
    <definedName name="lar_single_8">Tabelle1!$AZ$76:$BK$76</definedName>
    <definedName name="lar_text_1">Tabelle1!$D$13:$D$15</definedName>
    <definedName name="lar_text_2">Tabelle1!$BA$13:$BA$15</definedName>
    <definedName name="lar_text_3">Tabelle1!$D$36:$D$38</definedName>
    <definedName name="lar_text_4">Tabelle1!$BA$36:$BA$38</definedName>
    <definedName name="lar_text_5">Tabelle1!$D$59:$D$61</definedName>
    <definedName name="lar_text_6">Tabelle1!$BA$59:$BA$61</definedName>
    <definedName name="lar_text_7">Tabelle1!$D$83:$D$85</definedName>
    <definedName name="lar_text_8">Tabelle1!$BA$83:$BA$85</definedName>
    <definedName name="lar_title_1">Tabelle1!$C$5:$N$5</definedName>
    <definedName name="lar_title_2">Tabelle1!$AZ$5:$BK$5</definedName>
    <definedName name="lar_title_3">Tabelle1!$C$28:$N$28</definedName>
    <definedName name="lar_title_4">Tabelle1!$AZ$28:$BK$28</definedName>
    <definedName name="lar_title_5">Tabelle1!$C$51:$N$51</definedName>
    <definedName name="lar_title_6">Tabelle1!$AZ$51:$BK$51</definedName>
    <definedName name="lar_title_7">Tabelle1!$C$75:$N$75</definedName>
    <definedName name="lar_title_8">Tabelle1!$AZ$75:$BK$75</definedName>
    <definedName name="lar_total_1">Tabelle1!$C$10:$N$10</definedName>
    <definedName name="lar_total_10">Tabelle1!$AZ$33:$BK$33</definedName>
    <definedName name="lar_total_11">Tabelle1!$AZ$35:$BK$35</definedName>
    <definedName name="lar_total_12">Tabelle1!$AZ$38:$BK$38</definedName>
    <definedName name="lar_total_13">Tabelle1!$C$56:$N$56</definedName>
    <definedName name="lar_total_14">Tabelle1!$AZ$56:$BK$56</definedName>
    <definedName name="lar_total_15">Tabelle1!$C$58:$N$58</definedName>
    <definedName name="lar_total_16">Tabelle1!$AZ$58:$BK$58</definedName>
    <definedName name="lar_total_17">Tabelle1!$C$80:$N$80</definedName>
    <definedName name="lar_total_18">Tabelle1!$AZ$80:$BK$80</definedName>
    <definedName name="lar_total_19">Tabelle1!$C$82:$N$82</definedName>
    <definedName name="lar_total_2">Tabelle1!$C$12:$N$12</definedName>
    <definedName name="lar_total_20">Tabelle1!$AZ$82:$BK$82</definedName>
    <definedName name="lar_total_21">Tabelle1!$C$85:$N$85</definedName>
    <definedName name="lar_total_22">Tabelle1!$AZ$85:$BK$85</definedName>
    <definedName name="lar_total_23">Tabelle1!$C$61:$N$61</definedName>
    <definedName name="lar_total_24">Tabelle1!$AZ$61:$BK$61</definedName>
    <definedName name="lar_total_3">Tabelle1!$C$15:$N$15</definedName>
    <definedName name="lar_total_4">Tabelle1!$AZ$10:$BK$10</definedName>
    <definedName name="lar_total_5">Tabelle1!$AZ$12:$BK$12</definedName>
    <definedName name="lar_total_6">Tabelle1!$AZ$15:$BK$15</definedName>
    <definedName name="lar_total_7">Tabelle1!$C$33:$N$33</definedName>
    <definedName name="lar_total_8">Tabelle1!$C$35:$N$35</definedName>
    <definedName name="lar_total_9">Tabelle1!$C$38:$N$38</definedName>
    <definedName name="name_1">Tabelle1!$C:$C</definedName>
    <definedName name="name_1_en">Tabelle1!$AZ:$AZ</definedName>
    <definedName name="outarea">Tabelle1!$C$5:$N$24</definedName>
    <definedName name="outarea_2">Tabelle1!$C$28:$N$47</definedName>
    <definedName name="outarea_2en">Tabelle1!$AZ$28:$BK$47</definedName>
    <definedName name="outarea_3">Tabelle1!$C$51:$N$71</definedName>
    <definedName name="outarea_3en">Tabelle1!$AZ$51:$BK$71</definedName>
    <definedName name="outarea_4">Tabelle1!$C$75:$N$95</definedName>
    <definedName name="outarea_4en">Tabelle1!$AZ$75:$BK$95</definedName>
    <definedName name="outarea_en">Tabelle1!$AZ$5:$BK$24</definedName>
    <definedName name="prog_1_PLLLLQ01">Tabelle1!$V:$V</definedName>
    <definedName name="prog_1_PLQLYTD01">Tabelle1!$AT:$AT</definedName>
    <definedName name="prog_1_PLQYTD01">Tabelle1!$AN:$AN</definedName>
    <definedName name="prog_1_PLYTD01">Tabelle1!$AH:$AH</definedName>
    <definedName name="prog_1_PQTD01">Tabelle1!$P:$P</definedName>
    <definedName name="prog_1_PYTD01">Tabelle1!$AB:$AB</definedName>
    <definedName name="prog_2_PLLLLQ01">Tabelle1!$W:$W</definedName>
    <definedName name="prog_2_PLQLYTD01">Tabelle1!$AU:$AU</definedName>
    <definedName name="prog_2_PLQYTD01">Tabelle1!$AO:$AO</definedName>
    <definedName name="prog_2_PLYTD01">Tabelle1!$AI:$AI</definedName>
    <definedName name="prog_2_PQTD01">Tabelle1!$Q:$Q</definedName>
    <definedName name="prog_2_PYTD01">Tabelle1!$AC:$AC</definedName>
    <definedName name="prog_3_PLLLLQ01">Tabelle1!$X:$X</definedName>
    <definedName name="prog_3_PLQLYTD01">Tabelle1!$AV:$AV</definedName>
    <definedName name="prog_3_PLQYTD01">Tabelle1!$AP:$AP</definedName>
    <definedName name="prog_3_PLYTD01">Tabelle1!$AJ:$AJ</definedName>
    <definedName name="prog_3_PQTD01">Tabelle1!$R:$R</definedName>
    <definedName name="prog_3_PYTD01">Tabelle1!$AD:$AD</definedName>
    <definedName name="prog_4_PLLLLQ01">Tabelle1!$Y:$Y</definedName>
    <definedName name="prog_4_PLQLYTD01">Tabelle1!$AW:$AW</definedName>
    <definedName name="prog_4_PLQYTD01">Tabelle1!$AQ:$AQ</definedName>
    <definedName name="prog_4_PLYTD01">Tabelle1!$AK:$AK</definedName>
    <definedName name="prog_4_PQTD01">Tabelle1!$S:$S</definedName>
    <definedName name="prog_4_PYTD01">Tabelle1!$AE:$AE</definedName>
    <definedName name="prog_5_PLLLLQ01">Tabelle1!$Z:$Z</definedName>
    <definedName name="prog_5_PLQLYTD01">Tabelle1!$AX:$AX</definedName>
    <definedName name="prog_5_PLQYTD01">Tabelle1!$AR:$AR</definedName>
    <definedName name="prog_5_PLYTD01">Tabelle1!$AL:$AL</definedName>
    <definedName name="prog_5_PQTD01">Tabelle1!$T:$T</definedName>
    <definedName name="prog_5_PYTD01">Tabelle1!$AF:$AF</definedName>
    <definedName name="sn_duedate">Tabelle1!$B$3</definedName>
    <definedName name="sn_prevyear">Tabelle1!$B$2</definedName>
    <definedName name="sn_year">Tabelle1!$B$1</definedName>
    <definedName name="value_1_PLLLLQ01">Tabelle1!$F:$F</definedName>
    <definedName name="value_1_PLLLLQ01_en">Tabelle1!$BC:$BC</definedName>
    <definedName name="value_1_PLQLYTD01">Tabelle1!$F:$F</definedName>
    <definedName name="value_1_PLQLYTD01_en">Tabelle1!$BC:$BC</definedName>
    <definedName name="value_1_PLQYTD01">Tabelle1!$F:$F</definedName>
    <definedName name="value_1_PLQYTD01_en">Tabelle1!$BC:$BC</definedName>
    <definedName name="value_1_PLYTD01">Tabelle1!$F:$F</definedName>
    <definedName name="value_1_PLYTD01_en">Tabelle1!$BC:$BC</definedName>
    <definedName name="value_1_PQTD01">Tabelle1!$F:$F</definedName>
    <definedName name="value_1_PQTD01_en">Tabelle1!$BC:$BC</definedName>
    <definedName name="value_1_PYTD01">Tabelle1!$F:$F</definedName>
    <definedName name="value_1_PYTD01_en">Tabelle1!$BC:$BC</definedName>
    <definedName name="value_2_PLLLLQ01">Tabelle1!$H:$H</definedName>
    <definedName name="value_2_PLLLLQ01_en">Tabelle1!$BE:$BE</definedName>
    <definedName name="value_2_PLQLYTD01">Tabelle1!$H:$H</definedName>
    <definedName name="value_2_PLQLYTD01_en">Tabelle1!$BE:$BE</definedName>
    <definedName name="value_2_PLQYTD01">Tabelle1!$H:$H</definedName>
    <definedName name="value_2_PLQYTD01_en">Tabelle1!$BE:$BE</definedName>
    <definedName name="value_2_PLYTD01">Tabelle1!$H:$H</definedName>
    <definedName name="value_2_PLYTD01_en">Tabelle1!$BE:$BE</definedName>
    <definedName name="value_2_PQTD01">Tabelle1!$H:$H</definedName>
    <definedName name="value_2_PQTD01_en">Tabelle1!$BE:$BE</definedName>
    <definedName name="value_2_PYTD01">Tabelle1!$H:$H</definedName>
    <definedName name="value_2_PYTD01_en">Tabelle1!$BE:$BE</definedName>
    <definedName name="value_3_PLLLLQ01">Tabelle1!$J:$J</definedName>
    <definedName name="value_3_PLLLLQ01_en">Tabelle1!$BG:$BG</definedName>
    <definedName name="value_3_PLQLYTD01">Tabelle1!$J:$J</definedName>
    <definedName name="value_3_PLQLYTD01_en">Tabelle1!$BG:$BG</definedName>
    <definedName name="value_3_PLQYTD01">Tabelle1!$J:$J</definedName>
    <definedName name="value_3_PLQYTD01_en">Tabelle1!$BG:$BG</definedName>
    <definedName name="value_3_PLYTD01">Tabelle1!$J:$J</definedName>
    <definedName name="value_3_PLYTD01_en">Tabelle1!$BG:$BG</definedName>
    <definedName name="value_3_PQTD01">Tabelle1!$J:$J</definedName>
    <definedName name="value_3_PQTD01_en">Tabelle1!$BG:$BG</definedName>
    <definedName name="value_3_PYTD01">Tabelle1!$J:$J</definedName>
    <definedName name="value_3_PYTD01_en">Tabelle1!$BG:$BG</definedName>
    <definedName name="value_4_PLLLLQ01">Tabelle1!$L:$L</definedName>
    <definedName name="value_4_PLLLLQ01_en">Tabelle1!$BI:$BI</definedName>
    <definedName name="value_4_PLQLYTD01">Tabelle1!$L:$L</definedName>
    <definedName name="value_4_PLQLYTD01_en">Tabelle1!$BI:$BI</definedName>
    <definedName name="value_4_PLQYTD01">Tabelle1!$L:$L</definedName>
    <definedName name="value_4_PLQYTD01_en">Tabelle1!$BI:$BI</definedName>
    <definedName name="value_4_PLYTD01">Tabelle1!$L:$L</definedName>
    <definedName name="value_4_PLYTD01_en">Tabelle1!$BI:$BI</definedName>
    <definedName name="value_4_PQTD01">Tabelle1!$L:$L</definedName>
    <definedName name="value_4_PQTD01_en">Tabelle1!$BI:$BI</definedName>
    <definedName name="value_4_PYTD01">Tabelle1!$L:$L</definedName>
    <definedName name="value_4_PYTD01_en">Tabelle1!$BI:$BI</definedName>
    <definedName name="value_5_PLLLLQ01">Tabelle1!$N:$N</definedName>
    <definedName name="value_5_PLLLLQ01_en">Tabelle1!$BK:$BK</definedName>
    <definedName name="value_5_PLQLYTD01">Tabelle1!$N:$N</definedName>
    <definedName name="value_5_PLQLYTD01_en">Tabelle1!$BK:$BK</definedName>
    <definedName name="value_5_PLQYTD01">Tabelle1!$N:$N</definedName>
    <definedName name="value_5_PLQYTD01_en">Tabelle1!$BK:$BK</definedName>
    <definedName name="value_5_PLYTD01">Tabelle1!$N:$N</definedName>
    <definedName name="value_5_PLYTD01_en">Tabelle1!$BK:$BK</definedName>
    <definedName name="value_5_PQTD01">Tabelle1!$N:$N</definedName>
    <definedName name="value_5_PQTD01_en">Tabelle1!$BK:$BK</definedName>
    <definedName name="value_5_PYTD01">Tabelle1!$N:$N</definedName>
    <definedName name="value_5_PYTD01_en">Tabelle1!$BK:$BK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8" i="1" l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I135" i="1"/>
  <c r="L135" i="1"/>
  <c r="L90" i="1"/>
  <c r="L43" i="1"/>
  <c r="B135" i="1"/>
  <c r="BI134" i="1"/>
  <c r="L134" i="1"/>
  <c r="B134" i="1"/>
  <c r="BI133" i="1"/>
  <c r="L133" i="1"/>
  <c r="B133" i="1"/>
  <c r="B132" i="1"/>
  <c r="B131" i="1"/>
  <c r="BI130" i="1"/>
  <c r="L130" i="1"/>
  <c r="B130" i="1"/>
  <c r="BI129" i="1"/>
  <c r="L129" i="1"/>
  <c r="B129" i="1"/>
  <c r="BI128" i="1"/>
  <c r="L128" i="1"/>
  <c r="B128" i="1"/>
  <c r="BI127" i="1"/>
  <c r="L127" i="1"/>
  <c r="B127" i="1"/>
  <c r="BI126" i="1"/>
  <c r="L126" i="1"/>
  <c r="B126" i="1"/>
  <c r="BI125" i="1"/>
  <c r="L125" i="1"/>
  <c r="B125" i="1"/>
  <c r="BI124" i="1"/>
  <c r="L124" i="1"/>
  <c r="B124" i="1"/>
  <c r="BI123" i="1"/>
  <c r="L123" i="1"/>
  <c r="L78" i="1"/>
  <c r="L31" i="1"/>
  <c r="B123" i="1"/>
  <c r="BI122" i="1"/>
  <c r="L122" i="1"/>
  <c r="B122" i="1"/>
  <c r="B121" i="1"/>
  <c r="AZ120" i="1"/>
  <c r="C120" i="1"/>
  <c r="B120" i="1"/>
  <c r="B119" i="1"/>
  <c r="B118" i="1"/>
  <c r="B117" i="1"/>
  <c r="B116" i="1"/>
  <c r="B115" i="1"/>
  <c r="BI114" i="1"/>
  <c r="L114" i="1"/>
  <c r="B114" i="1"/>
  <c r="BI113" i="1"/>
  <c r="L113" i="1"/>
  <c r="B113" i="1"/>
  <c r="BI112" i="1"/>
  <c r="L112" i="1"/>
  <c r="B112" i="1"/>
  <c r="B111" i="1"/>
  <c r="B110" i="1"/>
  <c r="BI109" i="1"/>
  <c r="L109" i="1"/>
  <c r="B109" i="1"/>
  <c r="BI108" i="1"/>
  <c r="L108" i="1"/>
  <c r="B108" i="1"/>
  <c r="BI107" i="1"/>
  <c r="BI59" i="1"/>
  <c r="BI13" i="1"/>
  <c r="L107" i="1"/>
  <c r="B107" i="1"/>
  <c r="BI106" i="1"/>
  <c r="L106" i="1"/>
  <c r="B106" i="1"/>
  <c r="BI105" i="1"/>
  <c r="L105" i="1"/>
  <c r="B105" i="1"/>
  <c r="BI104" i="1"/>
  <c r="L104" i="1"/>
  <c r="B104" i="1"/>
  <c r="BI103" i="1"/>
  <c r="L103" i="1"/>
  <c r="B103" i="1"/>
  <c r="BI102" i="1"/>
  <c r="L102" i="1"/>
  <c r="B102" i="1"/>
  <c r="BI101" i="1"/>
  <c r="L101" i="1"/>
  <c r="B101" i="1"/>
  <c r="B100" i="1"/>
  <c r="AZ99" i="1"/>
  <c r="C99" i="1"/>
  <c r="B99" i="1"/>
  <c r="B98" i="1"/>
  <c r="B97" i="1"/>
  <c r="B96" i="1"/>
  <c r="C95" i="1"/>
  <c r="B95" i="1"/>
  <c r="B94" i="1"/>
  <c r="B93" i="1"/>
  <c r="B92" i="1"/>
  <c r="BI91" i="1"/>
  <c r="BI44" i="1"/>
  <c r="L91" i="1"/>
  <c r="L44" i="1"/>
  <c r="B91" i="1"/>
  <c r="BI90" i="1"/>
  <c r="BI43" i="1"/>
  <c r="B90" i="1"/>
  <c r="BI89" i="1"/>
  <c r="L89" i="1"/>
  <c r="B89" i="1"/>
  <c r="BI88" i="1"/>
  <c r="L88" i="1"/>
  <c r="B88" i="1"/>
  <c r="BI87" i="1"/>
  <c r="L87" i="1"/>
  <c r="L40" i="1"/>
  <c r="B87" i="1"/>
  <c r="BI86" i="1"/>
  <c r="L86" i="1"/>
  <c r="B86" i="1"/>
  <c r="BI85" i="1"/>
  <c r="L85" i="1"/>
  <c r="L38" i="1"/>
  <c r="B85" i="1"/>
  <c r="BI84" i="1"/>
  <c r="L84" i="1"/>
  <c r="B84" i="1"/>
  <c r="BI83" i="1"/>
  <c r="BI36" i="1"/>
  <c r="L83" i="1"/>
  <c r="B83" i="1"/>
  <c r="BI82" i="1"/>
  <c r="L82" i="1"/>
  <c r="B82" i="1"/>
  <c r="BI81" i="1"/>
  <c r="L81" i="1"/>
  <c r="B81" i="1"/>
  <c r="BI80" i="1"/>
  <c r="L80" i="1"/>
  <c r="B80" i="1"/>
  <c r="BI79" i="1"/>
  <c r="L79" i="1"/>
  <c r="L32" i="1"/>
  <c r="B79" i="1"/>
  <c r="BI78" i="1"/>
  <c r="BI31" i="1"/>
  <c r="B78" i="1"/>
  <c r="BI77" i="1"/>
  <c r="L77" i="1"/>
  <c r="B77" i="1"/>
  <c r="B76" i="1"/>
  <c r="AZ75" i="1"/>
  <c r="C75" i="1"/>
  <c r="B75" i="1"/>
  <c r="B74" i="1"/>
  <c r="B73" i="1"/>
  <c r="B72" i="1"/>
  <c r="C71" i="1"/>
  <c r="B71" i="1"/>
  <c r="B70" i="1"/>
  <c r="B69" i="1"/>
  <c r="B68" i="1"/>
  <c r="BI67" i="1"/>
  <c r="L67" i="1"/>
  <c r="B67" i="1"/>
  <c r="BI66" i="1"/>
  <c r="L66" i="1"/>
  <c r="L20" i="1"/>
  <c r="B66" i="1"/>
  <c r="BI65" i="1"/>
  <c r="BI19" i="1"/>
  <c r="L65" i="1"/>
  <c r="B65" i="1"/>
  <c r="BI64" i="1"/>
  <c r="BI18" i="1"/>
  <c r="L64" i="1"/>
  <c r="B64" i="1"/>
  <c r="BI63" i="1"/>
  <c r="L63" i="1"/>
  <c r="B63" i="1"/>
  <c r="BI62" i="1"/>
  <c r="L62" i="1"/>
  <c r="B62" i="1"/>
  <c r="BI61" i="1"/>
  <c r="L61" i="1"/>
  <c r="B61" i="1"/>
  <c r="BI60" i="1"/>
  <c r="L60" i="1"/>
  <c r="L14" i="1"/>
  <c r="B60" i="1"/>
  <c r="L59" i="1"/>
  <c r="L13" i="1"/>
  <c r="B59" i="1"/>
  <c r="BI58" i="1"/>
  <c r="L58" i="1"/>
  <c r="B58" i="1"/>
  <c r="BI57" i="1"/>
  <c r="L57" i="1"/>
  <c r="B57" i="1"/>
  <c r="BI56" i="1"/>
  <c r="L56" i="1"/>
  <c r="B56" i="1"/>
  <c r="BI55" i="1"/>
  <c r="L55" i="1"/>
  <c r="B55" i="1"/>
  <c r="BI54" i="1"/>
  <c r="L54" i="1"/>
  <c r="L8" i="1"/>
  <c r="B54" i="1"/>
  <c r="BI53" i="1"/>
  <c r="BI7" i="1"/>
  <c r="L53" i="1"/>
  <c r="B53" i="1"/>
  <c r="B52" i="1"/>
  <c r="AZ51" i="1"/>
  <c r="C51" i="1"/>
  <c r="B51" i="1"/>
  <c r="B50" i="1"/>
  <c r="B49" i="1"/>
  <c r="B48" i="1"/>
  <c r="B47" i="1"/>
  <c r="B46" i="1"/>
  <c r="B45" i="1"/>
  <c r="BK44" i="1"/>
  <c r="BG44" i="1"/>
  <c r="BE44" i="1"/>
  <c r="BC44" i="1"/>
  <c r="N44" i="1"/>
  <c r="J44" i="1"/>
  <c r="H44" i="1"/>
  <c r="F44" i="1"/>
  <c r="B44" i="1"/>
  <c r="BK43" i="1"/>
  <c r="BG43" i="1"/>
  <c r="BE43" i="1"/>
  <c r="BC43" i="1"/>
  <c r="N43" i="1"/>
  <c r="J43" i="1"/>
  <c r="H43" i="1"/>
  <c r="F43" i="1"/>
  <c r="B43" i="1"/>
  <c r="BK42" i="1"/>
  <c r="BI42" i="1"/>
  <c r="BG42" i="1"/>
  <c r="BE42" i="1"/>
  <c r="BC42" i="1"/>
  <c r="N42" i="1"/>
  <c r="L42" i="1"/>
  <c r="J42" i="1"/>
  <c r="H42" i="1"/>
  <c r="F42" i="1"/>
  <c r="B42" i="1"/>
  <c r="BK41" i="1"/>
  <c r="BI41" i="1"/>
  <c r="BG41" i="1"/>
  <c r="BE41" i="1"/>
  <c r="BC41" i="1"/>
  <c r="N41" i="1"/>
  <c r="L41" i="1"/>
  <c r="J41" i="1"/>
  <c r="H41" i="1"/>
  <c r="F41" i="1"/>
  <c r="B41" i="1"/>
  <c r="BK40" i="1"/>
  <c r="BI40" i="1"/>
  <c r="BG40" i="1"/>
  <c r="BE40" i="1"/>
  <c r="BC40" i="1"/>
  <c r="N40" i="1"/>
  <c r="J40" i="1"/>
  <c r="H40" i="1"/>
  <c r="F40" i="1"/>
  <c r="B40" i="1"/>
  <c r="BK39" i="1"/>
  <c r="BI39" i="1"/>
  <c r="BG39" i="1"/>
  <c r="BE39" i="1"/>
  <c r="BC39" i="1"/>
  <c r="N39" i="1"/>
  <c r="L39" i="1"/>
  <c r="J39" i="1"/>
  <c r="H39" i="1"/>
  <c r="F39" i="1"/>
  <c r="B39" i="1"/>
  <c r="BK38" i="1"/>
  <c r="BI38" i="1"/>
  <c r="BG38" i="1"/>
  <c r="BE38" i="1"/>
  <c r="BC38" i="1"/>
  <c r="N38" i="1"/>
  <c r="J38" i="1"/>
  <c r="H38" i="1"/>
  <c r="F38" i="1"/>
  <c r="B38" i="1"/>
  <c r="BK37" i="1"/>
  <c r="BI37" i="1"/>
  <c r="BG37" i="1"/>
  <c r="BE37" i="1"/>
  <c r="BC37" i="1"/>
  <c r="N37" i="1"/>
  <c r="L37" i="1"/>
  <c r="J37" i="1"/>
  <c r="H37" i="1"/>
  <c r="F37" i="1"/>
  <c r="B37" i="1"/>
  <c r="BK36" i="1"/>
  <c r="BG36" i="1"/>
  <c r="BE36" i="1"/>
  <c r="BC36" i="1"/>
  <c r="N36" i="1"/>
  <c r="L36" i="1"/>
  <c r="J36" i="1"/>
  <c r="H36" i="1"/>
  <c r="F36" i="1"/>
  <c r="B36" i="1"/>
  <c r="BK35" i="1"/>
  <c r="BI35" i="1"/>
  <c r="BG35" i="1"/>
  <c r="BE35" i="1"/>
  <c r="BC35" i="1"/>
  <c r="N35" i="1"/>
  <c r="L35" i="1"/>
  <c r="J35" i="1"/>
  <c r="H35" i="1"/>
  <c r="F35" i="1"/>
  <c r="B35" i="1"/>
  <c r="BK34" i="1"/>
  <c r="BI34" i="1"/>
  <c r="BG34" i="1"/>
  <c r="BE34" i="1"/>
  <c r="BC34" i="1"/>
  <c r="N34" i="1"/>
  <c r="L34" i="1"/>
  <c r="J34" i="1"/>
  <c r="H34" i="1"/>
  <c r="F34" i="1"/>
  <c r="B34" i="1"/>
  <c r="BK33" i="1"/>
  <c r="BI33" i="1"/>
  <c r="BG33" i="1"/>
  <c r="BE33" i="1"/>
  <c r="BC33" i="1"/>
  <c r="N33" i="1"/>
  <c r="L33" i="1"/>
  <c r="J33" i="1"/>
  <c r="H33" i="1"/>
  <c r="F33" i="1"/>
  <c r="B33" i="1"/>
  <c r="BK32" i="1"/>
  <c r="BI32" i="1"/>
  <c r="BG32" i="1"/>
  <c r="BE32" i="1"/>
  <c r="BC32" i="1"/>
  <c r="N32" i="1"/>
  <c r="J32" i="1"/>
  <c r="H32" i="1"/>
  <c r="F32" i="1"/>
  <c r="B32" i="1"/>
  <c r="BK31" i="1"/>
  <c r="BG31" i="1"/>
  <c r="BE31" i="1"/>
  <c r="BC31" i="1"/>
  <c r="N31" i="1"/>
  <c r="J31" i="1"/>
  <c r="H31" i="1"/>
  <c r="F31" i="1"/>
  <c r="B31" i="1"/>
  <c r="BK30" i="1"/>
  <c r="BI30" i="1"/>
  <c r="BG30" i="1"/>
  <c r="BE30" i="1"/>
  <c r="BC30" i="1"/>
  <c r="N30" i="1"/>
  <c r="L30" i="1"/>
  <c r="J30" i="1"/>
  <c r="H30" i="1"/>
  <c r="F30" i="1"/>
  <c r="B30" i="1"/>
  <c r="B29" i="1"/>
  <c r="AZ28" i="1"/>
  <c r="C28" i="1"/>
  <c r="B28" i="1"/>
  <c r="B27" i="1"/>
  <c r="B26" i="1"/>
  <c r="B25" i="1"/>
  <c r="B24" i="1"/>
  <c r="B23" i="1"/>
  <c r="B22" i="1"/>
  <c r="BK21" i="1"/>
  <c r="BI21" i="1"/>
  <c r="BG21" i="1"/>
  <c r="BE21" i="1"/>
  <c r="BC21" i="1"/>
  <c r="N21" i="1"/>
  <c r="L21" i="1"/>
  <c r="J21" i="1"/>
  <c r="H21" i="1"/>
  <c r="F21" i="1"/>
  <c r="B21" i="1"/>
  <c r="BK20" i="1"/>
  <c r="BI20" i="1"/>
  <c r="BG20" i="1"/>
  <c r="BE20" i="1"/>
  <c r="BC20" i="1"/>
  <c r="N20" i="1"/>
  <c r="J20" i="1"/>
  <c r="H20" i="1"/>
  <c r="F20" i="1"/>
  <c r="B20" i="1"/>
  <c r="BK19" i="1"/>
  <c r="BG19" i="1"/>
  <c r="BE19" i="1"/>
  <c r="BC19" i="1"/>
  <c r="N19" i="1"/>
  <c r="L19" i="1"/>
  <c r="J19" i="1"/>
  <c r="H19" i="1"/>
  <c r="F19" i="1"/>
  <c r="B19" i="1"/>
  <c r="BK18" i="1"/>
  <c r="BG18" i="1"/>
  <c r="BE18" i="1"/>
  <c r="BC18" i="1"/>
  <c r="N18" i="1"/>
  <c r="L18" i="1"/>
  <c r="J18" i="1"/>
  <c r="H18" i="1"/>
  <c r="F18" i="1"/>
  <c r="B18" i="1"/>
  <c r="BK17" i="1"/>
  <c r="BI17" i="1"/>
  <c r="BG17" i="1"/>
  <c r="BE17" i="1"/>
  <c r="BC17" i="1"/>
  <c r="N17" i="1"/>
  <c r="L17" i="1"/>
  <c r="J17" i="1"/>
  <c r="H17" i="1"/>
  <c r="F17" i="1"/>
  <c r="B17" i="1"/>
  <c r="BK16" i="1"/>
  <c r="BI16" i="1"/>
  <c r="BG16" i="1"/>
  <c r="BE16" i="1"/>
  <c r="BC16" i="1"/>
  <c r="N16" i="1"/>
  <c r="L16" i="1"/>
  <c r="J16" i="1"/>
  <c r="H16" i="1"/>
  <c r="F16" i="1"/>
  <c r="B16" i="1"/>
  <c r="BK15" i="1"/>
  <c r="BI15" i="1"/>
  <c r="BG15" i="1"/>
  <c r="BE15" i="1"/>
  <c r="BC15" i="1"/>
  <c r="N15" i="1"/>
  <c r="L15" i="1"/>
  <c r="J15" i="1"/>
  <c r="H15" i="1"/>
  <c r="F15" i="1"/>
  <c r="B15" i="1"/>
  <c r="BK14" i="1"/>
  <c r="BI14" i="1"/>
  <c r="BG14" i="1"/>
  <c r="BE14" i="1"/>
  <c r="BC14" i="1"/>
  <c r="N14" i="1"/>
  <c r="J14" i="1"/>
  <c r="H14" i="1"/>
  <c r="F14" i="1"/>
  <c r="B14" i="1"/>
  <c r="BK13" i="1"/>
  <c r="BG13" i="1"/>
  <c r="BE13" i="1"/>
  <c r="BC13" i="1"/>
  <c r="N13" i="1"/>
  <c r="J13" i="1"/>
  <c r="H13" i="1"/>
  <c r="F13" i="1"/>
  <c r="B13" i="1"/>
  <c r="BK12" i="1"/>
  <c r="BI12" i="1"/>
  <c r="BG12" i="1"/>
  <c r="BE12" i="1"/>
  <c r="BC12" i="1"/>
  <c r="N12" i="1"/>
  <c r="L12" i="1"/>
  <c r="J12" i="1"/>
  <c r="H12" i="1"/>
  <c r="F12" i="1"/>
  <c r="B12" i="1"/>
  <c r="BK11" i="1"/>
  <c r="BI11" i="1"/>
  <c r="BG11" i="1"/>
  <c r="BE11" i="1"/>
  <c r="BC11" i="1"/>
  <c r="N11" i="1"/>
  <c r="L11" i="1"/>
  <c r="J11" i="1"/>
  <c r="H11" i="1"/>
  <c r="F11" i="1"/>
  <c r="B11" i="1"/>
  <c r="BK10" i="1"/>
  <c r="BI10" i="1"/>
  <c r="BG10" i="1"/>
  <c r="BE10" i="1"/>
  <c r="BC10" i="1"/>
  <c r="N10" i="1"/>
  <c r="L10" i="1"/>
  <c r="J10" i="1"/>
  <c r="H10" i="1"/>
  <c r="F10" i="1"/>
  <c r="B10" i="1"/>
  <c r="BK9" i="1"/>
  <c r="BI9" i="1"/>
  <c r="BG9" i="1"/>
  <c r="BE9" i="1"/>
  <c r="BC9" i="1"/>
  <c r="N9" i="1"/>
  <c r="L9" i="1"/>
  <c r="J9" i="1"/>
  <c r="H9" i="1"/>
  <c r="F9" i="1"/>
  <c r="B9" i="1"/>
  <c r="BK8" i="1"/>
  <c r="BI8" i="1"/>
  <c r="BG8" i="1"/>
  <c r="BE8" i="1"/>
  <c r="BC8" i="1"/>
  <c r="N8" i="1"/>
  <c r="J8" i="1"/>
  <c r="H8" i="1"/>
  <c r="F8" i="1"/>
  <c r="B8" i="1"/>
  <c r="BK7" i="1"/>
  <c r="BG7" i="1"/>
  <c r="BE7" i="1"/>
  <c r="BC7" i="1"/>
  <c r="N7" i="1"/>
  <c r="L7" i="1"/>
  <c r="J7" i="1"/>
  <c r="H7" i="1"/>
  <c r="F7" i="1"/>
  <c r="B7" i="1"/>
  <c r="B6" i="1"/>
  <c r="AZ5" i="1"/>
  <c r="C5" i="1"/>
  <c r="B5" i="1"/>
  <c r="B4" i="1"/>
</calcChain>
</file>

<file path=xl/sharedStrings.xml><?xml version="1.0" encoding="utf-8"?>
<sst xmlns="http://schemas.openxmlformats.org/spreadsheetml/2006/main" count="958" uniqueCount="357">
  <si>
    <t>column_name_1</t>
  </si>
  <si>
    <t>column_name_2</t>
  </si>
  <si>
    <t>column_name_3</t>
  </si>
  <si>
    <t>31.12.</t>
  </si>
  <si>
    <t>column_name_4</t>
  </si>
  <si>
    <t>IndTruck/Service</t>
  </si>
  <si>
    <t>SuppChain/Sol</t>
  </si>
  <si>
    <t>CorpService</t>
  </si>
  <si>
    <t>Konso/Überl.</t>
  </si>
  <si>
    <t>Gesamt</t>
  </si>
  <si>
    <t>column_name_5</t>
  </si>
  <si>
    <t>lar_empty_1</t>
  </si>
  <si>
    <t>in Mio. €</t>
  </si>
  <si>
    <t>Industrial Trucks 
&amp; Services</t>
  </si>
  <si>
    <t>Supply Chain
Solutions</t>
  </si>
  <si>
    <t>Corporate
Services</t>
  </si>
  <si>
    <t>Konsolidierung/
Überleitung</t>
  </si>
  <si>
    <t>in € million</t>
  </si>
  <si>
    <t>Consolidation/
Reconciliation</t>
  </si>
  <si>
    <t>Total</t>
  </si>
  <si>
    <t>lar_empty_10</t>
  </si>
  <si>
    <t>Außenumsatz</t>
  </si>
  <si>
    <t>#s7</t>
  </si>
  <si>
    <t>Revenue from external customers</t>
  </si>
  <si>
    <t>lar_empty_11</t>
  </si>
  <si>
    <t>Innenumsatz</t>
  </si>
  <si>
    <t>#s8</t>
  </si>
  <si>
    <t>Intersegment revenue</t>
  </si>
  <si>
    <t>lar_empty_12</t>
  </si>
  <si>
    <t>Gesamtumsatz</t>
  </si>
  <si>
    <t>#s9</t>
  </si>
  <si>
    <t>Total revenue</t>
  </si>
  <si>
    <t>lar_empty_13</t>
  </si>
  <si>
    <t>Ergebnis vor Ertragsteuern</t>
  </si>
  <si>
    <t>#s10</t>
  </si>
  <si>
    <t>Earnings before taxes</t>
  </si>
  <si>
    <t>lar_empty_14</t>
  </si>
  <si>
    <t>Nettofinanzergebnis</t>
  </si>
  <si>
    <t>#s11</t>
  </si>
  <si>
    <t>Net financial expenses</t>
  </si>
  <si>
    <t>lar_empty_15</t>
  </si>
  <si>
    <t>EBIT</t>
  </si>
  <si>
    <t>#s12</t>
  </si>
  <si>
    <t>lar_empty_16</t>
  </si>
  <si>
    <t>+</t>
  </si>
  <si>
    <t>Einmal- und Sondereffekte</t>
  </si>
  <si>
    <t>#s13</t>
  </si>
  <si>
    <t>Non-recurring items</t>
  </si>
  <si>
    <t>lar_empty_17</t>
  </si>
  <si>
    <t>Effekte aus Kaufpreisallokationen</t>
  </si>
  <si>
    <t>#s14</t>
  </si>
  <si>
    <t>PPA items</t>
  </si>
  <si>
    <t>lar_empty_18</t>
  </si>
  <si>
    <t>=</t>
  </si>
  <si>
    <t>EBIT bereinigt</t>
  </si>
  <si>
    <t>#s15</t>
  </si>
  <si>
    <t>Adjusted EBIT</t>
  </si>
  <si>
    <t>lar_empty_19</t>
  </si>
  <si>
    <t>Segmentvermögen</t>
  </si>
  <si>
    <t>#s16</t>
  </si>
  <si>
    <t>Segment assets</t>
  </si>
  <si>
    <t>lar_empty_2</t>
  </si>
  <si>
    <t>Segmentschulden</t>
  </si>
  <si>
    <t>#s17</t>
  </si>
  <si>
    <t>Segment liabilities</t>
  </si>
  <si>
    <t>lar_empty_20</t>
  </si>
  <si>
    <t>Investitionen¹</t>
  </si>
  <si>
    <t>#s18</t>
  </si>
  <si>
    <t>Capital expenditure¹</t>
  </si>
  <si>
    <t>lar_empty_3</t>
  </si>
  <si>
    <t>Planmäßige Abschreibungen²</t>
  </si>
  <si>
    <t>#s19</t>
  </si>
  <si>
    <t>Amortisation and depreciation²</t>
  </si>
  <si>
    <t>lar_empty_4</t>
  </si>
  <si>
    <t>Auftragseingang</t>
  </si>
  <si>
    <t>#s20</t>
  </si>
  <si>
    <t>Order intake</t>
  </si>
  <si>
    <t>lar_empty_5</t>
  </si>
  <si>
    <t>Anzahl der Mitarbeiter</t>
  </si>
  <si>
    <t>#s21</t>
  </si>
  <si>
    <t>Number of employees ³</t>
  </si>
  <si>
    <t>lar_empty_6</t>
  </si>
  <si>
    <t>lar_empty_7</t>
  </si>
  <si>
    <t>1 Sachinvestitionen inklusive aktivierter Entwicklungskosten, ohne Nutzungsrechte</t>
  </si>
  <si>
    <t>1 Capital expenditure including capitalised development costs, excluding right-of-use assets</t>
  </si>
  <si>
    <t>lar_empty_8</t>
  </si>
  <si>
    <t>2 Auf immaterielle Vermögenswerte und Sachanlagen (ohne Nutzungsrechte und Effekte aus Kaufpreisallokationen) entfallend</t>
  </si>
  <si>
    <t>2 On intangible assets and property, plant and equipment (excluding right-of-use assets and PPA items)</t>
  </si>
  <si>
    <t>lar_empty_9</t>
  </si>
  <si>
    <t>lar_footnote_1</t>
  </si>
  <si>
    <t>lar_footnote_10</t>
  </si>
  <si>
    <t>lar_footnote_11</t>
  </si>
  <si>
    <t>lar_footnote_12</t>
  </si>
  <si>
    <t>lar_footnote_13</t>
  </si>
  <si>
    <t>lar_footnote_14</t>
  </si>
  <si>
    <t>lar_footnote_15</t>
  </si>
  <si>
    <t>lar_footnote_16</t>
  </si>
  <si>
    <t>lar_footnote_17</t>
  </si>
  <si>
    <t>lar_footnote_18</t>
  </si>
  <si>
    <t>lar_footnote_19</t>
  </si>
  <si>
    <t>Non-recurring items"</t>
  </si>
  <si>
    <t>lar_footnote_2</t>
  </si>
  <si>
    <t>lar_footnote_20</t>
  </si>
  <si>
    <t>lar_footnote_21</t>
  </si>
  <si>
    <t>lar_footnote_22</t>
  </si>
  <si>
    <t>lar_footnote_23</t>
  </si>
  <si>
    <t>lar_footnote_24</t>
  </si>
  <si>
    <t>lar_footnote_25</t>
  </si>
  <si>
    <t>lar_footnote_26</t>
  </si>
  <si>
    <t>lar_footnote_27</t>
  </si>
  <si>
    <t>lar_footnote_28</t>
  </si>
  <si>
    <t>lar_footnote_3</t>
  </si>
  <si>
    <t>lar_footnote_4</t>
  </si>
  <si>
    <t>lar_footnote_5</t>
  </si>
  <si>
    <t>lar_footnote_6</t>
  </si>
  <si>
    <t>lar_footnote_7</t>
  </si>
  <si>
    <t>lar_footnote_8</t>
  </si>
  <si>
    <t>lar_footnote_9</t>
  </si>
  <si>
    <t>;-3120000000#IT&amp;S;3121000010#IT&amp;S</t>
  </si>
  <si>
    <t>;-3120000000#SCS;3121000010#SCS</t>
  </si>
  <si>
    <t>;-3120000000#CS;3121000010#CS</t>
  </si>
  <si>
    <t>#s53</t>
  </si>
  <si>
    <t>;-3120000000;3121000010</t>
  </si>
  <si>
    <t>lar_highlight_1</t>
  </si>
  <si>
    <t>;-3121000010#IT&amp;S</t>
  </si>
  <si>
    <t>;-3121000010#SCS</t>
  </si>
  <si>
    <t>;-3121000010#CS</t>
  </si>
  <si>
    <t>#s54</t>
  </si>
  <si>
    <t>;-3121000010</t>
  </si>
  <si>
    <t>lar_highlight_2</t>
  </si>
  <si>
    <t>;-3120000000#IT&amp;S</t>
  </si>
  <si>
    <t>;-3120000000#SCS</t>
  </si>
  <si>
    <t>;-3120000000#CS</t>
  </si>
  <si>
    <t>#s55</t>
  </si>
  <si>
    <t>;-3120000000</t>
  </si>
  <si>
    <t>lar_highlight_3</t>
  </si>
  <si>
    <t>;-3002000000#IT&amp;S</t>
  </si>
  <si>
    <t>;-3002000000#SCS</t>
  </si>
  <si>
    <t>;-3002000000#CS</t>
  </si>
  <si>
    <t>#s56</t>
  </si>
  <si>
    <t>;-3002000000</t>
  </si>
  <si>
    <t>lar_highlight_4</t>
  </si>
  <si>
    <t>;-3700000000#IT&amp;S</t>
  </si>
  <si>
    <t>;-3700000000#SCS</t>
  </si>
  <si>
    <t>;-3700000000#CS</t>
  </si>
  <si>
    <t>#s57</t>
  </si>
  <si>
    <t>;-3700000000</t>
  </si>
  <si>
    <t>lar_single_1</t>
  </si>
  <si>
    <t>;-3003000000#IT&amp;S</t>
  </si>
  <si>
    <t>;-3003000000#SCS</t>
  </si>
  <si>
    <t>;-3003000000#CS</t>
  </si>
  <si>
    <t>#s58</t>
  </si>
  <si>
    <t>;-3003000000</t>
  </si>
  <si>
    <t>lar_single_2</t>
  </si>
  <si>
    <t>;3003000000#COM_OTH#IT&amp;S;3003000000#TR_OTH#IT&amp;S</t>
  </si>
  <si>
    <t>;3003000000#COM_OTH#SCS;3003000000#TR_OTH#SCS</t>
  </si>
  <si>
    <t>;3003000000#COM_OTH#CS;3003000000#TR_OTH#CS</t>
  </si>
  <si>
    <t>#s59</t>
  </si>
  <si>
    <t>;3003000000#COM_OTH;3003000000#TR_OTH</t>
  </si>
  <si>
    <t>lar_single_3</t>
  </si>
  <si>
    <t>;3003000000#TR_PPA#IT&amp;S</t>
  </si>
  <si>
    <t>;3003000000#TR_PPA#SCS</t>
  </si>
  <si>
    <t>;3003000000#TR_PPA#CS</t>
  </si>
  <si>
    <t>#s60</t>
  </si>
  <si>
    <t>;3003000000#TR_PPA</t>
  </si>
  <si>
    <t>lar_single_4</t>
  </si>
  <si>
    <t>;-3003000000###IT&amp;S</t>
  </si>
  <si>
    <t>;-3003000000###SCS</t>
  </si>
  <si>
    <t>;-3003000000###CS</t>
  </si>
  <si>
    <t>#s61</t>
  </si>
  <si>
    <t>;-3003000000##</t>
  </si>
  <si>
    <t>lar_single_5</t>
  </si>
  <si>
    <t>;1000000000#IT&amp;S;-1131100010#IT&amp;S</t>
  </si>
  <si>
    <t>;1000000000#SCS;-1131100010#SCS</t>
  </si>
  <si>
    <t>;1000000000#CS;-1131100010#CS</t>
  </si>
  <si>
    <t>#s62</t>
  </si>
  <si>
    <t>;1000000000</t>
  </si>
  <si>
    <t>lar_single_6</t>
  </si>
  <si>
    <t>;-2000000000#IT&amp;S;2100000000#IT&amp;S</t>
  </si>
  <si>
    <t>;-2000000000#SCS;2100000000#SCS</t>
  </si>
  <si>
    <t>;-2000000000#CS;2100000000#CS</t>
  </si>
  <si>
    <t>#s63</t>
  </si>
  <si>
    <t>;-2000000000;2100000000</t>
  </si>
  <si>
    <t>lar_single_7</t>
  </si>
  <si>
    <t>;1110000000#130#IT&amp;S;1123000000#130#IT&amp;S;1124000000#130#IT&amp;S;1125000000#130#IT&amp;S;1127000000#130#IT&amp;S</t>
  </si>
  <si>
    <t>;1110000000#130#SCS;1123000000#130#SCS;1124000000#130#SCS;1125000000#130#SCS;1127000000#130#SCS</t>
  </si>
  <si>
    <t>;1110000000#130#CS;1123000000#130#CS;1124000000#130#CS;1125000000#130#CS;1127000000#130#CS</t>
  </si>
  <si>
    <t>#s64</t>
  </si>
  <si>
    <t>;1110000000#130;1123000000#130;1124000000#130;1125000000#130;1127000000#130</t>
  </si>
  <si>
    <t>lar_single_8</t>
  </si>
  <si>
    <t>;-1000000000#230#IT&amp;S;1115600010#230#IT&amp;S;1123500010#230#IT&amp;S;1124700010#230#IT&amp;S;1125500010#230#IT&amp;S;1126000000#230#IT&amp;S;1128000000#230#IT&amp;S;1130000000#230#IT&amp;S;-3144100010#TR_PPA#IT&amp;S;-3144150010#TR_PPA#IT&amp;S;-3144300010#TR_PPA#IT&amp;S;-3144400010#TR_PPA#IT&amp;S;-3144500010#TR_PPA#IT&amp;S;-3144880010#TR_PPA#IT&amp;S;-3144890010#TR_PPA#IT&amp;S;-3144900010#TR_PPA#IT&amp;S;-3211000010#TR_PPA#IT&amp;S;-3213000010#TR_PPA#IT&amp;S;-3219000010#TR_PPA#IT&amp;S;-3221000010#TR_PPA#IT&amp;S;-3223000010#TR_PPA#IT&amp;S;-3224000010#TR_PPA#IT&amp;S;-3231000010#TR_PPA#IT&amp;S;-3233000010#TR_PPA#IT&amp;S;-3234000010#TR_PPA#IT&amp;S;-3237000010#TR_PPA#IT&amp;S;-3306000010#TR_PPA#IT&amp;S;-3307000010#TR_PPA#IT&amp;S;-3406000010#TR_PPA#IT&amp;S;-3407000010#TR_PPA#IT&amp;S;-3510000010#TR_PPA#IT&amp;S</t>
  </si>
  <si>
    <t>;-1000000000#230#SCS;1115600010#230#SCS;1123500010#230#SCS;1124700010#230#SCS;1125500010#230#SCS;1126000000#230#SCS;1128000000#230#SCS;1130000000#230#SCS;-3144100010#TR_PPA#SCS;-3144150010#TR_PPA#SCS;-3144300010#TR_PPA#SCS;-3144400010#TR_PPA#SCS;-3144500010#TR_PPA#SCS;-3144880010#TR_PPA#SCS;-3144890010#TR_PPA#SCS;-3144900010#TR_PPA#SCS;-3211000010#TR_PPA#SCS;-3213000010#TR_PPA#SCS;-3219000010#TR_PPA#SCS;-3221000010#TR_PPA#SCS;-3223000010#TR_PPA#SCS;-3224000010#TR_PPA#SCS;-3231000010#TR_PPA#SCS;-3233000010#TR_PPA#SCS;-3234000010#TR_PPA#SCS;-3237000010#TR_PPA#SCS;-3306000010#TR_PPA#SCS;-3307000010#TR_PPA#SCS;-3406000010#TR_PPA#SCS;-3407000010#TR_PPA#SCS;-3510000010#TR_PPA#SCS</t>
  </si>
  <si>
    <t>;-1000000000#230#CS;1115600010#230#CS;1123500010#230#CS;1124700010#230#CS;1125500010#230#CS;1126000000#230#CS;1128000000#230#CS;1130000000#230#CS;-3144100010#TR_PPA#CS;-3144150010#TR_PPA#CS;-3144300010#TR_PPA#CS;-3144400010#TR_PPA#CS;-3144500010#TR_PPA#CS;-3144880010#TR_PPA#CS;-3144890010#TR_PPA#CS;-3144900010#TR_PPA#CS;-3211000010#TR_PPA#CS;-3213000010#TR_PPA#CS;-3219000010#TR_PPA#CS;-3221000010#TR_PPA#CS;-3223000010#TR_PPA#CS;-3224000010#TR_PPA#CS;-3231000010#TR_PPA#CS;-3233000010#TR_PPA#CS;-3234000010#TR_PPA#CS;-3237000010#TR_PPA#CS;-3306000010#TR_PPA#CS;-3307000010#TR_PPA#CS;-3406000010#TR_PPA#CS;-3407000010#TR_PPA#CS;-3510000010#TR_PPA#CS</t>
  </si>
  <si>
    <t>#s65</t>
  </si>
  <si>
    <t>;-1000000000#230;1115600010#230;1123500010#230;1124700010#230;1125500010#230;1126000000#230;1128000000#230;1130000000#230;-3144100010#TR_PPA;-3144150010#TR_PPA;-3144300010#TR_PPA;-3144400010#TR_PPA;-3144500010#TR_PPA;-3144880010#TR_PPA;-3144890010#TR_PPA;-3144900010#TR_PPA;-3211000010#TR_PPA;-3213000010#TR_PPA;-3219000010#TR_PPA;-3221000010#TR_PPA;-3223000010#TR_PPA;-3224000010#TR_PPA;-3231000010#TR_PPA;-3233000010#TR_PPA;-3234000010#TR_PPA;-3237000010#TR_PPA;-3306000010#TR_PPA;-3307000010#TR_PPA;-3406000010#TR_PPA;-3407000010#TR_PPA;-3510000010#TR_PPA</t>
  </si>
  <si>
    <t>lar_text_1</t>
  </si>
  <si>
    <t>;7122300000#IT&amp;S</t>
  </si>
  <si>
    <t>;7122300000#SCS</t>
  </si>
  <si>
    <t>;7122300000#CS</t>
  </si>
  <si>
    <t>#s66</t>
  </si>
  <si>
    <t>;7122300000</t>
  </si>
  <si>
    <t>lar_text_2</t>
  </si>
  <si>
    <t>Anzahl der Mitarbeiter³</t>
  </si>
  <si>
    <t>#m67</t>
  </si>
  <si>
    <t>#s67</t>
  </si>
  <si>
    <t>Number of employees³</t>
  </si>
  <si>
    <t>lar_text_3</t>
  </si>
  <si>
    <t>lar_text_4</t>
  </si>
  <si>
    <t>lar_text_5</t>
  </si>
  <si>
    <t>2 On intangible assets and property, plant and equipment (excluding right-of-use assets and PPA items) Kaufpreisallokationen) entfallend</t>
  </si>
  <si>
    <t>lar_text_6</t>
  </si>
  <si>
    <t>3 Number of employees (full-time equivalents) as at 30/06/2019; allocation according to the contractual relationships</t>
  </si>
  <si>
    <t>lar_text_7</t>
  </si>
  <si>
    <t>lar_text_8</t>
  </si>
  <si>
    <t>lar_title_1</t>
  </si>
  <si>
    <t>lar_title_2</t>
  </si>
  <si>
    <t>lar_title_3</t>
  </si>
  <si>
    <t>lar_title_4</t>
  </si>
  <si>
    <t>lar_title_5</t>
  </si>
  <si>
    <t>lar_title_6</t>
  </si>
  <si>
    <t>lar_title_7</t>
  </si>
  <si>
    <t>lar_title_8</t>
  </si>
  <si>
    <t>lar_total_1</t>
  </si>
  <si>
    <t>lar_total_10</t>
  </si>
  <si>
    <t>lar_total_11</t>
  </si>
  <si>
    <t>lar_total_12</t>
  </si>
  <si>
    <t>;-3003000000###CS;-3003000000#TR_ICO#CS</t>
  </si>
  <si>
    <t>lar_total_13</t>
  </si>
  <si>
    <t>lar_total_14</t>
  </si>
  <si>
    <t>lar_total_15</t>
  </si>
  <si>
    <t>lar_total_16</t>
  </si>
  <si>
    <t>lar_total_17</t>
  </si>
  <si>
    <t>lar_total_18</t>
  </si>
  <si>
    <t>lar_total_19</t>
  </si>
  <si>
    <t>lar_total_2</t>
  </si>
  <si>
    <t>lar_total_20</t>
  </si>
  <si>
    <t>lar_total_21</t>
  </si>
  <si>
    <t>3 Number of employees (full-time equivalents) as at 30/06/2018; allocation according to the contractual relationships</t>
  </si>
  <si>
    <t>lar_total_22</t>
  </si>
  <si>
    <t>lar_total_23</t>
  </si>
  <si>
    <t>lar_total_24</t>
  </si>
  <si>
    <t>lar_total_3</t>
  </si>
  <si>
    <t>lar_total_4</t>
  </si>
  <si>
    <t>lar_total_5</t>
  </si>
  <si>
    <t>lar_total_6</t>
  </si>
  <si>
    <t>lar_total_7</t>
  </si>
  <si>
    <t>lar_total_8</t>
  </si>
  <si>
    <t>lar_total_9</t>
  </si>
  <si>
    <t>name_1</t>
  </si>
  <si>
    <t>name_1_en</t>
  </si>
  <si>
    <t>outarea</t>
  </si>
  <si>
    <t>outarea_2</t>
  </si>
  <si>
    <t>outarea_2en</t>
  </si>
  <si>
    <t>#l110</t>
  </si>
  <si>
    <t>outarea_3</t>
  </si>
  <si>
    <t>#l111</t>
  </si>
  <si>
    <t>outarea_3en</t>
  </si>
  <si>
    <t>outarea_4</t>
  </si>
  <si>
    <t>outarea_4en</t>
  </si>
  <si>
    <t>outarea_en</t>
  </si>
  <si>
    <t>#l115</t>
  </si>
  <si>
    <t>prog_1_PLLLLQ01</t>
  </si>
  <si>
    <t>prog_1_PLQLYTD01</t>
  </si>
  <si>
    <t>prog_1_PLQYTD01</t>
  </si>
  <si>
    <t>prog_1_PLYTD01</t>
  </si>
  <si>
    <t>prog_1_PQTD01</t>
  </si>
  <si>
    <t>prog_1_PYTD01</t>
  </si>
  <si>
    <t>prog_2_PLLLLQ01</t>
  </si>
  <si>
    <t>prog_2_PLQLYTD01</t>
  </si>
  <si>
    <t>prog_2_PLQYTD01</t>
  </si>
  <si>
    <t>prog_2_PLYTD01</t>
  </si>
  <si>
    <t>prog_2_PQTD01</t>
  </si>
  <si>
    <t>prog_2_PYTD01</t>
  </si>
  <si>
    <t>prog_3_PLLLLQ01</t>
  </si>
  <si>
    <t>prog_3_PLQLYTD01</t>
  </si>
  <si>
    <t>prog_3_PLQYTD01</t>
  </si>
  <si>
    <t>prog_3_PLYTD01</t>
  </si>
  <si>
    <t>#l131</t>
  </si>
  <si>
    <t>prog_3_PQTD01</t>
  </si>
  <si>
    <t>#l132</t>
  </si>
  <si>
    <t>prog_3_PYTD01</t>
  </si>
  <si>
    <t>prog_4_PLLLLQ01</t>
  </si>
  <si>
    <t>prog_4_PLQLYTD01</t>
  </si>
  <si>
    <t>prog_4_PLQYTD01</t>
  </si>
  <si>
    <t>#l136</t>
  </si>
  <si>
    <t>prog_4_PLYTD01</t>
  </si>
  <si>
    <t>prog_4_PQTD01</t>
  </si>
  <si>
    <t>prog_4_PYTD01</t>
  </si>
  <si>
    <t>prog_5_PLLLLQ01</t>
  </si>
  <si>
    <t>prog_5_PLQLYTD01</t>
  </si>
  <si>
    <t>prog_5_PLQYTD01</t>
  </si>
  <si>
    <t>prog_5_PLYTD01</t>
  </si>
  <si>
    <t>prog_5_PQTD01</t>
  </si>
  <si>
    <t>prog_5_PYTD01</t>
  </si>
  <si>
    <t>sn_duedate</t>
  </si>
  <si>
    <t>sn_prevyear</t>
  </si>
  <si>
    <t>sn_year</t>
  </si>
  <si>
    <t>value_1_PLLLLQ01</t>
  </si>
  <si>
    <t>value_1_PLLLLQ01_en</t>
  </si>
  <si>
    <t>value_1_PLQLYTD01</t>
  </si>
  <si>
    <t>value_1_PLQLYTD01_en</t>
  </si>
  <si>
    <t>value_1_PLQYTD01</t>
  </si>
  <si>
    <t>value_1_PLQYTD01_en</t>
  </si>
  <si>
    <t>value_1_PLYTD01</t>
  </si>
  <si>
    <t>value_1_PLYTD01_en</t>
  </si>
  <si>
    <t>value_1_PQTD01</t>
  </si>
  <si>
    <t>value_1_PQTD01_en</t>
  </si>
  <si>
    <t>value_1_PYTD01</t>
  </si>
  <si>
    <t>value_1_PYTD01_en</t>
  </si>
  <si>
    <t>value_2_PLLLLQ01</t>
  </si>
  <si>
    <t>value_2_PLLLLQ01_en</t>
  </si>
  <si>
    <t>value_2_PLQLYTD01</t>
  </si>
  <si>
    <t>value_2_PLQLYTD01_en</t>
  </si>
  <si>
    <t>value_2_PLQYTD01</t>
  </si>
  <si>
    <t>value_2_PLQYTD01_en</t>
  </si>
  <si>
    <t>value_2_PLYTD01</t>
  </si>
  <si>
    <t>value_2_PLYTD01_en</t>
  </si>
  <si>
    <t>value_2_PQTD01</t>
  </si>
  <si>
    <t>value_2_PQTD01_en</t>
  </si>
  <si>
    <t>value_2_PYTD01</t>
  </si>
  <si>
    <t>value_2_PYTD01_en</t>
  </si>
  <si>
    <t>value_3_PLLLLQ01</t>
  </si>
  <si>
    <t>value_3_PLLLLQ01_en</t>
  </si>
  <si>
    <t>value_3_PLQLYTD01</t>
  </si>
  <si>
    <t>value_3_PLQLYTD01_en</t>
  </si>
  <si>
    <t>value_3_PLQYTD01</t>
  </si>
  <si>
    <t>value_3_PLQYTD01_en</t>
  </si>
  <si>
    <t>value_3_PLYTD01</t>
  </si>
  <si>
    <t>value_3_PLYTD01_en</t>
  </si>
  <si>
    <t>value_3_PQTD01</t>
  </si>
  <si>
    <t>value_3_PQTD01_en</t>
  </si>
  <si>
    <t>value_3_PYTD01</t>
  </si>
  <si>
    <t>value_3_PYTD01_en</t>
  </si>
  <si>
    <t>value_4_PLLLLQ01</t>
  </si>
  <si>
    <t>value_4_PLLLLQ01_en</t>
  </si>
  <si>
    <t>value_4_PLQLYTD01</t>
  </si>
  <si>
    <t>value_4_PLQLYTD01_en</t>
  </si>
  <si>
    <t>value_4_PLQYTD01</t>
  </si>
  <si>
    <t>value_4_PLQYTD01_en</t>
  </si>
  <si>
    <t>value_4_PLYTD01</t>
  </si>
  <si>
    <t>value_4_PLYTD01_en</t>
  </si>
  <si>
    <t>value_4_PQTD01</t>
  </si>
  <si>
    <t>value_4_PQTD01_en</t>
  </si>
  <si>
    <t>value_4_PYTD01</t>
  </si>
  <si>
    <t>value_4_PYTD01_en</t>
  </si>
  <si>
    <t>value_5_PLLLLQ01</t>
  </si>
  <si>
    <t>value_5_PLLLLQ01_en</t>
  </si>
  <si>
    <t>value_5_PLQLYTD01</t>
  </si>
  <si>
    <t>value_5_PLQLYTD01_en</t>
  </si>
  <si>
    <t>value_5_PLQYTD01</t>
  </si>
  <si>
    <t>value_5_PLQYTD01_en</t>
  </si>
  <si>
    <t>value_5_PLYTD01</t>
  </si>
  <si>
    <t>value_5_PLYTD01_en</t>
  </si>
  <si>
    <t>value_5_PQTD01</t>
  </si>
  <si>
    <t>value_5_PQTD01_en</t>
  </si>
  <si>
    <t>value_5_PYTD01</t>
  </si>
  <si>
    <t>value_5_PYTD01_en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</si>
</sst>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–#,##0.0;&quot;–&quot;"/>
    <numFmt numFmtId="165" formatCode="#,##0;\–#,##0;&quot;–&quot;"/>
    <numFmt numFmtId="166" formatCode="#,##0.0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.25"/>
      <color theme="1"/>
      <name val="Arial"/>
      <family val="2"/>
    </font>
    <font>
      <b/>
      <sz val="8.5"/>
      <color rgb="FFC2005D"/>
      <name val="Arial"/>
      <family val="2"/>
    </font>
    <font>
      <b/>
      <sz val="8"/>
      <color rgb="FFC2005D"/>
      <name val="Arial"/>
      <family val="2"/>
    </font>
    <font>
      <sz val="8"/>
      <color rgb="FFC2005D"/>
      <name val="Arial"/>
      <family val="2"/>
    </font>
    <font>
      <sz val="11"/>
      <name val="Calibri"/>
      <family val="2"/>
      <scheme val="minor"/>
    </font>
    <font>
      <b/>
      <sz val="8.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.25"/>
      <name val="Arial"/>
      <family val="2"/>
    </font>
    <font>
      <b/>
      <sz val="8.5"/>
      <color rgb="FFC5005D"/>
      <name val="Arial"/>
      <family val="2"/>
    </font>
    <font>
      <sz val="8.5"/>
      <name val="Arial"/>
      <family val="2"/>
    </font>
    <font>
      <b/>
      <sz val="8"/>
      <color rgb="FFC5005D"/>
      <name val="Arial"/>
      <family val="2"/>
    </font>
    <font>
      <sz val="8"/>
      <color rgb="FFC5005D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/>
      <right/>
      <top style="thin">
        <color rgb="FFBDB6B0"/>
      </top>
      <bottom/>
      <diagonal/>
    </border>
    <border>
      <left/>
      <right/>
      <top/>
      <bottom style="thin">
        <color rgb="FFBDB6B0"/>
      </bottom>
      <diagonal/>
    </border>
    <border>
      <left/>
      <right/>
      <top/>
      <bottom style="medium">
        <color rgb="FFC2005D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2005D"/>
      </top>
      <bottom style="thin">
        <color indexed="64"/>
      </bottom>
      <diagonal/>
    </border>
    <border>
      <left/>
      <right/>
      <top style="medium">
        <color rgb="FFAE0055"/>
      </top>
      <bottom style="thin">
        <color indexed="64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/>
      <top/>
      <bottom style="medium">
        <color rgb="FFC5005D"/>
      </bottom>
      <diagonal/>
    </border>
    <border>
      <left/>
      <right/>
      <top style="medium">
        <color rgb="FFC5005D"/>
      </top>
      <bottom style="thin">
        <color indexed="64"/>
      </bottom>
      <diagonal/>
    </border>
    <border>
      <left/>
      <right/>
      <top style="thin">
        <color rgb="FFBDB6B0"/>
      </top>
      <bottom style="thin">
        <color rgb="FFBDB6B0"/>
      </bottom>
      <diagonal/>
    </border>
    <border>
      <left/>
      <right/>
      <top style="thin">
        <color rgb="FFBDB6B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BDB6B0"/>
      </bottom>
      <diagonal/>
    </border>
  </borders>
  <cellStyleXfs count="1">
    <xf numFmtId="0" fontId="0" fillId="0" borderId="0"/>
  </cellStyleXfs>
  <cellXfs count="107">
    <xf numFmtId="0" fontId="0" fillId="0" borderId="0" xfId="0"/>
    <xf numFmtId="164" fontId="1" fillId="0" borderId="3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" fillId="0" borderId="0" xfId="0" quotePrefix="1" applyFont="1"/>
    <xf numFmtId="0" fontId="2" fillId="0" borderId="0" xfId="0" quotePrefix="1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 wrapText="1"/>
    </xf>
    <xf numFmtId="0" fontId="5" fillId="0" borderId="8" xfId="0" applyFont="1" applyBorder="1" applyAlignment="1">
      <alignment horizontal="right"/>
    </xf>
    <xf numFmtId="0" fontId="7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4" fillId="0" borderId="5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0" fillId="2" borderId="0" xfId="0" applyFont="1" applyFill="1" applyAlignment="1">
      <alignment horizontal="right"/>
    </xf>
    <xf numFmtId="164" fontId="15" fillId="0" borderId="0" xfId="0" applyNumberFormat="1" applyFont="1" applyAlignment="1">
      <alignment horizontal="right"/>
    </xf>
    <xf numFmtId="164" fontId="15" fillId="0" borderId="2" xfId="0" applyNumberFormat="1" applyFont="1" applyBorder="1" applyAlignment="1">
      <alignment horizontal="right"/>
    </xf>
    <xf numFmtId="164" fontId="14" fillId="0" borderId="0" xfId="0" applyNumberFormat="1" applyFont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5" fillId="0" borderId="3" xfId="0" applyNumberFormat="1" applyFont="1" applyBorder="1" applyAlignment="1">
      <alignment horizontal="right"/>
    </xf>
    <xf numFmtId="165" fontId="15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6" xfId="0" applyFont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165" fontId="10" fillId="0" borderId="3" xfId="0" applyNumberFormat="1" applyFont="1" applyBorder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6" fillId="0" borderId="0" xfId="0" applyFont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166" fontId="1" fillId="0" borderId="0" xfId="0" applyNumberFormat="1" applyFont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2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2" fillId="0" borderId="9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0" fontId="3" fillId="3" borderId="5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1" xfId="0" applyBorder="1" applyAlignment="1">
      <alignment horizontal="center"/>
    </xf>
  </cellXfs>
  <cellStyles count="1">
    <cellStyle name="Standard" xfId="0" builtinId="0"/>
  </cellStyles>
  <dxfs count="2">
    <dxf>
      <numFmt numFmtId="167" formatCode="\-"/>
    </dxf>
    <dxf>
      <numFmt numFmtId="167" formatCode="\-"/>
    </dxf>
  </dxfs>
  <tableStyles count="0" defaultTableStyle="TableStyleMedium2" defaultPivotStyle="PivotStyleLight16"/>
  <colors>
    <mruColors>
      <color rgb="FFAE0055"/>
      <color rgb="FFC2005D"/>
      <color rgb="FFBDB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08"/>
  <sheetViews>
    <sheetView tabSelected="1" topLeftCell="A10" zoomScaleNormal="100" workbookViewId="0">
      <selection activeCell="L20" sqref="L20"/>
    </sheetView>
  </sheetViews>
  <sheetFormatPr baseColWidth="10" defaultRowHeight="15" outlineLevelRow="1" x14ac:dyDescent="0.25"/>
  <cols>
    <col min="1" max="1" width="13.28515625" bestFit="1" customWidth="1"/>
    <col min="2" max="2" width="13.28515625" customWidth="1"/>
    <col min="3" max="3" width="1.7109375" customWidth="1"/>
    <col min="4" max="4" width="28.28515625" customWidth="1"/>
    <col min="5" max="5" width="0.28515625" customWidth="1"/>
    <col min="6" max="6" width="11.140625" customWidth="1"/>
    <col min="7" max="7" width="0.28515625" customWidth="1"/>
    <col min="8" max="8" width="11.140625" customWidth="1"/>
    <col min="9" max="9" width="0.28515625" customWidth="1"/>
    <col min="10" max="10" width="11.140625" customWidth="1"/>
    <col min="11" max="11" width="0.28515625" customWidth="1"/>
    <col min="12" max="12" width="13.28515625" bestFit="1" customWidth="1"/>
    <col min="13" max="13" width="0.28515625" customWidth="1"/>
    <col min="14" max="15" width="11.140625" customWidth="1"/>
    <col min="16" max="20" width="9.140625" style="21" customWidth="1"/>
    <col min="21" max="21" width="9.140625" customWidth="1"/>
    <col min="22" max="26" width="9.140625" style="21" customWidth="1"/>
    <col min="27" max="27" width="9.140625" customWidth="1"/>
    <col min="28" max="32" width="9.140625" style="21" customWidth="1"/>
    <col min="33" max="33" width="9.140625" style="52" customWidth="1"/>
    <col min="34" max="38" width="9.140625" style="21" customWidth="1"/>
    <col min="39" max="39" width="9.140625" style="52" customWidth="1"/>
    <col min="40" max="44" width="9.140625" style="21" customWidth="1"/>
    <col min="45" max="45" width="9.140625" style="52" customWidth="1"/>
    <col min="46" max="50" width="9.140625" style="21" customWidth="1"/>
    <col min="52" max="52" width="1.7109375" customWidth="1"/>
    <col min="53" max="53" width="22.7109375" customWidth="1"/>
    <col min="54" max="54" width="0.28515625" customWidth="1"/>
    <col min="55" max="55" width="11.140625" customWidth="1"/>
    <col min="56" max="56" width="0.28515625" customWidth="1"/>
    <col min="57" max="57" width="11.140625" customWidth="1"/>
    <col min="58" max="58" width="0.28515625" customWidth="1"/>
    <col min="59" max="59" width="11.140625" customWidth="1"/>
    <col min="60" max="60" width="0.28515625" customWidth="1"/>
    <col min="61" max="61" width="12.140625" customWidth="1"/>
    <col min="62" max="62" width="0.28515625" customWidth="1"/>
    <col min="63" max="63" width="11.140625" customWidth="1"/>
  </cols>
  <sheetData>
    <row r="1" spans="1:63" x14ac:dyDescent="0.25">
      <c r="A1" t="s">
        <v>0</v>
      </c>
      <c r="B1">
        <v>2021</v>
      </c>
    </row>
    <row r="2" spans="1:63" x14ac:dyDescent="0.25">
      <c r="A2" t="s">
        <v>1</v>
      </c>
      <c r="B2">
        <v>2020</v>
      </c>
    </row>
    <row r="3" spans="1:63" x14ac:dyDescent="0.25">
      <c r="A3" t="s">
        <v>2</v>
      </c>
      <c r="B3" t="s">
        <v>3</v>
      </c>
    </row>
    <row r="4" spans="1:63" outlineLevel="1" x14ac:dyDescent="0.25">
      <c r="A4" t="s">
        <v>4</v>
      </c>
      <c r="B4" s="62" t="str">
        <f>Tabelle1!$L$4</f>
        <v>Konso/Überl.</v>
      </c>
      <c r="F4" s="4" t="s">
        <v>5</v>
      </c>
      <c r="G4" s="4"/>
      <c r="H4" s="4" t="s">
        <v>6</v>
      </c>
      <c r="I4" s="4"/>
      <c r="J4" s="4" t="s">
        <v>7</v>
      </c>
      <c r="K4" s="4"/>
      <c r="L4" s="4" t="s">
        <v>8</v>
      </c>
      <c r="M4" s="4"/>
      <c r="N4" s="4" t="s">
        <v>9</v>
      </c>
    </row>
    <row r="5" spans="1:63" x14ac:dyDescent="0.25">
      <c r="A5" t="s">
        <v>10</v>
      </c>
      <c r="B5" t="str">
        <f>Tabelle1!$N$4</f>
        <v>Gesamt</v>
      </c>
      <c r="C5" s="83" t="str">
        <f>"Segmentinformationen "&amp;IF(sn_duedate="31.3.","SPALTE AUSBLENDEN"&amp;sn_year,IF(sn_duedate="30.6.","Q2 "&amp;sn_year,IF(sn_duedate="30.9.","Q3 "&amp;sn_year,"STICHTAG PRÜFEN" )))</f>
        <v>Segmentinformationen STICHTAG PRÜFEN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13"/>
      <c r="P5" s="22"/>
      <c r="Q5" s="22"/>
      <c r="R5" s="22"/>
      <c r="S5" s="22"/>
      <c r="T5" s="22"/>
      <c r="V5" s="22"/>
      <c r="W5" s="22"/>
      <c r="X5" s="22"/>
      <c r="Y5" s="22"/>
      <c r="Z5" s="22"/>
      <c r="AB5" s="22"/>
      <c r="AC5" s="22"/>
      <c r="AD5" s="22"/>
      <c r="AE5" s="22"/>
      <c r="AF5" s="22"/>
      <c r="AG5" s="53"/>
      <c r="AH5" s="22"/>
      <c r="AI5" s="22"/>
      <c r="AJ5" s="22"/>
      <c r="AK5" s="22"/>
      <c r="AL5" s="22"/>
      <c r="AM5" s="53"/>
      <c r="AN5" s="22"/>
      <c r="AO5" s="22"/>
      <c r="AP5" s="22"/>
      <c r="AQ5" s="22"/>
      <c r="AR5" s="22"/>
      <c r="AS5" s="53"/>
      <c r="AT5" s="22"/>
      <c r="AU5" s="22"/>
      <c r="AV5" s="22"/>
      <c r="AW5" s="22"/>
      <c r="AX5" s="22"/>
      <c r="AZ5" s="93" t="str">
        <f>"Segment report "&amp;IF(sn_duedate="31.3.","SPALTE AUSBLENDEN"&amp;sn_year,IF(sn_duedate="30.6.","Q2 "&amp;sn_year,IF(sn_duedate="30.9.","Q3 "&amp;sn_year,"STICHTAG PRÜFEN" )))</f>
        <v>Segment report STICHTAG PRÜFEN</v>
      </c>
      <c r="BA5" s="93"/>
      <c r="BB5" s="93"/>
      <c r="BC5" s="94"/>
      <c r="BD5" s="94"/>
      <c r="BE5" s="94"/>
      <c r="BF5" s="94"/>
      <c r="BG5" s="94"/>
      <c r="BH5" s="94"/>
      <c r="BI5" s="94"/>
      <c r="BJ5" s="94"/>
      <c r="BK5" s="94"/>
    </row>
    <row r="6" spans="1:63" ht="36" customHeight="1" x14ac:dyDescent="0.25">
      <c r="A6" t="s">
        <v>11</v>
      </c>
      <c r="B6" t="e">
        <f>Tabelle1!$C$22:$N$22</f>
        <v>#VALUE!</v>
      </c>
      <c r="C6" s="95" t="s">
        <v>12</v>
      </c>
      <c r="D6" s="95"/>
      <c r="E6" s="69"/>
      <c r="F6" s="17" t="s">
        <v>13</v>
      </c>
      <c r="G6" s="17"/>
      <c r="H6" s="17" t="s">
        <v>14</v>
      </c>
      <c r="I6" s="17"/>
      <c r="J6" s="17" t="s">
        <v>15</v>
      </c>
      <c r="K6" s="17"/>
      <c r="L6" s="17" t="s">
        <v>16</v>
      </c>
      <c r="M6" s="17"/>
      <c r="N6" s="18" t="s">
        <v>9</v>
      </c>
      <c r="O6" s="14"/>
      <c r="P6" s="23"/>
      <c r="Q6" s="23"/>
      <c r="R6" s="23"/>
      <c r="S6" s="23"/>
      <c r="T6" s="23"/>
      <c r="V6" s="23"/>
      <c r="W6" s="23"/>
      <c r="X6" s="23"/>
      <c r="Y6" s="23"/>
      <c r="Z6" s="23"/>
      <c r="AB6" s="23"/>
      <c r="AC6" s="23"/>
      <c r="AD6" s="23"/>
      <c r="AE6" s="23"/>
      <c r="AF6" s="23"/>
      <c r="AG6" s="54"/>
      <c r="AH6" s="23"/>
      <c r="AI6" s="23"/>
      <c r="AJ6" s="23"/>
      <c r="AK6" s="23"/>
      <c r="AL6" s="23"/>
      <c r="AM6" s="54"/>
      <c r="AN6" s="23"/>
      <c r="AO6" s="23"/>
      <c r="AP6" s="23"/>
      <c r="AQ6" s="23"/>
      <c r="AR6" s="23"/>
      <c r="AS6" s="54"/>
      <c r="AT6" s="23"/>
      <c r="AU6" s="23"/>
      <c r="AV6" s="23"/>
      <c r="AW6" s="23"/>
      <c r="AX6" s="23"/>
      <c r="AZ6" s="97" t="s">
        <v>17</v>
      </c>
      <c r="BA6" s="97"/>
      <c r="BB6" s="69"/>
      <c r="BC6" s="19" t="s">
        <v>13</v>
      </c>
      <c r="BD6" s="19"/>
      <c r="BE6" s="19" t="s">
        <v>14</v>
      </c>
      <c r="BF6" s="19"/>
      <c r="BG6" s="19" t="s">
        <v>15</v>
      </c>
      <c r="BH6" s="19"/>
      <c r="BI6" s="19" t="s">
        <v>18</v>
      </c>
      <c r="BJ6" s="19"/>
      <c r="BK6" s="20" t="s">
        <v>19</v>
      </c>
    </row>
    <row r="7" spans="1:63" x14ac:dyDescent="0.25">
      <c r="A7" t="s">
        <v>20</v>
      </c>
      <c r="B7" t="e">
        <f>Tabelle1!$C$69:$N$69</f>
        <v>#VALUE!</v>
      </c>
      <c r="C7" s="81" t="s">
        <v>21</v>
      </c>
      <c r="D7" s="81"/>
      <c r="E7" s="63"/>
      <c r="F7" s="3">
        <f t="shared" ref="F7:F21" si="0">F53-F101</f>
        <v>1261.8000000000002</v>
      </c>
      <c r="G7" s="3"/>
      <c r="H7" s="3">
        <f t="shared" ref="H7:H21" si="1">H53-H101</f>
        <v>633.1</v>
      </c>
      <c r="I7" s="3"/>
      <c r="J7" s="3">
        <f t="shared" ref="J7:J21" si="2">J53-J101</f>
        <v>4.5999999999999996</v>
      </c>
      <c r="K7" s="3"/>
      <c r="L7" s="3">
        <f t="shared" ref="L7:L21" si="3">L53-L101</f>
        <v>0.10000000000013642</v>
      </c>
      <c r="M7" s="3"/>
      <c r="N7" s="5">
        <f t="shared" ref="N7:N21" si="4">N53-N101</f>
        <v>1899.6000000000001</v>
      </c>
      <c r="O7" s="5"/>
      <c r="P7" s="24" t="s">
        <v>22</v>
      </c>
      <c r="Q7" s="24" t="s">
        <v>22</v>
      </c>
      <c r="R7" s="24" t="s">
        <v>22</v>
      </c>
      <c r="S7" s="24" t="s">
        <v>22</v>
      </c>
      <c r="T7" s="24" t="s">
        <v>22</v>
      </c>
      <c r="V7" s="24"/>
      <c r="W7" s="24"/>
      <c r="X7" s="24"/>
      <c r="Y7" s="24"/>
      <c r="Z7" s="24"/>
      <c r="AB7" s="24"/>
      <c r="AC7" s="24"/>
      <c r="AD7" s="24"/>
      <c r="AE7" s="24"/>
      <c r="AF7" s="24"/>
      <c r="AG7" s="55"/>
      <c r="AH7" s="24"/>
      <c r="AI7" s="24"/>
      <c r="AJ7" s="24"/>
      <c r="AK7" s="24"/>
      <c r="AL7" s="24"/>
      <c r="AM7" s="55"/>
      <c r="AN7" s="24"/>
      <c r="AO7" s="24"/>
      <c r="AP7" s="24"/>
      <c r="AQ7" s="24"/>
      <c r="AR7" s="24"/>
      <c r="AS7" s="55"/>
      <c r="AT7" s="24"/>
      <c r="AU7" s="24"/>
      <c r="AV7" s="24"/>
      <c r="AW7" s="24"/>
      <c r="AX7" s="24"/>
      <c r="AZ7" s="80" t="s">
        <v>23</v>
      </c>
      <c r="BA7" s="80"/>
      <c r="BB7" s="71"/>
      <c r="BC7" s="3">
        <f t="shared" ref="BC7:BC21" si="5">BC53-BC101</f>
        <v>1261.8000000000002</v>
      </c>
      <c r="BD7" s="3"/>
      <c r="BE7" s="3">
        <f t="shared" ref="BE7:BE21" si="6">BE53-BE101</f>
        <v>633.1</v>
      </c>
      <c r="BF7" s="3"/>
      <c r="BG7" s="3">
        <f t="shared" ref="BG7:BG21" si="7">BG53-BG101</f>
        <v>4.5999999999999996</v>
      </c>
      <c r="BH7" s="3"/>
      <c r="BI7" s="3">
        <f t="shared" ref="BI7:BI21" si="8">BI53-BI101</f>
        <v>0.10000000000013642</v>
      </c>
      <c r="BJ7" s="3"/>
      <c r="BK7" s="15">
        <f t="shared" ref="BK7:BK21" si="9">BK53-BK101</f>
        <v>1899.6000000000001</v>
      </c>
    </row>
    <row r="8" spans="1:63" x14ac:dyDescent="0.25">
      <c r="A8" t="s">
        <v>24</v>
      </c>
      <c r="B8" t="e">
        <f>Tabelle1!$C$70:$N$70</f>
        <v>#VALUE!</v>
      </c>
      <c r="C8" s="85" t="s">
        <v>25</v>
      </c>
      <c r="D8" s="85"/>
      <c r="E8" s="71"/>
      <c r="F8" s="3">
        <f t="shared" si="0"/>
        <v>0.7</v>
      </c>
      <c r="G8" s="3"/>
      <c r="H8" s="3">
        <f t="shared" si="1"/>
        <v>1.5</v>
      </c>
      <c r="I8" s="3"/>
      <c r="J8" s="3">
        <f t="shared" si="2"/>
        <v>80.3</v>
      </c>
      <c r="K8" s="3"/>
      <c r="L8" s="3">
        <f t="shared" si="3"/>
        <v>-82.499999999999986</v>
      </c>
      <c r="M8" s="3"/>
      <c r="N8" s="15">
        <f t="shared" si="4"/>
        <v>0</v>
      </c>
      <c r="O8" s="15"/>
      <c r="P8" s="24" t="s">
        <v>26</v>
      </c>
      <c r="Q8" s="24" t="s">
        <v>26</v>
      </c>
      <c r="R8" s="24" t="s">
        <v>26</v>
      </c>
      <c r="S8" s="24" t="s">
        <v>26</v>
      </c>
      <c r="T8" s="24" t="s">
        <v>26</v>
      </c>
      <c r="V8" s="24"/>
      <c r="W8" s="24"/>
      <c r="X8" s="24"/>
      <c r="Y8" s="24"/>
      <c r="Z8" s="24"/>
      <c r="AB8" s="24"/>
      <c r="AC8" s="24"/>
      <c r="AD8" s="24"/>
      <c r="AE8" s="24"/>
      <c r="AF8" s="24"/>
      <c r="AG8" s="55"/>
      <c r="AH8" s="24"/>
      <c r="AI8" s="24"/>
      <c r="AJ8" s="24"/>
      <c r="AK8" s="24"/>
      <c r="AL8" s="24"/>
      <c r="AM8" s="55"/>
      <c r="AN8" s="24"/>
      <c r="AO8" s="24"/>
      <c r="AP8" s="24"/>
      <c r="AQ8" s="24"/>
      <c r="AR8" s="24"/>
      <c r="AS8" s="55"/>
      <c r="AT8" s="24"/>
      <c r="AU8" s="24"/>
      <c r="AV8" s="24"/>
      <c r="AW8" s="24"/>
      <c r="AX8" s="24"/>
      <c r="AZ8" s="85" t="s">
        <v>27</v>
      </c>
      <c r="BA8" s="85"/>
      <c r="BB8" s="71"/>
      <c r="BC8" s="3">
        <f t="shared" si="5"/>
        <v>0.7</v>
      </c>
      <c r="BD8" s="3"/>
      <c r="BE8" s="3">
        <f t="shared" si="6"/>
        <v>1.5</v>
      </c>
      <c r="BF8" s="3"/>
      <c r="BG8" s="3">
        <f t="shared" si="7"/>
        <v>80.3</v>
      </c>
      <c r="BH8" s="3"/>
      <c r="BI8" s="3">
        <f t="shared" si="8"/>
        <v>-82.499999999999986</v>
      </c>
      <c r="BJ8" s="3"/>
      <c r="BK8" s="15">
        <f t="shared" si="9"/>
        <v>0</v>
      </c>
    </row>
    <row r="9" spans="1:63" x14ac:dyDescent="0.25">
      <c r="A9" t="s">
        <v>28</v>
      </c>
      <c r="B9" t="e">
        <f>Tabelle1!$AZ$68:$BK$68</f>
        <v>#VALUE!</v>
      </c>
      <c r="C9" s="81" t="s">
        <v>29</v>
      </c>
      <c r="D9" s="81"/>
      <c r="E9" s="63"/>
      <c r="F9" s="3">
        <f t="shared" si="0"/>
        <v>1262.5</v>
      </c>
      <c r="G9" s="3"/>
      <c r="H9" s="3">
        <f t="shared" si="1"/>
        <v>634.59999999999991</v>
      </c>
      <c r="I9" s="3"/>
      <c r="J9" s="3">
        <f t="shared" si="2"/>
        <v>84.999999999999986</v>
      </c>
      <c r="K9" s="3"/>
      <c r="L9" s="3">
        <f t="shared" si="3"/>
        <v>-82.499999999999773</v>
      </c>
      <c r="M9" s="3"/>
      <c r="N9" s="15">
        <f t="shared" si="4"/>
        <v>1899.6000000000001</v>
      </c>
      <c r="O9" s="5"/>
      <c r="P9" s="24" t="s">
        <v>30</v>
      </c>
      <c r="Q9" s="24" t="s">
        <v>30</v>
      </c>
      <c r="R9" s="24" t="s">
        <v>30</v>
      </c>
      <c r="S9" s="24" t="s">
        <v>30</v>
      </c>
      <c r="T9" s="24" t="s">
        <v>30</v>
      </c>
      <c r="V9" s="24"/>
      <c r="W9" s="24"/>
      <c r="X9" s="24"/>
      <c r="Y9" s="24"/>
      <c r="Z9" s="24"/>
      <c r="AB9" s="24"/>
      <c r="AC9" s="24"/>
      <c r="AD9" s="24"/>
      <c r="AE9" s="24"/>
      <c r="AF9" s="24"/>
      <c r="AG9" s="55"/>
      <c r="AH9" s="24"/>
      <c r="AI9" s="24"/>
      <c r="AJ9" s="24"/>
      <c r="AK9" s="24"/>
      <c r="AL9" s="24"/>
      <c r="AM9" s="55"/>
      <c r="AN9" s="24"/>
      <c r="AO9" s="24"/>
      <c r="AP9" s="24"/>
      <c r="AQ9" s="24"/>
      <c r="AR9" s="24"/>
      <c r="AS9" s="55"/>
      <c r="AT9" s="24"/>
      <c r="AU9" s="24"/>
      <c r="AV9" s="24"/>
      <c r="AW9" s="24"/>
      <c r="AX9" s="24"/>
      <c r="AZ9" s="81" t="s">
        <v>31</v>
      </c>
      <c r="BA9" s="81"/>
      <c r="BB9" s="63"/>
      <c r="BC9" s="3">
        <f t="shared" si="5"/>
        <v>1262.5</v>
      </c>
      <c r="BD9" s="3"/>
      <c r="BE9" s="3">
        <f t="shared" si="6"/>
        <v>634.59999999999991</v>
      </c>
      <c r="BF9" s="3"/>
      <c r="BG9" s="3">
        <f t="shared" si="7"/>
        <v>84.999999999999986</v>
      </c>
      <c r="BH9" s="3"/>
      <c r="BI9" s="3">
        <f t="shared" si="8"/>
        <v>-82.499999999999773</v>
      </c>
      <c r="BJ9" s="3"/>
      <c r="BK9" s="15">
        <f t="shared" si="9"/>
        <v>1899.6000000000001</v>
      </c>
    </row>
    <row r="10" spans="1:63" x14ac:dyDescent="0.25">
      <c r="A10" t="s">
        <v>32</v>
      </c>
      <c r="B10" t="e">
        <f>Tabelle1!$AZ$69:$BK$69</f>
        <v>#VALUE!</v>
      </c>
      <c r="C10" s="84" t="s">
        <v>33</v>
      </c>
      <c r="D10" s="84"/>
      <c r="E10" s="66"/>
      <c r="F10" s="3">
        <f t="shared" si="0"/>
        <v>-15.299999999999997</v>
      </c>
      <c r="G10" s="3"/>
      <c r="H10" s="3">
        <f t="shared" si="1"/>
        <v>23.799999999999997</v>
      </c>
      <c r="I10" s="3"/>
      <c r="J10" s="3">
        <f t="shared" si="2"/>
        <v>13.899999999999999</v>
      </c>
      <c r="K10" s="3"/>
      <c r="L10" s="3">
        <f t="shared" si="3"/>
        <v>-26.099999999999994</v>
      </c>
      <c r="M10" s="3"/>
      <c r="N10" s="15">
        <f t="shared" si="4"/>
        <v>-3.7000000000000028</v>
      </c>
      <c r="O10" s="7"/>
      <c r="P10" s="24" t="s">
        <v>34</v>
      </c>
      <c r="Q10" s="24" t="s">
        <v>34</v>
      </c>
      <c r="R10" s="24" t="s">
        <v>34</v>
      </c>
      <c r="S10" s="24" t="s">
        <v>34</v>
      </c>
      <c r="T10" s="24" t="s">
        <v>34</v>
      </c>
      <c r="V10" s="24"/>
      <c r="W10" s="24"/>
      <c r="X10" s="24"/>
      <c r="Y10" s="24"/>
      <c r="Z10" s="24"/>
      <c r="AB10" s="24"/>
      <c r="AC10" s="24"/>
      <c r="AD10" s="24"/>
      <c r="AE10" s="24"/>
      <c r="AF10" s="24"/>
      <c r="AG10" s="55"/>
      <c r="AH10" s="24"/>
      <c r="AI10" s="24"/>
      <c r="AJ10" s="24"/>
      <c r="AK10" s="24"/>
      <c r="AL10" s="24"/>
      <c r="AM10" s="55"/>
      <c r="AN10" s="24"/>
      <c r="AO10" s="24"/>
      <c r="AP10" s="24"/>
      <c r="AQ10" s="24"/>
      <c r="AR10" s="24"/>
      <c r="AS10" s="55"/>
      <c r="AT10" s="24"/>
      <c r="AU10" s="24"/>
      <c r="AV10" s="24"/>
      <c r="AW10" s="24"/>
      <c r="AX10" s="24"/>
      <c r="AZ10" s="84" t="s">
        <v>35</v>
      </c>
      <c r="BA10" s="84"/>
      <c r="BB10" s="66"/>
      <c r="BC10" s="3">
        <f t="shared" si="5"/>
        <v>-15.299999999999997</v>
      </c>
      <c r="BD10" s="3"/>
      <c r="BE10" s="3">
        <f t="shared" si="6"/>
        <v>23.799999999999997</v>
      </c>
      <c r="BF10" s="3"/>
      <c r="BG10" s="3">
        <f t="shared" si="7"/>
        <v>13.899999999999999</v>
      </c>
      <c r="BH10" s="3"/>
      <c r="BI10" s="3">
        <f t="shared" si="8"/>
        <v>-26.099999999999994</v>
      </c>
      <c r="BJ10" s="3"/>
      <c r="BK10" s="15">
        <f t="shared" si="9"/>
        <v>-3.7000000000000028</v>
      </c>
    </row>
    <row r="11" spans="1:63" x14ac:dyDescent="0.25">
      <c r="A11" t="s">
        <v>36</v>
      </c>
      <c r="B11" t="e">
        <f>Tabelle1!$AZ$70:$BK$70</f>
        <v>#VALUE!</v>
      </c>
      <c r="C11" s="81" t="s">
        <v>37</v>
      </c>
      <c r="D11" s="81"/>
      <c r="E11" s="63"/>
      <c r="F11" s="3">
        <f t="shared" si="0"/>
        <v>-10.900000000000002</v>
      </c>
      <c r="G11" s="3"/>
      <c r="H11" s="3">
        <f t="shared" si="1"/>
        <v>-7.3</v>
      </c>
      <c r="I11" s="3"/>
      <c r="J11" s="3">
        <f t="shared" si="2"/>
        <v>-3.1000000000000005</v>
      </c>
      <c r="K11" s="3"/>
      <c r="L11" s="3">
        <f t="shared" si="3"/>
        <v>0.10000000000000142</v>
      </c>
      <c r="M11" s="3"/>
      <c r="N11" s="15">
        <f t="shared" si="4"/>
        <v>-21.2</v>
      </c>
      <c r="O11" s="5"/>
      <c r="P11" s="24" t="s">
        <v>38</v>
      </c>
      <c r="Q11" s="24" t="s">
        <v>38</v>
      </c>
      <c r="R11" s="24" t="s">
        <v>38</v>
      </c>
      <c r="S11" s="24" t="s">
        <v>38</v>
      </c>
      <c r="T11" s="24" t="s">
        <v>38</v>
      </c>
      <c r="V11" s="24"/>
      <c r="W11" s="24"/>
      <c r="X11" s="24"/>
      <c r="Y11" s="24"/>
      <c r="Z11" s="24"/>
      <c r="AB11" s="24"/>
      <c r="AC11" s="24"/>
      <c r="AD11" s="24"/>
      <c r="AE11" s="24"/>
      <c r="AF11" s="24"/>
      <c r="AG11" s="55"/>
      <c r="AH11" s="24"/>
      <c r="AI11" s="24"/>
      <c r="AJ11" s="24"/>
      <c r="AK11" s="24"/>
      <c r="AL11" s="24"/>
      <c r="AM11" s="55"/>
      <c r="AN11" s="24"/>
      <c r="AO11" s="24"/>
      <c r="AP11" s="24"/>
      <c r="AQ11" s="24"/>
      <c r="AR11" s="24"/>
      <c r="AS11" s="55"/>
      <c r="AT11" s="24"/>
      <c r="AU11" s="24"/>
      <c r="AV11" s="24"/>
      <c r="AW11" s="24"/>
      <c r="AX11" s="24"/>
      <c r="AZ11" s="81" t="s">
        <v>39</v>
      </c>
      <c r="BA11" s="81"/>
      <c r="BB11" s="63"/>
      <c r="BC11" s="3">
        <f t="shared" si="5"/>
        <v>-10.900000000000002</v>
      </c>
      <c r="BD11" s="3"/>
      <c r="BE11" s="3">
        <f t="shared" si="6"/>
        <v>-7.3</v>
      </c>
      <c r="BF11" s="3"/>
      <c r="BG11" s="3">
        <f t="shared" si="7"/>
        <v>-3.1000000000000005</v>
      </c>
      <c r="BH11" s="3"/>
      <c r="BI11" s="3">
        <f t="shared" si="8"/>
        <v>0.10000000000000142</v>
      </c>
      <c r="BJ11" s="3"/>
      <c r="BK11" s="15">
        <f t="shared" si="9"/>
        <v>-21.2</v>
      </c>
    </row>
    <row r="12" spans="1:63" x14ac:dyDescent="0.25">
      <c r="A12" t="s">
        <v>40</v>
      </c>
      <c r="B12" t="e">
        <f>Tabelle1!$C$92:$N$92</f>
        <v>#VALUE!</v>
      </c>
      <c r="C12" s="84" t="s">
        <v>41</v>
      </c>
      <c r="D12" s="84"/>
      <c r="E12" s="66"/>
      <c r="F12" s="3">
        <f t="shared" si="0"/>
        <v>-4.5</v>
      </c>
      <c r="G12" s="3"/>
      <c r="H12" s="3">
        <f t="shared" si="1"/>
        <v>31</v>
      </c>
      <c r="I12" s="3"/>
      <c r="J12" s="3">
        <f t="shared" si="2"/>
        <v>16.899999999999999</v>
      </c>
      <c r="K12" s="3"/>
      <c r="L12" s="3">
        <f t="shared" si="3"/>
        <v>-26.000000000000014</v>
      </c>
      <c r="M12" s="3"/>
      <c r="N12" s="15">
        <f t="shared" si="4"/>
        <v>17.399999999999991</v>
      </c>
      <c r="O12" s="7"/>
      <c r="P12" s="24" t="s">
        <v>42</v>
      </c>
      <c r="Q12" s="24" t="s">
        <v>42</v>
      </c>
      <c r="R12" s="24" t="s">
        <v>42</v>
      </c>
      <c r="S12" s="24" t="s">
        <v>42</v>
      </c>
      <c r="T12" s="24" t="s">
        <v>42</v>
      </c>
      <c r="V12" s="24"/>
      <c r="W12" s="24"/>
      <c r="X12" s="24"/>
      <c r="Y12" s="24"/>
      <c r="Z12" s="24"/>
      <c r="AB12" s="24"/>
      <c r="AC12" s="24"/>
      <c r="AD12" s="24"/>
      <c r="AE12" s="24"/>
      <c r="AF12" s="24"/>
      <c r="AG12" s="55"/>
      <c r="AH12" s="24"/>
      <c r="AI12" s="24"/>
      <c r="AJ12" s="24"/>
      <c r="AK12" s="24"/>
      <c r="AL12" s="24"/>
      <c r="AM12" s="55"/>
      <c r="AN12" s="24"/>
      <c r="AO12" s="24"/>
      <c r="AP12" s="24"/>
      <c r="AQ12" s="24"/>
      <c r="AR12" s="24"/>
      <c r="AS12" s="55"/>
      <c r="AT12" s="24"/>
      <c r="AU12" s="24"/>
      <c r="AV12" s="24"/>
      <c r="AW12" s="24"/>
      <c r="AX12" s="24"/>
      <c r="AZ12" s="84" t="s">
        <v>41</v>
      </c>
      <c r="BA12" s="84"/>
      <c r="BB12" s="66"/>
      <c r="BC12" s="3">
        <f t="shared" si="5"/>
        <v>-4.5</v>
      </c>
      <c r="BD12" s="3"/>
      <c r="BE12" s="3">
        <f t="shared" si="6"/>
        <v>31</v>
      </c>
      <c r="BF12" s="3"/>
      <c r="BG12" s="3">
        <f t="shared" si="7"/>
        <v>16.899999999999999</v>
      </c>
      <c r="BH12" s="3"/>
      <c r="BI12" s="3">
        <f t="shared" si="8"/>
        <v>-26.000000000000014</v>
      </c>
      <c r="BJ12" s="3"/>
      <c r="BK12" s="15">
        <f t="shared" si="9"/>
        <v>17.399999999999991</v>
      </c>
    </row>
    <row r="13" spans="1:63" x14ac:dyDescent="0.25">
      <c r="A13" t="s">
        <v>43</v>
      </c>
      <c r="B13" t="e">
        <f>Tabelle1!$C$93:$N$93</f>
        <v>#VALUE!</v>
      </c>
      <c r="C13" s="8" t="s">
        <v>44</v>
      </c>
      <c r="D13" s="4" t="s">
        <v>45</v>
      </c>
      <c r="E13" s="4"/>
      <c r="F13" s="3">
        <f t="shared" si="0"/>
        <v>20</v>
      </c>
      <c r="G13" s="3"/>
      <c r="H13" s="3">
        <f t="shared" si="1"/>
        <v>-0.10000000000000009</v>
      </c>
      <c r="I13" s="3"/>
      <c r="J13" s="3">
        <f t="shared" si="2"/>
        <v>0.60000000000000009</v>
      </c>
      <c r="K13" s="3"/>
      <c r="L13" s="79">
        <f t="shared" si="3"/>
        <v>0</v>
      </c>
      <c r="M13" s="3"/>
      <c r="N13" s="15">
        <f t="shared" si="4"/>
        <v>20.5</v>
      </c>
      <c r="O13" s="5"/>
      <c r="P13" s="24" t="s">
        <v>46</v>
      </c>
      <c r="Q13" s="24" t="s">
        <v>46</v>
      </c>
      <c r="R13" s="24" t="s">
        <v>46</v>
      </c>
      <c r="S13" s="24" t="s">
        <v>46</v>
      </c>
      <c r="T13" s="24" t="s">
        <v>46</v>
      </c>
      <c r="V13" s="24"/>
      <c r="W13" s="24"/>
      <c r="X13" s="24"/>
      <c r="Y13" s="24"/>
      <c r="Z13" s="24"/>
      <c r="AB13" s="24"/>
      <c r="AC13" s="24"/>
      <c r="AD13" s="24"/>
      <c r="AE13" s="24"/>
      <c r="AF13" s="24"/>
      <c r="AG13" s="55"/>
      <c r="AH13" s="24"/>
      <c r="AI13" s="24"/>
      <c r="AJ13" s="24"/>
      <c r="AK13" s="24"/>
      <c r="AL13" s="24"/>
      <c r="AM13" s="55"/>
      <c r="AN13" s="24"/>
      <c r="AO13" s="24"/>
      <c r="AP13" s="24"/>
      <c r="AQ13" s="24"/>
      <c r="AR13" s="24"/>
      <c r="AS13" s="55"/>
      <c r="AT13" s="24"/>
      <c r="AU13" s="24"/>
      <c r="AV13" s="24"/>
      <c r="AW13" s="24"/>
      <c r="AX13" s="24"/>
      <c r="AZ13" s="8" t="s">
        <v>44</v>
      </c>
      <c r="BA13" s="4" t="s">
        <v>47</v>
      </c>
      <c r="BB13" s="4"/>
      <c r="BC13" s="3">
        <f t="shared" si="5"/>
        <v>20</v>
      </c>
      <c r="BD13" s="3"/>
      <c r="BE13" s="3">
        <f t="shared" si="6"/>
        <v>-0.10000000000000009</v>
      </c>
      <c r="BF13" s="3"/>
      <c r="BG13" s="3">
        <f t="shared" si="7"/>
        <v>0.60000000000000009</v>
      </c>
      <c r="BH13" s="3"/>
      <c r="BI13" s="3">
        <f t="shared" si="8"/>
        <v>0</v>
      </c>
      <c r="BJ13" s="3"/>
      <c r="BK13" s="15">
        <f t="shared" si="9"/>
        <v>20.5</v>
      </c>
    </row>
    <row r="14" spans="1:63" x14ac:dyDescent="0.25">
      <c r="A14" t="s">
        <v>48</v>
      </c>
      <c r="B14" t="e">
        <f>Tabelle1!$C$94:$N$94</f>
        <v>#VALUE!</v>
      </c>
      <c r="C14" s="8" t="s">
        <v>44</v>
      </c>
      <c r="D14" s="4" t="s">
        <v>49</v>
      </c>
      <c r="E14" s="4"/>
      <c r="F14" s="3">
        <f t="shared" si="0"/>
        <v>0.2</v>
      </c>
      <c r="G14" s="3"/>
      <c r="H14" s="3">
        <f t="shared" si="1"/>
        <v>22.5</v>
      </c>
      <c r="I14" s="3"/>
      <c r="J14" s="73">
        <f t="shared" si="2"/>
        <v>0</v>
      </c>
      <c r="K14" s="3"/>
      <c r="L14" s="78">
        <f t="shared" si="3"/>
        <v>0</v>
      </c>
      <c r="M14" s="3"/>
      <c r="N14" s="15">
        <f t="shared" si="4"/>
        <v>22.699999999999996</v>
      </c>
      <c r="O14" s="5"/>
      <c r="P14" s="24" t="s">
        <v>50</v>
      </c>
      <c r="Q14" s="24" t="s">
        <v>50</v>
      </c>
      <c r="R14" s="24" t="s">
        <v>50</v>
      </c>
      <c r="S14" s="24" t="s">
        <v>50</v>
      </c>
      <c r="T14" s="24" t="s">
        <v>50</v>
      </c>
      <c r="V14" s="24"/>
      <c r="W14" s="24"/>
      <c r="X14" s="24"/>
      <c r="Y14" s="24"/>
      <c r="Z14" s="24"/>
      <c r="AB14" s="24"/>
      <c r="AC14" s="24"/>
      <c r="AD14" s="24"/>
      <c r="AE14" s="24"/>
      <c r="AF14" s="24"/>
      <c r="AG14" s="55"/>
      <c r="AH14" s="24"/>
      <c r="AI14" s="24"/>
      <c r="AJ14" s="24"/>
      <c r="AK14" s="24"/>
      <c r="AL14" s="24"/>
      <c r="AM14" s="55"/>
      <c r="AN14" s="24"/>
      <c r="AO14" s="24"/>
      <c r="AP14" s="24"/>
      <c r="AQ14" s="24"/>
      <c r="AR14" s="24"/>
      <c r="AS14" s="55"/>
      <c r="AT14" s="24"/>
      <c r="AU14" s="24"/>
      <c r="AV14" s="24"/>
      <c r="AW14" s="24"/>
      <c r="AX14" s="24"/>
      <c r="AZ14" s="8" t="s">
        <v>44</v>
      </c>
      <c r="BA14" s="4" t="s">
        <v>51</v>
      </c>
      <c r="BB14" s="4"/>
      <c r="BC14" s="3">
        <f t="shared" si="5"/>
        <v>0.2</v>
      </c>
      <c r="BD14" s="3"/>
      <c r="BE14" s="3">
        <f t="shared" si="6"/>
        <v>22.5</v>
      </c>
      <c r="BF14" s="3"/>
      <c r="BG14" s="3">
        <f t="shared" si="7"/>
        <v>0</v>
      </c>
      <c r="BH14" s="3"/>
      <c r="BI14" s="3">
        <f t="shared" si="8"/>
        <v>0</v>
      </c>
      <c r="BJ14" s="3"/>
      <c r="BK14" s="15">
        <f t="shared" si="9"/>
        <v>22.699999999999996</v>
      </c>
    </row>
    <row r="15" spans="1:63" x14ac:dyDescent="0.25">
      <c r="A15" t="s">
        <v>52</v>
      </c>
      <c r="B15" t="e">
        <f>Tabelle1!$AZ$92:$BK$92</f>
        <v>#VALUE!</v>
      </c>
      <c r="C15" s="9" t="s">
        <v>53</v>
      </c>
      <c r="D15" s="10" t="s">
        <v>54</v>
      </c>
      <c r="E15" s="10"/>
      <c r="F15" s="3">
        <f t="shared" si="0"/>
        <v>15.700000000000003</v>
      </c>
      <c r="G15" s="3"/>
      <c r="H15" s="3">
        <f t="shared" si="1"/>
        <v>53.399999999999991</v>
      </c>
      <c r="I15" s="3"/>
      <c r="J15" s="3">
        <f t="shared" si="2"/>
        <v>17.5</v>
      </c>
      <c r="K15" s="3"/>
      <c r="L15" s="3">
        <f t="shared" si="3"/>
        <v>-25.799999999999983</v>
      </c>
      <c r="M15" s="3"/>
      <c r="N15" s="15">
        <f t="shared" si="4"/>
        <v>60.800000000000011</v>
      </c>
      <c r="O15" s="7"/>
      <c r="P15" s="24" t="s">
        <v>55</v>
      </c>
      <c r="Q15" s="24" t="s">
        <v>55</v>
      </c>
      <c r="R15" s="24" t="s">
        <v>55</v>
      </c>
      <c r="S15" s="24" t="s">
        <v>55</v>
      </c>
      <c r="T15" s="24" t="s">
        <v>55</v>
      </c>
      <c r="V15" s="24"/>
      <c r="W15" s="24"/>
      <c r="X15" s="24"/>
      <c r="Y15" s="24"/>
      <c r="Z15" s="24"/>
      <c r="AB15" s="24"/>
      <c r="AC15" s="24"/>
      <c r="AD15" s="24"/>
      <c r="AE15" s="24"/>
      <c r="AF15" s="24"/>
      <c r="AG15" s="55"/>
      <c r="AH15" s="24"/>
      <c r="AI15" s="24"/>
      <c r="AJ15" s="24"/>
      <c r="AK15" s="24"/>
      <c r="AL15" s="24"/>
      <c r="AM15" s="55"/>
      <c r="AN15" s="24"/>
      <c r="AO15" s="24"/>
      <c r="AP15" s="24"/>
      <c r="AQ15" s="24"/>
      <c r="AR15" s="24"/>
      <c r="AS15" s="55"/>
      <c r="AT15" s="24"/>
      <c r="AU15" s="24"/>
      <c r="AV15" s="24"/>
      <c r="AW15" s="24"/>
      <c r="AX15" s="24"/>
      <c r="AZ15" s="9" t="s">
        <v>53</v>
      </c>
      <c r="BA15" s="10" t="s">
        <v>56</v>
      </c>
      <c r="BB15" s="10"/>
      <c r="BC15" s="3">
        <f t="shared" si="5"/>
        <v>15.700000000000003</v>
      </c>
      <c r="BD15" s="3"/>
      <c r="BE15" s="3">
        <f t="shared" si="6"/>
        <v>53.399999999999991</v>
      </c>
      <c r="BF15" s="3"/>
      <c r="BG15" s="3">
        <f t="shared" si="7"/>
        <v>17.5</v>
      </c>
      <c r="BH15" s="3"/>
      <c r="BI15" s="3">
        <f t="shared" si="8"/>
        <v>-25.799999999999983</v>
      </c>
      <c r="BJ15" s="3"/>
      <c r="BK15" s="15">
        <f t="shared" si="9"/>
        <v>60.800000000000011</v>
      </c>
    </row>
    <row r="16" spans="1:63" hidden="1" outlineLevel="1" x14ac:dyDescent="0.25">
      <c r="A16" t="s">
        <v>57</v>
      </c>
      <c r="B16" t="e">
        <f>Tabelle1!$AZ$93:$BK$93</f>
        <v>#VALUE!</v>
      </c>
      <c r="C16" s="98" t="s">
        <v>58</v>
      </c>
      <c r="D16" s="98"/>
      <c r="E16" s="68"/>
      <c r="F16" s="3">
        <f t="shared" si="0"/>
        <v>10403.4</v>
      </c>
      <c r="G16" s="3"/>
      <c r="H16" s="3">
        <f t="shared" si="1"/>
        <v>5392.7</v>
      </c>
      <c r="I16" s="3"/>
      <c r="J16" s="3">
        <f t="shared" si="2"/>
        <v>2025.8</v>
      </c>
      <c r="K16" s="3"/>
      <c r="L16" s="3">
        <f t="shared" si="3"/>
        <v>-3799.2999999999975</v>
      </c>
      <c r="M16" s="3"/>
      <c r="N16" s="15">
        <f t="shared" si="4"/>
        <v>14022.6</v>
      </c>
      <c r="O16" s="7"/>
      <c r="P16" s="24" t="s">
        <v>59</v>
      </c>
      <c r="Q16" s="24" t="s">
        <v>59</v>
      </c>
      <c r="R16" s="24" t="s">
        <v>59</v>
      </c>
      <c r="S16" s="24" t="s">
        <v>59</v>
      </c>
      <c r="T16" s="24" t="s">
        <v>59</v>
      </c>
      <c r="V16" s="24"/>
      <c r="W16" s="24"/>
      <c r="X16" s="24"/>
      <c r="Y16" s="24"/>
      <c r="Z16" s="24"/>
      <c r="AB16" s="24"/>
      <c r="AC16" s="24"/>
      <c r="AD16" s="24"/>
      <c r="AE16" s="24"/>
      <c r="AF16" s="24"/>
      <c r="AG16" s="55"/>
      <c r="AH16" s="24"/>
      <c r="AI16" s="24"/>
      <c r="AJ16" s="24"/>
      <c r="AK16" s="24"/>
      <c r="AL16" s="24"/>
      <c r="AM16" s="55"/>
      <c r="AN16" s="24"/>
      <c r="AO16" s="24"/>
      <c r="AP16" s="24"/>
      <c r="AQ16" s="24"/>
      <c r="AR16" s="24"/>
      <c r="AS16" s="55"/>
      <c r="AT16" s="24"/>
      <c r="AU16" s="24"/>
      <c r="AV16" s="24"/>
      <c r="AW16" s="24"/>
      <c r="AX16" s="24"/>
      <c r="AZ16" s="81" t="s">
        <v>60</v>
      </c>
      <c r="BA16" s="81"/>
      <c r="BB16" s="63"/>
      <c r="BC16" s="3">
        <f t="shared" si="5"/>
        <v>10403.4</v>
      </c>
      <c r="BD16" s="3"/>
      <c r="BE16" s="3">
        <f t="shared" si="6"/>
        <v>5392.7</v>
      </c>
      <c r="BF16" s="3"/>
      <c r="BG16" s="3">
        <f t="shared" si="7"/>
        <v>2025.8</v>
      </c>
      <c r="BH16" s="3"/>
      <c r="BI16" s="3">
        <f t="shared" si="8"/>
        <v>-3799.2999999999975</v>
      </c>
      <c r="BJ16" s="3"/>
      <c r="BK16" s="15">
        <f t="shared" si="9"/>
        <v>14022.6</v>
      </c>
    </row>
    <row r="17" spans="1:63" hidden="1" outlineLevel="1" x14ac:dyDescent="0.25">
      <c r="A17" t="s">
        <v>61</v>
      </c>
      <c r="B17" t="e">
        <f>Tabelle1!$C$23:$N$23</f>
        <v>#VALUE!</v>
      </c>
      <c r="C17" s="98" t="s">
        <v>62</v>
      </c>
      <c r="D17" s="98"/>
      <c r="E17" s="68"/>
      <c r="F17" s="3">
        <f t="shared" si="0"/>
        <v>7501.6</v>
      </c>
      <c r="G17" s="3"/>
      <c r="H17" s="3">
        <f t="shared" si="1"/>
        <v>2448.9</v>
      </c>
      <c r="I17" s="3"/>
      <c r="J17" s="3">
        <f t="shared" si="2"/>
        <v>4360</v>
      </c>
      <c r="K17" s="3"/>
      <c r="L17" s="3">
        <f t="shared" si="3"/>
        <v>-3799</v>
      </c>
      <c r="M17" s="3"/>
      <c r="N17" s="15">
        <f t="shared" si="4"/>
        <v>10511.5</v>
      </c>
      <c r="O17" s="7"/>
      <c r="P17" s="24" t="s">
        <v>63</v>
      </c>
      <c r="Q17" s="24" t="s">
        <v>63</v>
      </c>
      <c r="R17" s="24" t="s">
        <v>63</v>
      </c>
      <c r="S17" s="24" t="s">
        <v>63</v>
      </c>
      <c r="T17" s="24" t="s">
        <v>63</v>
      </c>
      <c r="V17" s="24"/>
      <c r="W17" s="24"/>
      <c r="X17" s="24"/>
      <c r="Y17" s="24"/>
      <c r="Z17" s="24"/>
      <c r="AB17" s="24"/>
      <c r="AC17" s="24"/>
      <c r="AD17" s="24"/>
      <c r="AE17" s="24"/>
      <c r="AF17" s="24"/>
      <c r="AG17" s="55"/>
      <c r="AH17" s="24"/>
      <c r="AI17" s="24"/>
      <c r="AJ17" s="24"/>
      <c r="AK17" s="24"/>
      <c r="AL17" s="24"/>
      <c r="AM17" s="55"/>
      <c r="AN17" s="24"/>
      <c r="AO17" s="24"/>
      <c r="AP17" s="24"/>
      <c r="AQ17" s="24"/>
      <c r="AR17" s="24"/>
      <c r="AS17" s="55"/>
      <c r="AT17" s="24"/>
      <c r="AU17" s="24"/>
      <c r="AV17" s="24"/>
      <c r="AW17" s="24"/>
      <c r="AX17" s="24"/>
      <c r="AZ17" s="81" t="s">
        <v>64</v>
      </c>
      <c r="BA17" s="81"/>
      <c r="BB17" s="63"/>
      <c r="BC17" s="3">
        <f t="shared" si="5"/>
        <v>7501.6</v>
      </c>
      <c r="BD17" s="3"/>
      <c r="BE17" s="3">
        <f t="shared" si="6"/>
        <v>2448.9</v>
      </c>
      <c r="BF17" s="3"/>
      <c r="BG17" s="3">
        <f t="shared" si="7"/>
        <v>4360</v>
      </c>
      <c r="BH17" s="3"/>
      <c r="BI17" s="3">
        <f t="shared" si="8"/>
        <v>-3799</v>
      </c>
      <c r="BJ17" s="3"/>
      <c r="BK17" s="15">
        <f t="shared" si="9"/>
        <v>10511.5</v>
      </c>
    </row>
    <row r="18" spans="1:63" collapsed="1" x14ac:dyDescent="0.25">
      <c r="A18" t="s">
        <v>65</v>
      </c>
      <c r="B18" t="e">
        <f>Tabelle1!$AZ$94:$BK$94</f>
        <v>#VALUE!</v>
      </c>
      <c r="C18" s="81" t="s">
        <v>66</v>
      </c>
      <c r="D18" s="81"/>
      <c r="E18" s="63"/>
      <c r="F18" s="3">
        <f t="shared" si="0"/>
        <v>32.900000000000006</v>
      </c>
      <c r="G18" s="3"/>
      <c r="H18" s="3">
        <f t="shared" si="1"/>
        <v>11.999999999999998</v>
      </c>
      <c r="I18" s="3"/>
      <c r="J18" s="3">
        <f t="shared" si="2"/>
        <v>4.0999999999999996</v>
      </c>
      <c r="K18" s="3"/>
      <c r="L18" s="3">
        <f t="shared" si="3"/>
        <v>0</v>
      </c>
      <c r="M18" s="3"/>
      <c r="N18" s="15">
        <f t="shared" si="4"/>
        <v>49</v>
      </c>
      <c r="O18" s="5"/>
      <c r="P18" s="24" t="s">
        <v>67</v>
      </c>
      <c r="Q18" s="24" t="s">
        <v>67</v>
      </c>
      <c r="R18" s="24" t="s">
        <v>67</v>
      </c>
      <c r="S18" s="24" t="s">
        <v>67</v>
      </c>
      <c r="T18" s="24" t="s">
        <v>67</v>
      </c>
      <c r="V18" s="24"/>
      <c r="W18" s="24"/>
      <c r="X18" s="24"/>
      <c r="Y18" s="24"/>
      <c r="Z18" s="24"/>
      <c r="AB18" s="24"/>
      <c r="AC18" s="24"/>
      <c r="AD18" s="24"/>
      <c r="AE18" s="24"/>
      <c r="AF18" s="24"/>
      <c r="AG18" s="55"/>
      <c r="AH18" s="24"/>
      <c r="AI18" s="24"/>
      <c r="AJ18" s="24"/>
      <c r="AK18" s="24"/>
      <c r="AL18" s="24"/>
      <c r="AM18" s="55"/>
      <c r="AN18" s="24"/>
      <c r="AO18" s="24"/>
      <c r="AP18" s="24"/>
      <c r="AQ18" s="24"/>
      <c r="AR18" s="24"/>
      <c r="AS18" s="55"/>
      <c r="AT18" s="24"/>
      <c r="AU18" s="24"/>
      <c r="AV18" s="24"/>
      <c r="AW18" s="24"/>
      <c r="AX18" s="24"/>
      <c r="AZ18" s="81" t="s">
        <v>68</v>
      </c>
      <c r="BA18" s="81"/>
      <c r="BB18" s="63"/>
      <c r="BC18" s="3">
        <f t="shared" si="5"/>
        <v>32.900000000000006</v>
      </c>
      <c r="BD18" s="3"/>
      <c r="BE18" s="3">
        <f t="shared" si="6"/>
        <v>11.999999999999998</v>
      </c>
      <c r="BF18" s="3"/>
      <c r="BG18" s="3">
        <f t="shared" si="7"/>
        <v>4.0999999999999996</v>
      </c>
      <c r="BH18" s="3"/>
      <c r="BI18" s="3">
        <f t="shared" si="8"/>
        <v>0</v>
      </c>
      <c r="BJ18" s="3"/>
      <c r="BK18" s="15">
        <f t="shared" si="9"/>
        <v>49</v>
      </c>
    </row>
    <row r="19" spans="1:63" x14ac:dyDescent="0.25">
      <c r="A19" t="s">
        <v>69</v>
      </c>
      <c r="B19" t="e">
        <f>Tabelle1!$AZ$22:$BK$22</f>
        <v>#VALUE!</v>
      </c>
      <c r="C19" s="81" t="s">
        <v>70</v>
      </c>
      <c r="D19" s="81"/>
      <c r="E19" s="63"/>
      <c r="F19" s="3">
        <f t="shared" si="0"/>
        <v>32.900000000000006</v>
      </c>
      <c r="G19" s="3"/>
      <c r="H19" s="3">
        <f t="shared" si="1"/>
        <v>10.7</v>
      </c>
      <c r="I19" s="3"/>
      <c r="J19" s="3">
        <f t="shared" si="2"/>
        <v>4.3999999999999995</v>
      </c>
      <c r="K19" s="3"/>
      <c r="L19" s="3">
        <f t="shared" si="3"/>
        <v>-0.10000000000000853</v>
      </c>
      <c r="M19" s="3"/>
      <c r="N19" s="15">
        <f t="shared" si="4"/>
        <v>47.899999999999991</v>
      </c>
      <c r="O19" s="5"/>
      <c r="P19" s="24" t="s">
        <v>71</v>
      </c>
      <c r="Q19" s="24" t="s">
        <v>71</v>
      </c>
      <c r="R19" s="24" t="s">
        <v>71</v>
      </c>
      <c r="S19" s="24" t="s">
        <v>71</v>
      </c>
      <c r="T19" s="24" t="s">
        <v>71</v>
      </c>
      <c r="V19" s="24"/>
      <c r="W19" s="24"/>
      <c r="X19" s="24"/>
      <c r="Y19" s="24"/>
      <c r="Z19" s="24"/>
      <c r="AB19" s="24"/>
      <c r="AC19" s="24"/>
      <c r="AD19" s="24"/>
      <c r="AE19" s="24"/>
      <c r="AF19" s="24"/>
      <c r="AG19" s="55"/>
      <c r="AH19" s="24"/>
      <c r="AI19" s="24"/>
      <c r="AJ19" s="24"/>
      <c r="AK19" s="24"/>
      <c r="AL19" s="24"/>
      <c r="AM19" s="55"/>
      <c r="AN19" s="24"/>
      <c r="AO19" s="24"/>
      <c r="AP19" s="24"/>
      <c r="AQ19" s="24"/>
      <c r="AR19" s="24"/>
      <c r="AS19" s="55"/>
      <c r="AT19" s="24"/>
      <c r="AU19" s="24"/>
      <c r="AV19" s="24"/>
      <c r="AW19" s="24"/>
      <c r="AX19" s="24"/>
      <c r="AZ19" s="81" t="s">
        <v>72</v>
      </c>
      <c r="BA19" s="81"/>
      <c r="BB19" s="63"/>
      <c r="BC19" s="3">
        <f t="shared" si="5"/>
        <v>32.900000000000006</v>
      </c>
      <c r="BD19" s="3"/>
      <c r="BE19" s="3">
        <f t="shared" si="6"/>
        <v>10.7</v>
      </c>
      <c r="BF19" s="3"/>
      <c r="BG19" s="3">
        <f t="shared" si="7"/>
        <v>4.3999999999999995</v>
      </c>
      <c r="BH19" s="3"/>
      <c r="BI19" s="3">
        <f t="shared" si="8"/>
        <v>-0.10000000000000853</v>
      </c>
      <c r="BJ19" s="3"/>
      <c r="BK19" s="15">
        <f t="shared" si="9"/>
        <v>47.899999999999991</v>
      </c>
    </row>
    <row r="20" spans="1:63" x14ac:dyDescent="0.25">
      <c r="A20" t="s">
        <v>73</v>
      </c>
      <c r="B20" t="e">
        <f>Tabelle1!$AZ$23:$BK$23</f>
        <v>#VALUE!</v>
      </c>
      <c r="C20" s="80" t="s">
        <v>74</v>
      </c>
      <c r="D20" s="80"/>
      <c r="E20" s="71"/>
      <c r="F20" s="3">
        <f t="shared" si="0"/>
        <v>1261</v>
      </c>
      <c r="G20" s="3"/>
      <c r="H20" s="3">
        <f t="shared" si="1"/>
        <v>1057.6000000000001</v>
      </c>
      <c r="I20" s="3"/>
      <c r="J20" s="3">
        <f t="shared" si="2"/>
        <v>84.999999999999986</v>
      </c>
      <c r="K20" s="3"/>
      <c r="L20" s="3">
        <f t="shared" si="3"/>
        <v>-84.300000000000182</v>
      </c>
      <c r="M20" s="3"/>
      <c r="N20" s="15">
        <f t="shared" si="4"/>
        <v>2319.3000000000002</v>
      </c>
      <c r="O20" s="15"/>
      <c r="P20" s="24" t="s">
        <v>75</v>
      </c>
      <c r="Q20" s="24" t="s">
        <v>75</v>
      </c>
      <c r="R20" s="24" t="s">
        <v>75</v>
      </c>
      <c r="S20" s="24" t="s">
        <v>75</v>
      </c>
      <c r="T20" s="24" t="s">
        <v>75</v>
      </c>
      <c r="V20" s="24"/>
      <c r="W20" s="24"/>
      <c r="X20" s="24"/>
      <c r="Y20" s="24"/>
      <c r="Z20" s="24"/>
      <c r="AB20" s="24"/>
      <c r="AC20" s="24"/>
      <c r="AD20" s="24"/>
      <c r="AE20" s="24"/>
      <c r="AF20" s="24"/>
      <c r="AG20" s="55"/>
      <c r="AH20" s="24"/>
      <c r="AI20" s="24"/>
      <c r="AJ20" s="24"/>
      <c r="AK20" s="24"/>
      <c r="AL20" s="24"/>
      <c r="AM20" s="55"/>
      <c r="AN20" s="24"/>
      <c r="AO20" s="24"/>
      <c r="AP20" s="24"/>
      <c r="AQ20" s="24"/>
      <c r="AR20" s="24"/>
      <c r="AS20" s="55"/>
      <c r="AT20" s="24"/>
      <c r="AU20" s="24"/>
      <c r="AV20" s="24"/>
      <c r="AW20" s="24"/>
      <c r="AX20" s="24"/>
      <c r="AZ20" s="80" t="s">
        <v>76</v>
      </c>
      <c r="BA20" s="80"/>
      <c r="BB20" s="71"/>
      <c r="BC20" s="3">
        <f t="shared" si="5"/>
        <v>1261</v>
      </c>
      <c r="BD20" s="3"/>
      <c r="BE20" s="3">
        <f t="shared" si="6"/>
        <v>1057.6000000000001</v>
      </c>
      <c r="BF20" s="3"/>
      <c r="BG20" s="3">
        <f t="shared" si="7"/>
        <v>84.999999999999986</v>
      </c>
      <c r="BH20" s="3"/>
      <c r="BI20" s="3">
        <f t="shared" si="8"/>
        <v>-84.300000000000182</v>
      </c>
      <c r="BJ20" s="3"/>
      <c r="BK20" s="15">
        <f t="shared" si="9"/>
        <v>2319.3000000000002</v>
      </c>
    </row>
    <row r="21" spans="1:63" hidden="1" outlineLevel="1" x14ac:dyDescent="0.25">
      <c r="A21" t="s">
        <v>77</v>
      </c>
      <c r="B21" t="e">
        <f>Tabelle1!$C$45:$N$45</f>
        <v>#VALUE!</v>
      </c>
      <c r="C21" s="85" t="s">
        <v>78</v>
      </c>
      <c r="D21" s="85"/>
      <c r="E21" s="71"/>
      <c r="F21" s="3">
        <f t="shared" si="0"/>
        <v>25850</v>
      </c>
      <c r="G21" s="3"/>
      <c r="H21" s="3">
        <f t="shared" si="1"/>
        <v>8271</v>
      </c>
      <c r="I21" s="3"/>
      <c r="J21" s="3">
        <f t="shared" si="2"/>
        <v>1457</v>
      </c>
      <c r="K21" s="3"/>
      <c r="L21" s="3">
        <f t="shared" si="3"/>
        <v>0</v>
      </c>
      <c r="M21" s="3"/>
      <c r="N21" s="15">
        <f t="shared" si="4"/>
        <v>35578</v>
      </c>
      <c r="O21" s="15"/>
      <c r="P21" s="24" t="s">
        <v>79</v>
      </c>
      <c r="Q21" s="24" t="s">
        <v>79</v>
      </c>
      <c r="R21" s="24" t="s">
        <v>79</v>
      </c>
      <c r="S21" s="24" t="s">
        <v>79</v>
      </c>
      <c r="T21" s="24" t="s">
        <v>79</v>
      </c>
      <c r="V21" s="24"/>
      <c r="W21" s="24"/>
      <c r="X21" s="24"/>
      <c r="Y21" s="24"/>
      <c r="Z21" s="24"/>
      <c r="AB21" s="24"/>
      <c r="AC21" s="24"/>
      <c r="AD21" s="24"/>
      <c r="AE21" s="24"/>
      <c r="AF21" s="24"/>
      <c r="AG21" s="55"/>
      <c r="AH21" s="24"/>
      <c r="AI21" s="24"/>
      <c r="AJ21" s="24"/>
      <c r="AK21" s="24"/>
      <c r="AL21" s="24"/>
      <c r="AM21" s="55"/>
      <c r="AN21" s="24"/>
      <c r="AO21" s="24"/>
      <c r="AP21" s="24"/>
      <c r="AQ21" s="24"/>
      <c r="AR21" s="24"/>
      <c r="AS21" s="55"/>
      <c r="AT21" s="24"/>
      <c r="AU21" s="24"/>
      <c r="AV21" s="24"/>
      <c r="AW21" s="24"/>
      <c r="AX21" s="24"/>
      <c r="AZ21" s="80" t="s">
        <v>80</v>
      </c>
      <c r="BA21" s="80"/>
      <c r="BB21" s="71"/>
      <c r="BC21" s="3">
        <f t="shared" si="5"/>
        <v>25850</v>
      </c>
      <c r="BD21" s="3"/>
      <c r="BE21" s="3">
        <f t="shared" si="6"/>
        <v>8271</v>
      </c>
      <c r="BF21" s="3"/>
      <c r="BG21" s="3">
        <f t="shared" si="7"/>
        <v>1457</v>
      </c>
      <c r="BH21" s="3"/>
      <c r="BI21" s="3">
        <f t="shared" si="8"/>
        <v>0</v>
      </c>
      <c r="BJ21" s="3"/>
      <c r="BK21" s="15">
        <f t="shared" si="9"/>
        <v>35578</v>
      </c>
    </row>
    <row r="22" spans="1:63" collapsed="1" x14ac:dyDescent="0.25">
      <c r="A22" t="s">
        <v>81</v>
      </c>
      <c r="B22" t="e">
        <f>Tabelle1!$C$46:$N$46</f>
        <v>#VALUE!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12"/>
      <c r="P22" s="25"/>
      <c r="Q22" s="25"/>
      <c r="R22" s="25"/>
      <c r="S22" s="25"/>
      <c r="T22" s="25"/>
      <c r="V22" s="25"/>
      <c r="W22" s="25"/>
      <c r="X22" s="25"/>
      <c r="Y22" s="25"/>
      <c r="Z22" s="25"/>
      <c r="AB22" s="25"/>
      <c r="AC22" s="25"/>
      <c r="AD22" s="25"/>
      <c r="AE22" s="25"/>
      <c r="AF22" s="25"/>
      <c r="AG22" s="56"/>
      <c r="AH22" s="25"/>
      <c r="AI22" s="25"/>
      <c r="AJ22" s="25"/>
      <c r="AK22" s="25"/>
      <c r="AL22" s="25"/>
      <c r="AM22" s="56"/>
      <c r="AN22" s="25"/>
      <c r="AO22" s="25"/>
      <c r="AP22" s="25"/>
      <c r="AQ22" s="25"/>
      <c r="AR22" s="25"/>
      <c r="AS22" s="56"/>
      <c r="AT22" s="25"/>
      <c r="AU22" s="25"/>
      <c r="AV22" s="25"/>
      <c r="AW22" s="25"/>
      <c r="AX22" s="25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</row>
    <row r="23" spans="1:63" x14ac:dyDescent="0.25">
      <c r="A23" t="s">
        <v>82</v>
      </c>
      <c r="B23" t="e">
        <f>Tabelle1!$AZ$45:$BK$45</f>
        <v>#VALUE!</v>
      </c>
      <c r="C23" s="89" t="s">
        <v>83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11"/>
      <c r="P23" s="26"/>
      <c r="Q23" s="26"/>
      <c r="R23" s="26"/>
      <c r="S23" s="26"/>
      <c r="T23" s="27"/>
      <c r="V23" s="27"/>
      <c r="W23" s="27"/>
      <c r="X23" s="27"/>
      <c r="Y23" s="27"/>
      <c r="Z23" s="27"/>
      <c r="AB23" s="27"/>
      <c r="AC23" s="27"/>
      <c r="AD23" s="27"/>
      <c r="AE23" s="27"/>
      <c r="AF23" s="27"/>
      <c r="AG23" s="57"/>
      <c r="AH23" s="27"/>
      <c r="AI23" s="27"/>
      <c r="AJ23" s="27"/>
      <c r="AK23" s="27"/>
      <c r="AL23" s="27"/>
      <c r="AM23" s="57"/>
      <c r="AN23" s="27"/>
      <c r="AO23" s="27"/>
      <c r="AP23" s="27"/>
      <c r="AQ23" s="27"/>
      <c r="AR23" s="27"/>
      <c r="AS23" s="57"/>
      <c r="AT23" s="27"/>
      <c r="AU23" s="27"/>
      <c r="AV23" s="27"/>
      <c r="AW23" s="27"/>
      <c r="AX23" s="27"/>
      <c r="AZ23" s="89" t="s">
        <v>84</v>
      </c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</row>
    <row r="24" spans="1:63" x14ac:dyDescent="0.25">
      <c r="A24" t="s">
        <v>85</v>
      </c>
      <c r="B24" t="e">
        <f>Tabelle1!$AZ$46:$BK$46</f>
        <v>#VALUE!</v>
      </c>
      <c r="C24" s="87" t="s">
        <v>86</v>
      </c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16"/>
      <c r="P24" s="27"/>
      <c r="Q24" s="27"/>
      <c r="R24" s="27"/>
      <c r="S24" s="27"/>
      <c r="T24" s="27"/>
      <c r="V24" s="27"/>
      <c r="W24" s="27"/>
      <c r="X24" s="27"/>
      <c r="Y24" s="27"/>
      <c r="Z24" s="27"/>
      <c r="AB24" s="27"/>
      <c r="AC24" s="27"/>
      <c r="AD24" s="27"/>
      <c r="AE24" s="27"/>
      <c r="AF24" s="27"/>
      <c r="AG24" s="57"/>
      <c r="AH24" s="27"/>
      <c r="AI24" s="27"/>
      <c r="AJ24" s="27"/>
      <c r="AK24" s="27"/>
      <c r="AL24" s="27"/>
      <c r="AM24" s="57"/>
      <c r="AN24" s="27"/>
      <c r="AO24" s="27"/>
      <c r="AP24" s="27"/>
      <c r="AQ24" s="27"/>
      <c r="AR24" s="27"/>
      <c r="AS24" s="57"/>
      <c r="AT24" s="27"/>
      <c r="AU24" s="27"/>
      <c r="AV24" s="27"/>
      <c r="AW24" s="27"/>
      <c r="AX24" s="27"/>
      <c r="AZ24" s="87" t="s">
        <v>87</v>
      </c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</row>
    <row r="25" spans="1:63" x14ac:dyDescent="0.25">
      <c r="A25" t="s">
        <v>88</v>
      </c>
      <c r="B25" t="e">
        <f>Tabelle1!$C$68:$N$68</f>
        <v>#VALUE!</v>
      </c>
    </row>
    <row r="26" spans="1:63" x14ac:dyDescent="0.25">
      <c r="A26" t="s">
        <v>89</v>
      </c>
      <c r="B26" t="e">
        <f>Tabelle1!$C$23:$N$23</f>
        <v>#VALUE!</v>
      </c>
    </row>
    <row r="27" spans="1:63" x14ac:dyDescent="0.25">
      <c r="A27" t="s">
        <v>90</v>
      </c>
      <c r="B27" t="e">
        <f>Tabelle1!$AZ$45:$BK$45</f>
        <v>#VALUE!</v>
      </c>
    </row>
    <row r="28" spans="1:63" ht="15" customHeight="1" x14ac:dyDescent="0.25">
      <c r="A28" t="s">
        <v>91</v>
      </c>
      <c r="B28" t="e">
        <f>Tabelle1!$AZ$46:$BK$46</f>
        <v>#VALUE!</v>
      </c>
      <c r="C28" s="83" t="str">
        <f>"Segmentinformationen "&amp;IF(sn_duedate="31.3.","SPALTE AUSBLENDEN"&amp;sn_prevyear,IF(sn_duedate="30.6.","Q2 "&amp;sn_prevyear,IF(sn_duedate="30.9.","Q3 "&amp;sn_prevyear,"STICHTAG PRÜFEN" )))</f>
        <v>Segmentinformationen STICHTAG PRÜFEN</v>
      </c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AZ28" s="94" t="str">
        <f>"Segment report "&amp;IF(sn_duedate="31.3.","SPALTE AUSBLENDEN"&amp;sn_prevyear,IF(sn_duedate="30.6.","Q2 "&amp;sn_prevyear,IF(sn_duedate="30.9.","Q3 "&amp;sn_prevyear,"STICHTAG PRÜFEN" )))</f>
        <v>Segment report STICHTAG PRÜFEN</v>
      </c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</row>
    <row r="29" spans="1:63" ht="34.9" customHeight="1" x14ac:dyDescent="0.25">
      <c r="A29" t="s">
        <v>92</v>
      </c>
      <c r="B29" t="e">
        <f>Tabelle1!$AZ$47:$BK$47</f>
        <v>#VALUE!</v>
      </c>
      <c r="C29" s="88" t="s">
        <v>12</v>
      </c>
      <c r="D29" s="88"/>
      <c r="E29" s="64"/>
      <c r="F29" s="30" t="s">
        <v>13</v>
      </c>
      <c r="G29" s="17"/>
      <c r="H29" s="17" t="s">
        <v>14</v>
      </c>
      <c r="I29" s="17"/>
      <c r="J29" s="17" t="s">
        <v>15</v>
      </c>
      <c r="K29" s="17"/>
      <c r="L29" s="17" t="s">
        <v>16</v>
      </c>
      <c r="M29" s="17"/>
      <c r="N29" s="31" t="s">
        <v>9</v>
      </c>
      <c r="AZ29" s="103" t="s">
        <v>17</v>
      </c>
      <c r="BA29" s="103"/>
      <c r="BB29" s="70"/>
      <c r="BC29" s="19" t="s">
        <v>13</v>
      </c>
      <c r="BD29" s="19"/>
      <c r="BE29" s="19" t="s">
        <v>14</v>
      </c>
      <c r="BF29" s="19"/>
      <c r="BG29" s="19" t="s">
        <v>15</v>
      </c>
      <c r="BH29" s="19"/>
      <c r="BI29" s="19" t="s">
        <v>18</v>
      </c>
      <c r="BJ29" s="19"/>
      <c r="BK29" s="32" t="s">
        <v>19</v>
      </c>
    </row>
    <row r="30" spans="1:63" x14ac:dyDescent="0.25">
      <c r="A30" t="s">
        <v>93</v>
      </c>
      <c r="B30" t="e">
        <f>Tabelle1!$C$68:$N$68</f>
        <v>#VALUE!</v>
      </c>
      <c r="C30" s="80" t="s">
        <v>21</v>
      </c>
      <c r="D30" s="80"/>
      <c r="E30" s="65"/>
      <c r="F30" s="1">
        <f t="shared" ref="F30:F44" si="10">F77-F122</f>
        <v>-1507.9</v>
      </c>
      <c r="G30" s="1"/>
      <c r="H30" s="1">
        <f t="shared" ref="H30:H44" si="11">H77-H122</f>
        <v>-568.4</v>
      </c>
      <c r="I30" s="1"/>
      <c r="J30" s="1">
        <f t="shared" ref="J30:J44" si="12">J77-J122</f>
        <v>-7.2</v>
      </c>
      <c r="K30" s="1"/>
      <c r="L30" s="1">
        <f t="shared" ref="L30:L44" si="13">L77-L122</f>
        <v>9.9999999999909051E-2</v>
      </c>
      <c r="M30" s="1"/>
      <c r="N30" s="1">
        <f t="shared" ref="N30:N44" si="14">N77-N122</f>
        <v>-2083.4</v>
      </c>
      <c r="V30" s="24" t="s">
        <v>22</v>
      </c>
      <c r="W30" s="24" t="s">
        <v>22</v>
      </c>
      <c r="X30" s="24" t="s">
        <v>22</v>
      </c>
      <c r="Y30" s="24" t="s">
        <v>22</v>
      </c>
      <c r="Z30" s="24" t="s">
        <v>22</v>
      </c>
      <c r="AB30" s="24"/>
      <c r="AC30" s="24"/>
      <c r="AD30" s="24"/>
      <c r="AE30" s="24"/>
      <c r="AF30" s="24"/>
      <c r="AG30" s="55"/>
      <c r="AH30" s="24"/>
      <c r="AI30" s="24"/>
      <c r="AJ30" s="24"/>
      <c r="AK30" s="24"/>
      <c r="AL30" s="24"/>
      <c r="AM30" s="55"/>
      <c r="AN30" s="24"/>
      <c r="AO30" s="24"/>
      <c r="AP30" s="24"/>
      <c r="AQ30" s="24"/>
      <c r="AR30" s="24"/>
      <c r="AS30" s="55"/>
      <c r="AT30" s="24"/>
      <c r="AU30" s="24"/>
      <c r="AV30" s="24"/>
      <c r="AW30" s="24"/>
      <c r="AX30" s="24"/>
      <c r="AZ30" s="80" t="s">
        <v>23</v>
      </c>
      <c r="BA30" s="80"/>
      <c r="BB30" s="65"/>
      <c r="BC30" s="1">
        <f t="shared" ref="BC30:BC44" si="15">BC77-BC122</f>
        <v>-1507.9</v>
      </c>
      <c r="BD30" s="1"/>
      <c r="BE30" s="1">
        <f t="shared" ref="BE30:BE44" si="16">BE77-BE122</f>
        <v>-568.4</v>
      </c>
      <c r="BF30" s="1"/>
      <c r="BG30" s="1">
        <f t="shared" ref="BG30:BG44" si="17">BG77-BG122</f>
        <v>-7.2</v>
      </c>
      <c r="BH30" s="1"/>
      <c r="BI30" s="1">
        <f t="shared" ref="BI30:BI44" si="18">BI77-BI122</f>
        <v>9.9999999999909051E-2</v>
      </c>
      <c r="BJ30" s="1"/>
      <c r="BK30" s="1">
        <f t="shared" ref="BK30:BK44" si="19">BK77-BK122</f>
        <v>-2083.4</v>
      </c>
    </row>
    <row r="31" spans="1:63" x14ac:dyDescent="0.25">
      <c r="A31" t="s">
        <v>94</v>
      </c>
      <c r="B31" t="e">
        <f>Tabelle1!$C$69:$N$69</f>
        <v>#VALUE!</v>
      </c>
      <c r="C31" s="85" t="s">
        <v>25</v>
      </c>
      <c r="D31" s="85"/>
      <c r="E31" s="71"/>
      <c r="F31" s="1">
        <f t="shared" si="10"/>
        <v>-0.7</v>
      </c>
      <c r="G31" s="1"/>
      <c r="H31" s="1">
        <f t="shared" si="11"/>
        <v>-0.4</v>
      </c>
      <c r="I31" s="1"/>
      <c r="J31" s="1">
        <f t="shared" si="12"/>
        <v>-72.8</v>
      </c>
      <c r="K31" s="1"/>
      <c r="L31" s="1">
        <f t="shared" si="13"/>
        <v>73.899999999999991</v>
      </c>
      <c r="M31" s="1"/>
      <c r="N31" s="1">
        <f t="shared" si="14"/>
        <v>0</v>
      </c>
      <c r="V31" s="24" t="s">
        <v>26</v>
      </c>
      <c r="W31" s="24" t="s">
        <v>26</v>
      </c>
      <c r="X31" s="24" t="s">
        <v>26</v>
      </c>
      <c r="Y31" s="24" t="s">
        <v>26</v>
      </c>
      <c r="Z31" s="24" t="s">
        <v>26</v>
      </c>
      <c r="AB31" s="24"/>
      <c r="AC31" s="24"/>
      <c r="AD31" s="24"/>
      <c r="AE31" s="24"/>
      <c r="AF31" s="24"/>
      <c r="AG31" s="55"/>
      <c r="AH31" s="24"/>
      <c r="AI31" s="24"/>
      <c r="AJ31" s="24"/>
      <c r="AK31" s="24"/>
      <c r="AL31" s="24"/>
      <c r="AM31" s="55"/>
      <c r="AN31" s="24"/>
      <c r="AO31" s="24"/>
      <c r="AP31" s="24"/>
      <c r="AQ31" s="24"/>
      <c r="AR31" s="24"/>
      <c r="AS31" s="55"/>
      <c r="AT31" s="24"/>
      <c r="AU31" s="24"/>
      <c r="AV31" s="24"/>
      <c r="AW31" s="24"/>
      <c r="AX31" s="24"/>
      <c r="AZ31" s="85" t="s">
        <v>27</v>
      </c>
      <c r="BA31" s="85"/>
      <c r="BB31" s="71"/>
      <c r="BC31" s="1">
        <f t="shared" si="15"/>
        <v>-0.7</v>
      </c>
      <c r="BD31" s="1"/>
      <c r="BE31" s="1">
        <f t="shared" si="16"/>
        <v>-0.4</v>
      </c>
      <c r="BF31" s="1"/>
      <c r="BG31" s="1">
        <f t="shared" si="17"/>
        <v>-72.8</v>
      </c>
      <c r="BH31" s="1"/>
      <c r="BI31" s="1">
        <f t="shared" si="18"/>
        <v>73.899999999999991</v>
      </c>
      <c r="BJ31" s="1"/>
      <c r="BK31" s="1">
        <f t="shared" si="19"/>
        <v>0</v>
      </c>
    </row>
    <row r="32" spans="1:63" x14ac:dyDescent="0.25">
      <c r="A32" t="s">
        <v>95</v>
      </c>
      <c r="B32" t="e">
        <f>Tabelle1!$C$70:$N$70</f>
        <v>#VALUE!</v>
      </c>
      <c r="C32" s="81" t="s">
        <v>29</v>
      </c>
      <c r="D32" s="81"/>
      <c r="E32" s="63"/>
      <c r="F32" s="1">
        <f t="shared" si="10"/>
        <v>-1508.6</v>
      </c>
      <c r="G32" s="1"/>
      <c r="H32" s="1">
        <f t="shared" si="11"/>
        <v>-568.79999999999995</v>
      </c>
      <c r="I32" s="1"/>
      <c r="J32" s="1">
        <f t="shared" si="12"/>
        <v>-80</v>
      </c>
      <c r="K32" s="1"/>
      <c r="L32" s="1">
        <f t="shared" si="13"/>
        <v>73.999999999999545</v>
      </c>
      <c r="M32" s="1"/>
      <c r="N32" s="1">
        <f t="shared" si="14"/>
        <v>-2083.4</v>
      </c>
      <c r="V32" s="24" t="s">
        <v>30</v>
      </c>
      <c r="W32" s="24" t="s">
        <v>30</v>
      </c>
      <c r="X32" s="24" t="s">
        <v>30</v>
      </c>
      <c r="Y32" s="24" t="s">
        <v>30</v>
      </c>
      <c r="Z32" s="24" t="s">
        <v>30</v>
      </c>
      <c r="AB32" s="24"/>
      <c r="AC32" s="24"/>
      <c r="AD32" s="24"/>
      <c r="AE32" s="24"/>
      <c r="AF32" s="24"/>
      <c r="AG32" s="55"/>
      <c r="AH32" s="24"/>
      <c r="AI32" s="24"/>
      <c r="AJ32" s="24"/>
      <c r="AK32" s="24"/>
      <c r="AL32" s="24"/>
      <c r="AM32" s="55"/>
      <c r="AN32" s="24"/>
      <c r="AO32" s="24"/>
      <c r="AP32" s="24"/>
      <c r="AQ32" s="24"/>
      <c r="AR32" s="24"/>
      <c r="AS32" s="55"/>
      <c r="AT32" s="24"/>
      <c r="AU32" s="24"/>
      <c r="AV32" s="24"/>
      <c r="AW32" s="24"/>
      <c r="AX32" s="24"/>
      <c r="AZ32" s="81" t="s">
        <v>31</v>
      </c>
      <c r="BA32" s="81"/>
      <c r="BB32" s="63"/>
      <c r="BC32" s="1">
        <f t="shared" si="15"/>
        <v>-1508.6</v>
      </c>
      <c r="BD32" s="1"/>
      <c r="BE32" s="1">
        <f t="shared" si="16"/>
        <v>-568.79999999999995</v>
      </c>
      <c r="BF32" s="1"/>
      <c r="BG32" s="1">
        <f t="shared" si="17"/>
        <v>-80</v>
      </c>
      <c r="BH32" s="1"/>
      <c r="BI32" s="1">
        <f t="shared" si="18"/>
        <v>73.999999999999545</v>
      </c>
      <c r="BJ32" s="1"/>
      <c r="BK32" s="1">
        <f t="shared" si="19"/>
        <v>-2083.4</v>
      </c>
    </row>
    <row r="33" spans="1:63" x14ac:dyDescent="0.25">
      <c r="A33" t="s">
        <v>96</v>
      </c>
      <c r="B33" t="e">
        <f>Tabelle1!$C$71:$N$71</f>
        <v>#VALUE!</v>
      </c>
      <c r="C33" s="84" t="s">
        <v>33</v>
      </c>
      <c r="D33" s="84"/>
      <c r="E33" s="66"/>
      <c r="F33" s="1">
        <f t="shared" si="10"/>
        <v>-135.4</v>
      </c>
      <c r="G33" s="1"/>
      <c r="H33" s="1">
        <f t="shared" si="11"/>
        <v>-19.399999999999999</v>
      </c>
      <c r="I33" s="1"/>
      <c r="J33" s="1">
        <f t="shared" si="12"/>
        <v>21</v>
      </c>
      <c r="K33" s="1"/>
      <c r="L33" s="1">
        <f t="shared" si="13"/>
        <v>-9.9999999999994316E-2</v>
      </c>
      <c r="M33" s="1"/>
      <c r="N33" s="1">
        <f t="shared" si="14"/>
        <v>-133.9</v>
      </c>
      <c r="V33" s="24" t="s">
        <v>34</v>
      </c>
      <c r="W33" s="24" t="s">
        <v>34</v>
      </c>
      <c r="X33" s="24" t="s">
        <v>34</v>
      </c>
      <c r="Y33" s="24" t="s">
        <v>34</v>
      </c>
      <c r="Z33" s="24" t="s">
        <v>34</v>
      </c>
      <c r="AB33" s="24"/>
      <c r="AC33" s="24"/>
      <c r="AD33" s="24"/>
      <c r="AE33" s="24"/>
      <c r="AF33" s="24"/>
      <c r="AG33" s="55"/>
      <c r="AH33" s="24"/>
      <c r="AI33" s="24"/>
      <c r="AJ33" s="24"/>
      <c r="AK33" s="24"/>
      <c r="AL33" s="24"/>
      <c r="AM33" s="55"/>
      <c r="AN33" s="24"/>
      <c r="AO33" s="24"/>
      <c r="AP33" s="24"/>
      <c r="AQ33" s="24"/>
      <c r="AR33" s="24"/>
      <c r="AS33" s="55"/>
      <c r="AT33" s="24"/>
      <c r="AU33" s="24"/>
      <c r="AV33" s="24"/>
      <c r="AW33" s="24"/>
      <c r="AX33" s="24"/>
      <c r="AZ33" s="84" t="s">
        <v>35</v>
      </c>
      <c r="BA33" s="84"/>
      <c r="BB33" s="66"/>
      <c r="BC33" s="1">
        <f t="shared" si="15"/>
        <v>-135.4</v>
      </c>
      <c r="BD33" s="1"/>
      <c r="BE33" s="1">
        <f t="shared" si="16"/>
        <v>-19.399999999999999</v>
      </c>
      <c r="BF33" s="1"/>
      <c r="BG33" s="1">
        <f t="shared" si="17"/>
        <v>21</v>
      </c>
      <c r="BH33" s="1"/>
      <c r="BI33" s="1">
        <f t="shared" si="18"/>
        <v>-9.9999999999994316E-2</v>
      </c>
      <c r="BJ33" s="1"/>
      <c r="BK33" s="1">
        <f t="shared" si="19"/>
        <v>-133.9</v>
      </c>
    </row>
    <row r="34" spans="1:63" x14ac:dyDescent="0.25">
      <c r="A34" t="s">
        <v>97</v>
      </c>
      <c r="B34" t="e">
        <f>Tabelle1!$AZ$68:$BK$68</f>
        <v>#VALUE!</v>
      </c>
      <c r="C34" s="81" t="s">
        <v>37</v>
      </c>
      <c r="D34" s="81"/>
      <c r="E34" s="63"/>
      <c r="F34" s="1">
        <f t="shared" si="10"/>
        <v>13.1</v>
      </c>
      <c r="G34" s="1"/>
      <c r="H34" s="1">
        <f t="shared" si="11"/>
        <v>5.4</v>
      </c>
      <c r="I34" s="1"/>
      <c r="J34" s="1">
        <f t="shared" si="12"/>
        <v>6.3</v>
      </c>
      <c r="K34" s="1"/>
      <c r="L34" s="1">
        <f t="shared" si="13"/>
        <v>0</v>
      </c>
      <c r="M34" s="1"/>
      <c r="N34" s="1">
        <f t="shared" si="14"/>
        <v>24.8</v>
      </c>
      <c r="V34" s="24" t="s">
        <v>38</v>
      </c>
      <c r="W34" s="24" t="s">
        <v>38</v>
      </c>
      <c r="X34" s="24" t="s">
        <v>38</v>
      </c>
      <c r="Y34" s="24" t="s">
        <v>38</v>
      </c>
      <c r="Z34" s="24" t="s">
        <v>38</v>
      </c>
      <c r="AB34" s="24"/>
      <c r="AC34" s="24"/>
      <c r="AD34" s="24"/>
      <c r="AE34" s="24"/>
      <c r="AF34" s="24"/>
      <c r="AG34" s="55"/>
      <c r="AH34" s="24"/>
      <c r="AI34" s="24"/>
      <c r="AJ34" s="24"/>
      <c r="AK34" s="24"/>
      <c r="AL34" s="24"/>
      <c r="AM34" s="55"/>
      <c r="AN34" s="24"/>
      <c r="AO34" s="24"/>
      <c r="AP34" s="24"/>
      <c r="AQ34" s="24"/>
      <c r="AR34" s="24"/>
      <c r="AS34" s="55"/>
      <c r="AT34" s="24"/>
      <c r="AU34" s="24"/>
      <c r="AV34" s="24"/>
      <c r="AW34" s="24"/>
      <c r="AX34" s="24"/>
      <c r="AZ34" s="81" t="s">
        <v>39</v>
      </c>
      <c r="BA34" s="81"/>
      <c r="BB34" s="63"/>
      <c r="BC34" s="1">
        <f t="shared" si="15"/>
        <v>13.1</v>
      </c>
      <c r="BD34" s="1"/>
      <c r="BE34" s="1">
        <f t="shared" si="16"/>
        <v>5.4</v>
      </c>
      <c r="BF34" s="1"/>
      <c r="BG34" s="1">
        <f t="shared" si="17"/>
        <v>6.3</v>
      </c>
      <c r="BH34" s="1"/>
      <c r="BI34" s="1">
        <f t="shared" si="18"/>
        <v>0</v>
      </c>
      <c r="BJ34" s="1"/>
      <c r="BK34" s="1">
        <f t="shared" si="19"/>
        <v>24.8</v>
      </c>
    </row>
    <row r="35" spans="1:63" x14ac:dyDescent="0.25">
      <c r="A35" t="s">
        <v>98</v>
      </c>
      <c r="B35" t="e">
        <f>Tabelle1!$AZ$69:$BK$69</f>
        <v>#VALUE!</v>
      </c>
      <c r="C35" s="84" t="s">
        <v>41</v>
      </c>
      <c r="D35" s="84"/>
      <c r="E35" s="66"/>
      <c r="F35" s="1">
        <f t="shared" si="10"/>
        <v>-148.5</v>
      </c>
      <c r="G35" s="1"/>
      <c r="H35" s="1">
        <f t="shared" si="11"/>
        <v>-24.8</v>
      </c>
      <c r="I35" s="1"/>
      <c r="J35" s="1">
        <f t="shared" si="12"/>
        <v>14.7</v>
      </c>
      <c r="K35" s="1"/>
      <c r="L35" s="1">
        <f t="shared" si="13"/>
        <v>-9.9999999999965894E-2</v>
      </c>
      <c r="M35" s="1"/>
      <c r="N35" s="1">
        <f t="shared" si="14"/>
        <v>-158.69999999999999</v>
      </c>
      <c r="V35" s="24" t="s">
        <v>42</v>
      </c>
      <c r="W35" s="24" t="s">
        <v>42</v>
      </c>
      <c r="X35" s="24" t="s">
        <v>42</v>
      </c>
      <c r="Y35" s="24" t="s">
        <v>42</v>
      </c>
      <c r="Z35" s="24" t="s">
        <v>42</v>
      </c>
      <c r="AB35" s="24"/>
      <c r="AC35" s="24"/>
      <c r="AD35" s="24"/>
      <c r="AE35" s="24"/>
      <c r="AF35" s="24"/>
      <c r="AG35" s="55"/>
      <c r="AH35" s="24"/>
      <c r="AI35" s="24"/>
      <c r="AJ35" s="24"/>
      <c r="AK35" s="24"/>
      <c r="AL35" s="24"/>
      <c r="AM35" s="55"/>
      <c r="AN35" s="24"/>
      <c r="AO35" s="24"/>
      <c r="AP35" s="24"/>
      <c r="AQ35" s="24"/>
      <c r="AR35" s="24"/>
      <c r="AS35" s="55"/>
      <c r="AT35" s="24"/>
      <c r="AU35" s="24"/>
      <c r="AV35" s="24"/>
      <c r="AW35" s="24"/>
      <c r="AX35" s="24"/>
      <c r="AZ35" s="84" t="s">
        <v>41</v>
      </c>
      <c r="BA35" s="84"/>
      <c r="BB35" s="66"/>
      <c r="BC35" s="1">
        <f t="shared" si="15"/>
        <v>-148.5</v>
      </c>
      <c r="BD35" s="1"/>
      <c r="BE35" s="1">
        <f t="shared" si="16"/>
        <v>-24.8</v>
      </c>
      <c r="BF35" s="1"/>
      <c r="BG35" s="1">
        <f t="shared" si="17"/>
        <v>14.7</v>
      </c>
      <c r="BH35" s="1"/>
      <c r="BI35" s="1">
        <f t="shared" si="18"/>
        <v>-9.9999999999965894E-2</v>
      </c>
      <c r="BJ35" s="1"/>
      <c r="BK35" s="1">
        <f t="shared" si="19"/>
        <v>-158.69999999999999</v>
      </c>
    </row>
    <row r="36" spans="1:63" x14ac:dyDescent="0.25">
      <c r="A36" t="s">
        <v>99</v>
      </c>
      <c r="B36" t="e">
        <f>Tabelle1!$AZ$70:$BK$70</f>
        <v>#VALUE!</v>
      </c>
      <c r="C36" s="8" t="s">
        <v>44</v>
      </c>
      <c r="D36" s="4" t="s">
        <v>45</v>
      </c>
      <c r="E36" s="4"/>
      <c r="F36" s="1">
        <f t="shared" si="10"/>
        <v>-0.1</v>
      </c>
      <c r="G36" s="1"/>
      <c r="H36" s="1">
        <f t="shared" si="11"/>
        <v>-1.1000000000000001</v>
      </c>
      <c r="I36" s="1"/>
      <c r="J36" s="75">
        <f t="shared" si="12"/>
        <v>0</v>
      </c>
      <c r="K36" s="1"/>
      <c r="L36" s="77">
        <f>J83-J128</f>
        <v>0</v>
      </c>
      <c r="M36" s="1"/>
      <c r="N36" s="1">
        <f t="shared" si="14"/>
        <v>-1.2</v>
      </c>
      <c r="V36" s="24" t="s">
        <v>46</v>
      </c>
      <c r="W36" s="24" t="s">
        <v>46</v>
      </c>
      <c r="X36" s="24" t="s">
        <v>46</v>
      </c>
      <c r="Y36" s="24" t="s">
        <v>46</v>
      </c>
      <c r="Z36" s="24" t="s">
        <v>46</v>
      </c>
      <c r="AB36" s="24"/>
      <c r="AC36" s="24"/>
      <c r="AD36" s="24"/>
      <c r="AE36" s="24"/>
      <c r="AF36" s="24"/>
      <c r="AG36" s="55"/>
      <c r="AH36" s="24"/>
      <c r="AI36" s="24"/>
      <c r="AJ36" s="24"/>
      <c r="AK36" s="24"/>
      <c r="AL36" s="24"/>
      <c r="AM36" s="55"/>
      <c r="AN36" s="24"/>
      <c r="AO36" s="24"/>
      <c r="AP36" s="24"/>
      <c r="AQ36" s="24"/>
      <c r="AR36" s="24"/>
      <c r="AS36" s="55"/>
      <c r="AT36" s="24"/>
      <c r="AU36" s="24"/>
      <c r="AV36" s="24"/>
      <c r="AW36" s="24"/>
      <c r="AX36" s="24"/>
      <c r="AZ36" s="8" t="s">
        <v>44</v>
      </c>
      <c r="BA36" s="4" t="s">
        <v>100</v>
      </c>
      <c r="BB36" s="4"/>
      <c r="BC36" s="1">
        <f t="shared" si="15"/>
        <v>-0.1</v>
      </c>
      <c r="BD36" s="1"/>
      <c r="BE36" s="1">
        <f t="shared" si="16"/>
        <v>-1.1000000000000001</v>
      </c>
      <c r="BF36" s="1"/>
      <c r="BG36" s="1">
        <f t="shared" si="17"/>
        <v>0</v>
      </c>
      <c r="BH36" s="1"/>
      <c r="BI36" s="1">
        <f t="shared" si="18"/>
        <v>0</v>
      </c>
      <c r="BJ36" s="1"/>
      <c r="BK36" s="1">
        <f t="shared" si="19"/>
        <v>-1.2</v>
      </c>
    </row>
    <row r="37" spans="1:63" x14ac:dyDescent="0.25">
      <c r="A37" t="s">
        <v>101</v>
      </c>
      <c r="B37" t="e">
        <f>Tabelle1!$C$24:$N$24</f>
        <v>#VALUE!</v>
      </c>
      <c r="C37" s="8" t="s">
        <v>44</v>
      </c>
      <c r="D37" s="4" t="s">
        <v>49</v>
      </c>
      <c r="E37" s="4"/>
      <c r="F37" s="1">
        <f t="shared" si="10"/>
        <v>-0.2</v>
      </c>
      <c r="G37" s="1"/>
      <c r="H37" s="1">
        <f t="shared" si="11"/>
        <v>-22.3</v>
      </c>
      <c r="I37" s="1"/>
      <c r="J37" s="74">
        <f t="shared" si="12"/>
        <v>0</v>
      </c>
      <c r="K37" s="1"/>
      <c r="L37" s="76">
        <f t="shared" si="13"/>
        <v>0</v>
      </c>
      <c r="M37" s="1"/>
      <c r="N37" s="1">
        <f t="shared" si="14"/>
        <v>-22.5</v>
      </c>
      <c r="V37" s="24" t="s">
        <v>50</v>
      </c>
      <c r="W37" s="24" t="s">
        <v>50</v>
      </c>
      <c r="X37" s="24" t="s">
        <v>50</v>
      </c>
      <c r="Y37" s="24" t="s">
        <v>50</v>
      </c>
      <c r="Z37" s="24" t="s">
        <v>50</v>
      </c>
      <c r="AB37" s="24"/>
      <c r="AC37" s="24"/>
      <c r="AD37" s="24"/>
      <c r="AE37" s="24"/>
      <c r="AF37" s="24"/>
      <c r="AG37" s="55"/>
      <c r="AH37" s="24"/>
      <c r="AI37" s="24"/>
      <c r="AJ37" s="24"/>
      <c r="AK37" s="24"/>
      <c r="AL37" s="24"/>
      <c r="AM37" s="55"/>
      <c r="AN37" s="24"/>
      <c r="AO37" s="24"/>
      <c r="AP37" s="24"/>
      <c r="AQ37" s="24"/>
      <c r="AR37" s="24"/>
      <c r="AS37" s="55"/>
      <c r="AT37" s="24"/>
      <c r="AU37" s="24"/>
      <c r="AV37" s="24"/>
      <c r="AW37" s="24"/>
      <c r="AX37" s="24"/>
      <c r="AZ37" s="8" t="s">
        <v>44</v>
      </c>
      <c r="BA37" s="4" t="s">
        <v>51</v>
      </c>
      <c r="BB37" s="4"/>
      <c r="BC37" s="1">
        <f t="shared" si="15"/>
        <v>-0.2</v>
      </c>
      <c r="BD37" s="1"/>
      <c r="BE37" s="1">
        <f t="shared" si="16"/>
        <v>-22.3</v>
      </c>
      <c r="BF37" s="1"/>
      <c r="BG37" s="1">
        <f t="shared" si="17"/>
        <v>0</v>
      </c>
      <c r="BH37" s="1"/>
      <c r="BI37" s="1">
        <f t="shared" si="18"/>
        <v>0</v>
      </c>
      <c r="BJ37" s="1"/>
      <c r="BK37" s="1">
        <f t="shared" si="19"/>
        <v>-22.5</v>
      </c>
    </row>
    <row r="38" spans="1:63" x14ac:dyDescent="0.25">
      <c r="A38" t="s">
        <v>102</v>
      </c>
      <c r="B38" t="e">
        <f>Tabelle1!$AZ$71:$BK$71</f>
        <v>#VALUE!</v>
      </c>
      <c r="C38" s="9" t="s">
        <v>53</v>
      </c>
      <c r="D38" s="10" t="s">
        <v>54</v>
      </c>
      <c r="E38" s="10"/>
      <c r="F38" s="1">
        <f t="shared" si="10"/>
        <v>-148.80000000000001</v>
      </c>
      <c r="G38" s="1"/>
      <c r="H38" s="1">
        <f t="shared" si="11"/>
        <v>-48.2</v>
      </c>
      <c r="I38" s="1"/>
      <c r="J38" s="1">
        <f t="shared" si="12"/>
        <v>14.7</v>
      </c>
      <c r="K38" s="1"/>
      <c r="L38" s="1">
        <f t="shared" si="13"/>
        <v>-9.9999999999994316E-2</v>
      </c>
      <c r="M38" s="1"/>
      <c r="N38" s="1">
        <f t="shared" si="14"/>
        <v>-182.4</v>
      </c>
      <c r="V38" s="24" t="s">
        <v>55</v>
      </c>
      <c r="W38" s="24" t="s">
        <v>55</v>
      </c>
      <c r="X38" s="24" t="s">
        <v>55</v>
      </c>
      <c r="Y38" s="24" t="s">
        <v>55</v>
      </c>
      <c r="Z38" s="24" t="s">
        <v>55</v>
      </c>
      <c r="AB38" s="24"/>
      <c r="AC38" s="24"/>
      <c r="AD38" s="24"/>
      <c r="AE38" s="24"/>
      <c r="AF38" s="24"/>
      <c r="AG38" s="55"/>
      <c r="AH38" s="24"/>
      <c r="AI38" s="24"/>
      <c r="AJ38" s="24"/>
      <c r="AK38" s="24"/>
      <c r="AL38" s="24"/>
      <c r="AM38" s="55"/>
      <c r="AN38" s="24"/>
      <c r="AO38" s="24"/>
      <c r="AP38" s="24"/>
      <c r="AQ38" s="24"/>
      <c r="AR38" s="24"/>
      <c r="AS38" s="55"/>
      <c r="AT38" s="24"/>
      <c r="AU38" s="24"/>
      <c r="AV38" s="24"/>
      <c r="AW38" s="24"/>
      <c r="AX38" s="24"/>
      <c r="AZ38" s="9" t="s">
        <v>53</v>
      </c>
      <c r="BA38" s="10" t="s">
        <v>56</v>
      </c>
      <c r="BB38" s="10"/>
      <c r="BC38" s="1">
        <f t="shared" si="15"/>
        <v>-148.80000000000001</v>
      </c>
      <c r="BD38" s="1"/>
      <c r="BE38" s="1">
        <f t="shared" si="16"/>
        <v>-48.2</v>
      </c>
      <c r="BF38" s="1"/>
      <c r="BG38" s="1">
        <f t="shared" si="17"/>
        <v>14.7</v>
      </c>
      <c r="BH38" s="1"/>
      <c r="BI38" s="1">
        <f t="shared" si="18"/>
        <v>-9.9999999999994316E-2</v>
      </c>
      <c r="BJ38" s="1"/>
      <c r="BK38" s="1">
        <f t="shared" si="19"/>
        <v>-182.4</v>
      </c>
    </row>
    <row r="39" spans="1:63" hidden="1" outlineLevel="1" x14ac:dyDescent="0.25">
      <c r="A39" t="s">
        <v>103</v>
      </c>
      <c r="B39" t="e">
        <f>Tabelle1!$C$92:$N$92</f>
        <v>#VALUE!</v>
      </c>
      <c r="C39" s="98" t="s">
        <v>58</v>
      </c>
      <c r="D39" s="98"/>
      <c r="E39" s="68"/>
      <c r="F39" s="1">
        <f t="shared" si="10"/>
        <v>0</v>
      </c>
      <c r="G39" s="1"/>
      <c r="H39" s="1">
        <f t="shared" si="11"/>
        <v>0</v>
      </c>
      <c r="I39" s="1"/>
      <c r="J39" s="1">
        <f t="shared" si="12"/>
        <v>0</v>
      </c>
      <c r="K39" s="1"/>
      <c r="L39" s="1">
        <f t="shared" si="13"/>
        <v>0</v>
      </c>
      <c r="M39" s="1"/>
      <c r="N39" s="1">
        <f t="shared" si="14"/>
        <v>0</v>
      </c>
      <c r="V39" s="24" t="s">
        <v>59</v>
      </c>
      <c r="W39" s="24" t="s">
        <v>59</v>
      </c>
      <c r="X39" s="24" t="s">
        <v>59</v>
      </c>
      <c r="Y39" s="24" t="s">
        <v>59</v>
      </c>
      <c r="Z39" s="24" t="s">
        <v>59</v>
      </c>
      <c r="AB39" s="24"/>
      <c r="AC39" s="24"/>
      <c r="AD39" s="24"/>
      <c r="AE39" s="24"/>
      <c r="AF39" s="24"/>
      <c r="AG39" s="55"/>
      <c r="AH39" s="24"/>
      <c r="AI39" s="24"/>
      <c r="AJ39" s="24"/>
      <c r="AK39" s="24"/>
      <c r="AL39" s="24"/>
      <c r="AM39" s="55"/>
      <c r="AN39" s="24"/>
      <c r="AO39" s="24"/>
      <c r="AP39" s="24"/>
      <c r="AQ39" s="24"/>
      <c r="AR39" s="24"/>
      <c r="AS39" s="55"/>
      <c r="AT39" s="24"/>
      <c r="AU39" s="24"/>
      <c r="AV39" s="24"/>
      <c r="AW39" s="24"/>
      <c r="AX39" s="24"/>
      <c r="AZ39" s="81" t="s">
        <v>60</v>
      </c>
      <c r="BA39" s="81"/>
      <c r="BB39" s="63"/>
      <c r="BC39" s="1">
        <f t="shared" si="15"/>
        <v>0</v>
      </c>
      <c r="BD39" s="1"/>
      <c r="BE39" s="1">
        <f t="shared" si="16"/>
        <v>0</v>
      </c>
      <c r="BF39" s="1"/>
      <c r="BG39" s="1">
        <f t="shared" si="17"/>
        <v>0</v>
      </c>
      <c r="BH39" s="1"/>
      <c r="BI39" s="1">
        <f t="shared" si="18"/>
        <v>0</v>
      </c>
      <c r="BJ39" s="1"/>
      <c r="BK39" s="1">
        <f t="shared" si="19"/>
        <v>0</v>
      </c>
    </row>
    <row r="40" spans="1:63" hidden="1" outlineLevel="1" x14ac:dyDescent="0.25">
      <c r="A40" t="s">
        <v>104</v>
      </c>
      <c r="B40" t="e">
        <f>Tabelle1!$C$93:$N$93</f>
        <v>#VALUE!</v>
      </c>
      <c r="C40" s="98" t="s">
        <v>62</v>
      </c>
      <c r="D40" s="98"/>
      <c r="E40" s="68"/>
      <c r="F40" s="1">
        <f t="shared" si="10"/>
        <v>0</v>
      </c>
      <c r="G40" s="1"/>
      <c r="H40" s="1">
        <f t="shared" si="11"/>
        <v>0</v>
      </c>
      <c r="I40" s="1"/>
      <c r="J40" s="1">
        <f t="shared" si="12"/>
        <v>0</v>
      </c>
      <c r="K40" s="1"/>
      <c r="L40" s="1">
        <f t="shared" si="13"/>
        <v>0</v>
      </c>
      <c r="M40" s="1"/>
      <c r="N40" s="1">
        <f t="shared" si="14"/>
        <v>0</v>
      </c>
      <c r="V40" s="24" t="s">
        <v>63</v>
      </c>
      <c r="W40" s="24" t="s">
        <v>63</v>
      </c>
      <c r="X40" s="24" t="s">
        <v>63</v>
      </c>
      <c r="Y40" s="24" t="s">
        <v>63</v>
      </c>
      <c r="Z40" s="24" t="s">
        <v>63</v>
      </c>
      <c r="AB40" s="24"/>
      <c r="AC40" s="24"/>
      <c r="AD40" s="24"/>
      <c r="AE40" s="24"/>
      <c r="AF40" s="24"/>
      <c r="AG40" s="55"/>
      <c r="AH40" s="24"/>
      <c r="AI40" s="24"/>
      <c r="AJ40" s="24"/>
      <c r="AK40" s="24"/>
      <c r="AL40" s="24"/>
      <c r="AM40" s="55"/>
      <c r="AN40" s="24"/>
      <c r="AO40" s="24"/>
      <c r="AP40" s="24"/>
      <c r="AQ40" s="24"/>
      <c r="AR40" s="24"/>
      <c r="AS40" s="55"/>
      <c r="AT40" s="24"/>
      <c r="AU40" s="24"/>
      <c r="AV40" s="24"/>
      <c r="AW40" s="24"/>
      <c r="AX40" s="24"/>
      <c r="AZ40" s="81" t="s">
        <v>64</v>
      </c>
      <c r="BA40" s="81"/>
      <c r="BB40" s="63"/>
      <c r="BC40" s="1">
        <f t="shared" si="15"/>
        <v>0</v>
      </c>
      <c r="BD40" s="1"/>
      <c r="BE40" s="1">
        <f t="shared" si="16"/>
        <v>0</v>
      </c>
      <c r="BF40" s="1"/>
      <c r="BG40" s="1">
        <f t="shared" si="17"/>
        <v>0</v>
      </c>
      <c r="BH40" s="1"/>
      <c r="BI40" s="1">
        <f t="shared" si="18"/>
        <v>0</v>
      </c>
      <c r="BJ40" s="1"/>
      <c r="BK40" s="1">
        <f t="shared" si="19"/>
        <v>0</v>
      </c>
    </row>
    <row r="41" spans="1:63" collapsed="1" x14ac:dyDescent="0.25">
      <c r="A41" t="s">
        <v>105</v>
      </c>
      <c r="B41" t="e">
        <f>Tabelle1!$C$94:$N$94</f>
        <v>#VALUE!</v>
      </c>
      <c r="C41" s="81" t="s">
        <v>66</v>
      </c>
      <c r="D41" s="81"/>
      <c r="E41" s="63"/>
      <c r="F41" s="1">
        <f t="shared" si="10"/>
        <v>-43.4</v>
      </c>
      <c r="G41" s="1"/>
      <c r="H41" s="1">
        <f t="shared" si="11"/>
        <v>-8.6</v>
      </c>
      <c r="I41" s="1"/>
      <c r="J41" s="1">
        <f t="shared" si="12"/>
        <v>-3.6</v>
      </c>
      <c r="K41" s="1"/>
      <c r="L41" s="76">
        <f>L85-L130</f>
        <v>-9.9999999999994316E-2</v>
      </c>
      <c r="M41" s="1"/>
      <c r="N41" s="1">
        <f t="shared" si="14"/>
        <v>-55.6</v>
      </c>
      <c r="V41" s="24" t="s">
        <v>67</v>
      </c>
      <c r="W41" s="24" t="s">
        <v>67</v>
      </c>
      <c r="X41" s="24" t="s">
        <v>67</v>
      </c>
      <c r="Y41" s="24" t="s">
        <v>67</v>
      </c>
      <c r="Z41" s="24" t="s">
        <v>67</v>
      </c>
      <c r="AB41" s="24"/>
      <c r="AC41" s="24"/>
      <c r="AD41" s="24"/>
      <c r="AE41" s="24"/>
      <c r="AF41" s="24"/>
      <c r="AG41" s="55"/>
      <c r="AH41" s="24"/>
      <c r="AI41" s="24"/>
      <c r="AJ41" s="24"/>
      <c r="AK41" s="24"/>
      <c r="AL41" s="24"/>
      <c r="AM41" s="55"/>
      <c r="AN41" s="24"/>
      <c r="AO41" s="24"/>
      <c r="AP41" s="24"/>
      <c r="AQ41" s="24"/>
      <c r="AR41" s="24"/>
      <c r="AS41" s="55"/>
      <c r="AT41" s="24"/>
      <c r="AU41" s="24"/>
      <c r="AV41" s="24"/>
      <c r="AW41" s="24"/>
      <c r="AX41" s="24"/>
      <c r="AZ41" s="81" t="s">
        <v>68</v>
      </c>
      <c r="BA41" s="81"/>
      <c r="BB41" s="63"/>
      <c r="BC41" s="1">
        <f t="shared" si="15"/>
        <v>-43.4</v>
      </c>
      <c r="BD41" s="1"/>
      <c r="BE41" s="1">
        <f t="shared" si="16"/>
        <v>-8.6</v>
      </c>
      <c r="BF41" s="1"/>
      <c r="BG41" s="1">
        <f t="shared" si="17"/>
        <v>-3.6</v>
      </c>
      <c r="BH41" s="1"/>
      <c r="BI41" s="1">
        <f t="shared" si="18"/>
        <v>0</v>
      </c>
      <c r="BJ41" s="1"/>
      <c r="BK41" s="1">
        <f t="shared" si="19"/>
        <v>-55.6</v>
      </c>
    </row>
    <row r="42" spans="1:63" x14ac:dyDescent="0.25">
      <c r="A42" t="s">
        <v>106</v>
      </c>
      <c r="B42" t="e">
        <f>Tabelle1!$C$95:$N$95</f>
        <v>#VALUE!</v>
      </c>
      <c r="C42" s="81" t="s">
        <v>70</v>
      </c>
      <c r="D42" s="81"/>
      <c r="E42" s="63"/>
      <c r="F42" s="1">
        <f t="shared" si="10"/>
        <v>-28.4</v>
      </c>
      <c r="G42" s="1"/>
      <c r="H42" s="1">
        <f t="shared" si="11"/>
        <v>-8.8000000000000007</v>
      </c>
      <c r="I42" s="1"/>
      <c r="J42" s="1">
        <f t="shared" si="12"/>
        <v>-4.0999999999999996</v>
      </c>
      <c r="K42" s="1"/>
      <c r="L42" s="1">
        <f t="shared" si="13"/>
        <v>0</v>
      </c>
      <c r="M42" s="1"/>
      <c r="N42" s="1">
        <f t="shared" si="14"/>
        <v>-41.3</v>
      </c>
      <c r="V42" s="24" t="s">
        <v>71</v>
      </c>
      <c r="W42" s="24" t="s">
        <v>71</v>
      </c>
      <c r="X42" s="24" t="s">
        <v>71</v>
      </c>
      <c r="Y42" s="24" t="s">
        <v>71</v>
      </c>
      <c r="Z42" s="24" t="s">
        <v>71</v>
      </c>
      <c r="AB42" s="24"/>
      <c r="AC42" s="24"/>
      <c r="AD42" s="24"/>
      <c r="AE42" s="24"/>
      <c r="AF42" s="24"/>
      <c r="AG42" s="55"/>
      <c r="AH42" s="24"/>
      <c r="AI42" s="24"/>
      <c r="AJ42" s="24"/>
      <c r="AK42" s="24"/>
      <c r="AL42" s="24"/>
      <c r="AM42" s="55"/>
      <c r="AN42" s="24"/>
      <c r="AO42" s="24"/>
      <c r="AP42" s="24"/>
      <c r="AQ42" s="24"/>
      <c r="AR42" s="24"/>
      <c r="AS42" s="55"/>
      <c r="AT42" s="24"/>
      <c r="AU42" s="24"/>
      <c r="AV42" s="24"/>
      <c r="AW42" s="24"/>
      <c r="AX42" s="24"/>
      <c r="AZ42" s="81" t="s">
        <v>72</v>
      </c>
      <c r="BA42" s="81"/>
      <c r="BB42" s="63"/>
      <c r="BC42" s="1">
        <f t="shared" si="15"/>
        <v>-28.4</v>
      </c>
      <c r="BD42" s="1"/>
      <c r="BE42" s="1">
        <f t="shared" si="16"/>
        <v>-8.8000000000000007</v>
      </c>
      <c r="BF42" s="1"/>
      <c r="BG42" s="1">
        <f t="shared" si="17"/>
        <v>-4.0999999999999996</v>
      </c>
      <c r="BH42" s="1"/>
      <c r="BI42" s="1">
        <f t="shared" si="18"/>
        <v>0</v>
      </c>
      <c r="BJ42" s="1"/>
      <c r="BK42" s="1">
        <f t="shared" si="19"/>
        <v>-41.3</v>
      </c>
    </row>
    <row r="43" spans="1:63" x14ac:dyDescent="0.25">
      <c r="A43" t="s">
        <v>107</v>
      </c>
      <c r="B43" t="e">
        <f>Tabelle1!$AZ$92:$BK$92</f>
        <v>#VALUE!</v>
      </c>
      <c r="C43" s="80" t="s">
        <v>74</v>
      </c>
      <c r="D43" s="80"/>
      <c r="E43" s="65"/>
      <c r="F43" s="1">
        <f t="shared" si="10"/>
        <v>-1510.5</v>
      </c>
      <c r="G43" s="1"/>
      <c r="H43" s="1">
        <f t="shared" si="11"/>
        <v>-602.9</v>
      </c>
      <c r="I43" s="1"/>
      <c r="J43" s="1">
        <f t="shared" si="12"/>
        <v>-80</v>
      </c>
      <c r="K43" s="1"/>
      <c r="L43" s="1">
        <f t="shared" si="13"/>
        <v>75.099999999999909</v>
      </c>
      <c r="M43" s="1"/>
      <c r="N43" s="1">
        <f t="shared" si="14"/>
        <v>-2118.3000000000002</v>
      </c>
      <c r="V43" s="24" t="s">
        <v>75</v>
      </c>
      <c r="W43" s="24" t="s">
        <v>75</v>
      </c>
      <c r="X43" s="24" t="s">
        <v>75</v>
      </c>
      <c r="Y43" s="24" t="s">
        <v>75</v>
      </c>
      <c r="Z43" s="24" t="s">
        <v>75</v>
      </c>
      <c r="AB43" s="24"/>
      <c r="AC43" s="24"/>
      <c r="AD43" s="24"/>
      <c r="AE43" s="24"/>
      <c r="AF43" s="24"/>
      <c r="AG43" s="55"/>
      <c r="AH43" s="24"/>
      <c r="AI43" s="24"/>
      <c r="AJ43" s="24"/>
      <c r="AK43" s="24"/>
      <c r="AL43" s="24"/>
      <c r="AM43" s="55"/>
      <c r="AN43" s="24"/>
      <c r="AO43" s="24"/>
      <c r="AP43" s="24"/>
      <c r="AQ43" s="24"/>
      <c r="AR43" s="24"/>
      <c r="AS43" s="55"/>
      <c r="AT43" s="24"/>
      <c r="AU43" s="24"/>
      <c r="AV43" s="24"/>
      <c r="AW43" s="24"/>
      <c r="AX43" s="24"/>
      <c r="AZ43" s="80" t="s">
        <v>76</v>
      </c>
      <c r="BA43" s="80"/>
      <c r="BB43" s="65"/>
      <c r="BC43" s="1">
        <f t="shared" si="15"/>
        <v>-1510.5</v>
      </c>
      <c r="BD43" s="1"/>
      <c r="BE43" s="1">
        <f t="shared" si="16"/>
        <v>-602.9</v>
      </c>
      <c r="BF43" s="1"/>
      <c r="BG43" s="1">
        <f t="shared" si="17"/>
        <v>-80</v>
      </c>
      <c r="BH43" s="1"/>
      <c r="BI43" s="1">
        <f t="shared" si="18"/>
        <v>75.099999999999909</v>
      </c>
      <c r="BJ43" s="1"/>
      <c r="BK43" s="1">
        <f t="shared" si="19"/>
        <v>-2118.3000000000002</v>
      </c>
    </row>
    <row r="44" spans="1:63" hidden="1" outlineLevel="1" x14ac:dyDescent="0.25">
      <c r="A44" t="s">
        <v>108</v>
      </c>
      <c r="B44" t="e">
        <f>Tabelle1!$AZ$93:$BK$93</f>
        <v>#VALUE!</v>
      </c>
      <c r="C44" s="85" t="s">
        <v>78</v>
      </c>
      <c r="D44" s="85"/>
      <c r="E44" s="71"/>
      <c r="F44" s="1">
        <f t="shared" si="10"/>
        <v>25753</v>
      </c>
      <c r="G44" s="1"/>
      <c r="H44" s="1">
        <f t="shared" si="11"/>
        <v>7178</v>
      </c>
      <c r="I44" s="1"/>
      <c r="J44" s="1">
        <f t="shared" si="12"/>
        <v>809</v>
      </c>
      <c r="K44" s="1"/>
      <c r="L44" s="1">
        <f t="shared" si="13"/>
        <v>0</v>
      </c>
      <c r="M44" s="1"/>
      <c r="N44" s="1">
        <f t="shared" si="14"/>
        <v>33740</v>
      </c>
      <c r="V44" s="24" t="s">
        <v>79</v>
      </c>
      <c r="W44" s="24" t="s">
        <v>79</v>
      </c>
      <c r="X44" s="24" t="s">
        <v>79</v>
      </c>
      <c r="Y44" s="24" t="s">
        <v>79</v>
      </c>
      <c r="Z44" s="24" t="s">
        <v>79</v>
      </c>
      <c r="AB44" s="24"/>
      <c r="AC44" s="24"/>
      <c r="AD44" s="24"/>
      <c r="AE44" s="24"/>
      <c r="AF44" s="24"/>
      <c r="AG44" s="55"/>
      <c r="AH44" s="24"/>
      <c r="AI44" s="24"/>
      <c r="AJ44" s="24"/>
      <c r="AK44" s="24"/>
      <c r="AL44" s="24"/>
      <c r="AM44" s="55"/>
      <c r="AN44" s="24"/>
      <c r="AO44" s="24"/>
      <c r="AP44" s="24"/>
      <c r="AQ44" s="24"/>
      <c r="AR44" s="24"/>
      <c r="AS44" s="55"/>
      <c r="AT44" s="24"/>
      <c r="AU44" s="24"/>
      <c r="AV44" s="24"/>
      <c r="AW44" s="24"/>
      <c r="AX44" s="24"/>
      <c r="AZ44" s="80" t="s">
        <v>80</v>
      </c>
      <c r="BA44" s="80"/>
      <c r="BB44" s="65"/>
      <c r="BC44" s="1">
        <f t="shared" si="15"/>
        <v>25753</v>
      </c>
      <c r="BD44" s="1"/>
      <c r="BE44" s="1">
        <f t="shared" si="16"/>
        <v>7178</v>
      </c>
      <c r="BF44" s="1"/>
      <c r="BG44" s="1">
        <f t="shared" si="17"/>
        <v>809</v>
      </c>
      <c r="BH44" s="1"/>
      <c r="BI44" s="1">
        <f t="shared" si="18"/>
        <v>0</v>
      </c>
      <c r="BJ44" s="1"/>
      <c r="BK44" s="1">
        <f t="shared" si="19"/>
        <v>33740</v>
      </c>
    </row>
    <row r="45" spans="1:63" collapsed="1" x14ac:dyDescent="0.25">
      <c r="A45" t="s">
        <v>109</v>
      </c>
      <c r="B45" t="e">
        <f>Tabelle1!$AZ$94:$BK$94</f>
        <v>#VALUE!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Z45" s="24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</row>
    <row r="46" spans="1:63" x14ac:dyDescent="0.25">
      <c r="A46" t="s">
        <v>110</v>
      </c>
      <c r="B46" t="e">
        <f>Tabelle1!$AZ$95:$BK$95</f>
        <v>#VALUE!</v>
      </c>
      <c r="C46" s="89" t="s">
        <v>83</v>
      </c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Z46" s="24"/>
      <c r="AZ46" s="89" t="s">
        <v>84</v>
      </c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</row>
    <row r="47" spans="1:63" x14ac:dyDescent="0.25">
      <c r="A47" t="s">
        <v>111</v>
      </c>
      <c r="B47" t="e">
        <f>Tabelle1!$C$22:$N$22</f>
        <v>#VALUE!</v>
      </c>
      <c r="C47" s="87" t="s">
        <v>86</v>
      </c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Z47" s="24"/>
      <c r="AZ47" s="87" t="s">
        <v>87</v>
      </c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</row>
    <row r="48" spans="1:63" x14ac:dyDescent="0.25">
      <c r="A48" t="s">
        <v>112</v>
      </c>
      <c r="B48" t="e">
        <f>Tabelle1!$AZ$22:$BK$22</f>
        <v>#VALUE!</v>
      </c>
    </row>
    <row r="49" spans="1:63" x14ac:dyDescent="0.25">
      <c r="A49" t="s">
        <v>113</v>
      </c>
      <c r="B49" t="e">
        <f>Tabelle1!$AZ$23:$BK$23</f>
        <v>#VALUE!</v>
      </c>
    </row>
    <row r="50" spans="1:63" x14ac:dyDescent="0.25">
      <c r="A50" t="s">
        <v>114</v>
      </c>
      <c r="B50" t="e">
        <f>Tabelle1!$AZ$24:$BK$24</f>
        <v>#VALUE!</v>
      </c>
    </row>
    <row r="51" spans="1:63" x14ac:dyDescent="0.25">
      <c r="A51" t="s">
        <v>115</v>
      </c>
      <c r="B51" t="e">
        <f>Tabelle1!$C$45:$N$45</f>
        <v>#VALUE!</v>
      </c>
      <c r="C51" s="91" t="str">
        <f>"Segmentinformationen "&amp;IF(sn_duedate="31.3.","Q1 "&amp;sn_year,IF(sn_duedate="30.6.","Q1 - Q2 "&amp;sn_year,IF(sn_duedate="30.9.","Q1 - Q3 "&amp;sn_year,"STICHTAG PRÜFEN" )))</f>
        <v>Segmentinformationen STICHTAG PRÜFEN</v>
      </c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35"/>
      <c r="P51" s="36"/>
      <c r="Q51" s="36"/>
      <c r="R51" s="36"/>
      <c r="S51" s="36"/>
      <c r="T51" s="36"/>
      <c r="V51" s="36"/>
      <c r="W51" s="36"/>
      <c r="X51" s="36"/>
      <c r="Y51" s="36"/>
      <c r="Z51" s="36"/>
      <c r="AB51" s="36"/>
      <c r="AC51" s="36"/>
      <c r="AD51" s="36"/>
      <c r="AE51" s="36"/>
      <c r="AF51" s="36"/>
      <c r="AG51" s="58"/>
      <c r="AH51" s="36"/>
      <c r="AI51" s="36"/>
      <c r="AJ51" s="36"/>
      <c r="AK51" s="36"/>
      <c r="AL51" s="36"/>
      <c r="AM51" s="58"/>
      <c r="AN51" s="36"/>
      <c r="AO51" s="36"/>
      <c r="AP51" s="36"/>
      <c r="AQ51" s="36"/>
      <c r="AR51" s="36"/>
      <c r="AS51" s="58"/>
      <c r="AT51" s="36"/>
      <c r="AU51" s="36"/>
      <c r="AV51" s="36"/>
      <c r="AW51" s="36"/>
      <c r="AX51" s="36"/>
      <c r="AZ51" s="91" t="str">
        <f>"Segment report "&amp;IF(sn_duedate="31.3.","Q1 "&amp;sn_year,IF(sn_duedate="30.6.","Q1 - Q2 "&amp;sn_year,IF(sn_duedate="30.9.","Q1 - Q3 "&amp;sn_year,"STICHTAG PRÜFEN" )))</f>
        <v>Segment report STICHTAG PRÜFEN</v>
      </c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</row>
    <row r="52" spans="1:63" ht="34.15" customHeight="1" x14ac:dyDescent="0.25">
      <c r="A52" t="s">
        <v>116</v>
      </c>
      <c r="B52" t="e">
        <f>Tabelle1!$C$46:$N$46</f>
        <v>#VALUE!</v>
      </c>
      <c r="C52" s="96" t="s">
        <v>12</v>
      </c>
      <c r="D52" s="96"/>
      <c r="E52" s="69"/>
      <c r="F52" s="17" t="s">
        <v>13</v>
      </c>
      <c r="G52" s="17"/>
      <c r="H52" s="17" t="s">
        <v>14</v>
      </c>
      <c r="I52" s="17"/>
      <c r="J52" s="17" t="s">
        <v>15</v>
      </c>
      <c r="K52" s="17"/>
      <c r="L52" s="17" t="s">
        <v>16</v>
      </c>
      <c r="M52" s="17"/>
      <c r="N52" s="37" t="s">
        <v>9</v>
      </c>
      <c r="O52" s="38"/>
      <c r="P52" s="39"/>
      <c r="Q52" s="39"/>
      <c r="R52" s="39"/>
      <c r="S52" s="39"/>
      <c r="T52" s="39"/>
      <c r="V52" s="39"/>
      <c r="W52" s="39"/>
      <c r="X52" s="39"/>
      <c r="Y52" s="39"/>
      <c r="Z52" s="39"/>
      <c r="AB52" s="39"/>
      <c r="AC52" s="39"/>
      <c r="AD52" s="39"/>
      <c r="AE52" s="39"/>
      <c r="AF52" s="39"/>
      <c r="AG52" s="59"/>
      <c r="AH52" s="39"/>
      <c r="AI52" s="39"/>
      <c r="AJ52" s="39"/>
      <c r="AK52" s="39"/>
      <c r="AL52" s="39"/>
      <c r="AM52" s="59"/>
      <c r="AN52" s="39"/>
      <c r="AO52" s="39"/>
      <c r="AP52" s="39"/>
      <c r="AQ52" s="39"/>
      <c r="AR52" s="39"/>
      <c r="AS52" s="59"/>
      <c r="AT52" s="39"/>
      <c r="AU52" s="39"/>
      <c r="AV52" s="39"/>
      <c r="AW52" s="39"/>
      <c r="AX52" s="39"/>
      <c r="AZ52" s="96" t="s">
        <v>17</v>
      </c>
      <c r="BA52" s="96"/>
      <c r="BB52" s="69"/>
      <c r="BC52" s="17" t="s">
        <v>13</v>
      </c>
      <c r="BD52" s="17"/>
      <c r="BE52" s="17" t="s">
        <v>14</v>
      </c>
      <c r="BF52" s="17"/>
      <c r="BG52" s="17" t="s">
        <v>15</v>
      </c>
      <c r="BH52" s="17"/>
      <c r="BI52" s="17" t="s">
        <v>18</v>
      </c>
      <c r="BJ52" s="17"/>
      <c r="BK52" s="37" t="s">
        <v>19</v>
      </c>
    </row>
    <row r="53" spans="1:63" x14ac:dyDescent="0.25">
      <c r="A53" t="s">
        <v>117</v>
      </c>
      <c r="B53" t="e">
        <f>Tabelle1!$C$47:$N$47</f>
        <v>#VALUE!</v>
      </c>
      <c r="C53" s="80" t="s">
        <v>21</v>
      </c>
      <c r="D53" s="80"/>
      <c r="E53" s="71"/>
      <c r="F53" s="3">
        <v>2703.3</v>
      </c>
      <c r="G53" s="3"/>
      <c r="H53" s="3">
        <v>1213.5</v>
      </c>
      <c r="I53" s="3"/>
      <c r="J53" s="3">
        <v>10.5</v>
      </c>
      <c r="K53" s="3"/>
      <c r="L53" s="3">
        <f t="shared" ref="L53:L67" si="20">N53-SUM(F53:J53)</f>
        <v>0</v>
      </c>
      <c r="M53" s="3"/>
      <c r="N53" s="40">
        <v>3927.3</v>
      </c>
      <c r="O53" s="40"/>
      <c r="P53" s="24"/>
      <c r="Q53" s="24"/>
      <c r="R53" s="24"/>
      <c r="S53" s="24"/>
      <c r="T53" s="24"/>
      <c r="V53" s="24"/>
      <c r="W53" s="24"/>
      <c r="X53" s="24"/>
      <c r="Y53" s="24"/>
      <c r="Z53" s="24"/>
      <c r="AB53" s="24" t="s">
        <v>118</v>
      </c>
      <c r="AC53" s="24" t="s">
        <v>119</v>
      </c>
      <c r="AD53" s="24" t="s">
        <v>120</v>
      </c>
      <c r="AE53" s="24" t="s">
        <v>121</v>
      </c>
      <c r="AF53" s="24" t="s">
        <v>122</v>
      </c>
      <c r="AG53" s="55"/>
      <c r="AH53" s="24"/>
      <c r="AI53" s="24"/>
      <c r="AJ53" s="24"/>
      <c r="AK53" s="24"/>
      <c r="AL53" s="24"/>
      <c r="AM53" s="55"/>
      <c r="AN53" s="24"/>
      <c r="AO53" s="24"/>
      <c r="AP53" s="24"/>
      <c r="AQ53" s="24"/>
      <c r="AR53" s="24"/>
      <c r="AS53" s="55"/>
      <c r="AT53" s="24"/>
      <c r="AU53" s="24"/>
      <c r="AV53" s="24"/>
      <c r="AW53" s="24"/>
      <c r="AX53" s="24"/>
      <c r="AZ53" s="86" t="s">
        <v>23</v>
      </c>
      <c r="BA53" s="86"/>
      <c r="BB53" s="71"/>
      <c r="BC53" s="3">
        <v>2703.3</v>
      </c>
      <c r="BD53" s="3"/>
      <c r="BE53" s="3">
        <v>1213.5</v>
      </c>
      <c r="BF53" s="3"/>
      <c r="BG53" s="3">
        <v>10.5</v>
      </c>
      <c r="BH53" s="3"/>
      <c r="BI53" s="3">
        <f t="shared" ref="BI53:BI67" si="21">BK53-SUM(BC53:BG53)</f>
        <v>0</v>
      </c>
      <c r="BJ53" s="3"/>
      <c r="BK53" s="40">
        <v>3927.3</v>
      </c>
    </row>
    <row r="54" spans="1:63" x14ac:dyDescent="0.25">
      <c r="A54" t="s">
        <v>123</v>
      </c>
      <c r="B54" t="e">
        <f>Tabelle1!$N$6:$N$20</f>
        <v>#VALUE!</v>
      </c>
      <c r="C54" s="85" t="s">
        <v>25</v>
      </c>
      <c r="D54" s="85"/>
      <c r="E54" s="67"/>
      <c r="F54" s="2">
        <v>1.2</v>
      </c>
      <c r="G54" s="2"/>
      <c r="H54" s="2">
        <v>2.4</v>
      </c>
      <c r="I54" s="2"/>
      <c r="J54" s="2">
        <v>163.1</v>
      </c>
      <c r="K54" s="2"/>
      <c r="L54" s="2">
        <f t="shared" si="20"/>
        <v>-166.7</v>
      </c>
      <c r="M54" s="2"/>
      <c r="N54" s="41">
        <v>0</v>
      </c>
      <c r="O54" s="40"/>
      <c r="P54" s="24"/>
      <c r="Q54" s="24"/>
      <c r="R54" s="24"/>
      <c r="S54" s="24"/>
      <c r="T54" s="24"/>
      <c r="V54" s="24"/>
      <c r="W54" s="24"/>
      <c r="X54" s="24"/>
      <c r="Y54" s="24"/>
      <c r="Z54" s="24"/>
      <c r="AB54" s="24" t="s">
        <v>124</v>
      </c>
      <c r="AC54" s="24" t="s">
        <v>125</v>
      </c>
      <c r="AD54" s="24" t="s">
        <v>126</v>
      </c>
      <c r="AE54" s="24" t="s">
        <v>127</v>
      </c>
      <c r="AF54" s="24" t="s">
        <v>128</v>
      </c>
      <c r="AG54" s="55"/>
      <c r="AH54" s="24"/>
      <c r="AI54" s="24"/>
      <c r="AJ54" s="24"/>
      <c r="AK54" s="24"/>
      <c r="AL54" s="24"/>
      <c r="AM54" s="55"/>
      <c r="AN54" s="24"/>
      <c r="AO54" s="24"/>
      <c r="AP54" s="24"/>
      <c r="AQ54" s="24"/>
      <c r="AR54" s="24"/>
      <c r="AS54" s="55"/>
      <c r="AT54" s="24"/>
      <c r="AU54" s="24"/>
      <c r="AV54" s="24"/>
      <c r="AW54" s="24"/>
      <c r="AX54" s="24"/>
      <c r="AZ54" s="85" t="s">
        <v>27</v>
      </c>
      <c r="BA54" s="85"/>
      <c r="BB54" s="67"/>
      <c r="BC54" s="2">
        <v>1.2</v>
      </c>
      <c r="BD54" s="2"/>
      <c r="BE54" s="2">
        <v>2.4</v>
      </c>
      <c r="BF54" s="2"/>
      <c r="BG54" s="2">
        <v>163.1</v>
      </c>
      <c r="BH54" s="2"/>
      <c r="BI54" s="2">
        <f t="shared" si="21"/>
        <v>-166.7</v>
      </c>
      <c r="BJ54" s="2"/>
      <c r="BK54" s="41">
        <v>0</v>
      </c>
    </row>
    <row r="55" spans="1:63" x14ac:dyDescent="0.25">
      <c r="A55" t="s">
        <v>129</v>
      </c>
      <c r="B55" t="e">
        <f>Tabelle1!$BK$6:$BK$20</f>
        <v>#VALUE!</v>
      </c>
      <c r="C55" s="81" t="s">
        <v>29</v>
      </c>
      <c r="D55" s="81"/>
      <c r="E55" s="63"/>
      <c r="F55" s="3">
        <v>2704.5</v>
      </c>
      <c r="G55" s="3"/>
      <c r="H55" s="3">
        <v>1215.8</v>
      </c>
      <c r="I55" s="3"/>
      <c r="J55" s="3">
        <v>173.7</v>
      </c>
      <c r="K55" s="3"/>
      <c r="L55" s="3">
        <f t="shared" si="20"/>
        <v>-166.69999999999982</v>
      </c>
      <c r="M55" s="3"/>
      <c r="N55" s="40">
        <v>3927.3</v>
      </c>
      <c r="O55" s="40"/>
      <c r="P55" s="24"/>
      <c r="Q55" s="24"/>
      <c r="R55" s="24"/>
      <c r="S55" s="24"/>
      <c r="T55" s="24"/>
      <c r="V55" s="24"/>
      <c r="W55" s="24"/>
      <c r="X55" s="24"/>
      <c r="Y55" s="24"/>
      <c r="Z55" s="24"/>
      <c r="AB55" s="24" t="s">
        <v>130</v>
      </c>
      <c r="AC55" s="24" t="s">
        <v>131</v>
      </c>
      <c r="AD55" s="24" t="s">
        <v>132</v>
      </c>
      <c r="AE55" s="24" t="s">
        <v>133</v>
      </c>
      <c r="AF55" s="24" t="s">
        <v>134</v>
      </c>
      <c r="AG55" s="55"/>
      <c r="AH55" s="24"/>
      <c r="AI55" s="24"/>
      <c r="AJ55" s="24"/>
      <c r="AK55" s="24"/>
      <c r="AL55" s="24"/>
      <c r="AM55" s="55"/>
      <c r="AN55" s="24"/>
      <c r="AO55" s="24"/>
      <c r="AP55" s="24"/>
      <c r="AQ55" s="24"/>
      <c r="AR55" s="24"/>
      <c r="AS55" s="55"/>
      <c r="AT55" s="24"/>
      <c r="AU55" s="24"/>
      <c r="AV55" s="24"/>
      <c r="AW55" s="24"/>
      <c r="AX55" s="24"/>
      <c r="AZ55" s="81" t="s">
        <v>31</v>
      </c>
      <c r="BA55" s="81"/>
      <c r="BB55" s="63"/>
      <c r="BC55" s="3">
        <v>2704.5</v>
      </c>
      <c r="BD55" s="3"/>
      <c r="BE55" s="3">
        <v>1215.8</v>
      </c>
      <c r="BF55" s="3"/>
      <c r="BG55" s="3">
        <v>173.7</v>
      </c>
      <c r="BH55" s="3"/>
      <c r="BI55" s="3">
        <f t="shared" si="21"/>
        <v>-166.69999999999982</v>
      </c>
      <c r="BJ55" s="3"/>
      <c r="BK55" s="40">
        <v>3927.3</v>
      </c>
    </row>
    <row r="56" spans="1:63" x14ac:dyDescent="0.25">
      <c r="A56" t="s">
        <v>135</v>
      </c>
      <c r="B56">
        <f>Tabelle1!$N$52:$N$67</f>
        <v>90.8</v>
      </c>
      <c r="C56" s="84" t="s">
        <v>33</v>
      </c>
      <c r="D56" s="84"/>
      <c r="E56" s="66"/>
      <c r="F56" s="6">
        <v>67.900000000000006</v>
      </c>
      <c r="G56" s="6"/>
      <c r="H56" s="6">
        <v>53.3</v>
      </c>
      <c r="I56" s="6"/>
      <c r="J56" s="6">
        <v>-4.5</v>
      </c>
      <c r="K56" s="6"/>
      <c r="L56" s="6">
        <f t="shared" si="20"/>
        <v>-25.900000000000006</v>
      </c>
      <c r="M56" s="6"/>
      <c r="N56" s="42">
        <v>90.8</v>
      </c>
      <c r="O56" s="42"/>
      <c r="P56" s="24"/>
      <c r="Q56" s="24"/>
      <c r="R56" s="24"/>
      <c r="S56" s="24"/>
      <c r="T56" s="24"/>
      <c r="V56" s="24"/>
      <c r="W56" s="24"/>
      <c r="X56" s="24"/>
      <c r="Y56" s="24"/>
      <c r="Z56" s="24"/>
      <c r="AB56" s="24" t="s">
        <v>136</v>
      </c>
      <c r="AC56" s="24" t="s">
        <v>137</v>
      </c>
      <c r="AD56" s="24" t="s">
        <v>138</v>
      </c>
      <c r="AE56" s="24" t="s">
        <v>139</v>
      </c>
      <c r="AF56" s="24" t="s">
        <v>140</v>
      </c>
      <c r="AG56" s="55"/>
      <c r="AH56" s="24"/>
      <c r="AI56" s="24"/>
      <c r="AJ56" s="24"/>
      <c r="AK56" s="24"/>
      <c r="AL56" s="24"/>
      <c r="AM56" s="55"/>
      <c r="AN56" s="24"/>
      <c r="AO56" s="24"/>
      <c r="AP56" s="24"/>
      <c r="AQ56" s="24"/>
      <c r="AR56" s="24"/>
      <c r="AS56" s="55"/>
      <c r="AT56" s="24"/>
      <c r="AU56" s="24"/>
      <c r="AV56" s="24"/>
      <c r="AW56" s="24"/>
      <c r="AX56" s="24"/>
      <c r="AZ56" s="84" t="s">
        <v>35</v>
      </c>
      <c r="BA56" s="84"/>
      <c r="BB56" s="66"/>
      <c r="BC56" s="6">
        <v>67.900000000000006</v>
      </c>
      <c r="BD56" s="6"/>
      <c r="BE56" s="6">
        <v>53.3</v>
      </c>
      <c r="BF56" s="6"/>
      <c r="BG56" s="6">
        <v>-4.5</v>
      </c>
      <c r="BH56" s="6"/>
      <c r="BI56" s="6">
        <f t="shared" si="21"/>
        <v>-25.900000000000006</v>
      </c>
      <c r="BJ56" s="6"/>
      <c r="BK56" s="42">
        <v>90.8</v>
      </c>
    </row>
    <row r="57" spans="1:63" x14ac:dyDescent="0.25">
      <c r="A57" t="s">
        <v>141</v>
      </c>
      <c r="B57">
        <f>Tabelle1!$BK$52:$BK$67</f>
        <v>-46.9</v>
      </c>
      <c r="C57" s="81" t="s">
        <v>37</v>
      </c>
      <c r="D57" s="81"/>
      <c r="E57" s="63"/>
      <c r="F57" s="3">
        <v>-24.1</v>
      </c>
      <c r="G57" s="3"/>
      <c r="H57" s="3">
        <v>-13.5</v>
      </c>
      <c r="I57" s="3"/>
      <c r="J57" s="3">
        <v>-9.3000000000000007</v>
      </c>
      <c r="K57" s="3"/>
      <c r="L57" s="3">
        <f t="shared" si="20"/>
        <v>0</v>
      </c>
      <c r="M57" s="3"/>
      <c r="N57" s="40">
        <v>-46.9</v>
      </c>
      <c r="O57" s="40"/>
      <c r="P57" s="24"/>
      <c r="Q57" s="24"/>
      <c r="R57" s="24"/>
      <c r="S57" s="24"/>
      <c r="T57" s="24"/>
      <c r="V57" s="24"/>
      <c r="W57" s="24"/>
      <c r="X57" s="24"/>
      <c r="Y57" s="24"/>
      <c r="Z57" s="24"/>
      <c r="AB57" s="24" t="s">
        <v>142</v>
      </c>
      <c r="AC57" s="24" t="s">
        <v>143</v>
      </c>
      <c r="AD57" s="24" t="s">
        <v>144</v>
      </c>
      <c r="AE57" s="24" t="s">
        <v>145</v>
      </c>
      <c r="AF57" s="24" t="s">
        <v>146</v>
      </c>
      <c r="AG57" s="55"/>
      <c r="AH57" s="24"/>
      <c r="AI57" s="24"/>
      <c r="AJ57" s="24"/>
      <c r="AK57" s="24"/>
      <c r="AL57" s="24"/>
      <c r="AM57" s="55"/>
      <c r="AN57" s="24"/>
      <c r="AO57" s="24"/>
      <c r="AP57" s="24"/>
      <c r="AQ57" s="24"/>
      <c r="AR57" s="24"/>
      <c r="AS57" s="55"/>
      <c r="AT57" s="24"/>
      <c r="AU57" s="24"/>
      <c r="AV57" s="24"/>
      <c r="AW57" s="24"/>
      <c r="AX57" s="24"/>
      <c r="AZ57" s="81" t="s">
        <v>39</v>
      </c>
      <c r="BA57" s="81"/>
      <c r="BB57" s="63"/>
      <c r="BC57" s="3">
        <v>-24.1</v>
      </c>
      <c r="BD57" s="3"/>
      <c r="BE57" s="3">
        <v>-13.5</v>
      </c>
      <c r="BF57" s="3"/>
      <c r="BG57" s="3">
        <v>-9.3000000000000007</v>
      </c>
      <c r="BH57" s="3"/>
      <c r="BI57" s="3">
        <f t="shared" si="21"/>
        <v>0</v>
      </c>
      <c r="BJ57" s="3"/>
      <c r="BK57" s="40">
        <v>-46.9</v>
      </c>
    </row>
    <row r="58" spans="1:63" x14ac:dyDescent="0.25">
      <c r="A58" t="s">
        <v>147</v>
      </c>
      <c r="B58" t="e">
        <f>Tabelle1!$C$6:$N$6</f>
        <v>#VALUE!</v>
      </c>
      <c r="C58" s="84" t="s">
        <v>41</v>
      </c>
      <c r="D58" s="84"/>
      <c r="E58" s="66"/>
      <c r="F58" s="6">
        <v>92</v>
      </c>
      <c r="G58" s="6"/>
      <c r="H58" s="6">
        <v>66.7</v>
      </c>
      <c r="I58" s="6"/>
      <c r="J58" s="6">
        <v>4.8</v>
      </c>
      <c r="K58" s="6"/>
      <c r="L58" s="6">
        <f t="shared" si="20"/>
        <v>-25.900000000000006</v>
      </c>
      <c r="M58" s="6"/>
      <c r="N58" s="42">
        <v>137.6</v>
      </c>
      <c r="O58" s="42"/>
      <c r="P58" s="24"/>
      <c r="Q58" s="24"/>
      <c r="R58" s="24"/>
      <c r="S58" s="24"/>
      <c r="T58" s="24"/>
      <c r="V58" s="24"/>
      <c r="W58" s="24"/>
      <c r="X58" s="24"/>
      <c r="Y58" s="24"/>
      <c r="Z58" s="24"/>
      <c r="AB58" s="24" t="s">
        <v>148</v>
      </c>
      <c r="AC58" s="24" t="s">
        <v>149</v>
      </c>
      <c r="AD58" s="24" t="s">
        <v>150</v>
      </c>
      <c r="AE58" s="24" t="s">
        <v>151</v>
      </c>
      <c r="AF58" s="24" t="s">
        <v>152</v>
      </c>
      <c r="AG58" s="55"/>
      <c r="AH58" s="24"/>
      <c r="AI58" s="24"/>
      <c r="AJ58" s="24"/>
      <c r="AK58" s="24"/>
      <c r="AL58" s="24"/>
      <c r="AM58" s="55"/>
      <c r="AN58" s="24"/>
      <c r="AO58" s="24"/>
      <c r="AP58" s="24"/>
      <c r="AQ58" s="24"/>
      <c r="AR58" s="24"/>
      <c r="AS58" s="55"/>
      <c r="AT58" s="24"/>
      <c r="AU58" s="24"/>
      <c r="AV58" s="24"/>
      <c r="AW58" s="24"/>
      <c r="AX58" s="24"/>
      <c r="AZ58" s="84" t="s">
        <v>41</v>
      </c>
      <c r="BA58" s="84"/>
      <c r="BB58" s="66"/>
      <c r="BC58" s="6">
        <v>92</v>
      </c>
      <c r="BD58" s="6"/>
      <c r="BE58" s="6">
        <v>66.7</v>
      </c>
      <c r="BF58" s="6"/>
      <c r="BG58" s="6">
        <v>4.8</v>
      </c>
      <c r="BH58" s="6"/>
      <c r="BI58" s="6">
        <f t="shared" si="21"/>
        <v>-25.900000000000006</v>
      </c>
      <c r="BJ58" s="6"/>
      <c r="BK58" s="42">
        <v>137.6</v>
      </c>
    </row>
    <row r="59" spans="1:63" x14ac:dyDescent="0.25">
      <c r="A59" t="s">
        <v>153</v>
      </c>
      <c r="B59" t="e">
        <f>Tabelle1!$AZ$6:$BK$6</f>
        <v>#VALUE!</v>
      </c>
      <c r="C59" s="8" t="s">
        <v>44</v>
      </c>
      <c r="D59" s="4" t="s">
        <v>45</v>
      </c>
      <c r="E59" s="4"/>
      <c r="F59" s="3">
        <v>20</v>
      </c>
      <c r="G59" s="3"/>
      <c r="H59" s="3">
        <v>1</v>
      </c>
      <c r="I59" s="3"/>
      <c r="J59" s="3">
        <v>1.3</v>
      </c>
      <c r="K59" s="3"/>
      <c r="L59" s="3">
        <f t="shared" si="20"/>
        <v>0</v>
      </c>
      <c r="M59" s="3"/>
      <c r="N59" s="40">
        <v>22.3</v>
      </c>
      <c r="O59" s="40"/>
      <c r="P59" s="24"/>
      <c r="Q59" s="24"/>
      <c r="R59" s="24"/>
      <c r="S59" s="24"/>
      <c r="T59" s="24"/>
      <c r="V59" s="24"/>
      <c r="W59" s="24"/>
      <c r="X59" s="24"/>
      <c r="Y59" s="24"/>
      <c r="Z59" s="24"/>
      <c r="AB59" s="72" t="s">
        <v>154</v>
      </c>
      <c r="AC59" s="72" t="s">
        <v>155</v>
      </c>
      <c r="AD59" s="72" t="s">
        <v>156</v>
      </c>
      <c r="AE59" s="24" t="s">
        <v>157</v>
      </c>
      <c r="AF59" s="72" t="s">
        <v>158</v>
      </c>
      <c r="AG59" s="55"/>
      <c r="AH59" s="24"/>
      <c r="AI59" s="24"/>
      <c r="AJ59" s="24"/>
      <c r="AK59" s="24"/>
      <c r="AL59" s="24"/>
      <c r="AM59" s="55"/>
      <c r="AN59" s="24"/>
      <c r="AO59" s="24"/>
      <c r="AP59" s="24"/>
      <c r="AQ59" s="24"/>
      <c r="AR59" s="24"/>
      <c r="AS59" s="55"/>
      <c r="AT59" s="24"/>
      <c r="AU59" s="24"/>
      <c r="AV59" s="24"/>
      <c r="AW59" s="24"/>
      <c r="AX59" s="24"/>
      <c r="AZ59" s="8" t="s">
        <v>44</v>
      </c>
      <c r="BA59" s="4" t="s">
        <v>47</v>
      </c>
      <c r="BB59" s="4"/>
      <c r="BC59" s="3">
        <v>20</v>
      </c>
      <c r="BD59" s="3"/>
      <c r="BE59" s="3">
        <v>1</v>
      </c>
      <c r="BF59" s="3"/>
      <c r="BG59" s="3">
        <v>1.3</v>
      </c>
      <c r="BH59" s="3"/>
      <c r="BI59" s="3">
        <f t="shared" si="21"/>
        <v>0</v>
      </c>
      <c r="BJ59" s="3"/>
      <c r="BK59" s="40">
        <v>22.3</v>
      </c>
    </row>
    <row r="60" spans="1:63" x14ac:dyDescent="0.25">
      <c r="A60" t="s">
        <v>159</v>
      </c>
      <c r="B60" t="e">
        <f>Tabelle1!$C$29:$N$29</f>
        <v>#VALUE!</v>
      </c>
      <c r="C60" s="8" t="s">
        <v>44</v>
      </c>
      <c r="D60" s="4" t="s">
        <v>49</v>
      </c>
      <c r="E60" s="4"/>
      <c r="F60" s="3">
        <v>0.4</v>
      </c>
      <c r="G60" s="3"/>
      <c r="H60" s="3">
        <v>44.4</v>
      </c>
      <c r="I60" s="3"/>
      <c r="J60" s="73">
        <v>0</v>
      </c>
      <c r="K60" s="3"/>
      <c r="L60" s="3">
        <f t="shared" si="20"/>
        <v>0</v>
      </c>
      <c r="M60" s="3"/>
      <c r="N60" s="40">
        <v>44.8</v>
      </c>
      <c r="O60" s="40"/>
      <c r="P60" s="24"/>
      <c r="Q60" s="24"/>
      <c r="R60" s="24"/>
      <c r="S60" s="24"/>
      <c r="T60" s="24"/>
      <c r="V60" s="24"/>
      <c r="W60" s="24"/>
      <c r="X60" s="24"/>
      <c r="Y60" s="24"/>
      <c r="Z60" s="24"/>
      <c r="AB60" s="72" t="s">
        <v>160</v>
      </c>
      <c r="AC60" s="72" t="s">
        <v>161</v>
      </c>
      <c r="AD60" s="72" t="s">
        <v>162</v>
      </c>
      <c r="AE60" s="24" t="s">
        <v>163</v>
      </c>
      <c r="AF60" s="72" t="s">
        <v>164</v>
      </c>
      <c r="AG60" s="55"/>
      <c r="AH60" s="24"/>
      <c r="AI60" s="24"/>
      <c r="AJ60" s="24"/>
      <c r="AK60" s="24"/>
      <c r="AL60" s="24"/>
      <c r="AM60" s="55"/>
      <c r="AN60" s="24"/>
      <c r="AO60" s="24"/>
      <c r="AP60" s="24"/>
      <c r="AQ60" s="24"/>
      <c r="AR60" s="24"/>
      <c r="AS60" s="55"/>
      <c r="AT60" s="24"/>
      <c r="AU60" s="24"/>
      <c r="AV60" s="24"/>
      <c r="AW60" s="24"/>
      <c r="AX60" s="24"/>
      <c r="AZ60" s="8" t="s">
        <v>44</v>
      </c>
      <c r="BA60" s="4" t="s">
        <v>51</v>
      </c>
      <c r="BB60" s="4"/>
      <c r="BC60" s="3">
        <v>0.4</v>
      </c>
      <c r="BD60" s="3"/>
      <c r="BE60" s="3">
        <v>44.4</v>
      </c>
      <c r="BF60" s="3"/>
      <c r="BG60" s="3">
        <v>0</v>
      </c>
      <c r="BH60" s="3"/>
      <c r="BI60" s="3">
        <f t="shared" si="21"/>
        <v>0</v>
      </c>
      <c r="BJ60" s="3"/>
      <c r="BK60" s="40">
        <v>44.8</v>
      </c>
    </row>
    <row r="61" spans="1:63" x14ac:dyDescent="0.25">
      <c r="A61" t="s">
        <v>165</v>
      </c>
      <c r="B61" t="e">
        <f>Tabelle1!$AZ$29:$BK$29</f>
        <v>#VALUE!</v>
      </c>
      <c r="C61" s="9" t="s">
        <v>53</v>
      </c>
      <c r="D61" s="10" t="s">
        <v>54</v>
      </c>
      <c r="E61" s="10"/>
      <c r="F61" s="6">
        <v>112.4</v>
      </c>
      <c r="G61" s="6"/>
      <c r="H61" s="6">
        <v>112.1</v>
      </c>
      <c r="I61" s="6"/>
      <c r="J61" s="6">
        <v>6.1</v>
      </c>
      <c r="K61" s="6"/>
      <c r="L61" s="6">
        <f t="shared" si="20"/>
        <v>-25.799999999999983</v>
      </c>
      <c r="M61" s="6"/>
      <c r="N61" s="42">
        <v>204.8</v>
      </c>
      <c r="O61" s="42"/>
      <c r="P61" s="24"/>
      <c r="Q61" s="24"/>
      <c r="R61" s="24"/>
      <c r="S61" s="24"/>
      <c r="T61" s="24"/>
      <c r="V61" s="24"/>
      <c r="W61" s="24"/>
      <c r="X61" s="24"/>
      <c r="Y61" s="24"/>
      <c r="Z61" s="24"/>
      <c r="AB61" s="24" t="s">
        <v>166</v>
      </c>
      <c r="AC61" s="24" t="s">
        <v>167</v>
      </c>
      <c r="AD61" s="24" t="s">
        <v>168</v>
      </c>
      <c r="AE61" s="24" t="s">
        <v>169</v>
      </c>
      <c r="AF61" s="72" t="s">
        <v>170</v>
      </c>
      <c r="AG61" s="55"/>
      <c r="AH61" s="24"/>
      <c r="AI61" s="24"/>
      <c r="AJ61" s="24"/>
      <c r="AK61" s="24"/>
      <c r="AL61" s="24"/>
      <c r="AM61" s="55"/>
      <c r="AN61" s="24"/>
      <c r="AO61" s="24"/>
      <c r="AP61" s="24"/>
      <c r="AQ61" s="24"/>
      <c r="AR61" s="24"/>
      <c r="AS61" s="55"/>
      <c r="AT61" s="24"/>
      <c r="AU61" s="24"/>
      <c r="AV61" s="24"/>
      <c r="AW61" s="24"/>
      <c r="AX61" s="24"/>
      <c r="AZ61" s="9" t="s">
        <v>53</v>
      </c>
      <c r="BA61" s="10" t="s">
        <v>56</v>
      </c>
      <c r="BB61" s="10"/>
      <c r="BC61" s="6">
        <v>112.4</v>
      </c>
      <c r="BD61" s="6"/>
      <c r="BE61" s="6">
        <v>112.1</v>
      </c>
      <c r="BF61" s="6"/>
      <c r="BG61" s="6">
        <v>6.1</v>
      </c>
      <c r="BH61" s="6"/>
      <c r="BI61" s="6">
        <f t="shared" si="21"/>
        <v>-25.799999999999983</v>
      </c>
      <c r="BJ61" s="6"/>
      <c r="BK61" s="42">
        <v>204.8</v>
      </c>
    </row>
    <row r="62" spans="1:63" x14ac:dyDescent="0.25">
      <c r="A62" t="s">
        <v>171</v>
      </c>
      <c r="B62" t="e">
        <f>Tabelle1!$C$52:$N$52</f>
        <v>#VALUE!</v>
      </c>
      <c r="C62" s="81" t="s">
        <v>58</v>
      </c>
      <c r="D62" s="81"/>
      <c r="E62" s="63"/>
      <c r="F62" s="3">
        <v>10403.4</v>
      </c>
      <c r="G62" s="3"/>
      <c r="H62" s="3">
        <v>5392.7</v>
      </c>
      <c r="I62" s="3"/>
      <c r="J62" s="3">
        <v>2025.8</v>
      </c>
      <c r="K62" s="3"/>
      <c r="L62" s="3">
        <f t="shared" si="20"/>
        <v>-3799.2999999999975</v>
      </c>
      <c r="M62" s="3"/>
      <c r="N62" s="40">
        <v>14022.6</v>
      </c>
      <c r="O62" s="40"/>
      <c r="P62" s="24"/>
      <c r="Q62" s="24"/>
      <c r="R62" s="24"/>
      <c r="S62" s="24"/>
      <c r="T62" s="24"/>
      <c r="V62" s="24"/>
      <c r="W62" s="24"/>
      <c r="X62" s="24"/>
      <c r="Y62" s="24"/>
      <c r="Z62" s="24"/>
      <c r="AB62" s="24" t="s">
        <v>172</v>
      </c>
      <c r="AC62" s="24" t="s">
        <v>173</v>
      </c>
      <c r="AD62" s="24" t="s">
        <v>174</v>
      </c>
      <c r="AE62" s="24" t="s">
        <v>175</v>
      </c>
      <c r="AF62" s="24" t="s">
        <v>176</v>
      </c>
      <c r="AG62" s="55"/>
      <c r="AH62" s="24"/>
      <c r="AI62" s="24"/>
      <c r="AJ62" s="24"/>
      <c r="AK62" s="24"/>
      <c r="AL62" s="24"/>
      <c r="AM62" s="55"/>
      <c r="AN62" s="24"/>
      <c r="AO62" s="24"/>
      <c r="AP62" s="24"/>
      <c r="AQ62" s="24"/>
      <c r="AR62" s="24"/>
      <c r="AS62" s="55"/>
      <c r="AT62" s="24"/>
      <c r="AU62" s="24"/>
      <c r="AV62" s="24"/>
      <c r="AW62" s="24"/>
      <c r="AX62" s="24"/>
      <c r="AZ62" s="81" t="s">
        <v>60</v>
      </c>
      <c r="BA62" s="81"/>
      <c r="BB62" s="63"/>
      <c r="BC62" s="3">
        <v>10403.4</v>
      </c>
      <c r="BD62" s="3"/>
      <c r="BE62" s="3">
        <v>5392.7</v>
      </c>
      <c r="BF62" s="3"/>
      <c r="BG62" s="3">
        <v>2025.8</v>
      </c>
      <c r="BH62" s="3"/>
      <c r="BI62" s="3">
        <f t="shared" si="21"/>
        <v>-3799.2999999999975</v>
      </c>
      <c r="BJ62" s="3"/>
      <c r="BK62" s="40">
        <v>14022.6</v>
      </c>
    </row>
    <row r="63" spans="1:63" x14ac:dyDescent="0.25">
      <c r="A63" t="s">
        <v>177</v>
      </c>
      <c r="B63" t="e">
        <f>Tabelle1!$AZ$52:$BK$52</f>
        <v>#VALUE!</v>
      </c>
      <c r="C63" s="81" t="s">
        <v>62</v>
      </c>
      <c r="D63" s="81"/>
      <c r="E63" s="63"/>
      <c r="F63" s="3">
        <v>7501.6</v>
      </c>
      <c r="G63" s="3"/>
      <c r="H63" s="3">
        <v>2448.9</v>
      </c>
      <c r="I63" s="3"/>
      <c r="J63" s="3">
        <v>4360</v>
      </c>
      <c r="K63" s="3"/>
      <c r="L63" s="3">
        <f t="shared" si="20"/>
        <v>-3799</v>
      </c>
      <c r="M63" s="3"/>
      <c r="N63" s="40">
        <v>10511.5</v>
      </c>
      <c r="O63" s="40"/>
      <c r="P63" s="24"/>
      <c r="Q63" s="24"/>
      <c r="R63" s="24"/>
      <c r="S63" s="24"/>
      <c r="T63" s="24"/>
      <c r="V63" s="24"/>
      <c r="W63" s="24"/>
      <c r="X63" s="24"/>
      <c r="Y63" s="24"/>
      <c r="Z63" s="24"/>
      <c r="AB63" s="24" t="s">
        <v>178</v>
      </c>
      <c r="AC63" s="24" t="s">
        <v>179</v>
      </c>
      <c r="AD63" s="24" t="s">
        <v>180</v>
      </c>
      <c r="AE63" s="24" t="s">
        <v>181</v>
      </c>
      <c r="AF63" s="24" t="s">
        <v>182</v>
      </c>
      <c r="AG63" s="55"/>
      <c r="AH63" s="24"/>
      <c r="AI63" s="24"/>
      <c r="AJ63" s="24"/>
      <c r="AK63" s="24"/>
      <c r="AL63" s="24"/>
      <c r="AM63" s="55"/>
      <c r="AN63" s="24"/>
      <c r="AO63" s="24"/>
      <c r="AP63" s="24"/>
      <c r="AQ63" s="24"/>
      <c r="AR63" s="24"/>
      <c r="AS63" s="55"/>
      <c r="AT63" s="24"/>
      <c r="AU63" s="24"/>
      <c r="AV63" s="24"/>
      <c r="AW63" s="24"/>
      <c r="AX63" s="24"/>
      <c r="AZ63" s="81" t="s">
        <v>64</v>
      </c>
      <c r="BA63" s="81"/>
      <c r="BB63" s="63"/>
      <c r="BC63" s="3">
        <v>7501.6</v>
      </c>
      <c r="BD63" s="3"/>
      <c r="BE63" s="3">
        <v>2448.9</v>
      </c>
      <c r="BF63" s="3"/>
      <c r="BG63" s="3">
        <v>4360</v>
      </c>
      <c r="BH63" s="3"/>
      <c r="BI63" s="3">
        <f t="shared" si="21"/>
        <v>-3799</v>
      </c>
      <c r="BJ63" s="3"/>
      <c r="BK63" s="40">
        <v>10511.5</v>
      </c>
    </row>
    <row r="64" spans="1:63" x14ac:dyDescent="0.25">
      <c r="A64" t="s">
        <v>183</v>
      </c>
      <c r="B64" t="e">
        <f>Tabelle1!$C$76:$N$76</f>
        <v>#VALUE!</v>
      </c>
      <c r="C64" s="81" t="s">
        <v>66</v>
      </c>
      <c r="D64" s="81"/>
      <c r="E64" s="63"/>
      <c r="F64" s="3">
        <v>98.5</v>
      </c>
      <c r="G64" s="3"/>
      <c r="H64" s="3">
        <v>22.4</v>
      </c>
      <c r="I64" s="3"/>
      <c r="J64" s="3">
        <v>9.1</v>
      </c>
      <c r="K64" s="3"/>
      <c r="L64" s="3">
        <f t="shared" si="20"/>
        <v>0</v>
      </c>
      <c r="M64" s="3"/>
      <c r="N64" s="40">
        <v>130</v>
      </c>
      <c r="O64" s="40"/>
      <c r="P64" s="24"/>
      <c r="Q64" s="24"/>
      <c r="R64" s="24"/>
      <c r="S64" s="24"/>
      <c r="T64" s="24"/>
      <c r="V64" s="24"/>
      <c r="W64" s="24"/>
      <c r="X64" s="24"/>
      <c r="Y64" s="24"/>
      <c r="Z64" s="24"/>
      <c r="AB64" s="24" t="s">
        <v>184</v>
      </c>
      <c r="AC64" s="24" t="s">
        <v>185</v>
      </c>
      <c r="AD64" s="24" t="s">
        <v>186</v>
      </c>
      <c r="AE64" s="24" t="s">
        <v>187</v>
      </c>
      <c r="AF64" s="24" t="s">
        <v>188</v>
      </c>
      <c r="AG64" s="55"/>
      <c r="AH64" s="24"/>
      <c r="AI64" s="24"/>
      <c r="AJ64" s="24"/>
      <c r="AK64" s="24"/>
      <c r="AL64" s="24"/>
      <c r="AM64" s="55"/>
      <c r="AN64" s="24"/>
      <c r="AO64" s="24"/>
      <c r="AP64" s="24"/>
      <c r="AQ64" s="24"/>
      <c r="AR64" s="24"/>
      <c r="AS64" s="55"/>
      <c r="AT64" s="24"/>
      <c r="AU64" s="24"/>
      <c r="AV64" s="24"/>
      <c r="AW64" s="24"/>
      <c r="AX64" s="24"/>
      <c r="AZ64" s="81" t="s">
        <v>68</v>
      </c>
      <c r="BA64" s="81"/>
      <c r="BB64" s="63"/>
      <c r="BC64" s="3">
        <v>98.5</v>
      </c>
      <c r="BD64" s="3"/>
      <c r="BE64" s="3">
        <v>22.4</v>
      </c>
      <c r="BF64" s="3"/>
      <c r="BG64" s="3">
        <v>9.1</v>
      </c>
      <c r="BH64" s="3"/>
      <c r="BI64" s="3">
        <f t="shared" si="21"/>
        <v>0</v>
      </c>
      <c r="BJ64" s="3"/>
      <c r="BK64" s="40">
        <v>130</v>
      </c>
    </row>
    <row r="65" spans="1:63" x14ac:dyDescent="0.25">
      <c r="A65" t="s">
        <v>189</v>
      </c>
      <c r="B65" t="e">
        <f>Tabelle1!$AZ$76:$BK$76</f>
        <v>#VALUE!</v>
      </c>
      <c r="C65" s="81" t="s">
        <v>70</v>
      </c>
      <c r="D65" s="81"/>
      <c r="E65" s="63"/>
      <c r="F65" s="3">
        <v>64.900000000000006</v>
      </c>
      <c r="G65" s="3"/>
      <c r="H65" s="3">
        <v>20.2</v>
      </c>
      <c r="I65" s="3"/>
      <c r="J65" s="3">
        <v>8.6</v>
      </c>
      <c r="K65" s="3"/>
      <c r="L65" s="3">
        <f t="shared" si="20"/>
        <v>-0.10000000000000853</v>
      </c>
      <c r="M65" s="3"/>
      <c r="N65" s="40">
        <v>93.6</v>
      </c>
      <c r="O65" s="40"/>
      <c r="P65" s="24"/>
      <c r="Q65" s="24"/>
      <c r="R65" s="24"/>
      <c r="S65" s="24"/>
      <c r="T65" s="24"/>
      <c r="V65" s="24"/>
      <c r="W65" s="24"/>
      <c r="X65" s="24"/>
      <c r="Y65" s="24"/>
      <c r="Z65" s="24"/>
      <c r="AB65" s="24" t="s">
        <v>190</v>
      </c>
      <c r="AC65" s="24" t="s">
        <v>191</v>
      </c>
      <c r="AD65" s="24" t="s">
        <v>192</v>
      </c>
      <c r="AE65" s="24" t="s">
        <v>193</v>
      </c>
      <c r="AF65" s="24" t="s">
        <v>194</v>
      </c>
      <c r="AG65" s="55"/>
      <c r="AH65" s="24"/>
      <c r="AI65" s="24"/>
      <c r="AJ65" s="24"/>
      <c r="AK65" s="24"/>
      <c r="AL65" s="24"/>
      <c r="AM65" s="55"/>
      <c r="AN65" s="24"/>
      <c r="AO65" s="24"/>
      <c r="AP65" s="24"/>
      <c r="AQ65" s="24"/>
      <c r="AR65" s="24"/>
      <c r="AS65" s="55"/>
      <c r="AT65" s="24"/>
      <c r="AU65" s="24"/>
      <c r="AV65" s="24"/>
      <c r="AW65" s="24"/>
      <c r="AX65" s="24"/>
      <c r="AZ65" s="81" t="s">
        <v>72</v>
      </c>
      <c r="BA65" s="81"/>
      <c r="BB65" s="63"/>
      <c r="BC65" s="3">
        <v>64.900000000000006</v>
      </c>
      <c r="BD65" s="3"/>
      <c r="BE65" s="3">
        <v>20.2</v>
      </c>
      <c r="BF65" s="3"/>
      <c r="BG65" s="3">
        <v>8.6</v>
      </c>
      <c r="BH65" s="3"/>
      <c r="BI65" s="3">
        <f t="shared" si="21"/>
        <v>-0.10000000000000853</v>
      </c>
      <c r="BJ65" s="3"/>
      <c r="BK65" s="40">
        <v>93.6</v>
      </c>
    </row>
    <row r="66" spans="1:63" x14ac:dyDescent="0.25">
      <c r="A66" t="s">
        <v>195</v>
      </c>
      <c r="B66" t="e">
        <f>Tabelle1!$D$13:$D$15</f>
        <v>#VALUE!</v>
      </c>
      <c r="C66" s="81" t="s">
        <v>74</v>
      </c>
      <c r="D66" s="81"/>
      <c r="E66" s="63"/>
      <c r="F66" s="3">
        <v>2654.9</v>
      </c>
      <c r="G66" s="3"/>
      <c r="H66" s="3">
        <v>1743.9</v>
      </c>
      <c r="I66" s="3"/>
      <c r="J66" s="3">
        <v>173.7</v>
      </c>
      <c r="K66" s="3"/>
      <c r="L66" s="3">
        <f t="shared" si="20"/>
        <v>-172.39999999999964</v>
      </c>
      <c r="M66" s="3"/>
      <c r="N66" s="40">
        <v>4400.1000000000004</v>
      </c>
      <c r="O66" s="40"/>
      <c r="P66" s="24"/>
      <c r="Q66" s="24"/>
      <c r="R66" s="24"/>
      <c r="S66" s="24"/>
      <c r="T66" s="24"/>
      <c r="V66" s="24"/>
      <c r="W66" s="24"/>
      <c r="X66" s="24"/>
      <c r="Y66" s="24"/>
      <c r="Z66" s="24"/>
      <c r="AB66" s="24" t="s">
        <v>196</v>
      </c>
      <c r="AC66" s="24" t="s">
        <v>197</v>
      </c>
      <c r="AD66" s="24" t="s">
        <v>198</v>
      </c>
      <c r="AE66" s="24" t="s">
        <v>199</v>
      </c>
      <c r="AF66" s="24" t="s">
        <v>200</v>
      </c>
      <c r="AG66" s="55"/>
      <c r="AH66" s="24"/>
      <c r="AI66" s="24"/>
      <c r="AJ66" s="24"/>
      <c r="AK66" s="24"/>
      <c r="AL66" s="24"/>
      <c r="AM66" s="55"/>
      <c r="AN66" s="24"/>
      <c r="AO66" s="24"/>
      <c r="AP66" s="24"/>
      <c r="AQ66" s="24"/>
      <c r="AR66" s="24"/>
      <c r="AS66" s="55"/>
      <c r="AT66" s="24"/>
      <c r="AU66" s="24"/>
      <c r="AV66" s="24"/>
      <c r="AW66" s="24"/>
      <c r="AX66" s="24"/>
      <c r="AZ66" s="81" t="s">
        <v>76</v>
      </c>
      <c r="BA66" s="81"/>
      <c r="BB66" s="63"/>
      <c r="BC66" s="3">
        <v>2654.9</v>
      </c>
      <c r="BD66" s="3"/>
      <c r="BE66" s="3">
        <v>1743.9</v>
      </c>
      <c r="BF66" s="3"/>
      <c r="BG66" s="3">
        <v>173.7</v>
      </c>
      <c r="BH66" s="3"/>
      <c r="BI66" s="3">
        <f t="shared" si="21"/>
        <v>-172.39999999999964</v>
      </c>
      <c r="BJ66" s="3"/>
      <c r="BK66" s="40">
        <v>4400.1000000000004</v>
      </c>
    </row>
    <row r="67" spans="1:63" x14ac:dyDescent="0.25">
      <c r="A67" t="s">
        <v>201</v>
      </c>
      <c r="B67" t="e">
        <f>Tabelle1!$BA$13:$BA$15</f>
        <v>#VALUE!</v>
      </c>
      <c r="C67" s="80" t="s">
        <v>202</v>
      </c>
      <c r="D67" s="80"/>
      <c r="E67" s="65"/>
      <c r="F67" s="43">
        <v>25850</v>
      </c>
      <c r="G67" s="43"/>
      <c r="H67" s="43">
        <v>8271</v>
      </c>
      <c r="I67" s="43"/>
      <c r="J67" s="43">
        <v>1457</v>
      </c>
      <c r="K67" s="43"/>
      <c r="L67" s="43">
        <f t="shared" si="20"/>
        <v>0</v>
      </c>
      <c r="M67" s="43"/>
      <c r="N67" s="44">
        <v>35578</v>
      </c>
      <c r="O67" s="45"/>
      <c r="P67" s="24"/>
      <c r="Q67" s="24"/>
      <c r="R67" s="24"/>
      <c r="S67" s="24"/>
      <c r="T67" s="24"/>
      <c r="V67" s="24"/>
      <c r="W67" s="24"/>
      <c r="X67" s="24"/>
      <c r="Y67" s="24"/>
      <c r="Z67" s="24"/>
      <c r="AB67" s="24" t="s">
        <v>203</v>
      </c>
      <c r="AC67" s="24" t="s">
        <v>203</v>
      </c>
      <c r="AD67" s="24" t="s">
        <v>203</v>
      </c>
      <c r="AE67" s="24" t="s">
        <v>204</v>
      </c>
      <c r="AF67" s="24" t="s">
        <v>203</v>
      </c>
      <c r="AG67" s="55"/>
      <c r="AH67" s="24"/>
      <c r="AI67" s="24"/>
      <c r="AJ67" s="24"/>
      <c r="AK67" s="24"/>
      <c r="AL67" s="24"/>
      <c r="AM67" s="55"/>
      <c r="AN67" s="24"/>
      <c r="AO67" s="24"/>
      <c r="AP67" s="24"/>
      <c r="AQ67" s="24"/>
      <c r="AR67" s="24"/>
      <c r="AS67" s="55"/>
      <c r="AT67" s="24"/>
      <c r="AU67" s="24"/>
      <c r="AV67" s="24"/>
      <c r="AW67" s="24"/>
      <c r="AX67" s="24"/>
      <c r="AZ67" s="80" t="s">
        <v>205</v>
      </c>
      <c r="BA67" s="80"/>
      <c r="BB67" s="65"/>
      <c r="BC67" s="43">
        <v>25850</v>
      </c>
      <c r="BD67" s="43"/>
      <c r="BE67" s="43">
        <v>8271</v>
      </c>
      <c r="BF67" s="43"/>
      <c r="BG67" s="43">
        <v>1457</v>
      </c>
      <c r="BH67" s="43"/>
      <c r="BI67" s="43">
        <f t="shared" si="21"/>
        <v>0</v>
      </c>
      <c r="BJ67" s="43"/>
      <c r="BK67" s="44">
        <v>35578</v>
      </c>
    </row>
    <row r="68" spans="1:63" ht="16.899999999999999" customHeight="1" x14ac:dyDescent="0.25">
      <c r="A68" t="s">
        <v>206</v>
      </c>
      <c r="B68" t="e">
        <f>Tabelle1!$D$36:$D$38</f>
        <v>#VALUE!</v>
      </c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46"/>
      <c r="P68" s="47"/>
      <c r="Q68" s="47"/>
      <c r="R68" s="47"/>
      <c r="S68" s="47"/>
      <c r="T68" s="47"/>
      <c r="V68" s="47"/>
      <c r="W68" s="47"/>
      <c r="X68" s="47"/>
      <c r="Y68" s="47"/>
      <c r="Z68" s="47"/>
      <c r="AB68" s="47"/>
      <c r="AC68" s="47"/>
      <c r="AD68" s="47"/>
      <c r="AE68" s="47"/>
      <c r="AF68" s="47"/>
      <c r="AG68" s="60"/>
      <c r="AH68" s="47"/>
      <c r="AI68" s="47"/>
      <c r="AJ68" s="47"/>
      <c r="AK68" s="47"/>
      <c r="AL68" s="47"/>
      <c r="AM68" s="60"/>
      <c r="AN68" s="47"/>
      <c r="AO68" s="47"/>
      <c r="AP68" s="47"/>
      <c r="AQ68" s="47"/>
      <c r="AR68" s="47"/>
      <c r="AS68" s="60"/>
      <c r="AT68" s="47"/>
      <c r="AU68" s="47"/>
      <c r="AV68" s="47"/>
      <c r="AW68" s="47"/>
      <c r="AX68" s="47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</row>
    <row r="69" spans="1:63" x14ac:dyDescent="0.25">
      <c r="A69" t="s">
        <v>207</v>
      </c>
      <c r="B69" t="e">
        <f>Tabelle1!$BA$36:$BA$38</f>
        <v>#VALUE!</v>
      </c>
      <c r="C69" s="89" t="s">
        <v>83</v>
      </c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33"/>
      <c r="P69" s="27"/>
      <c r="Q69" s="27"/>
      <c r="R69" s="27"/>
      <c r="S69" s="27"/>
      <c r="T69" s="27"/>
      <c r="V69" s="27"/>
      <c r="W69" s="27"/>
      <c r="X69" s="27"/>
      <c r="Y69" s="27"/>
      <c r="Z69" s="27"/>
      <c r="AB69" s="27"/>
      <c r="AC69" s="27"/>
      <c r="AD69" s="27"/>
      <c r="AE69" s="27"/>
      <c r="AF69" s="27"/>
      <c r="AG69" s="57"/>
      <c r="AH69" s="27"/>
      <c r="AI69" s="27"/>
      <c r="AJ69" s="27"/>
      <c r="AK69" s="27"/>
      <c r="AL69" s="27"/>
      <c r="AM69" s="57"/>
      <c r="AN69" s="27"/>
      <c r="AO69" s="27"/>
      <c r="AP69" s="27"/>
      <c r="AQ69" s="27"/>
      <c r="AR69" s="27"/>
      <c r="AS69" s="57"/>
      <c r="AT69" s="27"/>
      <c r="AU69" s="27"/>
      <c r="AV69" s="27"/>
      <c r="AW69" s="27"/>
      <c r="AX69" s="27"/>
      <c r="AZ69" s="89" t="s">
        <v>84</v>
      </c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</row>
    <row r="70" spans="1:63" x14ac:dyDescent="0.25">
      <c r="A70" t="s">
        <v>208</v>
      </c>
      <c r="B70" t="e">
        <f>Tabelle1!$D$59:$D$61</f>
        <v>#VALUE!</v>
      </c>
      <c r="C70" s="89" t="s">
        <v>86</v>
      </c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33"/>
      <c r="P70" s="27"/>
      <c r="Q70" s="27"/>
      <c r="R70" s="27"/>
      <c r="S70" s="27"/>
      <c r="T70" s="27"/>
      <c r="V70" s="27"/>
      <c r="W70" s="27"/>
      <c r="X70" s="27"/>
      <c r="Y70" s="27"/>
      <c r="Z70" s="27"/>
      <c r="AB70" s="27"/>
      <c r="AC70" s="27"/>
      <c r="AD70" s="27"/>
      <c r="AE70" s="27"/>
      <c r="AF70" s="27"/>
      <c r="AG70" s="57"/>
      <c r="AH70" s="27"/>
      <c r="AI70" s="27"/>
      <c r="AJ70" s="27"/>
      <c r="AK70" s="27"/>
      <c r="AL70" s="27"/>
      <c r="AM70" s="57"/>
      <c r="AN70" s="27"/>
      <c r="AO70" s="27"/>
      <c r="AP70" s="27"/>
      <c r="AQ70" s="27"/>
      <c r="AR70" s="27"/>
      <c r="AS70" s="57"/>
      <c r="AT70" s="27"/>
      <c r="AU70" s="27"/>
      <c r="AV70" s="27"/>
      <c r="AW70" s="27"/>
      <c r="AX70" s="27"/>
      <c r="AZ70" s="89" t="s">
        <v>209</v>
      </c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</row>
    <row r="71" spans="1:63" x14ac:dyDescent="0.25">
      <c r="A71" t="s">
        <v>210</v>
      </c>
      <c r="B71" t="e">
        <f>Tabelle1!$BA$59:$BA$61</f>
        <v>#VALUE!</v>
      </c>
      <c r="C71" s="100" t="str">
        <f>"3 Mitarbeiterzahlen nach Vollzeitäquivalenten zum " &amp;IF(sn_duedate="31.3.","31.03."&amp;sn_year,IF(sn_duedate="30.6.","30.06."&amp;sn_year,IF(sn_duedate="30.9.","30.09."&amp;sn_year,"STICHTAG PRÜFEN"))) &amp;"; Allokation gemäß den rechtlichen Beschäftigungsverhältnissen"</f>
        <v>3 Mitarbeiterzahlen nach Vollzeitäquivalenten zum STICHTAG PRÜFEN; Allokation gemäß den rechtlichen Beschäftigungsverhältnissen</v>
      </c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33"/>
      <c r="P71" s="27"/>
      <c r="Q71" s="27"/>
      <c r="R71" s="27"/>
      <c r="S71" s="27"/>
      <c r="T71" s="27"/>
      <c r="V71" s="27"/>
      <c r="W71" s="27"/>
      <c r="X71" s="27"/>
      <c r="Y71" s="27"/>
      <c r="Z71" s="27"/>
      <c r="AB71" s="27"/>
      <c r="AC71" s="27"/>
      <c r="AD71" s="27"/>
      <c r="AE71" s="27"/>
      <c r="AF71" s="27"/>
      <c r="AG71" s="57"/>
      <c r="AH71" s="27"/>
      <c r="AI71" s="27"/>
      <c r="AJ71" s="27"/>
      <c r="AK71" s="27"/>
      <c r="AL71" s="27"/>
      <c r="AM71" s="57"/>
      <c r="AN71" s="27"/>
      <c r="AO71" s="27"/>
      <c r="AP71" s="27"/>
      <c r="AQ71" s="27"/>
      <c r="AR71" s="27"/>
      <c r="AS71" s="57"/>
      <c r="AT71" s="27"/>
      <c r="AU71" s="27"/>
      <c r="AV71" s="27"/>
      <c r="AW71" s="27"/>
      <c r="AX71" s="27"/>
      <c r="AZ71" s="87" t="s">
        <v>211</v>
      </c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</row>
    <row r="72" spans="1:63" x14ac:dyDescent="0.25">
      <c r="A72" t="s">
        <v>212</v>
      </c>
      <c r="B72" t="e">
        <f>Tabelle1!$D$83:$D$85</f>
        <v>#VALUE!</v>
      </c>
    </row>
    <row r="73" spans="1:63" x14ac:dyDescent="0.25">
      <c r="A73" t="s">
        <v>213</v>
      </c>
      <c r="B73" t="e">
        <f>Tabelle1!$BA$83:$BA$85</f>
        <v>#VALUE!</v>
      </c>
    </row>
    <row r="74" spans="1:63" x14ac:dyDescent="0.25">
      <c r="A74" t="s">
        <v>214</v>
      </c>
      <c r="B74" t="e">
        <f>Tabelle1!$C$5:$N$5</f>
        <v>#VALUE!</v>
      </c>
    </row>
    <row r="75" spans="1:63" x14ac:dyDescent="0.25">
      <c r="A75" t="s">
        <v>215</v>
      </c>
      <c r="B75" t="e">
        <f>Tabelle1!$AZ$5:$BK$5</f>
        <v>#VALUE!</v>
      </c>
      <c r="C75" s="83" t="str">
        <f>"Segmentinformationen "&amp;IF(sn_duedate="31.3.","Q1 "&amp;sn_prevyear,IF(sn_duedate="30.6.","Q1 - Q2 "&amp;sn_prevyear,IF(sn_duedate="30.9.","Q1 - Q3 "&amp;sn_prevyear,"STICHTAG PRÜFEN")))</f>
        <v>Segmentinformationen STICHTAG PRÜFEN</v>
      </c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34"/>
      <c r="P75" s="36"/>
      <c r="Q75" s="36"/>
      <c r="R75" s="36"/>
      <c r="S75" s="36"/>
      <c r="T75" s="36"/>
      <c r="V75" s="36"/>
      <c r="W75" s="36"/>
      <c r="X75" s="36"/>
      <c r="Y75" s="36"/>
      <c r="Z75" s="36"/>
      <c r="AB75" s="36"/>
      <c r="AC75" s="36"/>
      <c r="AD75" s="36"/>
      <c r="AE75" s="36"/>
      <c r="AF75" s="36"/>
      <c r="AG75" s="58"/>
      <c r="AH75" s="36"/>
      <c r="AI75" s="36"/>
      <c r="AJ75" s="36"/>
      <c r="AK75" s="36"/>
      <c r="AL75" s="36"/>
      <c r="AM75" s="58"/>
      <c r="AN75" s="36"/>
      <c r="AO75" s="36"/>
      <c r="AP75" s="36"/>
      <c r="AQ75" s="36"/>
      <c r="AR75" s="36"/>
      <c r="AS75" s="58"/>
      <c r="AT75" s="36"/>
      <c r="AU75" s="36"/>
      <c r="AV75" s="36"/>
      <c r="AW75" s="36"/>
      <c r="AX75" s="36"/>
      <c r="AZ75" s="83" t="str">
        <f>"Segment report "&amp;IF(sn_duedate="31.3.","Q1 "&amp;sn_prevyear,IF(sn_duedate="30.6.","Q1 - Q2 "&amp;sn_prevyear,IF(sn_duedate="30.9.","Q1 - Q3 "&amp;sn_prevyear,"STICHTAG PRÜFEN")))</f>
        <v>Segment report STICHTAG PRÜFEN</v>
      </c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</row>
    <row r="76" spans="1:63" ht="34.9" customHeight="1" x14ac:dyDescent="0.25">
      <c r="A76" t="s">
        <v>216</v>
      </c>
      <c r="B76" t="e">
        <f>Tabelle1!$C$28:$N$28</f>
        <v>#VALUE!</v>
      </c>
      <c r="C76" s="88" t="s">
        <v>12</v>
      </c>
      <c r="D76" s="88"/>
      <c r="E76" s="69"/>
      <c r="F76" s="17" t="s">
        <v>13</v>
      </c>
      <c r="G76" s="17"/>
      <c r="H76" s="17" t="s">
        <v>14</v>
      </c>
      <c r="I76" s="17"/>
      <c r="J76" s="17" t="s">
        <v>15</v>
      </c>
      <c r="K76" s="17"/>
      <c r="L76" s="17" t="s">
        <v>16</v>
      </c>
      <c r="M76" s="17"/>
      <c r="N76" s="48" t="s">
        <v>9</v>
      </c>
      <c r="O76" s="28"/>
      <c r="P76" s="39"/>
      <c r="Q76" s="39"/>
      <c r="R76" s="39"/>
      <c r="S76" s="39"/>
      <c r="T76" s="39"/>
      <c r="V76" s="39"/>
      <c r="W76" s="39"/>
      <c r="X76" s="39"/>
      <c r="Y76" s="39"/>
      <c r="Z76" s="39"/>
      <c r="AB76" s="39"/>
      <c r="AC76" s="39"/>
      <c r="AD76" s="39"/>
      <c r="AE76" s="39"/>
      <c r="AF76" s="39"/>
      <c r="AG76" s="59"/>
      <c r="AH76" s="39"/>
      <c r="AI76" s="39"/>
      <c r="AJ76" s="39"/>
      <c r="AK76" s="39"/>
      <c r="AL76" s="39"/>
      <c r="AM76" s="59"/>
      <c r="AN76" s="39"/>
      <c r="AO76" s="39"/>
      <c r="AP76" s="39"/>
      <c r="AQ76" s="39"/>
      <c r="AR76" s="39"/>
      <c r="AS76" s="59"/>
      <c r="AT76" s="39"/>
      <c r="AU76" s="39"/>
      <c r="AV76" s="39"/>
      <c r="AW76" s="39"/>
      <c r="AX76" s="39"/>
      <c r="AZ76" s="88" t="s">
        <v>17</v>
      </c>
      <c r="BA76" s="88"/>
      <c r="BB76" s="69"/>
      <c r="BC76" s="17" t="s">
        <v>13</v>
      </c>
      <c r="BD76" s="17"/>
      <c r="BE76" s="17" t="s">
        <v>14</v>
      </c>
      <c r="BF76" s="17"/>
      <c r="BG76" s="17" t="s">
        <v>15</v>
      </c>
      <c r="BH76" s="17"/>
      <c r="BI76" s="17" t="s">
        <v>18</v>
      </c>
      <c r="BJ76" s="17"/>
      <c r="BK76" s="48" t="s">
        <v>19</v>
      </c>
    </row>
    <row r="77" spans="1:63" x14ac:dyDescent="0.25">
      <c r="A77" t="s">
        <v>217</v>
      </c>
      <c r="B77" t="e">
        <f>Tabelle1!$AZ$28:$BK$28</f>
        <v>#VALUE!</v>
      </c>
      <c r="C77" s="80" t="s">
        <v>21</v>
      </c>
      <c r="D77" s="80"/>
      <c r="E77" s="71"/>
      <c r="F77" s="3">
        <v>0</v>
      </c>
      <c r="G77" s="3"/>
      <c r="H77" s="3">
        <v>0</v>
      </c>
      <c r="I77" s="3"/>
      <c r="J77" s="3">
        <v>0</v>
      </c>
      <c r="K77" s="3"/>
      <c r="L77" s="3">
        <f t="shared" ref="L77:L91" si="22">N77-SUM(F77:J77)</f>
        <v>0</v>
      </c>
      <c r="M77" s="3"/>
      <c r="N77" s="29">
        <v>0</v>
      </c>
      <c r="O77" s="29"/>
      <c r="P77" s="24"/>
      <c r="Q77" s="24"/>
      <c r="R77" s="24"/>
      <c r="S77" s="24"/>
      <c r="T77" s="24"/>
      <c r="V77" s="24"/>
      <c r="W77" s="24"/>
      <c r="X77" s="24"/>
      <c r="Y77" s="24"/>
      <c r="Z77" s="24"/>
      <c r="AB77" s="24"/>
      <c r="AC77" s="24"/>
      <c r="AD77" s="24"/>
      <c r="AE77" s="24"/>
      <c r="AF77" s="24"/>
      <c r="AG77" s="55"/>
      <c r="AH77" s="24" t="s">
        <v>118</v>
      </c>
      <c r="AI77" s="24" t="s">
        <v>119</v>
      </c>
      <c r="AJ77" s="24" t="s">
        <v>120</v>
      </c>
      <c r="AK77" s="24" t="s">
        <v>121</v>
      </c>
      <c r="AL77" s="24" t="s">
        <v>122</v>
      </c>
      <c r="AM77" s="55"/>
      <c r="AN77" s="24"/>
      <c r="AO77" s="24"/>
      <c r="AP77" s="24"/>
      <c r="AQ77" s="24"/>
      <c r="AR77" s="24"/>
      <c r="AS77" s="55"/>
      <c r="AT77" s="24"/>
      <c r="AU77" s="24"/>
      <c r="AV77" s="24"/>
      <c r="AW77" s="24"/>
      <c r="AX77" s="24"/>
      <c r="AZ77" s="86" t="s">
        <v>23</v>
      </c>
      <c r="BA77" s="86"/>
      <c r="BB77" s="71"/>
      <c r="BC77" s="3">
        <v>0</v>
      </c>
      <c r="BD77" s="3"/>
      <c r="BE77" s="3">
        <v>0</v>
      </c>
      <c r="BF77" s="3"/>
      <c r="BG77" s="3">
        <v>0</v>
      </c>
      <c r="BH77" s="3"/>
      <c r="BI77" s="3">
        <f t="shared" ref="BI77:BI91" si="23">BK77-SUM(BC77:BG77)</f>
        <v>0</v>
      </c>
      <c r="BJ77" s="3"/>
      <c r="BK77" s="29">
        <v>0</v>
      </c>
    </row>
    <row r="78" spans="1:63" x14ac:dyDescent="0.25">
      <c r="A78" t="s">
        <v>218</v>
      </c>
      <c r="B78" t="e">
        <f>Tabelle1!$C$51:$N$51</f>
        <v>#VALUE!</v>
      </c>
      <c r="C78" s="85" t="s">
        <v>25</v>
      </c>
      <c r="D78" s="85"/>
      <c r="E78" s="67"/>
      <c r="F78" s="2">
        <v>0</v>
      </c>
      <c r="G78" s="2"/>
      <c r="H78" s="2">
        <v>0</v>
      </c>
      <c r="I78" s="2"/>
      <c r="J78" s="2">
        <v>0</v>
      </c>
      <c r="K78" s="2"/>
      <c r="L78" s="2">
        <f t="shared" si="22"/>
        <v>0</v>
      </c>
      <c r="M78" s="2"/>
      <c r="N78" s="49">
        <v>0</v>
      </c>
      <c r="O78" s="49"/>
      <c r="P78" s="24"/>
      <c r="Q78" s="24"/>
      <c r="R78" s="24"/>
      <c r="S78" s="24"/>
      <c r="T78" s="24"/>
      <c r="V78" s="24"/>
      <c r="W78" s="24"/>
      <c r="X78" s="24"/>
      <c r="Y78" s="24"/>
      <c r="Z78" s="24"/>
      <c r="AB78" s="24"/>
      <c r="AC78" s="24"/>
      <c r="AD78" s="24"/>
      <c r="AE78" s="24"/>
      <c r="AF78" s="24"/>
      <c r="AG78" s="55"/>
      <c r="AH78" s="24" t="s">
        <v>124</v>
      </c>
      <c r="AI78" s="24" t="s">
        <v>125</v>
      </c>
      <c r="AJ78" s="24" t="s">
        <v>126</v>
      </c>
      <c r="AK78" s="24" t="s">
        <v>127</v>
      </c>
      <c r="AL78" s="24" t="s">
        <v>128</v>
      </c>
      <c r="AM78" s="55"/>
      <c r="AN78" s="24"/>
      <c r="AO78" s="24"/>
      <c r="AP78" s="24"/>
      <c r="AQ78" s="24"/>
      <c r="AR78" s="24"/>
      <c r="AS78" s="55"/>
      <c r="AT78" s="24"/>
      <c r="AU78" s="24"/>
      <c r="AV78" s="24"/>
      <c r="AW78" s="24"/>
      <c r="AX78" s="24"/>
      <c r="AZ78" s="85" t="s">
        <v>27</v>
      </c>
      <c r="BA78" s="85"/>
      <c r="BB78" s="67"/>
      <c r="BC78" s="2">
        <v>0</v>
      </c>
      <c r="BD78" s="2"/>
      <c r="BE78" s="2">
        <v>0</v>
      </c>
      <c r="BF78" s="2"/>
      <c r="BG78" s="2">
        <v>0</v>
      </c>
      <c r="BH78" s="2"/>
      <c r="BI78" s="2">
        <f t="shared" si="23"/>
        <v>0</v>
      </c>
      <c r="BJ78" s="2"/>
      <c r="BK78" s="49">
        <v>0</v>
      </c>
    </row>
    <row r="79" spans="1:63" x14ac:dyDescent="0.25">
      <c r="A79" t="s">
        <v>219</v>
      </c>
      <c r="B79" t="e">
        <f>Tabelle1!$AZ$51:$BK$51</f>
        <v>#VALUE!</v>
      </c>
      <c r="C79" s="81" t="s">
        <v>29</v>
      </c>
      <c r="D79" s="81"/>
      <c r="E79" s="63"/>
      <c r="F79" s="3">
        <v>0</v>
      </c>
      <c r="G79" s="3"/>
      <c r="H79" s="3">
        <v>0</v>
      </c>
      <c r="I79" s="3"/>
      <c r="J79" s="3">
        <v>0</v>
      </c>
      <c r="K79" s="3"/>
      <c r="L79" s="3">
        <f t="shared" si="22"/>
        <v>0</v>
      </c>
      <c r="M79" s="3"/>
      <c r="N79" s="29">
        <v>0</v>
      </c>
      <c r="O79" s="29"/>
      <c r="P79" s="24"/>
      <c r="Q79" s="24"/>
      <c r="R79" s="24"/>
      <c r="S79" s="24"/>
      <c r="T79" s="24"/>
      <c r="V79" s="24"/>
      <c r="W79" s="24"/>
      <c r="X79" s="24"/>
      <c r="Y79" s="24"/>
      <c r="Z79" s="24"/>
      <c r="AB79" s="24"/>
      <c r="AC79" s="24"/>
      <c r="AD79" s="24"/>
      <c r="AE79" s="24"/>
      <c r="AF79" s="24"/>
      <c r="AG79" s="55"/>
      <c r="AH79" s="24" t="s">
        <v>130</v>
      </c>
      <c r="AI79" s="24" t="s">
        <v>131</v>
      </c>
      <c r="AJ79" s="24" t="s">
        <v>132</v>
      </c>
      <c r="AK79" s="24" t="s">
        <v>133</v>
      </c>
      <c r="AL79" s="24" t="s">
        <v>134</v>
      </c>
      <c r="AM79" s="55"/>
      <c r="AN79" s="24"/>
      <c r="AO79" s="24"/>
      <c r="AP79" s="24"/>
      <c r="AQ79" s="24"/>
      <c r="AR79" s="24"/>
      <c r="AS79" s="55"/>
      <c r="AT79" s="24"/>
      <c r="AU79" s="24"/>
      <c r="AV79" s="24"/>
      <c r="AW79" s="24"/>
      <c r="AX79" s="24"/>
      <c r="AZ79" s="81" t="s">
        <v>31</v>
      </c>
      <c r="BA79" s="81"/>
      <c r="BB79" s="63"/>
      <c r="BC79" s="3">
        <v>0</v>
      </c>
      <c r="BD79" s="3"/>
      <c r="BE79" s="3">
        <v>0</v>
      </c>
      <c r="BF79" s="3"/>
      <c r="BG79" s="3">
        <v>0</v>
      </c>
      <c r="BH79" s="3"/>
      <c r="BI79" s="3">
        <f t="shared" si="23"/>
        <v>0</v>
      </c>
      <c r="BJ79" s="3"/>
      <c r="BK79" s="29">
        <v>0</v>
      </c>
    </row>
    <row r="80" spans="1:63" x14ac:dyDescent="0.25">
      <c r="A80" t="s">
        <v>220</v>
      </c>
      <c r="B80" t="e">
        <f>Tabelle1!$C$75:$N$75</f>
        <v>#VALUE!</v>
      </c>
      <c r="C80" s="84" t="s">
        <v>33</v>
      </c>
      <c r="D80" s="84"/>
      <c r="E80" s="66"/>
      <c r="F80" s="6">
        <v>0</v>
      </c>
      <c r="G80" s="6"/>
      <c r="H80" s="6">
        <v>0</v>
      </c>
      <c r="I80" s="6"/>
      <c r="J80" s="6">
        <v>0</v>
      </c>
      <c r="K80" s="6"/>
      <c r="L80" s="6">
        <f t="shared" si="22"/>
        <v>0</v>
      </c>
      <c r="M80" s="6"/>
      <c r="N80" s="50">
        <v>0</v>
      </c>
      <c r="O80" s="50"/>
      <c r="P80" s="24"/>
      <c r="Q80" s="24"/>
      <c r="R80" s="24"/>
      <c r="S80" s="24"/>
      <c r="T80" s="24"/>
      <c r="V80" s="24"/>
      <c r="W80" s="24"/>
      <c r="X80" s="24"/>
      <c r="Y80" s="24"/>
      <c r="Z80" s="24"/>
      <c r="AB80" s="24"/>
      <c r="AC80" s="24"/>
      <c r="AD80" s="24"/>
      <c r="AE80" s="24"/>
      <c r="AF80" s="24"/>
      <c r="AG80" s="55"/>
      <c r="AH80" s="24" t="s">
        <v>136</v>
      </c>
      <c r="AI80" s="24" t="s">
        <v>137</v>
      </c>
      <c r="AJ80" s="24" t="s">
        <v>138</v>
      </c>
      <c r="AK80" s="24" t="s">
        <v>139</v>
      </c>
      <c r="AL80" s="24" t="s">
        <v>140</v>
      </c>
      <c r="AM80" s="55"/>
      <c r="AN80" s="24"/>
      <c r="AO80" s="24"/>
      <c r="AP80" s="24"/>
      <c r="AQ80" s="24"/>
      <c r="AR80" s="24"/>
      <c r="AS80" s="55"/>
      <c r="AT80" s="24"/>
      <c r="AU80" s="24"/>
      <c r="AV80" s="24"/>
      <c r="AW80" s="24"/>
      <c r="AX80" s="24"/>
      <c r="AZ80" s="84" t="s">
        <v>35</v>
      </c>
      <c r="BA80" s="84"/>
      <c r="BB80" s="66"/>
      <c r="BC80" s="6">
        <v>0</v>
      </c>
      <c r="BD80" s="6"/>
      <c r="BE80" s="6">
        <v>0</v>
      </c>
      <c r="BF80" s="6"/>
      <c r="BG80" s="6">
        <v>0</v>
      </c>
      <c r="BH80" s="6"/>
      <c r="BI80" s="6">
        <f t="shared" si="23"/>
        <v>0</v>
      </c>
      <c r="BJ80" s="6"/>
      <c r="BK80" s="50">
        <v>0</v>
      </c>
    </row>
    <row r="81" spans="1:63" x14ac:dyDescent="0.25">
      <c r="A81" t="s">
        <v>221</v>
      </c>
      <c r="B81" t="e">
        <f>Tabelle1!$AZ$75:$BK$75</f>
        <v>#VALUE!</v>
      </c>
      <c r="C81" s="81" t="s">
        <v>37</v>
      </c>
      <c r="D81" s="81"/>
      <c r="E81" s="63"/>
      <c r="F81" s="3">
        <v>0</v>
      </c>
      <c r="G81" s="3"/>
      <c r="H81" s="3">
        <v>0</v>
      </c>
      <c r="I81" s="3"/>
      <c r="J81" s="3">
        <v>0</v>
      </c>
      <c r="K81" s="3"/>
      <c r="L81" s="3">
        <f t="shared" si="22"/>
        <v>0</v>
      </c>
      <c r="M81" s="3"/>
      <c r="N81" s="29">
        <v>0</v>
      </c>
      <c r="O81" s="29"/>
      <c r="P81" s="24"/>
      <c r="Q81" s="24"/>
      <c r="R81" s="24"/>
      <c r="S81" s="24"/>
      <c r="T81" s="24"/>
      <c r="V81" s="24"/>
      <c r="W81" s="24"/>
      <c r="X81" s="24"/>
      <c r="Y81" s="24"/>
      <c r="Z81" s="24"/>
      <c r="AB81" s="24"/>
      <c r="AC81" s="24"/>
      <c r="AD81" s="24"/>
      <c r="AE81" s="24"/>
      <c r="AF81" s="24"/>
      <c r="AG81" s="55"/>
      <c r="AH81" s="24" t="s">
        <v>142</v>
      </c>
      <c r="AI81" s="24" t="s">
        <v>143</v>
      </c>
      <c r="AJ81" s="24" t="s">
        <v>144</v>
      </c>
      <c r="AK81" s="24" t="s">
        <v>145</v>
      </c>
      <c r="AL81" s="24" t="s">
        <v>146</v>
      </c>
      <c r="AM81" s="55"/>
      <c r="AN81" s="24"/>
      <c r="AO81" s="24"/>
      <c r="AP81" s="24"/>
      <c r="AQ81" s="24"/>
      <c r="AR81" s="24"/>
      <c r="AS81" s="55"/>
      <c r="AT81" s="24"/>
      <c r="AU81" s="24"/>
      <c r="AV81" s="24"/>
      <c r="AW81" s="24"/>
      <c r="AX81" s="24"/>
      <c r="AZ81" s="81" t="s">
        <v>39</v>
      </c>
      <c r="BA81" s="81"/>
      <c r="BB81" s="63"/>
      <c r="BC81" s="3">
        <v>0</v>
      </c>
      <c r="BD81" s="3"/>
      <c r="BE81" s="3">
        <v>0</v>
      </c>
      <c r="BF81" s="3"/>
      <c r="BG81" s="3">
        <v>0</v>
      </c>
      <c r="BH81" s="3"/>
      <c r="BI81" s="3">
        <f t="shared" si="23"/>
        <v>0</v>
      </c>
      <c r="BJ81" s="3"/>
      <c r="BK81" s="29">
        <v>0</v>
      </c>
    </row>
    <row r="82" spans="1:63" x14ac:dyDescent="0.25">
      <c r="A82" t="s">
        <v>222</v>
      </c>
      <c r="B82" t="e">
        <f>Tabelle1!$C$10:$N$10</f>
        <v>#VALUE!</v>
      </c>
      <c r="C82" s="84" t="s">
        <v>41</v>
      </c>
      <c r="D82" s="84"/>
      <c r="E82" s="66"/>
      <c r="F82" s="6">
        <v>0</v>
      </c>
      <c r="G82" s="6"/>
      <c r="H82" s="6">
        <v>0</v>
      </c>
      <c r="I82" s="6"/>
      <c r="J82" s="6">
        <v>0</v>
      </c>
      <c r="K82" s="6"/>
      <c r="L82" s="6">
        <f t="shared" si="22"/>
        <v>0</v>
      </c>
      <c r="M82" s="6"/>
      <c r="N82" s="50">
        <v>0</v>
      </c>
      <c r="O82" s="50"/>
      <c r="P82" s="24"/>
      <c r="Q82" s="24"/>
      <c r="R82" s="24"/>
      <c r="S82" s="24"/>
      <c r="T82" s="24"/>
      <c r="V82" s="24"/>
      <c r="W82" s="24"/>
      <c r="X82" s="24"/>
      <c r="Y82" s="24"/>
      <c r="Z82" s="24"/>
      <c r="AB82" s="24"/>
      <c r="AC82" s="24"/>
      <c r="AD82" s="24"/>
      <c r="AE82" s="24"/>
      <c r="AF82" s="24"/>
      <c r="AG82" s="55"/>
      <c r="AH82" s="24" t="s">
        <v>148</v>
      </c>
      <c r="AI82" s="24" t="s">
        <v>149</v>
      </c>
      <c r="AJ82" s="24" t="s">
        <v>150</v>
      </c>
      <c r="AK82" s="24" t="s">
        <v>151</v>
      </c>
      <c r="AL82" s="24" t="s">
        <v>152</v>
      </c>
      <c r="AM82" s="55"/>
      <c r="AN82" s="24"/>
      <c r="AO82" s="24"/>
      <c r="AP82" s="24"/>
      <c r="AQ82" s="24"/>
      <c r="AR82" s="24"/>
      <c r="AS82" s="55"/>
      <c r="AT82" s="24"/>
      <c r="AU82" s="24"/>
      <c r="AV82" s="24"/>
      <c r="AW82" s="24"/>
      <c r="AX82" s="24"/>
      <c r="AZ82" s="84" t="s">
        <v>41</v>
      </c>
      <c r="BA82" s="84"/>
      <c r="BB82" s="66"/>
      <c r="BC82" s="6">
        <v>0</v>
      </c>
      <c r="BD82" s="6"/>
      <c r="BE82" s="6">
        <v>0</v>
      </c>
      <c r="BF82" s="6"/>
      <c r="BG82" s="6">
        <v>0</v>
      </c>
      <c r="BH82" s="6"/>
      <c r="BI82" s="6">
        <f t="shared" si="23"/>
        <v>0</v>
      </c>
      <c r="BJ82" s="6"/>
      <c r="BK82" s="50">
        <v>0</v>
      </c>
    </row>
    <row r="83" spans="1:63" x14ac:dyDescent="0.25">
      <c r="A83" t="s">
        <v>223</v>
      </c>
      <c r="B83" t="e">
        <f>Tabelle1!$AZ$33:$BK$33</f>
        <v>#VALUE!</v>
      </c>
      <c r="C83" s="8" t="s">
        <v>44</v>
      </c>
      <c r="D83" s="4" t="s">
        <v>45</v>
      </c>
      <c r="E83" s="4"/>
      <c r="F83" s="3">
        <v>0</v>
      </c>
      <c r="G83" s="3"/>
      <c r="H83" s="3">
        <v>0</v>
      </c>
      <c r="I83" s="3"/>
      <c r="J83" s="3">
        <v>0</v>
      </c>
      <c r="K83" s="3"/>
      <c r="L83" s="3">
        <f t="shared" si="22"/>
        <v>0</v>
      </c>
      <c r="M83" s="3"/>
      <c r="N83" s="29">
        <v>0</v>
      </c>
      <c r="O83" s="29"/>
      <c r="P83" s="24"/>
      <c r="Q83" s="24"/>
      <c r="R83" s="24"/>
      <c r="S83" s="24"/>
      <c r="T83" s="24"/>
      <c r="V83" s="24"/>
      <c r="W83" s="24"/>
      <c r="X83" s="24"/>
      <c r="Y83" s="24"/>
      <c r="Z83" s="24"/>
      <c r="AB83" s="24"/>
      <c r="AC83" s="24"/>
      <c r="AD83" s="24"/>
      <c r="AE83" s="24"/>
      <c r="AF83" s="24"/>
      <c r="AG83" s="55"/>
      <c r="AH83" s="72" t="s">
        <v>154</v>
      </c>
      <c r="AI83" s="72" t="s">
        <v>155</v>
      </c>
      <c r="AJ83" s="72" t="s">
        <v>156</v>
      </c>
      <c r="AK83" s="24" t="s">
        <v>157</v>
      </c>
      <c r="AL83" s="24" t="s">
        <v>158</v>
      </c>
      <c r="AM83" s="55"/>
      <c r="AN83" s="24"/>
      <c r="AO83" s="24"/>
      <c r="AP83" s="24"/>
      <c r="AQ83" s="24"/>
      <c r="AR83" s="24"/>
      <c r="AS83" s="55"/>
      <c r="AT83" s="24"/>
      <c r="AU83" s="24"/>
      <c r="AV83" s="24"/>
      <c r="AW83" s="24"/>
      <c r="AX83" s="24"/>
      <c r="AZ83" s="8" t="s">
        <v>44</v>
      </c>
      <c r="BA83" s="4" t="s">
        <v>47</v>
      </c>
      <c r="BB83" s="4"/>
      <c r="BC83" s="3">
        <v>0</v>
      </c>
      <c r="BD83" s="3"/>
      <c r="BE83" s="3">
        <v>0</v>
      </c>
      <c r="BF83" s="3"/>
      <c r="BG83" s="3">
        <v>0</v>
      </c>
      <c r="BH83" s="3"/>
      <c r="BI83" s="3">
        <f t="shared" si="23"/>
        <v>0</v>
      </c>
      <c r="BJ83" s="3"/>
      <c r="BK83" s="29">
        <v>0</v>
      </c>
    </row>
    <row r="84" spans="1:63" x14ac:dyDescent="0.25">
      <c r="A84" t="s">
        <v>224</v>
      </c>
      <c r="B84" t="e">
        <f>Tabelle1!$AZ$35:$BK$35</f>
        <v>#VALUE!</v>
      </c>
      <c r="C84" s="8" t="s">
        <v>44</v>
      </c>
      <c r="D84" s="4" t="s">
        <v>49</v>
      </c>
      <c r="E84" s="4"/>
      <c r="F84" s="3">
        <v>0</v>
      </c>
      <c r="G84" s="3"/>
      <c r="H84" s="3">
        <v>0</v>
      </c>
      <c r="I84" s="3"/>
      <c r="J84" s="73">
        <v>0</v>
      </c>
      <c r="K84" s="3"/>
      <c r="L84" s="3">
        <f t="shared" si="22"/>
        <v>0</v>
      </c>
      <c r="M84" s="3"/>
      <c r="N84" s="29">
        <v>0</v>
      </c>
      <c r="O84" s="29"/>
      <c r="P84" s="24"/>
      <c r="Q84" s="24"/>
      <c r="R84" s="24"/>
      <c r="S84" s="24"/>
      <c r="T84" s="24"/>
      <c r="V84" s="24"/>
      <c r="W84" s="24"/>
      <c r="X84" s="24"/>
      <c r="Y84" s="24"/>
      <c r="Z84" s="24"/>
      <c r="AB84" s="24"/>
      <c r="AC84" s="24"/>
      <c r="AD84" s="24"/>
      <c r="AE84" s="24"/>
      <c r="AF84" s="24"/>
      <c r="AG84" s="55"/>
      <c r="AH84" s="72" t="s">
        <v>160</v>
      </c>
      <c r="AI84" s="72" t="s">
        <v>161</v>
      </c>
      <c r="AJ84" s="72" t="s">
        <v>162</v>
      </c>
      <c r="AK84" s="24" t="s">
        <v>163</v>
      </c>
      <c r="AL84" s="24" t="s">
        <v>164</v>
      </c>
      <c r="AM84" s="55"/>
      <c r="AN84" s="24"/>
      <c r="AO84" s="24"/>
      <c r="AP84" s="24"/>
      <c r="AQ84" s="24"/>
      <c r="AR84" s="24"/>
      <c r="AS84" s="55"/>
      <c r="AT84" s="24"/>
      <c r="AU84" s="24"/>
      <c r="AV84" s="24"/>
      <c r="AW84" s="24"/>
      <c r="AX84" s="24"/>
      <c r="AZ84" s="8" t="s">
        <v>44</v>
      </c>
      <c r="BA84" s="4" t="s">
        <v>51</v>
      </c>
      <c r="BB84" s="4"/>
      <c r="BC84" s="3">
        <v>0</v>
      </c>
      <c r="BD84" s="3"/>
      <c r="BE84" s="3">
        <v>0</v>
      </c>
      <c r="BF84" s="3"/>
      <c r="BG84" s="3">
        <v>0</v>
      </c>
      <c r="BH84" s="3"/>
      <c r="BI84" s="3">
        <f t="shared" si="23"/>
        <v>0</v>
      </c>
      <c r="BJ84" s="3"/>
      <c r="BK84" s="29">
        <v>0</v>
      </c>
    </row>
    <row r="85" spans="1:63" x14ac:dyDescent="0.25">
      <c r="A85" t="s">
        <v>225</v>
      </c>
      <c r="B85" t="e">
        <f>Tabelle1!$AZ$38:$BK$38</f>
        <v>#VALUE!</v>
      </c>
      <c r="C85" s="9" t="s">
        <v>53</v>
      </c>
      <c r="D85" s="10" t="s">
        <v>54</v>
      </c>
      <c r="E85" s="10"/>
      <c r="F85" s="6">
        <v>0</v>
      </c>
      <c r="G85" s="6"/>
      <c r="H85" s="6">
        <v>0</v>
      </c>
      <c r="I85" s="6"/>
      <c r="J85" s="6">
        <v>0</v>
      </c>
      <c r="K85" s="6"/>
      <c r="L85" s="6">
        <f t="shared" si="22"/>
        <v>0</v>
      </c>
      <c r="M85" s="6"/>
      <c r="N85" s="50">
        <v>0</v>
      </c>
      <c r="O85" s="50"/>
      <c r="P85" s="24"/>
      <c r="Q85" s="24"/>
      <c r="R85" s="24"/>
      <c r="S85" s="24"/>
      <c r="T85" s="24"/>
      <c r="V85" s="24"/>
      <c r="W85" s="24"/>
      <c r="X85" s="24"/>
      <c r="Y85" s="24"/>
      <c r="Z85" s="24"/>
      <c r="AB85" s="24"/>
      <c r="AC85" s="24"/>
      <c r="AD85" s="24"/>
      <c r="AE85" s="24"/>
      <c r="AF85" s="24"/>
      <c r="AG85" s="55"/>
      <c r="AH85" s="24" t="s">
        <v>166</v>
      </c>
      <c r="AI85" s="24" t="s">
        <v>167</v>
      </c>
      <c r="AJ85" s="24" t="s">
        <v>226</v>
      </c>
      <c r="AK85" s="24" t="s">
        <v>169</v>
      </c>
      <c r="AL85" s="24" t="s">
        <v>170</v>
      </c>
      <c r="AM85" s="55"/>
      <c r="AN85" s="24"/>
      <c r="AO85" s="24"/>
      <c r="AP85" s="24"/>
      <c r="AQ85" s="24"/>
      <c r="AR85" s="24"/>
      <c r="AS85" s="55"/>
      <c r="AT85" s="24"/>
      <c r="AU85" s="24"/>
      <c r="AV85" s="24"/>
      <c r="AW85" s="24"/>
      <c r="AX85" s="24"/>
      <c r="AZ85" s="9" t="s">
        <v>53</v>
      </c>
      <c r="BA85" s="10" t="s">
        <v>56</v>
      </c>
      <c r="BB85" s="10"/>
      <c r="BC85" s="6">
        <v>0</v>
      </c>
      <c r="BD85" s="6"/>
      <c r="BE85" s="6">
        <v>0</v>
      </c>
      <c r="BF85" s="6"/>
      <c r="BG85" s="6">
        <v>0</v>
      </c>
      <c r="BH85" s="6"/>
      <c r="BI85" s="6">
        <f t="shared" si="23"/>
        <v>0</v>
      </c>
      <c r="BJ85" s="6"/>
      <c r="BK85" s="50">
        <v>0</v>
      </c>
    </row>
    <row r="86" spans="1:63" x14ac:dyDescent="0.25">
      <c r="A86" t="s">
        <v>227</v>
      </c>
      <c r="B86" t="e">
        <f>Tabelle1!$C$56:$N$56</f>
        <v>#VALUE!</v>
      </c>
      <c r="C86" s="81" t="s">
        <v>58</v>
      </c>
      <c r="D86" s="81"/>
      <c r="E86" s="63"/>
      <c r="F86" s="3">
        <v>0</v>
      </c>
      <c r="G86" s="3"/>
      <c r="H86" s="3">
        <v>0</v>
      </c>
      <c r="I86" s="3"/>
      <c r="J86" s="3">
        <v>0</v>
      </c>
      <c r="K86" s="3"/>
      <c r="L86" s="3">
        <f t="shared" si="22"/>
        <v>0</v>
      </c>
      <c r="M86" s="3"/>
      <c r="N86" s="29">
        <v>0</v>
      </c>
      <c r="O86" s="29"/>
      <c r="P86" s="24"/>
      <c r="Q86" s="24"/>
      <c r="R86" s="24"/>
      <c r="S86" s="24"/>
      <c r="T86" s="24"/>
      <c r="V86" s="24"/>
      <c r="W86" s="24"/>
      <c r="X86" s="24"/>
      <c r="Y86" s="24"/>
      <c r="Z86" s="24"/>
      <c r="AB86" s="24"/>
      <c r="AC86" s="24"/>
      <c r="AD86" s="24"/>
      <c r="AE86" s="24"/>
      <c r="AF86" s="24"/>
      <c r="AG86" s="55"/>
      <c r="AH86" s="24" t="s">
        <v>172</v>
      </c>
      <c r="AI86" s="24" t="s">
        <v>173</v>
      </c>
      <c r="AJ86" s="24" t="s">
        <v>174</v>
      </c>
      <c r="AK86" s="24" t="s">
        <v>175</v>
      </c>
      <c r="AL86" s="24" t="s">
        <v>176</v>
      </c>
      <c r="AM86" s="55"/>
      <c r="AN86" s="24"/>
      <c r="AO86" s="24"/>
      <c r="AP86" s="24"/>
      <c r="AQ86" s="24"/>
      <c r="AR86" s="24"/>
      <c r="AS86" s="55"/>
      <c r="AT86" s="24"/>
      <c r="AU86" s="24"/>
      <c r="AV86" s="24"/>
      <c r="AW86" s="24"/>
      <c r="AX86" s="24"/>
      <c r="AZ86" s="81" t="s">
        <v>60</v>
      </c>
      <c r="BA86" s="81"/>
      <c r="BB86" s="63"/>
      <c r="BC86" s="3">
        <v>0</v>
      </c>
      <c r="BD86" s="3"/>
      <c r="BE86" s="3">
        <v>0</v>
      </c>
      <c r="BF86" s="3"/>
      <c r="BG86" s="3">
        <v>0</v>
      </c>
      <c r="BH86" s="3"/>
      <c r="BI86" s="3">
        <f t="shared" si="23"/>
        <v>0</v>
      </c>
      <c r="BJ86" s="3"/>
      <c r="BK86" s="29">
        <v>0</v>
      </c>
    </row>
    <row r="87" spans="1:63" x14ac:dyDescent="0.25">
      <c r="A87" t="s">
        <v>228</v>
      </c>
      <c r="B87" t="e">
        <f>Tabelle1!$AZ$56:$BK$56</f>
        <v>#VALUE!</v>
      </c>
      <c r="C87" s="81" t="s">
        <v>62</v>
      </c>
      <c r="D87" s="81"/>
      <c r="E87" s="63"/>
      <c r="F87" s="3">
        <v>0</v>
      </c>
      <c r="G87" s="3"/>
      <c r="H87" s="3">
        <v>0</v>
      </c>
      <c r="I87" s="3"/>
      <c r="J87" s="3">
        <v>0</v>
      </c>
      <c r="K87" s="3"/>
      <c r="L87" s="3">
        <f t="shared" si="22"/>
        <v>0</v>
      </c>
      <c r="M87" s="3"/>
      <c r="N87" s="29">
        <v>0</v>
      </c>
      <c r="O87" s="29"/>
      <c r="P87" s="24"/>
      <c r="Q87" s="24"/>
      <c r="R87" s="24"/>
      <c r="S87" s="24"/>
      <c r="T87" s="24"/>
      <c r="V87" s="24"/>
      <c r="W87" s="24"/>
      <c r="X87" s="24"/>
      <c r="Y87" s="24"/>
      <c r="Z87" s="24"/>
      <c r="AB87" s="24"/>
      <c r="AC87" s="24"/>
      <c r="AD87" s="24"/>
      <c r="AE87" s="24"/>
      <c r="AF87" s="24"/>
      <c r="AG87" s="55"/>
      <c r="AH87" s="24" t="s">
        <v>178</v>
      </c>
      <c r="AI87" s="24" t="s">
        <v>179</v>
      </c>
      <c r="AJ87" s="24" t="s">
        <v>180</v>
      </c>
      <c r="AK87" s="24" t="s">
        <v>181</v>
      </c>
      <c r="AL87" s="24" t="s">
        <v>182</v>
      </c>
      <c r="AM87" s="55"/>
      <c r="AN87" s="24"/>
      <c r="AO87" s="24"/>
      <c r="AP87" s="24"/>
      <c r="AQ87" s="24"/>
      <c r="AR87" s="24"/>
      <c r="AS87" s="55"/>
      <c r="AT87" s="24"/>
      <c r="AU87" s="24"/>
      <c r="AV87" s="24"/>
      <c r="AW87" s="24"/>
      <c r="AX87" s="24"/>
      <c r="AZ87" s="81" t="s">
        <v>64</v>
      </c>
      <c r="BA87" s="81"/>
      <c r="BB87" s="63"/>
      <c r="BC87" s="3">
        <v>0</v>
      </c>
      <c r="BD87" s="3"/>
      <c r="BE87" s="3">
        <v>0</v>
      </c>
      <c r="BF87" s="3"/>
      <c r="BG87" s="3">
        <v>0</v>
      </c>
      <c r="BH87" s="3"/>
      <c r="BI87" s="3">
        <f t="shared" si="23"/>
        <v>0</v>
      </c>
      <c r="BJ87" s="3"/>
      <c r="BK87" s="29">
        <v>0</v>
      </c>
    </row>
    <row r="88" spans="1:63" x14ac:dyDescent="0.25">
      <c r="A88" t="s">
        <v>229</v>
      </c>
      <c r="B88" t="e">
        <f>Tabelle1!$C$58:$N$58</f>
        <v>#VALUE!</v>
      </c>
      <c r="C88" s="81" t="s">
        <v>66</v>
      </c>
      <c r="D88" s="81"/>
      <c r="E88" s="63"/>
      <c r="F88" s="3">
        <v>0</v>
      </c>
      <c r="G88" s="3"/>
      <c r="H88" s="3">
        <v>0</v>
      </c>
      <c r="I88" s="3"/>
      <c r="J88" s="3">
        <v>0</v>
      </c>
      <c r="K88" s="3"/>
      <c r="L88" s="3">
        <f t="shared" si="22"/>
        <v>0</v>
      </c>
      <c r="M88" s="3"/>
      <c r="N88" s="29">
        <v>0</v>
      </c>
      <c r="O88" s="29"/>
      <c r="P88" s="24"/>
      <c r="Q88" s="24"/>
      <c r="R88" s="24"/>
      <c r="S88" s="24"/>
      <c r="T88" s="24"/>
      <c r="V88" s="24"/>
      <c r="W88" s="24"/>
      <c r="X88" s="24"/>
      <c r="Y88" s="24"/>
      <c r="Z88" s="24"/>
      <c r="AB88" s="24"/>
      <c r="AC88" s="24"/>
      <c r="AD88" s="24"/>
      <c r="AE88" s="24"/>
      <c r="AF88" s="24"/>
      <c r="AG88" s="55"/>
      <c r="AH88" s="24" t="s">
        <v>184</v>
      </c>
      <c r="AI88" s="24" t="s">
        <v>185</v>
      </c>
      <c r="AJ88" s="24" t="s">
        <v>186</v>
      </c>
      <c r="AK88" s="24" t="s">
        <v>187</v>
      </c>
      <c r="AL88" s="24" t="s">
        <v>188</v>
      </c>
      <c r="AM88" s="55"/>
      <c r="AN88" s="24"/>
      <c r="AO88" s="24"/>
      <c r="AP88" s="24"/>
      <c r="AQ88" s="24"/>
      <c r="AR88" s="24"/>
      <c r="AS88" s="55"/>
      <c r="AT88" s="24"/>
      <c r="AU88" s="24"/>
      <c r="AV88" s="24"/>
      <c r="AW88" s="24"/>
      <c r="AX88" s="24"/>
      <c r="AZ88" s="81" t="s">
        <v>68</v>
      </c>
      <c r="BA88" s="81"/>
      <c r="BB88" s="63"/>
      <c r="BC88" s="3">
        <v>0</v>
      </c>
      <c r="BD88" s="3"/>
      <c r="BE88" s="3">
        <v>0</v>
      </c>
      <c r="BF88" s="3"/>
      <c r="BG88" s="3">
        <v>0</v>
      </c>
      <c r="BH88" s="3"/>
      <c r="BI88" s="3">
        <f t="shared" si="23"/>
        <v>0</v>
      </c>
      <c r="BJ88" s="3"/>
      <c r="BK88" s="29">
        <v>0</v>
      </c>
    </row>
    <row r="89" spans="1:63" x14ac:dyDescent="0.25">
      <c r="A89" t="s">
        <v>230</v>
      </c>
      <c r="B89" t="e">
        <f>Tabelle1!$AZ$58:$BK$58</f>
        <v>#VALUE!</v>
      </c>
      <c r="C89" s="81" t="s">
        <v>70</v>
      </c>
      <c r="D89" s="81"/>
      <c r="E89" s="63"/>
      <c r="F89" s="3">
        <v>0</v>
      </c>
      <c r="G89" s="3"/>
      <c r="H89" s="3">
        <v>0</v>
      </c>
      <c r="I89" s="3"/>
      <c r="J89" s="3">
        <v>0</v>
      </c>
      <c r="K89" s="3"/>
      <c r="L89" s="3">
        <f t="shared" si="22"/>
        <v>0</v>
      </c>
      <c r="M89" s="3"/>
      <c r="N89" s="29">
        <v>0</v>
      </c>
      <c r="O89" s="29"/>
      <c r="P89" s="24"/>
      <c r="Q89" s="24"/>
      <c r="R89" s="24"/>
      <c r="S89" s="24"/>
      <c r="T89" s="24"/>
      <c r="V89" s="24"/>
      <c r="W89" s="24"/>
      <c r="X89" s="24"/>
      <c r="Y89" s="24"/>
      <c r="Z89" s="24"/>
      <c r="AB89" s="24"/>
      <c r="AC89" s="24"/>
      <c r="AD89" s="24"/>
      <c r="AE89" s="24"/>
      <c r="AF89" s="24"/>
      <c r="AG89" s="55"/>
      <c r="AH89" s="24" t="s">
        <v>190</v>
      </c>
      <c r="AI89" s="24" t="s">
        <v>191</v>
      </c>
      <c r="AJ89" s="24" t="s">
        <v>192</v>
      </c>
      <c r="AK89" s="24" t="s">
        <v>193</v>
      </c>
      <c r="AL89" s="24" t="s">
        <v>194</v>
      </c>
      <c r="AM89" s="55"/>
      <c r="AN89" s="24"/>
      <c r="AO89" s="24"/>
      <c r="AP89" s="24"/>
      <c r="AQ89" s="24"/>
      <c r="AR89" s="24"/>
      <c r="AS89" s="55"/>
      <c r="AT89" s="24"/>
      <c r="AU89" s="24"/>
      <c r="AV89" s="24"/>
      <c r="AW89" s="24"/>
      <c r="AX89" s="24"/>
      <c r="AZ89" s="81" t="s">
        <v>72</v>
      </c>
      <c r="BA89" s="81"/>
      <c r="BB89" s="63"/>
      <c r="BC89" s="3">
        <v>0</v>
      </c>
      <c r="BD89" s="3"/>
      <c r="BE89" s="3">
        <v>0</v>
      </c>
      <c r="BF89" s="3"/>
      <c r="BG89" s="3">
        <v>0</v>
      </c>
      <c r="BH89" s="3"/>
      <c r="BI89" s="3">
        <f t="shared" si="23"/>
        <v>0</v>
      </c>
      <c r="BJ89" s="3"/>
      <c r="BK89" s="29">
        <v>0</v>
      </c>
    </row>
    <row r="90" spans="1:63" x14ac:dyDescent="0.25">
      <c r="A90" t="s">
        <v>231</v>
      </c>
      <c r="B90" t="e">
        <f>Tabelle1!$C$80:$N$80</f>
        <v>#VALUE!</v>
      </c>
      <c r="C90" s="81" t="s">
        <v>74</v>
      </c>
      <c r="D90" s="81"/>
      <c r="E90" s="63"/>
      <c r="F90" s="3">
        <v>0</v>
      </c>
      <c r="G90" s="3"/>
      <c r="H90" s="3">
        <v>0</v>
      </c>
      <c r="I90" s="3"/>
      <c r="J90" s="3">
        <v>0</v>
      </c>
      <c r="K90" s="3"/>
      <c r="L90" s="3">
        <f t="shared" si="22"/>
        <v>0</v>
      </c>
      <c r="M90" s="3"/>
      <c r="N90" s="29">
        <v>0</v>
      </c>
      <c r="O90" s="29"/>
      <c r="P90" s="24"/>
      <c r="Q90" s="24"/>
      <c r="R90" s="24"/>
      <c r="S90" s="24"/>
      <c r="T90" s="24"/>
      <c r="V90" s="24"/>
      <c r="W90" s="24"/>
      <c r="X90" s="24"/>
      <c r="Y90" s="24"/>
      <c r="Z90" s="24"/>
      <c r="AB90" s="24"/>
      <c r="AC90" s="24"/>
      <c r="AD90" s="24"/>
      <c r="AE90" s="24"/>
      <c r="AF90" s="24"/>
      <c r="AG90" s="55"/>
      <c r="AH90" s="24" t="s">
        <v>196</v>
      </c>
      <c r="AI90" s="24" t="s">
        <v>197</v>
      </c>
      <c r="AJ90" s="24" t="s">
        <v>198</v>
      </c>
      <c r="AK90" s="24" t="s">
        <v>199</v>
      </c>
      <c r="AL90" s="24" t="s">
        <v>200</v>
      </c>
      <c r="AM90" s="55"/>
      <c r="AN90" s="24"/>
      <c r="AO90" s="24"/>
      <c r="AP90" s="24"/>
      <c r="AQ90" s="24"/>
      <c r="AR90" s="24"/>
      <c r="AS90" s="55"/>
      <c r="AT90" s="24"/>
      <c r="AU90" s="24"/>
      <c r="AV90" s="24"/>
      <c r="AW90" s="24"/>
      <c r="AX90" s="24"/>
      <c r="AZ90" s="81" t="s">
        <v>76</v>
      </c>
      <c r="BA90" s="81"/>
      <c r="BB90" s="63"/>
      <c r="BC90" s="3">
        <v>0</v>
      </c>
      <c r="BD90" s="3"/>
      <c r="BE90" s="3">
        <v>0</v>
      </c>
      <c r="BF90" s="3"/>
      <c r="BG90" s="3">
        <v>0</v>
      </c>
      <c r="BH90" s="3"/>
      <c r="BI90" s="3">
        <f t="shared" si="23"/>
        <v>0</v>
      </c>
      <c r="BJ90" s="3"/>
      <c r="BK90" s="29">
        <v>0</v>
      </c>
    </row>
    <row r="91" spans="1:63" x14ac:dyDescent="0.25">
      <c r="A91" t="s">
        <v>232</v>
      </c>
      <c r="B91" t="e">
        <f>Tabelle1!$AZ$80:$BK$80</f>
        <v>#VALUE!</v>
      </c>
      <c r="C91" s="80" t="s">
        <v>202</v>
      </c>
      <c r="D91" s="80"/>
      <c r="E91" s="65"/>
      <c r="F91" s="43">
        <v>25753</v>
      </c>
      <c r="G91" s="43"/>
      <c r="H91" s="43">
        <v>7178</v>
      </c>
      <c r="I91" s="43"/>
      <c r="J91" s="43">
        <v>809</v>
      </c>
      <c r="K91" s="43"/>
      <c r="L91" s="43">
        <f t="shared" si="22"/>
        <v>0</v>
      </c>
      <c r="M91" s="43"/>
      <c r="N91" s="51">
        <v>33740</v>
      </c>
      <c r="O91" s="51"/>
      <c r="P91" s="24"/>
      <c r="Q91" s="24"/>
      <c r="R91" s="24"/>
      <c r="S91" s="24"/>
      <c r="T91" s="24"/>
      <c r="V91" s="24"/>
      <c r="W91" s="24"/>
      <c r="X91" s="24"/>
      <c r="Y91" s="24"/>
      <c r="Z91" s="24"/>
      <c r="AB91" s="24"/>
      <c r="AC91" s="24"/>
      <c r="AD91" s="24"/>
      <c r="AE91" s="24"/>
      <c r="AF91" s="24"/>
      <c r="AG91" s="55"/>
      <c r="AH91" s="24" t="s">
        <v>203</v>
      </c>
      <c r="AI91" s="24" t="s">
        <v>203</v>
      </c>
      <c r="AJ91" s="24" t="s">
        <v>203</v>
      </c>
      <c r="AK91" s="24" t="s">
        <v>204</v>
      </c>
      <c r="AL91" s="24" t="s">
        <v>203</v>
      </c>
      <c r="AM91" s="55"/>
      <c r="AN91" s="24"/>
      <c r="AO91" s="24"/>
      <c r="AP91" s="24"/>
      <c r="AQ91" s="24"/>
      <c r="AR91" s="24"/>
      <c r="AS91" s="55"/>
      <c r="AT91" s="24"/>
      <c r="AU91" s="24"/>
      <c r="AV91" s="24"/>
      <c r="AW91" s="24"/>
      <c r="AX91" s="24"/>
      <c r="AZ91" s="80" t="s">
        <v>205</v>
      </c>
      <c r="BA91" s="80"/>
      <c r="BB91" s="65"/>
      <c r="BC91" s="43">
        <v>25753</v>
      </c>
      <c r="BD91" s="43"/>
      <c r="BE91" s="43">
        <v>7178</v>
      </c>
      <c r="BF91" s="43"/>
      <c r="BG91" s="43">
        <v>809</v>
      </c>
      <c r="BH91" s="43"/>
      <c r="BI91" s="43">
        <f t="shared" si="23"/>
        <v>0</v>
      </c>
      <c r="BJ91" s="43"/>
      <c r="BK91" s="51">
        <v>33740</v>
      </c>
    </row>
    <row r="92" spans="1:63" ht="16.149999999999999" customHeight="1" x14ac:dyDescent="0.25">
      <c r="A92" t="s">
        <v>233</v>
      </c>
      <c r="B92" t="e">
        <f>Tabelle1!$C$82:$N$82</f>
        <v>#VALUE!</v>
      </c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46"/>
      <c r="P92" s="47"/>
      <c r="Q92" s="47"/>
      <c r="R92" s="47"/>
      <c r="S92" s="47"/>
      <c r="T92" s="47"/>
      <c r="V92" s="47"/>
      <c r="W92" s="47"/>
      <c r="X92" s="47"/>
      <c r="Y92" s="47"/>
      <c r="Z92" s="47"/>
      <c r="AB92" s="47"/>
      <c r="AC92" s="47"/>
      <c r="AD92" s="47"/>
      <c r="AE92" s="47"/>
      <c r="AF92" s="47"/>
      <c r="AG92" s="60"/>
      <c r="AH92" s="47"/>
      <c r="AI92" s="47"/>
      <c r="AJ92" s="47"/>
      <c r="AK92" s="47"/>
      <c r="AL92" s="47"/>
      <c r="AM92" s="60"/>
      <c r="AN92" s="47"/>
      <c r="AO92" s="47"/>
      <c r="AP92" s="47"/>
      <c r="AQ92" s="47"/>
      <c r="AR92" s="47"/>
      <c r="AS92" s="60"/>
      <c r="AT92" s="47"/>
      <c r="AU92" s="47"/>
      <c r="AV92" s="47"/>
      <c r="AW92" s="47"/>
      <c r="AX92" s="47"/>
      <c r="AZ92" s="104"/>
      <c r="BA92" s="104"/>
      <c r="BB92" s="104"/>
      <c r="BC92" s="104"/>
      <c r="BD92" s="104"/>
      <c r="BE92" s="104"/>
      <c r="BF92" s="104"/>
      <c r="BG92" s="104"/>
      <c r="BH92" s="104"/>
      <c r="BI92" s="104"/>
      <c r="BJ92" s="104"/>
      <c r="BK92" s="104"/>
    </row>
    <row r="93" spans="1:63" x14ac:dyDescent="0.25">
      <c r="A93" t="s">
        <v>234</v>
      </c>
      <c r="B93" t="e">
        <f>Tabelle1!$C$12:$N$12</f>
        <v>#VALUE!</v>
      </c>
      <c r="C93" s="89" t="s">
        <v>83</v>
      </c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33"/>
      <c r="P93" s="27"/>
      <c r="Q93" s="27"/>
      <c r="R93" s="27"/>
      <c r="S93" s="27"/>
      <c r="T93" s="27"/>
      <c r="V93" s="27"/>
      <c r="W93" s="27"/>
      <c r="X93" s="27"/>
      <c r="Y93" s="27"/>
      <c r="Z93" s="27"/>
      <c r="AB93" s="27"/>
      <c r="AC93" s="27"/>
      <c r="AD93" s="27"/>
      <c r="AE93" s="27"/>
      <c r="AF93" s="27"/>
      <c r="AG93" s="57"/>
      <c r="AH93" s="27"/>
      <c r="AI93" s="27"/>
      <c r="AJ93" s="27"/>
      <c r="AK93" s="27"/>
      <c r="AL93" s="27"/>
      <c r="AM93" s="57"/>
      <c r="AN93" s="27"/>
      <c r="AO93" s="27"/>
      <c r="AP93" s="27"/>
      <c r="AQ93" s="27"/>
      <c r="AR93" s="27"/>
      <c r="AS93" s="57"/>
      <c r="AT93" s="27"/>
      <c r="AU93" s="27"/>
      <c r="AV93" s="27"/>
      <c r="AW93" s="27"/>
      <c r="AX93" s="27"/>
      <c r="AZ93" s="105" t="s">
        <v>84</v>
      </c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  <c r="BK93" s="105"/>
    </row>
    <row r="94" spans="1:63" x14ac:dyDescent="0.25">
      <c r="A94" t="s">
        <v>235</v>
      </c>
      <c r="B94" t="e">
        <f>Tabelle1!$AZ$82:$BK$82</f>
        <v>#VALUE!</v>
      </c>
      <c r="C94" s="89" t="s">
        <v>86</v>
      </c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33"/>
      <c r="P94" s="27"/>
      <c r="Q94" s="27"/>
      <c r="R94" s="27"/>
      <c r="S94" s="27"/>
      <c r="T94" s="27"/>
      <c r="V94" s="27"/>
      <c r="W94" s="27"/>
      <c r="X94" s="27"/>
      <c r="Y94" s="27"/>
      <c r="Z94" s="27"/>
      <c r="AB94" s="27"/>
      <c r="AC94" s="27"/>
      <c r="AD94" s="27"/>
      <c r="AE94" s="27"/>
      <c r="AF94" s="27"/>
      <c r="AG94" s="57"/>
      <c r="AH94" s="27"/>
      <c r="AI94" s="27"/>
      <c r="AJ94" s="27"/>
      <c r="AK94" s="27"/>
      <c r="AL94" s="27"/>
      <c r="AM94" s="57"/>
      <c r="AN94" s="27"/>
      <c r="AO94" s="27"/>
      <c r="AP94" s="27"/>
      <c r="AQ94" s="27"/>
      <c r="AR94" s="27"/>
      <c r="AS94" s="57"/>
      <c r="AT94" s="27"/>
      <c r="AU94" s="27"/>
      <c r="AV94" s="27"/>
      <c r="AW94" s="27"/>
      <c r="AX94" s="27"/>
      <c r="AZ94" s="89" t="s">
        <v>87</v>
      </c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</row>
    <row r="95" spans="1:63" x14ac:dyDescent="0.25">
      <c r="A95" t="s">
        <v>236</v>
      </c>
      <c r="B95" t="e">
        <f>Tabelle1!$C$85:$N$85</f>
        <v>#VALUE!</v>
      </c>
      <c r="C95" s="100" t="str">
        <f>"3 Mitarbeiterzahlen nach Vollzeitäquivalenten zum " &amp;IF(sn_duedate="31.3.","31.03."&amp;sn_prevyear,IF(sn_duedate="30.6.","30.06."&amp;sn_prevyear,IF(sn_duedate="30.9.","30.09."&amp;sn_prevyear,"STICHTAG PRÜFEN"))) &amp;"; Allokation gemäß den rechtlichen Beschäftigungsverhältnissen"</f>
        <v>3 Mitarbeiterzahlen nach Vollzeitäquivalenten zum STICHTAG PRÜFEN; Allokation gemäß den rechtlichen Beschäftigungsverhältnissen</v>
      </c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33"/>
      <c r="P95" s="27"/>
      <c r="Q95" s="27"/>
      <c r="R95" s="27"/>
      <c r="S95" s="27"/>
      <c r="T95" s="27"/>
      <c r="V95" s="27"/>
      <c r="W95" s="27"/>
      <c r="X95" s="27"/>
      <c r="Y95" s="27"/>
      <c r="Z95" s="27"/>
      <c r="AB95" s="27"/>
      <c r="AC95" s="27"/>
      <c r="AD95" s="27"/>
      <c r="AE95" s="27"/>
      <c r="AF95" s="27"/>
      <c r="AG95" s="57"/>
      <c r="AH95" s="27"/>
      <c r="AI95" s="27"/>
      <c r="AJ95" s="27"/>
      <c r="AK95" s="27"/>
      <c r="AL95" s="27"/>
      <c r="AM95" s="57"/>
      <c r="AN95" s="27"/>
      <c r="AO95" s="27"/>
      <c r="AP95" s="27"/>
      <c r="AQ95" s="27"/>
      <c r="AR95" s="27"/>
      <c r="AS95" s="57"/>
      <c r="AT95" s="27"/>
      <c r="AU95" s="27"/>
      <c r="AV95" s="27"/>
      <c r="AW95" s="27"/>
      <c r="AX95" s="27"/>
      <c r="AZ95" s="87" t="s">
        <v>237</v>
      </c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</row>
    <row r="96" spans="1:63" x14ac:dyDescent="0.25">
      <c r="A96" t="s">
        <v>238</v>
      </c>
      <c r="B96" t="e">
        <f>Tabelle1!$AZ$85:$BK$85</f>
        <v>#VALUE!</v>
      </c>
    </row>
    <row r="97" spans="1:63" x14ac:dyDescent="0.25">
      <c r="A97" t="s">
        <v>239</v>
      </c>
      <c r="B97" t="e">
        <f>Tabelle1!$C$61:$N$61</f>
        <v>#VALUE!</v>
      </c>
    </row>
    <row r="98" spans="1:63" x14ac:dyDescent="0.25">
      <c r="A98" t="s">
        <v>240</v>
      </c>
      <c r="B98" t="e">
        <f>Tabelle1!$AZ$61:$BK$61</f>
        <v>#VALUE!</v>
      </c>
    </row>
    <row r="99" spans="1:63" x14ac:dyDescent="0.25">
      <c r="A99" t="s">
        <v>241</v>
      </c>
      <c r="B99" t="e">
        <f>Tabelle1!$C$15:$N$15</f>
        <v>#VALUE!</v>
      </c>
      <c r="C99" s="91" t="str">
        <f>"Segmentinformationen "&amp;IF(sn_duedate="31.3.","NICHT BENÖTIGT "&amp;sn_year,IF(sn_duedate="30.6.","Q1 kum "&amp;sn_year,IF(sn_duedate="30.9.","Q1 - Q2 "&amp;sn_year,"STICHTAG PRÜFEN" )))</f>
        <v>Segmentinformationen STICHTAG PRÜFEN</v>
      </c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35"/>
      <c r="P99" s="36"/>
      <c r="Q99" s="36"/>
      <c r="R99" s="36"/>
      <c r="S99" s="36"/>
      <c r="T99" s="36"/>
      <c r="V99" s="36"/>
      <c r="W99" s="36"/>
      <c r="X99" s="36"/>
      <c r="Y99" s="36"/>
      <c r="Z99" s="36"/>
      <c r="AB99" s="36"/>
      <c r="AC99" s="36"/>
      <c r="AD99" s="36"/>
      <c r="AE99" s="36"/>
      <c r="AF99" s="36"/>
      <c r="AG99" s="58"/>
      <c r="AH99" s="36"/>
      <c r="AI99" s="36"/>
      <c r="AJ99" s="36"/>
      <c r="AK99" s="36"/>
      <c r="AL99" s="36"/>
      <c r="AM99" s="58"/>
      <c r="AN99" s="36"/>
      <c r="AO99" s="36"/>
      <c r="AP99" s="36"/>
      <c r="AQ99" s="36"/>
      <c r="AR99" s="36"/>
      <c r="AS99" s="58"/>
      <c r="AT99" s="36"/>
      <c r="AU99" s="36"/>
      <c r="AV99" s="36"/>
      <c r="AW99" s="36"/>
      <c r="AX99" s="36"/>
      <c r="AZ99" s="91" t="str">
        <f>"Segment report "&amp;IF(sn_duedate="31.3.","NICHT BENÖTIGT "&amp;sn_year,IF(sn_duedate="30.6.","Q1 kum "&amp;sn_year,IF(sn_duedate="30.9.","Q1 - Q2 "&amp;sn_year,"STICHTAG PRÜFEN" )))</f>
        <v>Segment report STICHTAG PRÜFEN</v>
      </c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</row>
    <row r="100" spans="1:63" ht="34.15" customHeight="1" x14ac:dyDescent="0.25">
      <c r="A100" t="s">
        <v>242</v>
      </c>
      <c r="B100" t="e">
        <f>Tabelle1!$AZ$10:$BK$10</f>
        <v>#VALUE!</v>
      </c>
      <c r="C100" s="96" t="s">
        <v>12</v>
      </c>
      <c r="D100" s="96"/>
      <c r="E100" s="69"/>
      <c r="F100" s="17" t="s">
        <v>13</v>
      </c>
      <c r="G100" s="17"/>
      <c r="H100" s="17" t="s">
        <v>14</v>
      </c>
      <c r="I100" s="17"/>
      <c r="J100" s="17" t="s">
        <v>15</v>
      </c>
      <c r="K100" s="17"/>
      <c r="L100" s="17" t="s">
        <v>16</v>
      </c>
      <c r="M100" s="17"/>
      <c r="N100" s="37" t="s">
        <v>9</v>
      </c>
      <c r="O100" s="38"/>
      <c r="P100" s="39"/>
      <c r="Q100" s="39"/>
      <c r="R100" s="39"/>
      <c r="S100" s="39"/>
      <c r="T100" s="39"/>
      <c r="V100" s="39"/>
      <c r="W100" s="39"/>
      <c r="X100" s="39"/>
      <c r="Y100" s="39"/>
      <c r="Z100" s="39"/>
      <c r="AB100" s="39"/>
      <c r="AC100" s="39"/>
      <c r="AD100" s="39"/>
      <c r="AE100" s="39"/>
      <c r="AF100" s="39"/>
      <c r="AG100" s="59"/>
      <c r="AH100" s="39"/>
      <c r="AI100" s="39"/>
      <c r="AJ100" s="39"/>
      <c r="AK100" s="39"/>
      <c r="AL100" s="39"/>
      <c r="AM100" s="59"/>
      <c r="AN100" s="39"/>
      <c r="AO100" s="39"/>
      <c r="AP100" s="39"/>
      <c r="AQ100" s="39"/>
      <c r="AR100" s="39"/>
      <c r="AS100" s="59"/>
      <c r="AT100" s="39"/>
      <c r="AU100" s="39"/>
      <c r="AV100" s="39"/>
      <c r="AW100" s="39"/>
      <c r="AX100" s="39"/>
      <c r="AZ100" s="96" t="s">
        <v>17</v>
      </c>
      <c r="BA100" s="96"/>
      <c r="BB100" s="69"/>
      <c r="BC100" s="17" t="s">
        <v>13</v>
      </c>
      <c r="BD100" s="17"/>
      <c r="BE100" s="17" t="s">
        <v>14</v>
      </c>
      <c r="BF100" s="17"/>
      <c r="BG100" s="17" t="s">
        <v>15</v>
      </c>
      <c r="BH100" s="17"/>
      <c r="BI100" s="17" t="s">
        <v>18</v>
      </c>
      <c r="BJ100" s="17"/>
      <c r="BK100" s="37" t="s">
        <v>19</v>
      </c>
    </row>
    <row r="101" spans="1:63" x14ac:dyDescent="0.25">
      <c r="A101" t="s">
        <v>243</v>
      </c>
      <c r="B101" t="e">
        <f>Tabelle1!$AZ$12:$BK$12</f>
        <v>#VALUE!</v>
      </c>
      <c r="C101" s="80" t="s">
        <v>21</v>
      </c>
      <c r="D101" s="80"/>
      <c r="E101" s="71"/>
      <c r="F101" s="3">
        <v>1441.5</v>
      </c>
      <c r="G101" s="3"/>
      <c r="H101" s="3">
        <v>580.4</v>
      </c>
      <c r="I101" s="3"/>
      <c r="J101" s="3">
        <v>5.9</v>
      </c>
      <c r="K101" s="3"/>
      <c r="L101" s="3">
        <f t="shared" ref="L101:L109" si="24">N101-SUM(F101:J101)</f>
        <v>-0.10000000000013642</v>
      </c>
      <c r="M101" s="3"/>
      <c r="N101" s="40">
        <v>2027.7</v>
      </c>
      <c r="O101" s="40"/>
      <c r="P101" s="24"/>
      <c r="Q101" s="24"/>
      <c r="R101" s="24"/>
      <c r="S101" s="24"/>
      <c r="T101" s="24"/>
      <c r="V101" s="24"/>
      <c r="W101" s="24"/>
      <c r="X101" s="24"/>
      <c r="Y101" s="24"/>
      <c r="Z101" s="24"/>
      <c r="AF101" s="24"/>
      <c r="AG101" s="55"/>
      <c r="AH101" s="24"/>
      <c r="AI101" s="24"/>
      <c r="AJ101" s="24"/>
      <c r="AK101" s="24"/>
      <c r="AL101" s="24"/>
      <c r="AM101" s="55"/>
      <c r="AN101" s="24" t="s">
        <v>118</v>
      </c>
      <c r="AO101" s="24" t="s">
        <v>119</v>
      </c>
      <c r="AP101" s="24" t="s">
        <v>120</v>
      </c>
      <c r="AQ101" s="24" t="s">
        <v>121</v>
      </c>
      <c r="AR101" s="24" t="s">
        <v>122</v>
      </c>
      <c r="AS101" s="55"/>
      <c r="AT101" s="24"/>
      <c r="AU101" s="24"/>
      <c r="AV101" s="24"/>
      <c r="AW101" s="24"/>
      <c r="AX101" s="24"/>
      <c r="AZ101" s="86" t="s">
        <v>23</v>
      </c>
      <c r="BA101" s="86"/>
      <c r="BB101" s="71"/>
      <c r="BC101" s="3">
        <v>1441.5</v>
      </c>
      <c r="BD101" s="3"/>
      <c r="BE101" s="3">
        <v>580.4</v>
      </c>
      <c r="BF101" s="3"/>
      <c r="BG101" s="3">
        <v>5.9</v>
      </c>
      <c r="BH101" s="3"/>
      <c r="BI101" s="3">
        <f t="shared" ref="BI101:BI109" si="25">BK101-SUM(BC101:BG101)</f>
        <v>-0.10000000000013642</v>
      </c>
      <c r="BJ101" s="3"/>
      <c r="BK101" s="40">
        <v>2027.7</v>
      </c>
    </row>
    <row r="102" spans="1:63" x14ac:dyDescent="0.25">
      <c r="A102" t="s">
        <v>244</v>
      </c>
      <c r="B102" t="e">
        <f>Tabelle1!$AZ$15:$BK$15</f>
        <v>#VALUE!</v>
      </c>
      <c r="C102" s="85" t="s">
        <v>25</v>
      </c>
      <c r="D102" s="85"/>
      <c r="E102" s="67"/>
      <c r="F102" s="2">
        <v>0.5</v>
      </c>
      <c r="G102" s="2"/>
      <c r="H102" s="2">
        <v>0.9</v>
      </c>
      <c r="I102" s="2"/>
      <c r="J102" s="2">
        <v>82.8</v>
      </c>
      <c r="K102" s="2"/>
      <c r="L102" s="2">
        <f t="shared" si="24"/>
        <v>-84.2</v>
      </c>
      <c r="M102" s="2"/>
      <c r="N102" s="41">
        <v>0</v>
      </c>
      <c r="O102" s="40"/>
      <c r="P102" s="24"/>
      <c r="Q102" s="24"/>
      <c r="R102" s="24"/>
      <c r="S102" s="24"/>
      <c r="T102" s="24"/>
      <c r="V102" s="24"/>
      <c r="W102" s="24"/>
      <c r="X102" s="24"/>
      <c r="Y102" s="24"/>
      <c r="Z102" s="24"/>
      <c r="AF102" s="24"/>
      <c r="AG102" s="55"/>
      <c r="AH102" s="24"/>
      <c r="AI102" s="24"/>
      <c r="AJ102" s="24"/>
      <c r="AK102" s="24"/>
      <c r="AL102" s="24"/>
      <c r="AM102" s="55"/>
      <c r="AN102" s="24" t="s">
        <v>124</v>
      </c>
      <c r="AO102" s="24" t="s">
        <v>125</v>
      </c>
      <c r="AP102" s="24" t="s">
        <v>126</v>
      </c>
      <c r="AQ102" s="24" t="s">
        <v>127</v>
      </c>
      <c r="AR102" s="24" t="s">
        <v>128</v>
      </c>
      <c r="AS102" s="55"/>
      <c r="AT102" s="24"/>
      <c r="AU102" s="24"/>
      <c r="AV102" s="24"/>
      <c r="AW102" s="24"/>
      <c r="AX102" s="24"/>
      <c r="AZ102" s="85" t="s">
        <v>27</v>
      </c>
      <c r="BA102" s="85"/>
      <c r="BB102" s="67"/>
      <c r="BC102" s="2">
        <v>0.5</v>
      </c>
      <c r="BD102" s="2"/>
      <c r="BE102" s="2">
        <v>0.9</v>
      </c>
      <c r="BF102" s="2"/>
      <c r="BG102" s="2">
        <v>82.8</v>
      </c>
      <c r="BH102" s="2"/>
      <c r="BI102" s="2">
        <f t="shared" si="25"/>
        <v>-84.2</v>
      </c>
      <c r="BJ102" s="2"/>
      <c r="BK102" s="41">
        <v>0</v>
      </c>
    </row>
    <row r="103" spans="1:63" x14ac:dyDescent="0.25">
      <c r="A103" t="s">
        <v>245</v>
      </c>
      <c r="B103" t="e">
        <f>Tabelle1!$C$33:$N$33</f>
        <v>#VALUE!</v>
      </c>
      <c r="C103" s="81" t="s">
        <v>29</v>
      </c>
      <c r="D103" s="81"/>
      <c r="E103" s="63"/>
      <c r="F103" s="3">
        <v>1442</v>
      </c>
      <c r="G103" s="3"/>
      <c r="H103" s="3">
        <v>581.20000000000005</v>
      </c>
      <c r="I103" s="3"/>
      <c r="J103" s="3">
        <v>88.7</v>
      </c>
      <c r="K103" s="3"/>
      <c r="L103" s="3">
        <f t="shared" si="24"/>
        <v>-84.200000000000045</v>
      </c>
      <c r="M103" s="3"/>
      <c r="N103" s="40">
        <v>2027.7</v>
      </c>
      <c r="O103" s="40"/>
      <c r="P103" s="24"/>
      <c r="Q103" s="24"/>
      <c r="R103" s="24"/>
      <c r="S103" s="24"/>
      <c r="T103" s="24"/>
      <c r="V103" s="24"/>
      <c r="W103" s="24"/>
      <c r="X103" s="24"/>
      <c r="Y103" s="24"/>
      <c r="Z103" s="24"/>
      <c r="AF103" s="24"/>
      <c r="AG103" s="55"/>
      <c r="AH103" s="24"/>
      <c r="AI103" s="24"/>
      <c r="AJ103" s="24"/>
      <c r="AK103" s="24"/>
      <c r="AL103" s="24"/>
      <c r="AM103" s="55"/>
      <c r="AN103" s="24" t="s">
        <v>130</v>
      </c>
      <c r="AO103" s="24" t="s">
        <v>131</v>
      </c>
      <c r="AP103" s="24" t="s">
        <v>132</v>
      </c>
      <c r="AQ103" s="24" t="s">
        <v>133</v>
      </c>
      <c r="AR103" s="24" t="s">
        <v>134</v>
      </c>
      <c r="AS103" s="55"/>
      <c r="AT103" s="24"/>
      <c r="AU103" s="24"/>
      <c r="AV103" s="24"/>
      <c r="AW103" s="24"/>
      <c r="AX103" s="24"/>
      <c r="AZ103" s="81" t="s">
        <v>31</v>
      </c>
      <c r="BA103" s="81"/>
      <c r="BB103" s="63"/>
      <c r="BC103" s="3">
        <v>1442</v>
      </c>
      <c r="BD103" s="3"/>
      <c r="BE103" s="3">
        <v>581.20000000000005</v>
      </c>
      <c r="BF103" s="3"/>
      <c r="BG103" s="3">
        <v>88.7</v>
      </c>
      <c r="BH103" s="3"/>
      <c r="BI103" s="3">
        <f t="shared" si="25"/>
        <v>-84.200000000000045</v>
      </c>
      <c r="BJ103" s="3"/>
      <c r="BK103" s="40">
        <v>2027.7</v>
      </c>
    </row>
    <row r="104" spans="1:63" x14ac:dyDescent="0.25">
      <c r="A104" t="s">
        <v>246</v>
      </c>
      <c r="B104" t="e">
        <f>Tabelle1!$C$35:$N$35</f>
        <v>#VALUE!</v>
      </c>
      <c r="C104" s="84" t="s">
        <v>33</v>
      </c>
      <c r="D104" s="84"/>
      <c r="E104" s="66"/>
      <c r="F104" s="6">
        <v>83.2</v>
      </c>
      <c r="G104" s="6"/>
      <c r="H104" s="6">
        <v>29.5</v>
      </c>
      <c r="I104" s="6"/>
      <c r="J104" s="6">
        <v>-18.399999999999999</v>
      </c>
      <c r="K104" s="6"/>
      <c r="L104" s="6">
        <f t="shared" si="24"/>
        <v>0.19999999999998863</v>
      </c>
      <c r="M104" s="6"/>
      <c r="N104" s="42">
        <v>94.5</v>
      </c>
      <c r="O104" s="42"/>
      <c r="P104" s="24"/>
      <c r="Q104" s="24"/>
      <c r="R104" s="24"/>
      <c r="S104" s="24"/>
      <c r="T104" s="24"/>
      <c r="V104" s="24"/>
      <c r="W104" s="24"/>
      <c r="X104" s="24"/>
      <c r="Y104" s="24"/>
      <c r="Z104" s="24"/>
      <c r="AF104" s="24"/>
      <c r="AG104" s="55"/>
      <c r="AH104" s="24"/>
      <c r="AI104" s="24"/>
      <c r="AJ104" s="24"/>
      <c r="AK104" s="24"/>
      <c r="AL104" s="24"/>
      <c r="AM104" s="55"/>
      <c r="AN104" s="24" t="s">
        <v>136</v>
      </c>
      <c r="AO104" s="24" t="s">
        <v>137</v>
      </c>
      <c r="AP104" s="24" t="s">
        <v>138</v>
      </c>
      <c r="AQ104" s="24" t="s">
        <v>139</v>
      </c>
      <c r="AR104" s="24" t="s">
        <v>140</v>
      </c>
      <c r="AS104" s="55"/>
      <c r="AT104" s="24"/>
      <c r="AU104" s="24"/>
      <c r="AV104" s="24"/>
      <c r="AW104" s="24"/>
      <c r="AX104" s="24"/>
      <c r="AZ104" s="84" t="s">
        <v>35</v>
      </c>
      <c r="BA104" s="84"/>
      <c r="BB104" s="66"/>
      <c r="BC104" s="6">
        <v>83.2</v>
      </c>
      <c r="BD104" s="6"/>
      <c r="BE104" s="6">
        <v>29.5</v>
      </c>
      <c r="BF104" s="6"/>
      <c r="BG104" s="6">
        <v>-18.399999999999999</v>
      </c>
      <c r="BH104" s="6"/>
      <c r="BI104" s="6">
        <f t="shared" si="25"/>
        <v>0.19999999999998863</v>
      </c>
      <c r="BJ104" s="6"/>
      <c r="BK104" s="42">
        <v>94.5</v>
      </c>
    </row>
    <row r="105" spans="1:63" x14ac:dyDescent="0.25">
      <c r="A105" t="s">
        <v>247</v>
      </c>
      <c r="B105" t="e">
        <f>Tabelle1!$C$38:$N$38</f>
        <v>#VALUE!</v>
      </c>
      <c r="C105" s="81" t="s">
        <v>37</v>
      </c>
      <c r="D105" s="81"/>
      <c r="E105" s="63"/>
      <c r="F105" s="3">
        <v>-13.2</v>
      </c>
      <c r="G105" s="3"/>
      <c r="H105" s="3">
        <v>-6.2</v>
      </c>
      <c r="I105" s="3"/>
      <c r="J105" s="3">
        <v>-6.2</v>
      </c>
      <c r="K105" s="3"/>
      <c r="L105" s="3">
        <f t="shared" si="24"/>
        <v>-0.10000000000000142</v>
      </c>
      <c r="M105" s="3"/>
      <c r="N105" s="40">
        <v>-25.7</v>
      </c>
      <c r="O105" s="40"/>
      <c r="P105" s="24"/>
      <c r="Q105" s="24"/>
      <c r="R105" s="24"/>
      <c r="S105" s="24"/>
      <c r="T105" s="24"/>
      <c r="V105" s="24"/>
      <c r="W105" s="24"/>
      <c r="X105" s="24"/>
      <c r="Y105" s="24"/>
      <c r="Z105" s="24"/>
      <c r="AF105" s="24"/>
      <c r="AG105" s="55"/>
      <c r="AH105" s="24"/>
      <c r="AI105" s="24"/>
      <c r="AJ105" s="24"/>
      <c r="AK105" s="24"/>
      <c r="AL105" s="24"/>
      <c r="AM105" s="55"/>
      <c r="AN105" s="24" t="s">
        <v>142</v>
      </c>
      <c r="AO105" s="24" t="s">
        <v>143</v>
      </c>
      <c r="AP105" s="24" t="s">
        <v>144</v>
      </c>
      <c r="AQ105" s="24" t="s">
        <v>145</v>
      </c>
      <c r="AR105" s="24" t="s">
        <v>146</v>
      </c>
      <c r="AS105" s="55"/>
      <c r="AT105" s="24"/>
      <c r="AU105" s="24"/>
      <c r="AV105" s="24"/>
      <c r="AW105" s="24"/>
      <c r="AX105" s="24"/>
      <c r="AZ105" s="81" t="s">
        <v>39</v>
      </c>
      <c r="BA105" s="81"/>
      <c r="BB105" s="63"/>
      <c r="BC105" s="3">
        <v>-13.2</v>
      </c>
      <c r="BD105" s="3"/>
      <c r="BE105" s="3">
        <v>-6.2</v>
      </c>
      <c r="BF105" s="3"/>
      <c r="BG105" s="3">
        <v>-6.2</v>
      </c>
      <c r="BH105" s="3"/>
      <c r="BI105" s="3">
        <f t="shared" si="25"/>
        <v>-0.10000000000000142</v>
      </c>
      <c r="BJ105" s="3"/>
      <c r="BK105" s="40">
        <v>-25.7</v>
      </c>
    </row>
    <row r="106" spans="1:63" x14ac:dyDescent="0.25">
      <c r="A106" t="s">
        <v>248</v>
      </c>
      <c r="B106" t="str">
        <f>Tabelle1!$C:$C</f>
        <v>EBIT</v>
      </c>
      <c r="C106" s="84" t="s">
        <v>41</v>
      </c>
      <c r="D106" s="84"/>
      <c r="E106" s="66"/>
      <c r="F106" s="6">
        <v>96.5</v>
      </c>
      <c r="G106" s="6"/>
      <c r="H106" s="6">
        <v>35.700000000000003</v>
      </c>
      <c r="I106" s="6"/>
      <c r="J106" s="6">
        <v>-12.1</v>
      </c>
      <c r="K106" s="6"/>
      <c r="L106" s="6">
        <f t="shared" si="24"/>
        <v>0.10000000000000853</v>
      </c>
      <c r="M106" s="6"/>
      <c r="N106" s="42">
        <v>120.2</v>
      </c>
      <c r="O106" s="42"/>
      <c r="P106" s="24"/>
      <c r="Q106" s="24"/>
      <c r="R106" s="24"/>
      <c r="S106" s="24"/>
      <c r="T106" s="24"/>
      <c r="V106" s="24"/>
      <c r="W106" s="24"/>
      <c r="X106" s="24"/>
      <c r="Y106" s="24"/>
      <c r="Z106" s="24"/>
      <c r="AF106" s="24"/>
      <c r="AG106" s="55"/>
      <c r="AH106" s="24"/>
      <c r="AI106" s="24"/>
      <c r="AJ106" s="24"/>
      <c r="AK106" s="24"/>
      <c r="AL106" s="24"/>
      <c r="AM106" s="55"/>
      <c r="AN106" s="24" t="s">
        <v>148</v>
      </c>
      <c r="AO106" s="24" t="s">
        <v>149</v>
      </c>
      <c r="AP106" s="24" t="s">
        <v>150</v>
      </c>
      <c r="AQ106" s="24" t="s">
        <v>151</v>
      </c>
      <c r="AR106" s="24" t="s">
        <v>152</v>
      </c>
      <c r="AS106" s="55"/>
      <c r="AT106" s="24"/>
      <c r="AU106" s="24"/>
      <c r="AV106" s="24"/>
      <c r="AW106" s="24"/>
      <c r="AX106" s="24"/>
      <c r="AZ106" s="61" t="s">
        <v>41</v>
      </c>
      <c r="BA106" s="61"/>
      <c r="BB106" s="66"/>
      <c r="BC106" s="6">
        <v>96.5</v>
      </c>
      <c r="BD106" s="6"/>
      <c r="BE106" s="6">
        <v>35.700000000000003</v>
      </c>
      <c r="BF106" s="6"/>
      <c r="BG106" s="6">
        <v>-12.1</v>
      </c>
      <c r="BH106" s="6"/>
      <c r="BI106" s="6">
        <f t="shared" si="25"/>
        <v>0.10000000000000853</v>
      </c>
      <c r="BJ106" s="6"/>
      <c r="BK106" s="42">
        <v>120.2</v>
      </c>
    </row>
    <row r="107" spans="1:63" x14ac:dyDescent="0.25">
      <c r="A107" t="s">
        <v>249</v>
      </c>
      <c r="B107" t="str">
        <f>Tabelle1!$AZ:$AZ</f>
        <v>+</v>
      </c>
      <c r="C107" s="8" t="s">
        <v>44</v>
      </c>
      <c r="D107" s="4" t="s">
        <v>45</v>
      </c>
      <c r="E107" s="4"/>
      <c r="F107" s="3">
        <v>0</v>
      </c>
      <c r="G107" s="3"/>
      <c r="H107" s="3">
        <v>1.1000000000000001</v>
      </c>
      <c r="I107" s="3"/>
      <c r="J107" s="3">
        <v>0.7</v>
      </c>
      <c r="K107" s="3"/>
      <c r="L107" s="3">
        <f t="shared" si="24"/>
        <v>0</v>
      </c>
      <c r="M107" s="3"/>
      <c r="N107" s="40">
        <v>1.8</v>
      </c>
      <c r="O107" s="40"/>
      <c r="P107" s="24"/>
      <c r="Q107" s="24"/>
      <c r="R107" s="24"/>
      <c r="S107" s="24"/>
      <c r="T107" s="24"/>
      <c r="V107" s="24"/>
      <c r="W107" s="24"/>
      <c r="X107" s="24"/>
      <c r="Y107" s="24"/>
      <c r="Z107" s="24"/>
      <c r="AF107" s="24"/>
      <c r="AG107" s="55"/>
      <c r="AH107" s="24"/>
      <c r="AI107" s="24"/>
      <c r="AJ107" s="24"/>
      <c r="AK107" s="24"/>
      <c r="AL107" s="24"/>
      <c r="AM107" s="55"/>
      <c r="AN107" s="72" t="s">
        <v>154</v>
      </c>
      <c r="AO107" s="72" t="s">
        <v>155</v>
      </c>
      <c r="AP107" s="72" t="s">
        <v>156</v>
      </c>
      <c r="AQ107" s="24" t="s">
        <v>157</v>
      </c>
      <c r="AR107" s="24" t="s">
        <v>158</v>
      </c>
      <c r="AS107" s="55"/>
      <c r="AT107" s="24"/>
      <c r="AU107" s="24"/>
      <c r="AV107" s="24"/>
      <c r="AW107" s="24"/>
      <c r="AX107" s="24"/>
      <c r="AZ107" s="8" t="s">
        <v>44</v>
      </c>
      <c r="BA107" s="4" t="s">
        <v>47</v>
      </c>
      <c r="BB107" s="4"/>
      <c r="BC107" s="3">
        <v>0</v>
      </c>
      <c r="BD107" s="3"/>
      <c r="BE107" s="3">
        <v>1.1000000000000001</v>
      </c>
      <c r="BF107" s="3"/>
      <c r="BG107" s="3">
        <v>0.7</v>
      </c>
      <c r="BH107" s="3"/>
      <c r="BI107" s="3">
        <f t="shared" si="25"/>
        <v>0</v>
      </c>
      <c r="BJ107" s="3"/>
      <c r="BK107" s="40">
        <v>1.8</v>
      </c>
    </row>
    <row r="108" spans="1:63" x14ac:dyDescent="0.25">
      <c r="A108" t="s">
        <v>250</v>
      </c>
      <c r="B108" t="e">
        <f>Tabelle1!$C$5:$N$24</f>
        <v>#VALUE!</v>
      </c>
      <c r="C108" s="8" t="s">
        <v>44</v>
      </c>
      <c r="D108" s="4" t="s">
        <v>49</v>
      </c>
      <c r="E108" s="4"/>
      <c r="F108" s="3">
        <v>0.2</v>
      </c>
      <c r="G108" s="3"/>
      <c r="H108" s="3">
        <v>21.9</v>
      </c>
      <c r="I108" s="3"/>
      <c r="J108" s="3">
        <v>0</v>
      </c>
      <c r="K108" s="3"/>
      <c r="L108" s="3">
        <f t="shared" si="24"/>
        <v>0</v>
      </c>
      <c r="M108" s="3"/>
      <c r="N108" s="40">
        <v>22.1</v>
      </c>
      <c r="O108" s="40"/>
      <c r="P108" s="24"/>
      <c r="Q108" s="24"/>
      <c r="R108" s="24"/>
      <c r="S108" s="24"/>
      <c r="T108" s="24"/>
      <c r="V108" s="24"/>
      <c r="W108" s="24"/>
      <c r="X108" s="24"/>
      <c r="Y108" s="24"/>
      <c r="Z108" s="24"/>
      <c r="AF108" s="24"/>
      <c r="AG108" s="55"/>
      <c r="AH108" s="24"/>
      <c r="AI108" s="24"/>
      <c r="AJ108" s="24"/>
      <c r="AK108" s="24"/>
      <c r="AL108" s="24"/>
      <c r="AM108" s="55"/>
      <c r="AN108" s="72" t="s">
        <v>160</v>
      </c>
      <c r="AO108" s="72" t="s">
        <v>161</v>
      </c>
      <c r="AP108" s="72" t="s">
        <v>162</v>
      </c>
      <c r="AQ108" s="24" t="s">
        <v>163</v>
      </c>
      <c r="AR108" s="24" t="s">
        <v>164</v>
      </c>
      <c r="AS108" s="55"/>
      <c r="AT108" s="24"/>
      <c r="AU108" s="24"/>
      <c r="AV108" s="24"/>
      <c r="AW108" s="24"/>
      <c r="AX108" s="24"/>
      <c r="AZ108" s="8" t="s">
        <v>44</v>
      </c>
      <c r="BA108" s="4" t="s">
        <v>51</v>
      </c>
      <c r="BB108" s="4"/>
      <c r="BC108" s="3">
        <v>0.2</v>
      </c>
      <c r="BD108" s="3"/>
      <c r="BE108" s="3">
        <v>21.9</v>
      </c>
      <c r="BF108" s="3"/>
      <c r="BG108" s="3">
        <v>0</v>
      </c>
      <c r="BH108" s="3"/>
      <c r="BI108" s="3">
        <f t="shared" si="25"/>
        <v>0</v>
      </c>
      <c r="BJ108" s="3"/>
      <c r="BK108" s="40">
        <v>22.1</v>
      </c>
    </row>
    <row r="109" spans="1:63" x14ac:dyDescent="0.25">
      <c r="A109" t="s">
        <v>251</v>
      </c>
      <c r="B109" t="e">
        <f>Tabelle1!$C$28:$N$47</f>
        <v>#VALUE!</v>
      </c>
      <c r="C109" s="9" t="s">
        <v>53</v>
      </c>
      <c r="D109" s="10" t="s">
        <v>54</v>
      </c>
      <c r="E109" s="10"/>
      <c r="F109" s="6">
        <v>96.7</v>
      </c>
      <c r="G109" s="6"/>
      <c r="H109" s="6">
        <v>58.7</v>
      </c>
      <c r="I109" s="6"/>
      <c r="J109" s="6">
        <v>-11.4</v>
      </c>
      <c r="K109" s="6"/>
      <c r="L109" s="6">
        <f t="shared" si="24"/>
        <v>0</v>
      </c>
      <c r="M109" s="6"/>
      <c r="N109" s="42">
        <v>144</v>
      </c>
      <c r="O109" s="42"/>
      <c r="P109" s="24"/>
      <c r="Q109" s="24"/>
      <c r="R109" s="24"/>
      <c r="S109" s="24"/>
      <c r="T109" s="24"/>
      <c r="V109" s="24"/>
      <c r="W109" s="24"/>
      <c r="X109" s="24"/>
      <c r="Y109" s="24"/>
      <c r="Z109" s="24"/>
      <c r="AF109" s="24"/>
      <c r="AG109" s="55"/>
      <c r="AH109" s="24"/>
      <c r="AI109" s="24"/>
      <c r="AJ109" s="24"/>
      <c r="AK109" s="24"/>
      <c r="AL109" s="24"/>
      <c r="AM109" s="55"/>
      <c r="AN109" s="24" t="s">
        <v>166</v>
      </c>
      <c r="AO109" s="24" t="s">
        <v>167</v>
      </c>
      <c r="AP109" s="24" t="s">
        <v>168</v>
      </c>
      <c r="AQ109" s="24" t="s">
        <v>169</v>
      </c>
      <c r="AR109" s="24" t="s">
        <v>170</v>
      </c>
      <c r="AS109" s="55"/>
      <c r="AT109" s="24"/>
      <c r="AU109" s="24"/>
      <c r="AV109" s="24"/>
      <c r="AW109" s="24"/>
      <c r="AX109" s="24"/>
      <c r="AZ109" s="9" t="s">
        <v>53</v>
      </c>
      <c r="BA109" s="10" t="s">
        <v>56</v>
      </c>
      <c r="BB109" s="10"/>
      <c r="BC109" s="6">
        <v>96.7</v>
      </c>
      <c r="BD109" s="6"/>
      <c r="BE109" s="6">
        <v>58.7</v>
      </c>
      <c r="BF109" s="6"/>
      <c r="BG109" s="6">
        <v>-11.4</v>
      </c>
      <c r="BH109" s="6"/>
      <c r="BI109" s="6">
        <f t="shared" si="25"/>
        <v>0</v>
      </c>
      <c r="BJ109" s="6"/>
      <c r="BK109" s="42">
        <v>144</v>
      </c>
    </row>
    <row r="110" spans="1:63" x14ac:dyDescent="0.25">
      <c r="A110" t="s">
        <v>252</v>
      </c>
      <c r="B110" t="e">
        <f>Tabelle1!$AZ$28:$BK$47</f>
        <v>#VALUE!</v>
      </c>
      <c r="C110" s="81"/>
      <c r="D110" s="81"/>
      <c r="E110" s="63"/>
      <c r="F110" s="3"/>
      <c r="G110" s="3"/>
      <c r="H110" s="3"/>
      <c r="I110" s="3"/>
      <c r="J110" s="3"/>
      <c r="K110" s="3"/>
      <c r="L110" s="3"/>
      <c r="M110" s="3"/>
      <c r="N110" s="40"/>
      <c r="O110" s="40"/>
      <c r="P110" s="24"/>
      <c r="Q110" s="24"/>
      <c r="R110" s="24"/>
      <c r="S110" s="24"/>
      <c r="T110" s="24"/>
      <c r="V110" s="24"/>
      <c r="W110" s="24"/>
      <c r="X110" s="24"/>
      <c r="Y110" s="24"/>
      <c r="Z110" s="24"/>
      <c r="AF110" s="24"/>
      <c r="AG110" s="55"/>
      <c r="AH110" s="24"/>
      <c r="AI110" s="24"/>
      <c r="AJ110" s="24"/>
      <c r="AK110" s="24"/>
      <c r="AL110" s="24"/>
      <c r="AM110" s="55"/>
      <c r="AN110" s="24" t="s">
        <v>253</v>
      </c>
      <c r="AO110" s="24" t="s">
        <v>253</v>
      </c>
      <c r="AP110" s="24" t="s">
        <v>253</v>
      </c>
      <c r="AQ110" s="24" t="s">
        <v>253</v>
      </c>
      <c r="AR110" s="24" t="s">
        <v>253</v>
      </c>
      <c r="AS110" s="55"/>
      <c r="AT110" s="24"/>
      <c r="AU110" s="24"/>
      <c r="AV110" s="24"/>
      <c r="AW110" s="24"/>
      <c r="AX110" s="24"/>
      <c r="AZ110" s="81"/>
      <c r="BA110" s="81"/>
      <c r="BB110" s="63"/>
      <c r="BC110" s="3"/>
      <c r="BD110" s="3"/>
      <c r="BE110" s="3"/>
      <c r="BF110" s="3"/>
      <c r="BG110" s="3"/>
      <c r="BH110" s="3"/>
      <c r="BI110" s="3"/>
      <c r="BJ110" s="3"/>
      <c r="BK110" s="40"/>
    </row>
    <row r="111" spans="1:63" x14ac:dyDescent="0.25">
      <c r="A111" t="s">
        <v>254</v>
      </c>
      <c r="B111" t="e">
        <f>Tabelle1!$C$51:$N$71</f>
        <v>#VALUE!</v>
      </c>
      <c r="C111" s="81"/>
      <c r="D111" s="81"/>
      <c r="E111" s="63"/>
      <c r="F111" s="3"/>
      <c r="G111" s="3"/>
      <c r="H111" s="3"/>
      <c r="I111" s="3"/>
      <c r="J111" s="3"/>
      <c r="K111" s="3"/>
      <c r="L111" s="3"/>
      <c r="M111" s="3"/>
      <c r="N111" s="40"/>
      <c r="O111" s="40"/>
      <c r="P111" s="24"/>
      <c r="Q111" s="24"/>
      <c r="R111" s="24"/>
      <c r="S111" s="24"/>
      <c r="T111" s="24"/>
      <c r="V111" s="24"/>
      <c r="W111" s="24"/>
      <c r="X111" s="24"/>
      <c r="Y111" s="24"/>
      <c r="Z111" s="24"/>
      <c r="AF111" s="24"/>
      <c r="AG111" s="55"/>
      <c r="AH111" s="24"/>
      <c r="AI111" s="24"/>
      <c r="AJ111" s="24"/>
      <c r="AK111" s="24"/>
      <c r="AL111" s="24"/>
      <c r="AM111" s="55"/>
      <c r="AN111" s="24" t="s">
        <v>255</v>
      </c>
      <c r="AO111" s="24" t="s">
        <v>255</v>
      </c>
      <c r="AP111" s="24" t="s">
        <v>255</v>
      </c>
      <c r="AQ111" s="24" t="s">
        <v>255</v>
      </c>
      <c r="AR111" s="24" t="s">
        <v>255</v>
      </c>
      <c r="AS111" s="55"/>
      <c r="AT111" s="24"/>
      <c r="AU111" s="24"/>
      <c r="AV111" s="24"/>
      <c r="AW111" s="24"/>
      <c r="AX111" s="24"/>
      <c r="AZ111" s="81"/>
      <c r="BA111" s="81"/>
      <c r="BB111" s="63"/>
      <c r="BC111" s="3"/>
      <c r="BD111" s="3"/>
      <c r="BE111" s="3"/>
      <c r="BF111" s="3"/>
      <c r="BG111" s="3"/>
      <c r="BH111" s="3"/>
      <c r="BI111" s="3"/>
      <c r="BJ111" s="3"/>
      <c r="BK111" s="40"/>
    </row>
    <row r="112" spans="1:63" x14ac:dyDescent="0.25">
      <c r="A112" t="s">
        <v>256</v>
      </c>
      <c r="B112" t="e">
        <f>Tabelle1!$AZ$51:$BK$71</f>
        <v>#VALUE!</v>
      </c>
      <c r="C112" s="81" t="s">
        <v>66</v>
      </c>
      <c r="D112" s="81"/>
      <c r="E112" s="63"/>
      <c r="F112" s="3">
        <v>65.599999999999994</v>
      </c>
      <c r="G112" s="3"/>
      <c r="H112" s="3">
        <v>10.4</v>
      </c>
      <c r="I112" s="3"/>
      <c r="J112" s="3">
        <v>5</v>
      </c>
      <c r="K112" s="3"/>
      <c r="L112" s="3">
        <f>N112-SUM(F112:J112)</f>
        <v>0</v>
      </c>
      <c r="M112" s="3"/>
      <c r="N112" s="40">
        <v>81</v>
      </c>
      <c r="O112" s="40"/>
      <c r="P112" s="24"/>
      <c r="Q112" s="24"/>
      <c r="R112" s="24"/>
      <c r="S112" s="24"/>
      <c r="T112" s="24"/>
      <c r="V112" s="24"/>
      <c r="W112" s="24"/>
      <c r="X112" s="24"/>
      <c r="Y112" s="24"/>
      <c r="Z112" s="24"/>
      <c r="AF112" s="24"/>
      <c r="AG112" s="55"/>
      <c r="AH112" s="24"/>
      <c r="AI112" s="24"/>
      <c r="AJ112" s="24"/>
      <c r="AK112" s="24"/>
      <c r="AL112" s="24"/>
      <c r="AM112" s="55"/>
      <c r="AN112" s="24" t="s">
        <v>184</v>
      </c>
      <c r="AO112" s="24" t="s">
        <v>185</v>
      </c>
      <c r="AP112" s="24" t="s">
        <v>186</v>
      </c>
      <c r="AQ112" s="24" t="s">
        <v>187</v>
      </c>
      <c r="AR112" s="24" t="s">
        <v>188</v>
      </c>
      <c r="AS112" s="55"/>
      <c r="AT112" s="24"/>
      <c r="AU112" s="24"/>
      <c r="AV112" s="24"/>
      <c r="AW112" s="24"/>
      <c r="AX112" s="24"/>
      <c r="AZ112" s="81" t="s">
        <v>68</v>
      </c>
      <c r="BA112" s="81"/>
      <c r="BB112" s="63"/>
      <c r="BC112" s="3">
        <v>65.599999999999994</v>
      </c>
      <c r="BD112" s="3"/>
      <c r="BE112" s="3">
        <v>10.4</v>
      </c>
      <c r="BF112" s="3"/>
      <c r="BG112" s="3">
        <v>5</v>
      </c>
      <c r="BH112" s="3"/>
      <c r="BI112" s="3">
        <f>BK112-SUM(BC112:BG112)</f>
        <v>0</v>
      </c>
      <c r="BJ112" s="3"/>
      <c r="BK112" s="40">
        <v>81</v>
      </c>
    </row>
    <row r="113" spans="1:63" x14ac:dyDescent="0.25">
      <c r="A113" t="s">
        <v>257</v>
      </c>
      <c r="B113" t="e">
        <f>Tabelle1!$C$75:$N$95</f>
        <v>#VALUE!</v>
      </c>
      <c r="C113" s="81" t="s">
        <v>70</v>
      </c>
      <c r="D113" s="81"/>
      <c r="E113" s="63"/>
      <c r="F113" s="3">
        <v>32</v>
      </c>
      <c r="G113" s="3"/>
      <c r="H113" s="3">
        <v>9.5</v>
      </c>
      <c r="I113" s="3"/>
      <c r="J113" s="3">
        <v>4.2</v>
      </c>
      <c r="K113" s="3"/>
      <c r="L113" s="3">
        <f>N113-SUM(F113:J113)</f>
        <v>0</v>
      </c>
      <c r="M113" s="3"/>
      <c r="N113" s="40">
        <v>45.7</v>
      </c>
      <c r="O113" s="40"/>
      <c r="P113" s="24"/>
      <c r="Q113" s="24"/>
      <c r="R113" s="24"/>
      <c r="S113" s="24"/>
      <c r="T113" s="24"/>
      <c r="V113" s="24"/>
      <c r="W113" s="24"/>
      <c r="X113" s="24"/>
      <c r="Y113" s="24"/>
      <c r="Z113" s="24"/>
      <c r="AF113" s="24"/>
      <c r="AG113" s="55"/>
      <c r="AH113" s="24"/>
      <c r="AI113" s="24"/>
      <c r="AJ113" s="24"/>
      <c r="AK113" s="24"/>
      <c r="AL113" s="24"/>
      <c r="AM113" s="55"/>
      <c r="AN113" s="24" t="s">
        <v>190</v>
      </c>
      <c r="AO113" s="24" t="s">
        <v>191</v>
      </c>
      <c r="AP113" s="24" t="s">
        <v>192</v>
      </c>
      <c r="AQ113" s="24" t="s">
        <v>193</v>
      </c>
      <c r="AR113" s="24" t="s">
        <v>194</v>
      </c>
      <c r="AS113" s="55"/>
      <c r="AT113" s="24"/>
      <c r="AU113" s="24"/>
      <c r="AV113" s="24"/>
      <c r="AW113" s="24"/>
      <c r="AX113" s="24"/>
      <c r="AZ113" s="81" t="s">
        <v>72</v>
      </c>
      <c r="BA113" s="81"/>
      <c r="BB113" s="63"/>
      <c r="BC113" s="3">
        <v>32</v>
      </c>
      <c r="BD113" s="3"/>
      <c r="BE113" s="3">
        <v>9.5</v>
      </c>
      <c r="BF113" s="3"/>
      <c r="BG113" s="3">
        <v>4.2</v>
      </c>
      <c r="BH113" s="3"/>
      <c r="BI113" s="3">
        <f>BK113-SUM(BC113:BG113)</f>
        <v>0</v>
      </c>
      <c r="BJ113" s="3"/>
      <c r="BK113" s="40">
        <v>45.7</v>
      </c>
    </row>
    <row r="114" spans="1:63" x14ac:dyDescent="0.25">
      <c r="A114" t="s">
        <v>258</v>
      </c>
      <c r="B114" t="e">
        <f>Tabelle1!$AZ$75:$BK$95</f>
        <v>#VALUE!</v>
      </c>
      <c r="C114" s="81" t="s">
        <v>74</v>
      </c>
      <c r="D114" s="81"/>
      <c r="E114" s="63"/>
      <c r="F114" s="3">
        <v>1393.9</v>
      </c>
      <c r="G114" s="3"/>
      <c r="H114" s="3">
        <v>686.3</v>
      </c>
      <c r="I114" s="3"/>
      <c r="J114" s="3">
        <v>88.7</v>
      </c>
      <c r="K114" s="3"/>
      <c r="L114" s="3">
        <f>N114-SUM(F114:J114)</f>
        <v>-88.099999999999454</v>
      </c>
      <c r="M114" s="3"/>
      <c r="N114" s="40">
        <v>2080.8000000000002</v>
      </c>
      <c r="O114" s="40"/>
      <c r="P114" s="24"/>
      <c r="Q114" s="24"/>
      <c r="R114" s="24"/>
      <c r="S114" s="24"/>
      <c r="T114" s="24"/>
      <c r="V114" s="24"/>
      <c r="W114" s="24"/>
      <c r="X114" s="24"/>
      <c r="Y114" s="24"/>
      <c r="Z114" s="24"/>
      <c r="AF114" s="24"/>
      <c r="AG114" s="55"/>
      <c r="AH114" s="24"/>
      <c r="AI114" s="24"/>
      <c r="AJ114" s="24"/>
      <c r="AK114" s="24"/>
      <c r="AL114" s="24"/>
      <c r="AM114" s="55"/>
      <c r="AN114" s="24" t="s">
        <v>196</v>
      </c>
      <c r="AO114" s="24" t="s">
        <v>197</v>
      </c>
      <c r="AP114" s="24" t="s">
        <v>198</v>
      </c>
      <c r="AQ114" s="24" t="s">
        <v>199</v>
      </c>
      <c r="AR114" s="24" t="s">
        <v>200</v>
      </c>
      <c r="AS114" s="55"/>
      <c r="AT114" s="24"/>
      <c r="AU114" s="24"/>
      <c r="AV114" s="24"/>
      <c r="AW114" s="24"/>
      <c r="AX114" s="24"/>
      <c r="AZ114" s="81" t="s">
        <v>76</v>
      </c>
      <c r="BA114" s="81"/>
      <c r="BB114" s="63"/>
      <c r="BC114" s="3">
        <v>1393.9</v>
      </c>
      <c r="BD114" s="3"/>
      <c r="BE114" s="3">
        <v>686.3</v>
      </c>
      <c r="BF114" s="3"/>
      <c r="BG114" s="3">
        <v>88.7</v>
      </c>
      <c r="BH114" s="3"/>
      <c r="BI114" s="3">
        <f>BK114-SUM(BC114:BG114)</f>
        <v>-88.099999999999454</v>
      </c>
      <c r="BJ114" s="3"/>
      <c r="BK114" s="40">
        <v>2080.8000000000002</v>
      </c>
    </row>
    <row r="115" spans="1:63" x14ac:dyDescent="0.25">
      <c r="A115" t="s">
        <v>259</v>
      </c>
      <c r="B115" t="e">
        <f>Tabelle1!$AZ$5:$BK$24</f>
        <v>#VALUE!</v>
      </c>
      <c r="C115" s="80"/>
      <c r="D115" s="80"/>
      <c r="E115" s="65"/>
      <c r="F115" s="43"/>
      <c r="G115" s="43"/>
      <c r="H115" s="43"/>
      <c r="I115" s="43"/>
      <c r="J115" s="43"/>
      <c r="K115" s="43"/>
      <c r="L115" s="43"/>
      <c r="M115" s="43"/>
      <c r="N115" s="44"/>
      <c r="O115" s="45"/>
      <c r="P115" s="24"/>
      <c r="Q115" s="24"/>
      <c r="R115" s="24"/>
      <c r="S115" s="24"/>
      <c r="T115" s="24"/>
      <c r="V115" s="24"/>
      <c r="W115" s="24"/>
      <c r="X115" s="24"/>
      <c r="Y115" s="24"/>
      <c r="Z115" s="24"/>
      <c r="AF115" s="24"/>
      <c r="AG115" s="55"/>
      <c r="AH115" s="24"/>
      <c r="AI115" s="24"/>
      <c r="AJ115" s="24"/>
      <c r="AK115" s="24"/>
      <c r="AL115" s="24"/>
      <c r="AM115" s="55"/>
      <c r="AN115" s="24" t="s">
        <v>260</v>
      </c>
      <c r="AO115" s="24" t="s">
        <v>260</v>
      </c>
      <c r="AP115" s="24" t="s">
        <v>260</v>
      </c>
      <c r="AQ115" s="24" t="s">
        <v>260</v>
      </c>
      <c r="AR115" s="24" t="s">
        <v>260</v>
      </c>
      <c r="AS115" s="55"/>
      <c r="AT115" s="24"/>
      <c r="AU115" s="24"/>
      <c r="AV115" s="24"/>
      <c r="AW115" s="24"/>
      <c r="AX115" s="24"/>
      <c r="AZ115" s="80"/>
      <c r="BA115" s="80"/>
      <c r="BB115" s="65"/>
      <c r="BC115" s="43"/>
      <c r="BD115" s="43"/>
      <c r="BE115" s="43"/>
      <c r="BF115" s="43"/>
      <c r="BG115" s="43"/>
      <c r="BH115" s="43"/>
      <c r="BI115" s="43"/>
      <c r="BJ115" s="43"/>
      <c r="BK115" s="44"/>
    </row>
    <row r="116" spans="1:63" ht="16.899999999999999" customHeight="1" x14ac:dyDescent="0.25">
      <c r="A116" t="s">
        <v>261</v>
      </c>
      <c r="B116">
        <f>Tabelle1!$V:$V</f>
        <v>0</v>
      </c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46"/>
      <c r="P116" s="47"/>
      <c r="Q116" s="47"/>
      <c r="R116" s="47"/>
      <c r="S116" s="47"/>
      <c r="T116" s="47"/>
      <c r="V116" s="47"/>
      <c r="W116" s="47"/>
      <c r="X116" s="47"/>
      <c r="Y116" s="47"/>
      <c r="Z116" s="47"/>
      <c r="AB116" s="47"/>
      <c r="AC116" s="47"/>
      <c r="AD116" s="47"/>
      <c r="AE116" s="47"/>
      <c r="AF116" s="47"/>
      <c r="AG116" s="60"/>
      <c r="AH116" s="47"/>
      <c r="AI116" s="47"/>
      <c r="AJ116" s="47"/>
      <c r="AK116" s="47"/>
      <c r="AL116" s="47"/>
      <c r="AM116" s="60"/>
      <c r="AN116" s="47"/>
      <c r="AO116" s="47"/>
      <c r="AP116" s="47"/>
      <c r="AQ116" s="47"/>
      <c r="AR116" s="47"/>
      <c r="AS116" s="60"/>
      <c r="AT116" s="47"/>
      <c r="AU116" s="47"/>
      <c r="AV116" s="47"/>
      <c r="AW116" s="47"/>
      <c r="AX116" s="47"/>
      <c r="AZ116" s="82"/>
      <c r="BA116" s="82"/>
      <c r="BB116" s="82"/>
      <c r="BC116" s="82"/>
      <c r="BD116" s="82"/>
      <c r="BE116" s="82"/>
      <c r="BF116" s="82"/>
      <c r="BG116" s="82"/>
      <c r="BH116" s="82"/>
      <c r="BI116" s="82"/>
      <c r="BJ116" s="82"/>
      <c r="BK116" s="82"/>
    </row>
    <row r="117" spans="1:63" x14ac:dyDescent="0.25">
      <c r="A117" t="s">
        <v>262</v>
      </c>
      <c r="B117">
        <f>Tabelle1!$AT:$AT</f>
        <v>0</v>
      </c>
    </row>
    <row r="118" spans="1:63" x14ac:dyDescent="0.25">
      <c r="A118" t="s">
        <v>263</v>
      </c>
      <c r="B118">
        <f>Tabelle1!$AN:$AN</f>
        <v>0</v>
      </c>
    </row>
    <row r="119" spans="1:63" x14ac:dyDescent="0.25">
      <c r="A119" t="s">
        <v>264</v>
      </c>
      <c r="B119">
        <f>Tabelle1!$AH:$AH</f>
        <v>0</v>
      </c>
    </row>
    <row r="120" spans="1:63" x14ac:dyDescent="0.25">
      <c r="A120" t="s">
        <v>265</v>
      </c>
      <c r="B120">
        <f>Tabelle1!$P:$P</f>
        <v>0</v>
      </c>
      <c r="C120" s="83" t="str">
        <f>"Segmentinformationen "&amp;IF(sn_duedate="31.3.","NICHT BENÖTIGT "&amp;sn_prevyear,IF(sn_duedate="30.6.","Q1 kum "&amp;sn_prevyear,IF(sn_duedate="30.9.","Q1 - Q2 "&amp;sn_prevyear,"STICHTAG PRÜFEN")))</f>
        <v>Segmentinformationen STICHTAG PRÜFEN</v>
      </c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34"/>
      <c r="P120" s="36"/>
      <c r="Q120" s="36"/>
      <c r="R120" s="36"/>
      <c r="S120" s="36"/>
      <c r="T120" s="36"/>
      <c r="V120" s="36"/>
      <c r="W120" s="36"/>
      <c r="X120" s="36"/>
      <c r="Y120" s="36"/>
      <c r="Z120" s="36"/>
      <c r="AB120" s="36"/>
      <c r="AC120" s="36"/>
      <c r="AD120" s="36"/>
      <c r="AE120" s="36"/>
      <c r="AF120" s="36"/>
      <c r="AG120" s="58"/>
      <c r="AH120" s="36"/>
      <c r="AI120" s="36"/>
      <c r="AJ120" s="36"/>
      <c r="AK120" s="36"/>
      <c r="AL120" s="36"/>
      <c r="AM120" s="58"/>
      <c r="AN120" s="36"/>
      <c r="AO120" s="36"/>
      <c r="AP120" s="36"/>
      <c r="AQ120" s="36"/>
      <c r="AR120" s="36"/>
      <c r="AS120" s="58"/>
      <c r="AT120" s="36"/>
      <c r="AU120" s="36"/>
      <c r="AV120" s="36"/>
      <c r="AW120" s="36"/>
      <c r="AX120" s="36"/>
      <c r="AZ120" s="83" t="str">
        <f>"Segment report "&amp;IF(sn_duedate="31.3.","NICHT BENÖTIGT "&amp;sn_prevyear,IF(sn_duedate="30.6.","Q1 kum "&amp;sn_prevyear,IF(sn_duedate="30.9.","Q1 - Q2 "&amp;sn_prevyear,"STICHTAG PRÜFEN")))</f>
        <v>Segment report STICHTAG PRÜFEN</v>
      </c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</row>
    <row r="121" spans="1:63" ht="34.9" customHeight="1" x14ac:dyDescent="0.25">
      <c r="A121" t="s">
        <v>266</v>
      </c>
      <c r="B121">
        <f>Tabelle1!$AB:$AB</f>
        <v>0</v>
      </c>
      <c r="C121" s="88" t="s">
        <v>12</v>
      </c>
      <c r="D121" s="88"/>
      <c r="E121" s="69"/>
      <c r="F121" s="17" t="s">
        <v>13</v>
      </c>
      <c r="G121" s="17"/>
      <c r="H121" s="17" t="s">
        <v>14</v>
      </c>
      <c r="I121" s="17"/>
      <c r="J121" s="17" t="s">
        <v>15</v>
      </c>
      <c r="K121" s="17"/>
      <c r="L121" s="17" t="s">
        <v>16</v>
      </c>
      <c r="M121" s="17"/>
      <c r="N121" s="48" t="s">
        <v>9</v>
      </c>
      <c r="O121" s="28"/>
      <c r="P121" s="39"/>
      <c r="Q121" s="39"/>
      <c r="R121" s="39"/>
      <c r="S121" s="39"/>
      <c r="T121" s="39"/>
      <c r="V121" s="39"/>
      <c r="W121" s="39"/>
      <c r="X121" s="39"/>
      <c r="Y121" s="39"/>
      <c r="Z121" s="39"/>
      <c r="AB121" s="39"/>
      <c r="AC121" s="39"/>
      <c r="AD121" s="39"/>
      <c r="AE121" s="39"/>
      <c r="AF121" s="39"/>
      <c r="AG121" s="59"/>
      <c r="AH121" s="39"/>
      <c r="AI121" s="39"/>
      <c r="AJ121" s="39"/>
      <c r="AK121" s="39"/>
      <c r="AL121" s="39"/>
      <c r="AM121" s="59"/>
      <c r="AN121" s="39"/>
      <c r="AO121" s="39"/>
      <c r="AP121" s="39"/>
      <c r="AQ121" s="39"/>
      <c r="AR121" s="39"/>
      <c r="AS121" s="59"/>
      <c r="AT121" s="39"/>
      <c r="AU121" s="39"/>
      <c r="AV121" s="39"/>
      <c r="AW121" s="39"/>
      <c r="AX121" s="39"/>
      <c r="AZ121" s="88" t="s">
        <v>17</v>
      </c>
      <c r="BA121" s="88"/>
      <c r="BB121" s="69"/>
      <c r="BC121" s="17" t="s">
        <v>13</v>
      </c>
      <c r="BD121" s="17"/>
      <c r="BE121" s="17" t="s">
        <v>14</v>
      </c>
      <c r="BF121" s="17"/>
      <c r="BG121" s="17" t="s">
        <v>15</v>
      </c>
      <c r="BH121" s="17"/>
      <c r="BI121" s="17" t="s">
        <v>18</v>
      </c>
      <c r="BJ121" s="17"/>
      <c r="BK121" s="48" t="s">
        <v>19</v>
      </c>
    </row>
    <row r="122" spans="1:63" x14ac:dyDescent="0.25">
      <c r="A122" t="s">
        <v>267</v>
      </c>
      <c r="B122">
        <f>Tabelle1!$W:$W</f>
        <v>0</v>
      </c>
      <c r="C122" s="80" t="s">
        <v>21</v>
      </c>
      <c r="D122" s="80"/>
      <c r="E122" s="71"/>
      <c r="F122" s="3">
        <v>1507.9</v>
      </c>
      <c r="G122" s="3"/>
      <c r="H122" s="3">
        <v>568.4</v>
      </c>
      <c r="I122" s="3"/>
      <c r="J122" s="3">
        <v>7.2</v>
      </c>
      <c r="K122" s="3"/>
      <c r="L122" s="3">
        <f t="shared" ref="L122:L130" si="26">N122-SUM(F122:J122)</f>
        <v>-9.9999999999909051E-2</v>
      </c>
      <c r="M122" s="3"/>
      <c r="N122" s="29">
        <v>2083.4</v>
      </c>
      <c r="O122" s="29"/>
      <c r="P122" s="24"/>
      <c r="Q122" s="24"/>
      <c r="R122" s="24"/>
      <c r="S122" s="24"/>
      <c r="T122" s="24"/>
      <c r="V122" s="24"/>
      <c r="W122" s="24"/>
      <c r="X122" s="24"/>
      <c r="Y122" s="24"/>
      <c r="Z122" s="24"/>
      <c r="AB122" s="24"/>
      <c r="AC122" s="24"/>
      <c r="AD122" s="24"/>
      <c r="AE122" s="24"/>
      <c r="AF122" s="24"/>
      <c r="AG122" s="55"/>
      <c r="AL122" s="24"/>
      <c r="AM122" s="55"/>
      <c r="AN122" s="24"/>
      <c r="AO122" s="24"/>
      <c r="AP122" s="24"/>
      <c r="AQ122" s="24"/>
      <c r="AR122" s="24"/>
      <c r="AS122" s="55"/>
      <c r="AT122" s="24" t="s">
        <v>118</v>
      </c>
      <c r="AU122" s="24" t="s">
        <v>119</v>
      </c>
      <c r="AV122" s="24" t="s">
        <v>120</v>
      </c>
      <c r="AW122" s="24" t="s">
        <v>121</v>
      </c>
      <c r="AX122" s="24" t="s">
        <v>122</v>
      </c>
      <c r="AZ122" s="86" t="s">
        <v>23</v>
      </c>
      <c r="BA122" s="86"/>
      <c r="BB122" s="71"/>
      <c r="BC122" s="3">
        <v>1507.9</v>
      </c>
      <c r="BD122" s="3"/>
      <c r="BE122" s="3">
        <v>568.4</v>
      </c>
      <c r="BF122" s="3"/>
      <c r="BG122" s="3">
        <v>7.2</v>
      </c>
      <c r="BH122" s="3"/>
      <c r="BI122" s="3">
        <f t="shared" ref="BI122:BI130" si="27">BK122-SUM(BC122:BG122)</f>
        <v>-9.9999999999909051E-2</v>
      </c>
      <c r="BJ122" s="3"/>
      <c r="BK122" s="29">
        <v>2083.4</v>
      </c>
    </row>
    <row r="123" spans="1:63" x14ac:dyDescent="0.25">
      <c r="A123" t="s">
        <v>268</v>
      </c>
      <c r="B123" t="str">
        <f>Tabelle1!$AU:$AU</f>
        <v>;-3121000010#SCS</v>
      </c>
      <c r="C123" s="85" t="s">
        <v>25</v>
      </c>
      <c r="D123" s="85"/>
      <c r="E123" s="67"/>
      <c r="F123" s="2">
        <v>0.7</v>
      </c>
      <c r="G123" s="2"/>
      <c r="H123" s="2">
        <v>0.4</v>
      </c>
      <c r="I123" s="2"/>
      <c r="J123" s="2">
        <v>72.8</v>
      </c>
      <c r="K123" s="2"/>
      <c r="L123" s="2">
        <f t="shared" si="26"/>
        <v>-73.899999999999991</v>
      </c>
      <c r="M123" s="2"/>
      <c r="N123" s="49">
        <v>0</v>
      </c>
      <c r="O123" s="49"/>
      <c r="P123" s="24"/>
      <c r="Q123" s="24"/>
      <c r="R123" s="24"/>
      <c r="S123" s="24"/>
      <c r="T123" s="24"/>
      <c r="V123" s="24"/>
      <c r="W123" s="24"/>
      <c r="X123" s="24"/>
      <c r="Y123" s="24"/>
      <c r="Z123" s="24"/>
      <c r="AB123" s="24"/>
      <c r="AC123" s="24"/>
      <c r="AD123" s="24"/>
      <c r="AE123" s="24"/>
      <c r="AF123" s="24"/>
      <c r="AG123" s="55"/>
      <c r="AL123" s="24"/>
      <c r="AM123" s="55"/>
      <c r="AN123" s="24"/>
      <c r="AO123" s="24"/>
      <c r="AP123" s="24"/>
      <c r="AQ123" s="24"/>
      <c r="AR123" s="24"/>
      <c r="AS123" s="55"/>
      <c r="AT123" s="24" t="s">
        <v>124</v>
      </c>
      <c r="AU123" s="24" t="s">
        <v>125</v>
      </c>
      <c r="AV123" s="24" t="s">
        <v>126</v>
      </c>
      <c r="AW123" s="24" t="s">
        <v>127</v>
      </c>
      <c r="AX123" s="24" t="s">
        <v>128</v>
      </c>
      <c r="AZ123" s="85" t="s">
        <v>27</v>
      </c>
      <c r="BA123" s="85"/>
      <c r="BB123" s="67"/>
      <c r="BC123" s="2">
        <v>0.7</v>
      </c>
      <c r="BD123" s="2"/>
      <c r="BE123" s="2">
        <v>0.4</v>
      </c>
      <c r="BF123" s="2"/>
      <c r="BG123" s="2">
        <v>72.8</v>
      </c>
      <c r="BH123" s="2"/>
      <c r="BI123" s="2">
        <f t="shared" si="27"/>
        <v>-73.899999999999991</v>
      </c>
      <c r="BJ123" s="2"/>
      <c r="BK123" s="49">
        <v>0</v>
      </c>
    </row>
    <row r="124" spans="1:63" x14ac:dyDescent="0.25">
      <c r="A124" t="s">
        <v>269</v>
      </c>
      <c r="B124">
        <f>Tabelle1!$AO:$AO</f>
        <v>0</v>
      </c>
      <c r="C124" s="81" t="s">
        <v>29</v>
      </c>
      <c r="D124" s="81"/>
      <c r="E124" s="63"/>
      <c r="F124" s="3">
        <v>1508.6</v>
      </c>
      <c r="G124" s="3"/>
      <c r="H124" s="3">
        <v>568.79999999999995</v>
      </c>
      <c r="I124" s="3"/>
      <c r="J124" s="3">
        <v>80</v>
      </c>
      <c r="K124" s="3"/>
      <c r="L124" s="3">
        <f t="shared" si="26"/>
        <v>-73.999999999999545</v>
      </c>
      <c r="M124" s="3"/>
      <c r="N124" s="29">
        <v>2083.4</v>
      </c>
      <c r="O124" s="29"/>
      <c r="P124" s="24"/>
      <c r="Q124" s="24"/>
      <c r="R124" s="24"/>
      <c r="S124" s="24"/>
      <c r="T124" s="24"/>
      <c r="V124" s="24"/>
      <c r="W124" s="24"/>
      <c r="X124" s="24"/>
      <c r="Y124" s="24"/>
      <c r="Z124" s="24"/>
      <c r="AB124" s="24"/>
      <c r="AC124" s="24"/>
      <c r="AD124" s="24"/>
      <c r="AE124" s="24"/>
      <c r="AF124" s="24"/>
      <c r="AG124" s="55"/>
      <c r="AL124" s="24"/>
      <c r="AM124" s="55"/>
      <c r="AN124" s="24"/>
      <c r="AO124" s="24"/>
      <c r="AP124" s="24"/>
      <c r="AQ124" s="24"/>
      <c r="AR124" s="24"/>
      <c r="AS124" s="55"/>
      <c r="AT124" s="24" t="s">
        <v>130</v>
      </c>
      <c r="AU124" s="24" t="s">
        <v>131</v>
      </c>
      <c r="AV124" s="24" t="s">
        <v>132</v>
      </c>
      <c r="AW124" s="24" t="s">
        <v>133</v>
      </c>
      <c r="AX124" s="24" t="s">
        <v>134</v>
      </c>
      <c r="AZ124" s="81" t="s">
        <v>31</v>
      </c>
      <c r="BA124" s="81"/>
      <c r="BB124" s="63"/>
      <c r="BC124" s="3">
        <v>1508.6</v>
      </c>
      <c r="BD124" s="3"/>
      <c r="BE124" s="3">
        <v>568.79999999999995</v>
      </c>
      <c r="BF124" s="3"/>
      <c r="BG124" s="3">
        <v>80</v>
      </c>
      <c r="BH124" s="3"/>
      <c r="BI124" s="3">
        <f t="shared" si="27"/>
        <v>-73.999999999999545</v>
      </c>
      <c r="BJ124" s="3"/>
      <c r="BK124" s="29">
        <v>2083.4</v>
      </c>
    </row>
    <row r="125" spans="1:63" x14ac:dyDescent="0.25">
      <c r="A125" t="s">
        <v>270</v>
      </c>
      <c r="B125">
        <f>Tabelle1!$AI:$AI</f>
        <v>0</v>
      </c>
      <c r="C125" s="84" t="s">
        <v>33</v>
      </c>
      <c r="D125" s="84"/>
      <c r="E125" s="66"/>
      <c r="F125" s="6">
        <v>135.4</v>
      </c>
      <c r="G125" s="6"/>
      <c r="H125" s="6">
        <v>19.399999999999999</v>
      </c>
      <c r="I125" s="6"/>
      <c r="J125" s="6">
        <v>-21</v>
      </c>
      <c r="K125" s="6"/>
      <c r="L125" s="6">
        <f t="shared" si="26"/>
        <v>9.9999999999994316E-2</v>
      </c>
      <c r="M125" s="6"/>
      <c r="N125" s="50">
        <v>133.9</v>
      </c>
      <c r="O125" s="50"/>
      <c r="P125" s="24"/>
      <c r="Q125" s="24"/>
      <c r="R125" s="24"/>
      <c r="S125" s="24"/>
      <c r="T125" s="24"/>
      <c r="V125" s="24"/>
      <c r="W125" s="24"/>
      <c r="X125" s="24"/>
      <c r="Y125" s="24"/>
      <c r="Z125" s="24"/>
      <c r="AB125" s="24"/>
      <c r="AC125" s="24"/>
      <c r="AD125" s="24"/>
      <c r="AE125" s="24"/>
      <c r="AF125" s="24"/>
      <c r="AG125" s="55"/>
      <c r="AL125" s="24"/>
      <c r="AM125" s="55"/>
      <c r="AN125" s="24"/>
      <c r="AO125" s="24"/>
      <c r="AP125" s="24"/>
      <c r="AQ125" s="24"/>
      <c r="AR125" s="24"/>
      <c r="AS125" s="55"/>
      <c r="AT125" s="24" t="s">
        <v>136</v>
      </c>
      <c r="AU125" s="24" t="s">
        <v>137</v>
      </c>
      <c r="AV125" s="24" t="s">
        <v>138</v>
      </c>
      <c r="AW125" s="24" t="s">
        <v>139</v>
      </c>
      <c r="AX125" s="24" t="s">
        <v>140</v>
      </c>
      <c r="AZ125" s="84" t="s">
        <v>35</v>
      </c>
      <c r="BA125" s="84"/>
      <c r="BB125" s="66"/>
      <c r="BC125" s="6">
        <v>135.4</v>
      </c>
      <c r="BD125" s="6"/>
      <c r="BE125" s="6">
        <v>19.399999999999999</v>
      </c>
      <c r="BF125" s="6"/>
      <c r="BG125" s="6">
        <v>-21</v>
      </c>
      <c r="BH125" s="6"/>
      <c r="BI125" s="6">
        <f t="shared" si="27"/>
        <v>9.9999999999994316E-2</v>
      </c>
      <c r="BJ125" s="6"/>
      <c r="BK125" s="50">
        <v>133.9</v>
      </c>
    </row>
    <row r="126" spans="1:63" x14ac:dyDescent="0.25">
      <c r="A126" t="s">
        <v>271</v>
      </c>
      <c r="B126">
        <f>Tabelle1!$Q:$Q</f>
        <v>0</v>
      </c>
      <c r="C126" s="81" t="s">
        <v>37</v>
      </c>
      <c r="D126" s="81"/>
      <c r="E126" s="63"/>
      <c r="F126" s="3">
        <v>-13.1</v>
      </c>
      <c r="G126" s="3"/>
      <c r="H126" s="3">
        <v>-5.4</v>
      </c>
      <c r="I126" s="3"/>
      <c r="J126" s="3">
        <v>-6.3</v>
      </c>
      <c r="K126" s="3"/>
      <c r="L126" s="3">
        <f t="shared" si="26"/>
        <v>0</v>
      </c>
      <c r="M126" s="3"/>
      <c r="N126" s="29">
        <v>-24.8</v>
      </c>
      <c r="O126" s="29"/>
      <c r="P126" s="24"/>
      <c r="Q126" s="24"/>
      <c r="R126" s="24"/>
      <c r="S126" s="24"/>
      <c r="T126" s="24"/>
      <c r="V126" s="24"/>
      <c r="W126" s="24"/>
      <c r="X126" s="24"/>
      <c r="Y126" s="24"/>
      <c r="Z126" s="24"/>
      <c r="AB126" s="24"/>
      <c r="AC126" s="24"/>
      <c r="AD126" s="24"/>
      <c r="AE126" s="24"/>
      <c r="AF126" s="24"/>
      <c r="AG126" s="55"/>
      <c r="AL126" s="24"/>
      <c r="AM126" s="55"/>
      <c r="AN126" s="24"/>
      <c r="AO126" s="24"/>
      <c r="AP126" s="24"/>
      <c r="AQ126" s="24"/>
      <c r="AR126" s="24"/>
      <c r="AS126" s="55"/>
      <c r="AT126" s="24" t="s">
        <v>142</v>
      </c>
      <c r="AU126" s="24" t="s">
        <v>143</v>
      </c>
      <c r="AV126" s="24" t="s">
        <v>144</v>
      </c>
      <c r="AW126" s="24" t="s">
        <v>145</v>
      </c>
      <c r="AX126" s="24" t="s">
        <v>146</v>
      </c>
      <c r="AZ126" s="81" t="s">
        <v>39</v>
      </c>
      <c r="BA126" s="81"/>
      <c r="BB126" s="63"/>
      <c r="BC126" s="3">
        <v>-13.1</v>
      </c>
      <c r="BD126" s="3"/>
      <c r="BE126" s="3">
        <v>-5.4</v>
      </c>
      <c r="BF126" s="3"/>
      <c r="BG126" s="3">
        <v>-6.3</v>
      </c>
      <c r="BH126" s="3"/>
      <c r="BI126" s="3">
        <f t="shared" si="27"/>
        <v>0</v>
      </c>
      <c r="BJ126" s="3"/>
      <c r="BK126" s="29">
        <v>-24.8</v>
      </c>
    </row>
    <row r="127" spans="1:63" x14ac:dyDescent="0.25">
      <c r="A127" t="s">
        <v>272</v>
      </c>
      <c r="B127">
        <f>Tabelle1!$AC:$AC</f>
        <v>0</v>
      </c>
      <c r="C127" s="84" t="s">
        <v>41</v>
      </c>
      <c r="D127" s="84"/>
      <c r="E127" s="66"/>
      <c r="F127" s="6">
        <v>148.5</v>
      </c>
      <c r="G127" s="6"/>
      <c r="H127" s="6">
        <v>24.8</v>
      </c>
      <c r="I127" s="6"/>
      <c r="J127" s="6">
        <v>-14.7</v>
      </c>
      <c r="K127" s="6"/>
      <c r="L127" s="6">
        <f t="shared" si="26"/>
        <v>9.9999999999965894E-2</v>
      </c>
      <c r="M127" s="6"/>
      <c r="N127" s="50">
        <v>158.69999999999999</v>
      </c>
      <c r="O127" s="50"/>
      <c r="P127" s="24"/>
      <c r="Q127" s="24"/>
      <c r="R127" s="24"/>
      <c r="S127" s="24"/>
      <c r="T127" s="24"/>
      <c r="V127" s="24"/>
      <c r="W127" s="24"/>
      <c r="X127" s="24"/>
      <c r="Y127" s="24"/>
      <c r="Z127" s="24"/>
      <c r="AB127" s="24"/>
      <c r="AC127" s="24"/>
      <c r="AD127" s="24"/>
      <c r="AE127" s="24"/>
      <c r="AF127" s="24"/>
      <c r="AG127" s="55"/>
      <c r="AL127" s="24"/>
      <c r="AM127" s="55"/>
      <c r="AN127" s="24"/>
      <c r="AO127" s="24"/>
      <c r="AP127" s="24"/>
      <c r="AQ127" s="24"/>
      <c r="AR127" s="24"/>
      <c r="AS127" s="55"/>
      <c r="AT127" s="24" t="s">
        <v>148</v>
      </c>
      <c r="AU127" s="24" t="s">
        <v>149</v>
      </c>
      <c r="AV127" s="24" t="s">
        <v>150</v>
      </c>
      <c r="AW127" s="24" t="s">
        <v>151</v>
      </c>
      <c r="AX127" s="24" t="s">
        <v>152</v>
      </c>
      <c r="AZ127" s="84" t="s">
        <v>41</v>
      </c>
      <c r="BA127" s="84"/>
      <c r="BB127" s="66"/>
      <c r="BC127" s="6">
        <v>148.5</v>
      </c>
      <c r="BD127" s="6"/>
      <c r="BE127" s="6">
        <v>24.8</v>
      </c>
      <c r="BF127" s="6"/>
      <c r="BG127" s="6">
        <v>-14.7</v>
      </c>
      <c r="BH127" s="6"/>
      <c r="BI127" s="6">
        <f t="shared" si="27"/>
        <v>9.9999999999965894E-2</v>
      </c>
      <c r="BJ127" s="6"/>
      <c r="BK127" s="50">
        <v>158.69999999999999</v>
      </c>
    </row>
    <row r="128" spans="1:63" x14ac:dyDescent="0.25">
      <c r="A128" t="s">
        <v>273</v>
      </c>
      <c r="B128">
        <f>Tabelle1!$X:$X</f>
        <v>0</v>
      </c>
      <c r="C128" s="8" t="s">
        <v>44</v>
      </c>
      <c r="D128" s="4" t="s">
        <v>45</v>
      </c>
      <c r="E128" s="4"/>
      <c r="F128" s="3">
        <v>0.1</v>
      </c>
      <c r="G128" s="3"/>
      <c r="H128" s="3">
        <v>1.1000000000000001</v>
      </c>
      <c r="I128" s="3"/>
      <c r="J128" s="3">
        <v>0</v>
      </c>
      <c r="K128" s="3"/>
      <c r="L128" s="3">
        <f t="shared" si="26"/>
        <v>0</v>
      </c>
      <c r="M128" s="3"/>
      <c r="N128" s="29">
        <v>1.2</v>
      </c>
      <c r="O128" s="29"/>
      <c r="P128" s="24"/>
      <c r="Q128" s="24"/>
      <c r="R128" s="24"/>
      <c r="S128" s="24"/>
      <c r="T128" s="24"/>
      <c r="V128" s="24"/>
      <c r="W128" s="24"/>
      <c r="X128" s="24"/>
      <c r="Y128" s="24"/>
      <c r="Z128" s="24"/>
      <c r="AB128" s="24"/>
      <c r="AC128" s="24"/>
      <c r="AD128" s="24"/>
      <c r="AE128" s="24"/>
      <c r="AF128" s="24"/>
      <c r="AG128" s="55"/>
      <c r="AL128" s="24"/>
      <c r="AM128" s="55"/>
      <c r="AN128" s="24"/>
      <c r="AO128" s="24"/>
      <c r="AP128" s="24"/>
      <c r="AQ128" s="24"/>
      <c r="AR128" s="24"/>
      <c r="AS128" s="55"/>
      <c r="AT128" s="72" t="s">
        <v>154</v>
      </c>
      <c r="AU128" s="72" t="s">
        <v>155</v>
      </c>
      <c r="AV128" s="72" t="s">
        <v>156</v>
      </c>
      <c r="AW128" s="24" t="s">
        <v>157</v>
      </c>
      <c r="AX128" s="24" t="s">
        <v>158</v>
      </c>
      <c r="AZ128" s="8" t="s">
        <v>44</v>
      </c>
      <c r="BA128" s="4" t="s">
        <v>47</v>
      </c>
      <c r="BB128" s="4"/>
      <c r="BC128" s="3">
        <v>0.1</v>
      </c>
      <c r="BD128" s="3"/>
      <c r="BE128" s="3">
        <v>1.1000000000000001</v>
      </c>
      <c r="BF128" s="3"/>
      <c r="BG128" s="3">
        <v>0</v>
      </c>
      <c r="BH128" s="3"/>
      <c r="BI128" s="3">
        <f t="shared" si="27"/>
        <v>0</v>
      </c>
      <c r="BJ128" s="3"/>
      <c r="BK128" s="29">
        <v>1.2</v>
      </c>
    </row>
    <row r="129" spans="1:63" x14ac:dyDescent="0.25">
      <c r="A129" t="s">
        <v>274</v>
      </c>
      <c r="B129" t="str">
        <f>Tabelle1!$AV:$AV</f>
        <v>;3003000000#TR_PPA#CS</v>
      </c>
      <c r="C129" s="8" t="s">
        <v>44</v>
      </c>
      <c r="D129" s="4" t="s">
        <v>49</v>
      </c>
      <c r="E129" s="4"/>
      <c r="F129" s="3">
        <v>0.2</v>
      </c>
      <c r="G129" s="3"/>
      <c r="H129" s="3">
        <v>22.3</v>
      </c>
      <c r="I129" s="3"/>
      <c r="J129" s="3">
        <v>0</v>
      </c>
      <c r="K129" s="3"/>
      <c r="L129" s="3">
        <f t="shared" si="26"/>
        <v>0</v>
      </c>
      <c r="M129" s="3"/>
      <c r="N129" s="29">
        <v>22.5</v>
      </c>
      <c r="O129" s="29"/>
      <c r="P129" s="24"/>
      <c r="Q129" s="24"/>
      <c r="R129" s="24"/>
      <c r="S129" s="24"/>
      <c r="T129" s="24"/>
      <c r="V129" s="24"/>
      <c r="W129" s="24"/>
      <c r="X129" s="24"/>
      <c r="Y129" s="24"/>
      <c r="Z129" s="24"/>
      <c r="AB129" s="24"/>
      <c r="AC129" s="24"/>
      <c r="AD129" s="24"/>
      <c r="AE129" s="24"/>
      <c r="AF129" s="24"/>
      <c r="AG129" s="55"/>
      <c r="AL129" s="24"/>
      <c r="AM129" s="55"/>
      <c r="AN129" s="24"/>
      <c r="AO129" s="24"/>
      <c r="AP129" s="24"/>
      <c r="AQ129" s="24"/>
      <c r="AR129" s="24"/>
      <c r="AS129" s="55"/>
      <c r="AT129" s="72" t="s">
        <v>160</v>
      </c>
      <c r="AU129" s="72" t="s">
        <v>161</v>
      </c>
      <c r="AV129" s="72" t="s">
        <v>162</v>
      </c>
      <c r="AW129" s="24" t="s">
        <v>163</v>
      </c>
      <c r="AX129" s="24" t="s">
        <v>164</v>
      </c>
      <c r="AZ129" s="8" t="s">
        <v>44</v>
      </c>
      <c r="BA129" s="4" t="s">
        <v>51</v>
      </c>
      <c r="BB129" s="4"/>
      <c r="BC129" s="3">
        <v>0.2</v>
      </c>
      <c r="BD129" s="3"/>
      <c r="BE129" s="3">
        <v>22.3</v>
      </c>
      <c r="BF129" s="3"/>
      <c r="BG129" s="3">
        <v>0</v>
      </c>
      <c r="BH129" s="3"/>
      <c r="BI129" s="3">
        <f t="shared" si="27"/>
        <v>0</v>
      </c>
      <c r="BJ129" s="3"/>
      <c r="BK129" s="29">
        <v>22.5</v>
      </c>
    </row>
    <row r="130" spans="1:63" x14ac:dyDescent="0.25">
      <c r="A130" t="s">
        <v>275</v>
      </c>
      <c r="B130">
        <f>Tabelle1!$AP:$AP</f>
        <v>0</v>
      </c>
      <c r="C130" s="9" t="s">
        <v>53</v>
      </c>
      <c r="D130" s="10" t="s">
        <v>54</v>
      </c>
      <c r="E130" s="10"/>
      <c r="F130" s="6">
        <v>148.80000000000001</v>
      </c>
      <c r="G130" s="6"/>
      <c r="H130" s="6">
        <v>48.2</v>
      </c>
      <c r="I130" s="6"/>
      <c r="J130" s="6">
        <v>-14.7</v>
      </c>
      <c r="K130" s="6"/>
      <c r="L130" s="6">
        <f t="shared" si="26"/>
        <v>9.9999999999994316E-2</v>
      </c>
      <c r="M130" s="6"/>
      <c r="N130" s="50">
        <v>182.4</v>
      </c>
      <c r="O130" s="50"/>
      <c r="P130" s="24"/>
      <c r="Q130" s="24"/>
      <c r="R130" s="24"/>
      <c r="S130" s="24"/>
      <c r="T130" s="24"/>
      <c r="V130" s="24"/>
      <c r="W130" s="24"/>
      <c r="X130" s="24"/>
      <c r="Y130" s="24"/>
      <c r="Z130" s="24"/>
      <c r="AB130" s="24"/>
      <c r="AC130" s="24"/>
      <c r="AD130" s="24"/>
      <c r="AE130" s="24"/>
      <c r="AF130" s="24"/>
      <c r="AG130" s="55"/>
      <c r="AL130" s="24"/>
      <c r="AM130" s="55"/>
      <c r="AN130" s="24"/>
      <c r="AO130" s="24"/>
      <c r="AP130" s="24"/>
      <c r="AQ130" s="24"/>
      <c r="AR130" s="24"/>
      <c r="AS130" s="55"/>
      <c r="AT130" s="24" t="s">
        <v>166</v>
      </c>
      <c r="AU130" s="24" t="s">
        <v>167</v>
      </c>
      <c r="AV130" s="24" t="s">
        <v>168</v>
      </c>
      <c r="AW130" s="24" t="s">
        <v>169</v>
      </c>
      <c r="AX130" s="24" t="s">
        <v>170</v>
      </c>
      <c r="AZ130" s="9" t="s">
        <v>53</v>
      </c>
      <c r="BA130" s="10" t="s">
        <v>56</v>
      </c>
      <c r="BB130" s="10"/>
      <c r="BC130" s="6">
        <v>148.80000000000001</v>
      </c>
      <c r="BD130" s="6"/>
      <c r="BE130" s="6">
        <v>48.2</v>
      </c>
      <c r="BF130" s="6"/>
      <c r="BG130" s="6">
        <v>-14.7</v>
      </c>
      <c r="BH130" s="6"/>
      <c r="BI130" s="6">
        <f t="shared" si="27"/>
        <v>9.9999999999994316E-2</v>
      </c>
      <c r="BJ130" s="6"/>
      <c r="BK130" s="50">
        <v>182.4</v>
      </c>
    </row>
    <row r="131" spans="1:63" x14ac:dyDescent="0.25">
      <c r="A131" t="s">
        <v>276</v>
      </c>
      <c r="B131">
        <f>Tabelle1!$AJ:$AJ</f>
        <v>0</v>
      </c>
      <c r="C131" s="81"/>
      <c r="D131" s="81"/>
      <c r="E131" s="63"/>
      <c r="F131" s="3"/>
      <c r="G131" s="3"/>
      <c r="H131" s="3"/>
      <c r="I131" s="3"/>
      <c r="J131" s="3"/>
      <c r="K131" s="3"/>
      <c r="L131" s="3"/>
      <c r="M131" s="3"/>
      <c r="N131" s="29"/>
      <c r="O131" s="29"/>
      <c r="P131" s="24"/>
      <c r="Q131" s="24"/>
      <c r="R131" s="24"/>
      <c r="S131" s="24"/>
      <c r="T131" s="24"/>
      <c r="V131" s="24"/>
      <c r="W131" s="24"/>
      <c r="X131" s="24"/>
      <c r="Y131" s="24"/>
      <c r="Z131" s="24"/>
      <c r="AB131" s="24"/>
      <c r="AC131" s="24"/>
      <c r="AD131" s="24"/>
      <c r="AE131" s="24"/>
      <c r="AF131" s="24"/>
      <c r="AG131" s="55"/>
      <c r="AL131" s="24"/>
      <c r="AM131" s="55"/>
      <c r="AN131" s="24"/>
      <c r="AO131" s="24"/>
      <c r="AP131" s="24"/>
      <c r="AQ131" s="24"/>
      <c r="AR131" s="24"/>
      <c r="AS131" s="55"/>
      <c r="AT131" s="24" t="s">
        <v>277</v>
      </c>
      <c r="AU131" s="24" t="s">
        <v>277</v>
      </c>
      <c r="AV131" s="24" t="s">
        <v>277</v>
      </c>
      <c r="AW131" s="24" t="s">
        <v>277</v>
      </c>
      <c r="AX131" s="24" t="s">
        <v>277</v>
      </c>
      <c r="AZ131" s="81"/>
      <c r="BA131" s="81"/>
      <c r="BB131" s="63"/>
      <c r="BC131" s="3"/>
      <c r="BD131" s="3"/>
      <c r="BE131" s="3"/>
      <c r="BF131" s="3"/>
      <c r="BG131" s="3"/>
      <c r="BH131" s="3"/>
      <c r="BI131" s="3"/>
      <c r="BJ131" s="3"/>
      <c r="BK131" s="29"/>
    </row>
    <row r="132" spans="1:63" x14ac:dyDescent="0.25">
      <c r="A132" t="s">
        <v>278</v>
      </c>
      <c r="B132">
        <f>Tabelle1!$R:$R</f>
        <v>0</v>
      </c>
      <c r="C132" s="81"/>
      <c r="D132" s="81"/>
      <c r="E132" s="63"/>
      <c r="F132" s="3"/>
      <c r="G132" s="3"/>
      <c r="H132" s="3"/>
      <c r="I132" s="3"/>
      <c r="J132" s="3"/>
      <c r="K132" s="3"/>
      <c r="L132" s="3"/>
      <c r="M132" s="3"/>
      <c r="N132" s="29"/>
      <c r="O132" s="29"/>
      <c r="P132" s="24"/>
      <c r="Q132" s="24"/>
      <c r="R132" s="24"/>
      <c r="S132" s="24"/>
      <c r="T132" s="24"/>
      <c r="V132" s="24"/>
      <c r="W132" s="24"/>
      <c r="X132" s="24"/>
      <c r="Y132" s="24"/>
      <c r="Z132" s="24"/>
      <c r="AB132" s="24"/>
      <c r="AC132" s="24"/>
      <c r="AD132" s="24"/>
      <c r="AE132" s="24"/>
      <c r="AF132" s="24"/>
      <c r="AG132" s="55"/>
      <c r="AL132" s="24"/>
      <c r="AM132" s="55"/>
      <c r="AN132" s="24"/>
      <c r="AO132" s="24"/>
      <c r="AP132" s="24"/>
      <c r="AQ132" s="24"/>
      <c r="AR132" s="24"/>
      <c r="AS132" s="55"/>
      <c r="AT132" s="24" t="s">
        <v>279</v>
      </c>
      <c r="AU132" s="24" t="s">
        <v>279</v>
      </c>
      <c r="AV132" s="24" t="s">
        <v>279</v>
      </c>
      <c r="AW132" s="24" t="s">
        <v>279</v>
      </c>
      <c r="AX132" s="24" t="s">
        <v>279</v>
      </c>
      <c r="AZ132" s="81"/>
      <c r="BA132" s="81"/>
      <c r="BB132" s="63"/>
      <c r="BC132" s="3"/>
      <c r="BD132" s="3"/>
      <c r="BE132" s="3"/>
      <c r="BF132" s="3"/>
      <c r="BG132" s="3"/>
      <c r="BH132" s="3"/>
      <c r="BI132" s="3"/>
      <c r="BJ132" s="3"/>
      <c r="BK132" s="29"/>
    </row>
    <row r="133" spans="1:63" x14ac:dyDescent="0.25">
      <c r="A133" t="s">
        <v>280</v>
      </c>
      <c r="B133">
        <f>Tabelle1!$AD:$AD</f>
        <v>0</v>
      </c>
      <c r="C133" s="81" t="s">
        <v>66</v>
      </c>
      <c r="D133" s="81"/>
      <c r="E133" s="63"/>
      <c r="F133" s="3">
        <v>43.4</v>
      </c>
      <c r="G133" s="3"/>
      <c r="H133" s="3">
        <v>8.6</v>
      </c>
      <c r="I133" s="3"/>
      <c r="J133" s="3">
        <v>3.6</v>
      </c>
      <c r="K133" s="3"/>
      <c r="L133" s="3">
        <f>N133-SUM(F133:J133)</f>
        <v>0</v>
      </c>
      <c r="M133" s="3"/>
      <c r="N133" s="29">
        <v>55.6</v>
      </c>
      <c r="O133" s="29"/>
      <c r="P133" s="24"/>
      <c r="Q133" s="24"/>
      <c r="R133" s="24"/>
      <c r="S133" s="24"/>
      <c r="T133" s="24"/>
      <c r="V133" s="24"/>
      <c r="W133" s="24"/>
      <c r="X133" s="24"/>
      <c r="Y133" s="24"/>
      <c r="Z133" s="24"/>
      <c r="AB133" s="24"/>
      <c r="AC133" s="24"/>
      <c r="AD133" s="24"/>
      <c r="AE133" s="24"/>
      <c r="AF133" s="24"/>
      <c r="AG133" s="55"/>
      <c r="AL133" s="24"/>
      <c r="AM133" s="55"/>
      <c r="AN133" s="24"/>
      <c r="AO133" s="24"/>
      <c r="AP133" s="24"/>
      <c r="AQ133" s="24"/>
      <c r="AR133" s="24"/>
      <c r="AS133" s="55"/>
      <c r="AT133" s="24" t="s">
        <v>184</v>
      </c>
      <c r="AU133" s="24" t="s">
        <v>185</v>
      </c>
      <c r="AV133" s="24" t="s">
        <v>186</v>
      </c>
      <c r="AW133" s="24" t="s">
        <v>187</v>
      </c>
      <c r="AX133" s="24" t="s">
        <v>188</v>
      </c>
      <c r="AZ133" s="81" t="s">
        <v>68</v>
      </c>
      <c r="BA133" s="81"/>
      <c r="BB133" s="63"/>
      <c r="BC133" s="3">
        <v>43.4</v>
      </c>
      <c r="BD133" s="3"/>
      <c r="BE133" s="3">
        <v>8.6</v>
      </c>
      <c r="BF133" s="3"/>
      <c r="BG133" s="3">
        <v>3.6</v>
      </c>
      <c r="BH133" s="3"/>
      <c r="BI133" s="3">
        <f>BK133-SUM(BC133:BG133)</f>
        <v>0</v>
      </c>
      <c r="BJ133" s="3"/>
      <c r="BK133" s="29">
        <v>55.6</v>
      </c>
    </row>
    <row r="134" spans="1:63" x14ac:dyDescent="0.25">
      <c r="A134" t="s">
        <v>281</v>
      </c>
      <c r="B134">
        <f>Tabelle1!$Y:$Y</f>
        <v>0</v>
      </c>
      <c r="C134" s="81" t="s">
        <v>70</v>
      </c>
      <c r="D134" s="81"/>
      <c r="E134" s="63"/>
      <c r="F134" s="3">
        <v>28.4</v>
      </c>
      <c r="G134" s="3"/>
      <c r="H134" s="3">
        <v>8.8000000000000007</v>
      </c>
      <c r="I134" s="3"/>
      <c r="J134" s="3">
        <v>4.0999999999999996</v>
      </c>
      <c r="K134" s="3"/>
      <c r="L134" s="3">
        <f>N134-SUM(F134:J134)</f>
        <v>0</v>
      </c>
      <c r="M134" s="3"/>
      <c r="N134" s="29">
        <v>41.3</v>
      </c>
      <c r="O134" s="29"/>
      <c r="P134" s="24"/>
      <c r="Q134" s="24"/>
      <c r="R134" s="24"/>
      <c r="S134" s="24"/>
      <c r="T134" s="24"/>
      <c r="V134" s="24"/>
      <c r="W134" s="24"/>
      <c r="X134" s="24"/>
      <c r="Y134" s="24"/>
      <c r="Z134" s="24"/>
      <c r="AB134" s="24"/>
      <c r="AC134" s="24"/>
      <c r="AD134" s="24"/>
      <c r="AE134" s="24"/>
      <c r="AF134" s="24"/>
      <c r="AG134" s="55"/>
      <c r="AL134" s="24"/>
      <c r="AM134" s="55"/>
      <c r="AN134" s="24"/>
      <c r="AO134" s="24"/>
      <c r="AP134" s="24"/>
      <c r="AQ134" s="24"/>
      <c r="AR134" s="24"/>
      <c r="AS134" s="55"/>
      <c r="AT134" s="24" t="s">
        <v>190</v>
      </c>
      <c r="AU134" s="24" t="s">
        <v>191</v>
      </c>
      <c r="AV134" s="24" t="s">
        <v>192</v>
      </c>
      <c r="AW134" s="24" t="s">
        <v>193</v>
      </c>
      <c r="AX134" s="24" t="s">
        <v>194</v>
      </c>
      <c r="AZ134" s="81" t="s">
        <v>72</v>
      </c>
      <c r="BA134" s="81"/>
      <c r="BB134" s="63"/>
      <c r="BC134" s="3">
        <v>28.4</v>
      </c>
      <c r="BD134" s="3"/>
      <c r="BE134" s="3">
        <v>8.8000000000000007</v>
      </c>
      <c r="BF134" s="3"/>
      <c r="BG134" s="3">
        <v>4.0999999999999996</v>
      </c>
      <c r="BH134" s="3"/>
      <c r="BI134" s="3">
        <f>BK134-SUM(BC134:BG134)</f>
        <v>0</v>
      </c>
      <c r="BJ134" s="3"/>
      <c r="BK134" s="29">
        <v>41.3</v>
      </c>
    </row>
    <row r="135" spans="1:63" x14ac:dyDescent="0.25">
      <c r="A135" t="s">
        <v>282</v>
      </c>
      <c r="B135" t="str">
        <f>Tabelle1!$AW:$AW</f>
        <v>#s66</v>
      </c>
      <c r="C135" s="81" t="s">
        <v>74</v>
      </c>
      <c r="D135" s="81"/>
      <c r="E135" s="63"/>
      <c r="F135" s="3">
        <v>1510.5</v>
      </c>
      <c r="G135" s="3"/>
      <c r="H135" s="3">
        <v>602.9</v>
      </c>
      <c r="I135" s="3"/>
      <c r="J135" s="3">
        <v>80</v>
      </c>
      <c r="K135" s="3"/>
      <c r="L135" s="3">
        <f>N135-SUM(F135:J135)</f>
        <v>-75.099999999999909</v>
      </c>
      <c r="M135" s="3"/>
      <c r="N135" s="29">
        <v>2118.3000000000002</v>
      </c>
      <c r="O135" s="29"/>
      <c r="P135" s="24"/>
      <c r="Q135" s="24"/>
      <c r="R135" s="24"/>
      <c r="S135" s="24"/>
      <c r="T135" s="24"/>
      <c r="V135" s="24"/>
      <c r="W135" s="24"/>
      <c r="X135" s="24"/>
      <c r="Y135" s="24"/>
      <c r="Z135" s="24"/>
      <c r="AB135" s="24"/>
      <c r="AC135" s="24"/>
      <c r="AD135" s="24"/>
      <c r="AE135" s="24"/>
      <c r="AF135" s="24"/>
      <c r="AG135" s="55"/>
      <c r="AL135" s="24"/>
      <c r="AM135" s="55"/>
      <c r="AN135" s="24"/>
      <c r="AO135" s="24"/>
      <c r="AP135" s="24"/>
      <c r="AQ135" s="24"/>
      <c r="AR135" s="24"/>
      <c r="AS135" s="55"/>
      <c r="AT135" s="24" t="s">
        <v>196</v>
      </c>
      <c r="AU135" s="24" t="s">
        <v>197</v>
      </c>
      <c r="AV135" s="24" t="s">
        <v>198</v>
      </c>
      <c r="AW135" s="24" t="s">
        <v>199</v>
      </c>
      <c r="AX135" s="24" t="s">
        <v>200</v>
      </c>
      <c r="AZ135" s="81" t="s">
        <v>76</v>
      </c>
      <c r="BA135" s="81"/>
      <c r="BB135" s="63"/>
      <c r="BC135" s="3">
        <v>1510.5</v>
      </c>
      <c r="BD135" s="3"/>
      <c r="BE135" s="3">
        <v>602.9</v>
      </c>
      <c r="BF135" s="3"/>
      <c r="BG135" s="3">
        <v>80</v>
      </c>
      <c r="BH135" s="3"/>
      <c r="BI135" s="3">
        <f>BK135-SUM(BC135:BG135)</f>
        <v>-75.099999999999909</v>
      </c>
      <c r="BJ135" s="3"/>
      <c r="BK135" s="29">
        <v>2118.3000000000002</v>
      </c>
    </row>
    <row r="136" spans="1:63" x14ac:dyDescent="0.25">
      <c r="A136" t="s">
        <v>283</v>
      </c>
      <c r="B136">
        <f>Tabelle1!$AQ:$AQ</f>
        <v>0</v>
      </c>
      <c r="C136" s="80"/>
      <c r="D136" s="80"/>
      <c r="E136" s="65"/>
      <c r="F136" s="43"/>
      <c r="G136" s="43"/>
      <c r="H136" s="43"/>
      <c r="I136" s="43"/>
      <c r="J136" s="43"/>
      <c r="K136" s="43"/>
      <c r="L136" s="43"/>
      <c r="M136" s="43"/>
      <c r="N136" s="51"/>
      <c r="O136" s="51"/>
      <c r="P136" s="24"/>
      <c r="Q136" s="24"/>
      <c r="R136" s="24"/>
      <c r="S136" s="24"/>
      <c r="T136" s="24"/>
      <c r="V136" s="24"/>
      <c r="W136" s="24"/>
      <c r="X136" s="24"/>
      <c r="Y136" s="24"/>
      <c r="Z136" s="24"/>
      <c r="AB136" s="24"/>
      <c r="AC136" s="24"/>
      <c r="AD136" s="24"/>
      <c r="AE136" s="24"/>
      <c r="AF136" s="24"/>
      <c r="AG136" s="55"/>
      <c r="AL136" s="24"/>
      <c r="AM136" s="55"/>
      <c r="AN136" s="24"/>
      <c r="AO136" s="24"/>
      <c r="AP136" s="24"/>
      <c r="AQ136" s="24"/>
      <c r="AR136" s="24"/>
      <c r="AS136" s="55"/>
      <c r="AT136" s="24" t="s">
        <v>284</v>
      </c>
      <c r="AU136" s="24" t="s">
        <v>284</v>
      </c>
      <c r="AV136" s="24" t="s">
        <v>284</v>
      </c>
      <c r="AW136" s="24" t="s">
        <v>284</v>
      </c>
      <c r="AX136" s="24" t="s">
        <v>284</v>
      </c>
      <c r="AZ136" s="80"/>
      <c r="BA136" s="80"/>
      <c r="BB136" s="65"/>
      <c r="BC136" s="43"/>
      <c r="BD136" s="43"/>
      <c r="BE136" s="43"/>
      <c r="BF136" s="43"/>
      <c r="BG136" s="43"/>
      <c r="BH136" s="43"/>
      <c r="BI136" s="43"/>
      <c r="BJ136" s="43"/>
      <c r="BK136" s="51"/>
    </row>
    <row r="137" spans="1:63" ht="16.149999999999999" customHeight="1" x14ac:dyDescent="0.25">
      <c r="A137" t="s">
        <v>285</v>
      </c>
      <c r="B137">
        <f>Tabelle1!$AK:$AK</f>
        <v>0</v>
      </c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46"/>
      <c r="P137" s="47"/>
      <c r="Q137" s="47"/>
      <c r="R137" s="47"/>
      <c r="S137" s="47"/>
      <c r="T137" s="47"/>
      <c r="V137" s="47"/>
      <c r="W137" s="47"/>
      <c r="X137" s="47"/>
      <c r="Y137" s="47"/>
      <c r="Z137" s="47"/>
      <c r="AB137" s="47"/>
      <c r="AC137" s="47"/>
      <c r="AD137" s="47"/>
      <c r="AE137" s="47"/>
      <c r="AF137" s="47"/>
      <c r="AG137" s="60"/>
      <c r="AH137" s="47"/>
      <c r="AI137" s="47"/>
      <c r="AJ137" s="47"/>
      <c r="AK137" s="47"/>
      <c r="AL137" s="47"/>
      <c r="AM137" s="60"/>
      <c r="AN137" s="47"/>
      <c r="AO137" s="47"/>
      <c r="AP137" s="47"/>
      <c r="AQ137" s="47"/>
      <c r="AR137" s="47"/>
      <c r="AS137" s="60"/>
      <c r="AT137" s="47"/>
      <c r="AU137" s="47"/>
      <c r="AV137" s="47"/>
      <c r="AW137" s="47"/>
      <c r="AX137" s="47"/>
      <c r="AZ137" s="82"/>
      <c r="BA137" s="82"/>
      <c r="BB137" s="82"/>
      <c r="BC137" s="82"/>
      <c r="BD137" s="82"/>
      <c r="BE137" s="82"/>
      <c r="BF137" s="82"/>
      <c r="BG137" s="82"/>
      <c r="BH137" s="82"/>
      <c r="BI137" s="82"/>
      <c r="BJ137" s="82"/>
      <c r="BK137" s="82"/>
    </row>
    <row r="138" spans="1:63" x14ac:dyDescent="0.25">
      <c r="A138" t="s">
        <v>286</v>
      </c>
      <c r="B138">
        <f>Tabelle1!$S:$S</f>
        <v>0</v>
      </c>
    </row>
    <row r="139" spans="1:63" x14ac:dyDescent="0.25">
      <c r="A139" t="s">
        <v>287</v>
      </c>
      <c r="B139">
        <f>Tabelle1!$AE:$AE</f>
        <v>0</v>
      </c>
    </row>
    <row r="140" spans="1:63" x14ac:dyDescent="0.25">
      <c r="A140" t="s">
        <v>288</v>
      </c>
      <c r="B140">
        <f>Tabelle1!$Z:$Z</f>
        <v>0</v>
      </c>
    </row>
    <row r="141" spans="1:63" x14ac:dyDescent="0.25">
      <c r="A141" t="s">
        <v>289</v>
      </c>
      <c r="B141">
        <f>Tabelle1!$AX:$AX</f>
        <v>0</v>
      </c>
    </row>
    <row r="142" spans="1:63" x14ac:dyDescent="0.25">
      <c r="A142" t="s">
        <v>290</v>
      </c>
      <c r="B142">
        <f>Tabelle1!$AR:$AR</f>
        <v>0</v>
      </c>
    </row>
    <row r="143" spans="1:63" x14ac:dyDescent="0.25">
      <c r="A143" t="s">
        <v>291</v>
      </c>
      <c r="B143">
        <f>Tabelle1!$AL:$AL</f>
        <v>0</v>
      </c>
    </row>
    <row r="144" spans="1:63" x14ac:dyDescent="0.25">
      <c r="A144" t="s">
        <v>292</v>
      </c>
      <c r="B144">
        <f>Tabelle1!$T:$T</f>
        <v>0</v>
      </c>
    </row>
    <row r="145" spans="1:2" x14ac:dyDescent="0.25">
      <c r="A145" t="s">
        <v>293</v>
      </c>
      <c r="B145">
        <f>Tabelle1!$AF:$AF</f>
        <v>0</v>
      </c>
    </row>
    <row r="146" spans="1:2" x14ac:dyDescent="0.25">
      <c r="A146" t="s">
        <v>294</v>
      </c>
      <c r="B146" t="str">
        <f>Tabelle1!$B$3</f>
        <v>31.12.</v>
      </c>
    </row>
    <row r="147" spans="1:2" x14ac:dyDescent="0.25">
      <c r="A147" t="s">
        <v>295</v>
      </c>
      <c r="B147">
        <f>Tabelle1!$B$2</f>
        <v>2020</v>
      </c>
    </row>
    <row r="148" spans="1:2" x14ac:dyDescent="0.25">
      <c r="A148" t="s">
        <v>296</v>
      </c>
      <c r="B148">
        <f>Tabelle1!$B$1</f>
        <v>2021</v>
      </c>
    </row>
    <row r="149" spans="1:2" x14ac:dyDescent="0.25">
      <c r="A149" t="s">
        <v>297</v>
      </c>
      <c r="B149">
        <f>Tabelle1!$F:$F</f>
        <v>0</v>
      </c>
    </row>
    <row r="150" spans="1:2" x14ac:dyDescent="0.25">
      <c r="A150" t="s">
        <v>298</v>
      </c>
      <c r="B150">
        <f>Tabelle1!$BC:$BC</f>
        <v>0</v>
      </c>
    </row>
    <row r="151" spans="1:2" x14ac:dyDescent="0.25">
      <c r="A151" t="s">
        <v>299</v>
      </c>
      <c r="B151">
        <f>Tabelle1!$F:$F</f>
        <v>0</v>
      </c>
    </row>
    <row r="152" spans="1:2" x14ac:dyDescent="0.25">
      <c r="A152" t="s">
        <v>300</v>
      </c>
      <c r="B152">
        <f>Tabelle1!$BC:$BC</f>
        <v>0</v>
      </c>
    </row>
    <row r="153" spans="1:2" x14ac:dyDescent="0.25">
      <c r="A153" t="s">
        <v>301</v>
      </c>
      <c r="B153">
        <f>Tabelle1!$F:$F</f>
        <v>0</v>
      </c>
    </row>
    <row r="154" spans="1:2" x14ac:dyDescent="0.25">
      <c r="A154" t="s">
        <v>302</v>
      </c>
      <c r="B154">
        <f>Tabelle1!$BC:$BC</f>
        <v>0</v>
      </c>
    </row>
    <row r="155" spans="1:2" x14ac:dyDescent="0.25">
      <c r="A155" t="s">
        <v>303</v>
      </c>
      <c r="B155">
        <f>Tabelle1!$F:$F</f>
        <v>0</v>
      </c>
    </row>
    <row r="156" spans="1:2" x14ac:dyDescent="0.25">
      <c r="A156" t="s">
        <v>304</v>
      </c>
      <c r="B156">
        <f>Tabelle1!$BC:$BC</f>
        <v>0</v>
      </c>
    </row>
    <row r="157" spans="1:2" x14ac:dyDescent="0.25">
      <c r="A157" t="s">
        <v>305</v>
      </c>
      <c r="B157">
        <f>Tabelle1!$F:$F</f>
        <v>0</v>
      </c>
    </row>
    <row r="158" spans="1:2" x14ac:dyDescent="0.25">
      <c r="A158" t="s">
        <v>306</v>
      </c>
      <c r="B158">
        <f>Tabelle1!$BC:$BC</f>
        <v>0</v>
      </c>
    </row>
    <row r="159" spans="1:2" x14ac:dyDescent="0.25">
      <c r="A159" t="s">
        <v>307</v>
      </c>
      <c r="B159">
        <f>Tabelle1!$F:$F</f>
        <v>0</v>
      </c>
    </row>
    <row r="160" spans="1:2" x14ac:dyDescent="0.25">
      <c r="A160" t="s">
        <v>308</v>
      </c>
      <c r="B160">
        <f>Tabelle1!$BC:$BC</f>
        <v>0</v>
      </c>
    </row>
    <row r="161" spans="1:2" x14ac:dyDescent="0.25">
      <c r="A161" t="s">
        <v>309</v>
      </c>
      <c r="B161">
        <f>Tabelle1!$H:$H</f>
        <v>0</v>
      </c>
    </row>
    <row r="162" spans="1:2" x14ac:dyDescent="0.25">
      <c r="A162" t="s">
        <v>310</v>
      </c>
      <c r="B162">
        <f>Tabelle1!$BE:$BE</f>
        <v>0</v>
      </c>
    </row>
    <row r="163" spans="1:2" x14ac:dyDescent="0.25">
      <c r="A163" t="s">
        <v>311</v>
      </c>
      <c r="B163">
        <f>Tabelle1!$H:$H</f>
        <v>0</v>
      </c>
    </row>
    <row r="164" spans="1:2" x14ac:dyDescent="0.25">
      <c r="A164" t="s">
        <v>312</v>
      </c>
      <c r="B164">
        <f>Tabelle1!$BE:$BE</f>
        <v>0</v>
      </c>
    </row>
    <row r="165" spans="1:2" x14ac:dyDescent="0.25">
      <c r="A165" t="s">
        <v>313</v>
      </c>
      <c r="B165">
        <f>Tabelle1!$H:$H</f>
        <v>0</v>
      </c>
    </row>
    <row r="166" spans="1:2" x14ac:dyDescent="0.25">
      <c r="A166" t="s">
        <v>314</v>
      </c>
      <c r="B166">
        <f>Tabelle1!$BE:$BE</f>
        <v>0</v>
      </c>
    </row>
    <row r="167" spans="1:2" x14ac:dyDescent="0.25">
      <c r="A167" t="s">
        <v>315</v>
      </c>
      <c r="B167">
        <f>Tabelle1!$H:$H</f>
        <v>0</v>
      </c>
    </row>
    <row r="168" spans="1:2" x14ac:dyDescent="0.25">
      <c r="A168" t="s">
        <v>316</v>
      </c>
      <c r="B168">
        <f>Tabelle1!$BE:$BE</f>
        <v>0</v>
      </c>
    </row>
    <row r="169" spans="1:2" x14ac:dyDescent="0.25">
      <c r="A169" t="s">
        <v>317</v>
      </c>
      <c r="B169">
        <f>Tabelle1!$H:$H</f>
        <v>0</v>
      </c>
    </row>
    <row r="170" spans="1:2" x14ac:dyDescent="0.25">
      <c r="A170" t="s">
        <v>318</v>
      </c>
      <c r="B170">
        <f>Tabelle1!$BE:$BE</f>
        <v>0</v>
      </c>
    </row>
    <row r="171" spans="1:2" x14ac:dyDescent="0.25">
      <c r="A171" t="s">
        <v>319</v>
      </c>
      <c r="B171">
        <f>Tabelle1!$H:$H</f>
        <v>0</v>
      </c>
    </row>
    <row r="172" spans="1:2" x14ac:dyDescent="0.25">
      <c r="A172" t="s">
        <v>320</v>
      </c>
      <c r="B172">
        <f>Tabelle1!$BE:$BE</f>
        <v>0</v>
      </c>
    </row>
    <row r="173" spans="1:2" x14ac:dyDescent="0.25">
      <c r="A173" t="s">
        <v>321</v>
      </c>
      <c r="B173">
        <f>Tabelle1!$J:$J</f>
        <v>0</v>
      </c>
    </row>
    <row r="174" spans="1:2" x14ac:dyDescent="0.25">
      <c r="A174" t="s">
        <v>322</v>
      </c>
      <c r="B174">
        <f>Tabelle1!$BG:$BG</f>
        <v>0</v>
      </c>
    </row>
    <row r="175" spans="1:2" x14ac:dyDescent="0.25">
      <c r="A175" t="s">
        <v>323</v>
      </c>
      <c r="B175">
        <f>Tabelle1!$J:$J</f>
        <v>0</v>
      </c>
    </row>
    <row r="176" spans="1:2" x14ac:dyDescent="0.25">
      <c r="A176" t="s">
        <v>324</v>
      </c>
      <c r="B176">
        <f>Tabelle1!$BG:$BG</f>
        <v>0</v>
      </c>
    </row>
    <row r="177" spans="1:2" x14ac:dyDescent="0.25">
      <c r="A177" t="s">
        <v>325</v>
      </c>
      <c r="B177">
        <f>Tabelle1!$J:$J</f>
        <v>0</v>
      </c>
    </row>
    <row r="178" spans="1:2" x14ac:dyDescent="0.25">
      <c r="A178" t="s">
        <v>326</v>
      </c>
      <c r="B178">
        <f>Tabelle1!$BG:$BG</f>
        <v>0</v>
      </c>
    </row>
    <row r="179" spans="1:2" x14ac:dyDescent="0.25">
      <c r="A179" t="s">
        <v>327</v>
      </c>
      <c r="B179">
        <f>Tabelle1!$J:$J</f>
        <v>0</v>
      </c>
    </row>
    <row r="180" spans="1:2" x14ac:dyDescent="0.25">
      <c r="A180" t="s">
        <v>328</v>
      </c>
      <c r="B180">
        <f>Tabelle1!$BG:$BG</f>
        <v>0</v>
      </c>
    </row>
    <row r="181" spans="1:2" x14ac:dyDescent="0.25">
      <c r="A181" t="s">
        <v>329</v>
      </c>
      <c r="B181">
        <f>Tabelle1!$J:$J</f>
        <v>0</v>
      </c>
    </row>
    <row r="182" spans="1:2" x14ac:dyDescent="0.25">
      <c r="A182" t="s">
        <v>330</v>
      </c>
      <c r="B182">
        <f>Tabelle1!$BG:$BG</f>
        <v>0</v>
      </c>
    </row>
    <row r="183" spans="1:2" x14ac:dyDescent="0.25">
      <c r="A183" t="s">
        <v>331</v>
      </c>
      <c r="B183">
        <f>Tabelle1!$J:$J</f>
        <v>0</v>
      </c>
    </row>
    <row r="184" spans="1:2" x14ac:dyDescent="0.25">
      <c r="A184" t="s">
        <v>332</v>
      </c>
      <c r="B184">
        <f>Tabelle1!$BG:$BG</f>
        <v>0</v>
      </c>
    </row>
    <row r="185" spans="1:2" x14ac:dyDescent="0.25">
      <c r="A185" t="s">
        <v>333</v>
      </c>
      <c r="B185">
        <f>Tabelle1!$L:$L</f>
        <v>0</v>
      </c>
    </row>
    <row r="186" spans="1:2" x14ac:dyDescent="0.25">
      <c r="A186" t="s">
        <v>334</v>
      </c>
      <c r="B186">
        <f>Tabelle1!$BI:$BI</f>
        <v>0</v>
      </c>
    </row>
    <row r="187" spans="1:2" x14ac:dyDescent="0.25">
      <c r="A187" t="s">
        <v>335</v>
      </c>
      <c r="B187">
        <f>Tabelle1!$L:$L</f>
        <v>0</v>
      </c>
    </row>
    <row r="188" spans="1:2" x14ac:dyDescent="0.25">
      <c r="A188" t="s">
        <v>336</v>
      </c>
      <c r="B188">
        <f>Tabelle1!$BI:$BI</f>
        <v>0</v>
      </c>
    </row>
    <row r="189" spans="1:2" x14ac:dyDescent="0.25">
      <c r="A189" t="s">
        <v>337</v>
      </c>
      <c r="B189">
        <f>Tabelle1!$L:$L</f>
        <v>0</v>
      </c>
    </row>
    <row r="190" spans="1:2" x14ac:dyDescent="0.25">
      <c r="A190" t="s">
        <v>338</v>
      </c>
      <c r="B190">
        <f>Tabelle1!$BI:$BI</f>
        <v>0</v>
      </c>
    </row>
    <row r="191" spans="1:2" x14ac:dyDescent="0.25">
      <c r="A191" t="s">
        <v>339</v>
      </c>
      <c r="B191">
        <f>Tabelle1!$L:$L</f>
        <v>0</v>
      </c>
    </row>
    <row r="192" spans="1:2" x14ac:dyDescent="0.25">
      <c r="A192" t="s">
        <v>340</v>
      </c>
      <c r="B192">
        <f>Tabelle1!$BI:$BI</f>
        <v>0</v>
      </c>
    </row>
    <row r="193" spans="1:2" x14ac:dyDescent="0.25">
      <c r="A193" t="s">
        <v>341</v>
      </c>
      <c r="B193">
        <f>Tabelle1!$L:$L</f>
        <v>0</v>
      </c>
    </row>
    <row r="194" spans="1:2" x14ac:dyDescent="0.25">
      <c r="A194" t="s">
        <v>342</v>
      </c>
      <c r="B194">
        <f>Tabelle1!$BI:$BI</f>
        <v>0</v>
      </c>
    </row>
    <row r="195" spans="1:2" x14ac:dyDescent="0.25">
      <c r="A195" t="s">
        <v>343</v>
      </c>
      <c r="B195">
        <f>Tabelle1!$L:$L</f>
        <v>0</v>
      </c>
    </row>
    <row r="196" spans="1:2" x14ac:dyDescent="0.25">
      <c r="A196" t="s">
        <v>344</v>
      </c>
      <c r="B196">
        <f>Tabelle1!$BI:$BI</f>
        <v>0</v>
      </c>
    </row>
    <row r="197" spans="1:2" x14ac:dyDescent="0.25">
      <c r="A197" t="s">
        <v>345</v>
      </c>
      <c r="B197">
        <f>Tabelle1!$N:$N</f>
        <v>0</v>
      </c>
    </row>
    <row r="198" spans="1:2" x14ac:dyDescent="0.25">
      <c r="A198" t="s">
        <v>346</v>
      </c>
      <c r="B198">
        <f>Tabelle1!$BK:$BK</f>
        <v>0</v>
      </c>
    </row>
    <row r="199" spans="1:2" x14ac:dyDescent="0.25">
      <c r="A199" t="s">
        <v>347</v>
      </c>
      <c r="B199">
        <f>Tabelle1!$N:$N</f>
        <v>0</v>
      </c>
    </row>
    <row r="200" spans="1:2" x14ac:dyDescent="0.25">
      <c r="A200" t="s">
        <v>348</v>
      </c>
      <c r="B200">
        <f>Tabelle1!$BK:$BK</f>
        <v>0</v>
      </c>
    </row>
    <row r="201" spans="1:2" x14ac:dyDescent="0.25">
      <c r="A201" t="s">
        <v>349</v>
      </c>
      <c r="B201">
        <f>Tabelle1!$N:$N</f>
        <v>0</v>
      </c>
    </row>
    <row r="202" spans="1:2" x14ac:dyDescent="0.25">
      <c r="A202" t="s">
        <v>350</v>
      </c>
      <c r="B202">
        <f>Tabelle1!$BK:$BK</f>
        <v>0</v>
      </c>
    </row>
    <row r="203" spans="1:2" x14ac:dyDescent="0.25">
      <c r="A203" t="s">
        <v>351</v>
      </c>
      <c r="B203">
        <f>Tabelle1!$N:$N</f>
        <v>0</v>
      </c>
    </row>
    <row r="204" spans="1:2" x14ac:dyDescent="0.25">
      <c r="A204" t="s">
        <v>352</v>
      </c>
      <c r="B204">
        <f>Tabelle1!$BK:$BK</f>
        <v>0</v>
      </c>
    </row>
    <row r="205" spans="1:2" x14ac:dyDescent="0.25">
      <c r="A205" t="s">
        <v>353</v>
      </c>
      <c r="B205">
        <f>Tabelle1!$N:$N</f>
        <v>0</v>
      </c>
    </row>
    <row r="206" spans="1:2" x14ac:dyDescent="0.25">
      <c r="A206" t="s">
        <v>354</v>
      </c>
      <c r="B206">
        <f>Tabelle1!$BK:$BK</f>
        <v>0</v>
      </c>
    </row>
    <row r="207" spans="1:2" x14ac:dyDescent="0.25">
      <c r="A207" t="s">
        <v>355</v>
      </c>
      <c r="B207">
        <f>Tabelle1!$N:$N</f>
        <v>0</v>
      </c>
    </row>
    <row r="208" spans="1:2" x14ac:dyDescent="0.25">
      <c r="A208" t="s">
        <v>356</v>
      </c>
      <c r="B208">
        <f>Tabelle1!$BK:$BK</f>
        <v>0</v>
      </c>
    </row>
  </sheetData>
  <mergeCells count="199">
    <mergeCell ref="C135:D135"/>
    <mergeCell ref="C124:D124"/>
    <mergeCell ref="C125:D125"/>
    <mergeCell ref="C126:D126"/>
    <mergeCell ref="C127:D127"/>
    <mergeCell ref="C131:D131"/>
    <mergeCell ref="C132:D132"/>
    <mergeCell ref="C133:D133"/>
    <mergeCell ref="C134:D134"/>
    <mergeCell ref="AZ101:BA101"/>
    <mergeCell ref="AZ102:BA102"/>
    <mergeCell ref="AZ103:BA103"/>
    <mergeCell ref="AZ105:BA105"/>
    <mergeCell ref="AZ104:BA104"/>
    <mergeCell ref="C121:D121"/>
    <mergeCell ref="AZ90:BA90"/>
    <mergeCell ref="AZ89:BA89"/>
    <mergeCell ref="AZ88:BA88"/>
    <mergeCell ref="AZ100:BA100"/>
    <mergeCell ref="AZ95:BK95"/>
    <mergeCell ref="AZ99:BK99"/>
    <mergeCell ref="AZ94:BK94"/>
    <mergeCell ref="AZ93:BK93"/>
    <mergeCell ref="C88:D88"/>
    <mergeCell ref="C89:D89"/>
    <mergeCell ref="C90:D90"/>
    <mergeCell ref="C94:N94"/>
    <mergeCell ref="C95:N95"/>
    <mergeCell ref="C91:D91"/>
    <mergeCell ref="C93:N93"/>
    <mergeCell ref="C92:N92"/>
    <mergeCell ref="AZ110:BA110"/>
    <mergeCell ref="AZ121:BA121"/>
    <mergeCell ref="C136:D136"/>
    <mergeCell ref="C137:N137"/>
    <mergeCell ref="AZ53:BA53"/>
    <mergeCell ref="AZ56:BA56"/>
    <mergeCell ref="AZ21:BA21"/>
    <mergeCell ref="AZ39:BA39"/>
    <mergeCell ref="AZ40:BA40"/>
    <mergeCell ref="AZ44:BA44"/>
    <mergeCell ref="AZ22:BK22"/>
    <mergeCell ref="AZ28:BK28"/>
    <mergeCell ref="AZ29:BA29"/>
    <mergeCell ref="AZ30:BA30"/>
    <mergeCell ref="AZ31:BA31"/>
    <mergeCell ref="AZ32:BA32"/>
    <mergeCell ref="AZ52:BA52"/>
    <mergeCell ref="AZ87:BA87"/>
    <mergeCell ref="C123:D123"/>
    <mergeCell ref="AZ92:BK92"/>
    <mergeCell ref="AZ91:BA91"/>
    <mergeCell ref="C111:D111"/>
    <mergeCell ref="C112:D112"/>
    <mergeCell ref="C113:D113"/>
    <mergeCell ref="C114:D114"/>
    <mergeCell ref="C115:D115"/>
    <mergeCell ref="C68:N68"/>
    <mergeCell ref="C122:D122"/>
    <mergeCell ref="C99:N99"/>
    <mergeCell ref="C100:D100"/>
    <mergeCell ref="C101:D101"/>
    <mergeCell ref="C102:D102"/>
    <mergeCell ref="C103:D103"/>
    <mergeCell ref="C104:D104"/>
    <mergeCell ref="C105:D105"/>
    <mergeCell ref="C106:D106"/>
    <mergeCell ref="C110:D110"/>
    <mergeCell ref="C116:N116"/>
    <mergeCell ref="C120:N120"/>
    <mergeCell ref="C29:D29"/>
    <mergeCell ref="C30:D30"/>
    <mergeCell ref="C31:D31"/>
    <mergeCell ref="C42:D42"/>
    <mergeCell ref="C39:D39"/>
    <mergeCell ref="C40:D40"/>
    <mergeCell ref="C55:D55"/>
    <mergeCell ref="C56:D56"/>
    <mergeCell ref="C57:D57"/>
    <mergeCell ref="C21:D21"/>
    <mergeCell ref="AZ16:BA16"/>
    <mergeCell ref="C23:N23"/>
    <mergeCell ref="C24:N24"/>
    <mergeCell ref="C20:D20"/>
    <mergeCell ref="AZ17:BA17"/>
    <mergeCell ref="AZ18:BA18"/>
    <mergeCell ref="C22:N22"/>
    <mergeCell ref="C28:N28"/>
    <mergeCell ref="C87:D87"/>
    <mergeCell ref="C79:D79"/>
    <mergeCell ref="C80:D80"/>
    <mergeCell ref="C81:D81"/>
    <mergeCell ref="C51:N51"/>
    <mergeCell ref="C52:D52"/>
    <mergeCell ref="C62:D62"/>
    <mergeCell ref="C58:D58"/>
    <mergeCell ref="C53:D53"/>
    <mergeCell ref="C54:D54"/>
    <mergeCell ref="C75:N75"/>
    <mergeCell ref="C76:D76"/>
    <mergeCell ref="C86:D86"/>
    <mergeCell ref="C77:D77"/>
    <mergeCell ref="C78:D78"/>
    <mergeCell ref="C63:D63"/>
    <mergeCell ref="C82:D82"/>
    <mergeCell ref="C64:D64"/>
    <mergeCell ref="C65:D65"/>
    <mergeCell ref="C66:D66"/>
    <mergeCell ref="C70:N70"/>
    <mergeCell ref="C71:N71"/>
    <mergeCell ref="C67:D67"/>
    <mergeCell ref="C69:N69"/>
    <mergeCell ref="AZ5:BK5"/>
    <mergeCell ref="AZ23:BK23"/>
    <mergeCell ref="AZ24:BK24"/>
    <mergeCell ref="C7:D7"/>
    <mergeCell ref="C8:D8"/>
    <mergeCell ref="C9:D9"/>
    <mergeCell ref="C10:D10"/>
    <mergeCell ref="C11:D11"/>
    <mergeCell ref="C12:D12"/>
    <mergeCell ref="C6:D6"/>
    <mergeCell ref="C18:D18"/>
    <mergeCell ref="C19:D19"/>
    <mergeCell ref="C5:N5"/>
    <mergeCell ref="AZ20:BA20"/>
    <mergeCell ref="AZ19:BA19"/>
    <mergeCell ref="AZ11:BA11"/>
    <mergeCell ref="AZ10:BA10"/>
    <mergeCell ref="AZ9:BA9"/>
    <mergeCell ref="AZ8:BA8"/>
    <mergeCell ref="AZ6:BA6"/>
    <mergeCell ref="AZ7:BA7"/>
    <mergeCell ref="AZ12:BA12"/>
    <mergeCell ref="C17:D17"/>
    <mergeCell ref="C16:D16"/>
    <mergeCell ref="C32:D32"/>
    <mergeCell ref="C33:D33"/>
    <mergeCell ref="C34:D34"/>
    <mergeCell ref="C35:D35"/>
    <mergeCell ref="C41:D41"/>
    <mergeCell ref="C45:N45"/>
    <mergeCell ref="C46:N46"/>
    <mergeCell ref="C47:N47"/>
    <mergeCell ref="AZ43:BA43"/>
    <mergeCell ref="AZ45:BK45"/>
    <mergeCell ref="C44:D44"/>
    <mergeCell ref="C43:D43"/>
    <mergeCell ref="AZ33:BA33"/>
    <mergeCell ref="AZ34:BA34"/>
    <mergeCell ref="AZ35:BA35"/>
    <mergeCell ref="AZ41:BA41"/>
    <mergeCell ref="AZ42:BA42"/>
    <mergeCell ref="AZ70:BK70"/>
    <mergeCell ref="AZ69:BK69"/>
    <mergeCell ref="AZ68:BK68"/>
    <mergeCell ref="AZ51:BK51"/>
    <mergeCell ref="AZ46:BK46"/>
    <mergeCell ref="AZ47:BK47"/>
    <mergeCell ref="AZ67:BA67"/>
    <mergeCell ref="AZ66:BA66"/>
    <mergeCell ref="AZ65:BA65"/>
    <mergeCell ref="AZ64:BA64"/>
    <mergeCell ref="AZ63:BA63"/>
    <mergeCell ref="AZ62:BA62"/>
    <mergeCell ref="AZ58:BA58"/>
    <mergeCell ref="AZ57:BA57"/>
    <mergeCell ref="AZ55:BA55"/>
    <mergeCell ref="AZ54:BA54"/>
    <mergeCell ref="AZ75:BK75"/>
    <mergeCell ref="AZ71:BK71"/>
    <mergeCell ref="AZ86:BA86"/>
    <mergeCell ref="AZ82:BA82"/>
    <mergeCell ref="AZ81:BA81"/>
    <mergeCell ref="AZ80:BA80"/>
    <mergeCell ref="AZ79:BA79"/>
    <mergeCell ref="AZ78:BA78"/>
    <mergeCell ref="AZ77:BA77"/>
    <mergeCell ref="AZ76:BA76"/>
    <mergeCell ref="AZ115:BA115"/>
    <mergeCell ref="AZ114:BA114"/>
    <mergeCell ref="AZ113:BA113"/>
    <mergeCell ref="AZ112:BA112"/>
    <mergeCell ref="AZ111:BA111"/>
    <mergeCell ref="AZ137:BK137"/>
    <mergeCell ref="AZ120:BK120"/>
    <mergeCell ref="AZ116:BK116"/>
    <mergeCell ref="AZ136:BA136"/>
    <mergeCell ref="AZ135:BA135"/>
    <mergeCell ref="AZ134:BA134"/>
    <mergeCell ref="AZ133:BA133"/>
    <mergeCell ref="AZ132:BA132"/>
    <mergeCell ref="AZ131:BA131"/>
    <mergeCell ref="AZ127:BA127"/>
    <mergeCell ref="AZ126:BA126"/>
    <mergeCell ref="AZ125:BA125"/>
    <mergeCell ref="AZ124:BA124"/>
    <mergeCell ref="AZ123:BA123"/>
    <mergeCell ref="AZ122:BA122"/>
  </mergeCells>
  <conditionalFormatting sqref="J36">
    <cfRule type="cellIs" dxfId="1" priority="2" operator="between">
      <formula>-0.0499999</formula>
      <formula>0.0499999</formula>
    </cfRule>
  </conditionalFormatting>
  <conditionalFormatting sqref="L41">
    <cfRule type="cellIs" dxfId="0" priority="1" operator="between">
      <formula>-0.049</formula>
      <formula>0.049</formula>
    </cfRule>
  </conditionalFormatting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208</vt:i4>
      </vt:variant>
    </vt:vector>
  </HeadingPairs>
  <TitlesOfParts>
    <vt:vector size="209" baseType="lpstr">
      <vt:lpstr>Tabelle1</vt:lpstr>
      <vt:lpstr>column_name_1</vt:lpstr>
      <vt:lpstr>column_name_2</vt:lpstr>
      <vt:lpstr>column_name_3</vt:lpstr>
      <vt:lpstr>column_name_4</vt:lpstr>
      <vt:lpstr>column_name_5</vt:lpstr>
      <vt:lpstr>lar_empty_1</vt:lpstr>
      <vt:lpstr>lar_empty_10</vt:lpstr>
      <vt:lpstr>lar_empty_11</vt:lpstr>
      <vt:lpstr>lar_empty_12</vt:lpstr>
      <vt:lpstr>lar_empty_13</vt:lpstr>
      <vt:lpstr>lar_empty_14</vt:lpstr>
      <vt:lpstr>lar_empty_15</vt:lpstr>
      <vt:lpstr>lar_empty_16</vt:lpstr>
      <vt:lpstr>lar_empty_17</vt:lpstr>
      <vt:lpstr>lar_empty_18</vt:lpstr>
      <vt:lpstr>lar_empty_19</vt:lpstr>
      <vt:lpstr>lar_empty_2</vt:lpstr>
      <vt:lpstr>lar_empty_20</vt:lpstr>
      <vt:lpstr>lar_empty_3</vt:lpstr>
      <vt:lpstr>lar_empty_4</vt:lpstr>
      <vt:lpstr>lar_empty_5</vt:lpstr>
      <vt:lpstr>lar_empty_6</vt:lpstr>
      <vt:lpstr>lar_empty_7</vt:lpstr>
      <vt:lpstr>lar_empty_8</vt:lpstr>
      <vt:lpstr>lar_empty_9</vt:lpstr>
      <vt:lpstr>lar_footnote_1</vt:lpstr>
      <vt:lpstr>lar_footnote_10</vt:lpstr>
      <vt:lpstr>lar_footnote_11</vt:lpstr>
      <vt:lpstr>lar_footnote_12</vt:lpstr>
      <vt:lpstr>lar_footnote_13</vt:lpstr>
      <vt:lpstr>lar_footnote_14</vt:lpstr>
      <vt:lpstr>lar_footnote_15</vt:lpstr>
      <vt:lpstr>lar_footnote_16</vt:lpstr>
      <vt:lpstr>lar_footnote_17</vt:lpstr>
      <vt:lpstr>lar_footnote_18</vt:lpstr>
      <vt:lpstr>lar_footnote_19</vt:lpstr>
      <vt:lpstr>lar_footnote_2</vt:lpstr>
      <vt:lpstr>lar_footnote_20</vt:lpstr>
      <vt:lpstr>lar_footnote_21</vt:lpstr>
      <vt:lpstr>lar_footnote_22</vt:lpstr>
      <vt:lpstr>lar_footnote_23</vt:lpstr>
      <vt:lpstr>lar_footnote_24</vt:lpstr>
      <vt:lpstr>lar_footnote_25</vt:lpstr>
      <vt:lpstr>lar_footnote_26</vt:lpstr>
      <vt:lpstr>lar_footnote_27</vt:lpstr>
      <vt:lpstr>lar_footnote_28</vt:lpstr>
      <vt:lpstr>lar_footnote_3</vt:lpstr>
      <vt:lpstr>lar_footnote_4</vt:lpstr>
      <vt:lpstr>lar_footnote_5</vt:lpstr>
      <vt:lpstr>lar_footnote_6</vt:lpstr>
      <vt:lpstr>lar_footnote_7</vt:lpstr>
      <vt:lpstr>lar_footnote_8</vt:lpstr>
      <vt:lpstr>lar_footnote_9</vt:lpstr>
      <vt:lpstr>lar_highlight_1</vt:lpstr>
      <vt:lpstr>lar_highlight_2</vt:lpstr>
      <vt:lpstr>lar_highlight_3</vt:lpstr>
      <vt:lpstr>lar_highlight_4</vt:lpstr>
      <vt:lpstr>lar_single_1</vt:lpstr>
      <vt:lpstr>lar_single_2</vt:lpstr>
      <vt:lpstr>lar_single_3</vt:lpstr>
      <vt:lpstr>lar_single_4</vt:lpstr>
      <vt:lpstr>lar_single_5</vt:lpstr>
      <vt:lpstr>lar_single_6</vt:lpstr>
      <vt:lpstr>lar_single_7</vt:lpstr>
      <vt:lpstr>lar_single_8</vt:lpstr>
      <vt:lpstr>lar_text_1</vt:lpstr>
      <vt:lpstr>lar_text_2</vt:lpstr>
      <vt:lpstr>lar_text_3</vt:lpstr>
      <vt:lpstr>lar_text_4</vt:lpstr>
      <vt:lpstr>lar_text_5</vt:lpstr>
      <vt:lpstr>lar_text_6</vt:lpstr>
      <vt:lpstr>lar_text_7</vt:lpstr>
      <vt:lpstr>lar_text_8</vt:lpstr>
      <vt:lpstr>lar_title_1</vt:lpstr>
      <vt:lpstr>lar_title_2</vt:lpstr>
      <vt:lpstr>lar_title_3</vt:lpstr>
      <vt:lpstr>lar_title_4</vt:lpstr>
      <vt:lpstr>lar_title_5</vt:lpstr>
      <vt:lpstr>lar_title_6</vt:lpstr>
      <vt:lpstr>lar_title_7</vt:lpstr>
      <vt:lpstr>lar_title_8</vt:lpstr>
      <vt:lpstr>lar_total_1</vt:lpstr>
      <vt:lpstr>lar_total_10</vt:lpstr>
      <vt:lpstr>lar_total_11</vt:lpstr>
      <vt:lpstr>lar_total_12</vt:lpstr>
      <vt:lpstr>lar_total_13</vt:lpstr>
      <vt:lpstr>lar_total_14</vt:lpstr>
      <vt:lpstr>lar_total_15</vt:lpstr>
      <vt:lpstr>lar_total_16</vt:lpstr>
      <vt:lpstr>lar_total_17</vt:lpstr>
      <vt:lpstr>lar_total_18</vt:lpstr>
      <vt:lpstr>lar_total_19</vt:lpstr>
      <vt:lpstr>lar_total_2</vt:lpstr>
      <vt:lpstr>lar_total_20</vt:lpstr>
      <vt:lpstr>lar_total_21</vt:lpstr>
      <vt:lpstr>lar_total_22</vt:lpstr>
      <vt:lpstr>lar_total_23</vt:lpstr>
      <vt:lpstr>lar_total_24</vt:lpstr>
      <vt:lpstr>lar_total_3</vt:lpstr>
      <vt:lpstr>lar_total_4</vt:lpstr>
      <vt:lpstr>lar_total_5</vt:lpstr>
      <vt:lpstr>lar_total_6</vt:lpstr>
      <vt:lpstr>lar_total_7</vt:lpstr>
      <vt:lpstr>lar_total_8</vt:lpstr>
      <vt:lpstr>lar_total_9</vt:lpstr>
      <vt:lpstr>name_1</vt:lpstr>
      <vt:lpstr>name_1_en</vt:lpstr>
      <vt:lpstr>outarea</vt:lpstr>
      <vt:lpstr>outarea_2</vt:lpstr>
      <vt:lpstr>outarea_2en</vt:lpstr>
      <vt:lpstr>outarea_3</vt:lpstr>
      <vt:lpstr>outarea_3en</vt:lpstr>
      <vt:lpstr>outarea_4</vt:lpstr>
      <vt:lpstr>outarea_4en</vt:lpstr>
      <vt:lpstr>outarea_en</vt:lpstr>
      <vt:lpstr>prog_1_PLLLLQ01</vt:lpstr>
      <vt:lpstr>prog_1_PLQLYTD01</vt:lpstr>
      <vt:lpstr>prog_1_PLQYTD01</vt:lpstr>
      <vt:lpstr>prog_1_PLYTD01</vt:lpstr>
      <vt:lpstr>prog_1_PQTD01</vt:lpstr>
      <vt:lpstr>prog_1_PYTD01</vt:lpstr>
      <vt:lpstr>prog_2_PLLLLQ01</vt:lpstr>
      <vt:lpstr>prog_2_PLQLYTD01</vt:lpstr>
      <vt:lpstr>prog_2_PLQYTD01</vt:lpstr>
      <vt:lpstr>prog_2_PLYTD01</vt:lpstr>
      <vt:lpstr>prog_2_PQTD01</vt:lpstr>
      <vt:lpstr>prog_2_PYTD01</vt:lpstr>
      <vt:lpstr>prog_3_PLLLLQ01</vt:lpstr>
      <vt:lpstr>prog_3_PLQLYTD01</vt:lpstr>
      <vt:lpstr>prog_3_PLQYTD01</vt:lpstr>
      <vt:lpstr>prog_3_PLYTD01</vt:lpstr>
      <vt:lpstr>prog_3_PQTD01</vt:lpstr>
      <vt:lpstr>prog_3_PYTD01</vt:lpstr>
      <vt:lpstr>prog_4_PLLLLQ01</vt:lpstr>
      <vt:lpstr>prog_4_PLQLYTD01</vt:lpstr>
      <vt:lpstr>prog_4_PLQYTD01</vt:lpstr>
      <vt:lpstr>prog_4_PLYTD01</vt:lpstr>
      <vt:lpstr>prog_4_PQTD01</vt:lpstr>
      <vt:lpstr>prog_4_PYTD01</vt:lpstr>
      <vt:lpstr>prog_5_PLLLLQ01</vt:lpstr>
      <vt:lpstr>prog_5_PLQLYTD01</vt:lpstr>
      <vt:lpstr>prog_5_PLQYTD01</vt:lpstr>
      <vt:lpstr>prog_5_PLYTD01</vt:lpstr>
      <vt:lpstr>prog_5_PQTD01</vt:lpstr>
      <vt:lpstr>prog_5_PYTD01</vt:lpstr>
      <vt:lpstr>sn_duedate</vt:lpstr>
      <vt:lpstr>sn_prevyear</vt:lpstr>
      <vt:lpstr>sn_year</vt:lpstr>
      <vt:lpstr>value_1_PLLLLQ01</vt:lpstr>
      <vt:lpstr>value_1_PLLLLQ01_en</vt:lpstr>
      <vt:lpstr>value_1_PLQLYTD01</vt:lpstr>
      <vt:lpstr>value_1_PLQLYTD01_en</vt:lpstr>
      <vt:lpstr>value_1_PLQYTD01</vt:lpstr>
      <vt:lpstr>value_1_PLQYTD01_en</vt:lpstr>
      <vt:lpstr>value_1_PLYTD01</vt:lpstr>
      <vt:lpstr>value_1_PLYTD01_en</vt:lpstr>
      <vt:lpstr>value_1_PQTD01</vt:lpstr>
      <vt:lpstr>value_1_PQTD01_en</vt:lpstr>
      <vt:lpstr>value_1_PYTD01</vt:lpstr>
      <vt:lpstr>value_1_PYTD01_en</vt:lpstr>
      <vt:lpstr>value_2_PLLLLQ01</vt:lpstr>
      <vt:lpstr>value_2_PLLLLQ01_en</vt:lpstr>
      <vt:lpstr>value_2_PLQLYTD01</vt:lpstr>
      <vt:lpstr>value_2_PLQLYTD01_en</vt:lpstr>
      <vt:lpstr>value_2_PLQYTD01</vt:lpstr>
      <vt:lpstr>value_2_PLQYTD01_en</vt:lpstr>
      <vt:lpstr>value_2_PLYTD01</vt:lpstr>
      <vt:lpstr>value_2_PLYTD01_en</vt:lpstr>
      <vt:lpstr>value_2_PQTD01</vt:lpstr>
      <vt:lpstr>value_2_PQTD01_en</vt:lpstr>
      <vt:lpstr>value_2_PYTD01</vt:lpstr>
      <vt:lpstr>value_2_PYTD01_en</vt:lpstr>
      <vt:lpstr>value_3_PLLLLQ01</vt:lpstr>
      <vt:lpstr>value_3_PLLLLQ01_en</vt:lpstr>
      <vt:lpstr>value_3_PLQLYTD01</vt:lpstr>
      <vt:lpstr>value_3_PLQLYTD01_en</vt:lpstr>
      <vt:lpstr>value_3_PLQYTD01</vt:lpstr>
      <vt:lpstr>value_3_PLQYTD01_en</vt:lpstr>
      <vt:lpstr>value_3_PLYTD01</vt:lpstr>
      <vt:lpstr>value_3_PLYTD01_en</vt:lpstr>
      <vt:lpstr>value_3_PQTD01</vt:lpstr>
      <vt:lpstr>value_3_PQTD01_en</vt:lpstr>
      <vt:lpstr>value_3_PYTD01</vt:lpstr>
      <vt:lpstr>value_3_PYTD01_en</vt:lpstr>
      <vt:lpstr>value_4_PLLLLQ01</vt:lpstr>
      <vt:lpstr>value_4_PLLLLQ01_en</vt:lpstr>
      <vt:lpstr>value_4_PLQLYTD01</vt:lpstr>
      <vt:lpstr>value_4_PLQLYTD01_en</vt:lpstr>
      <vt:lpstr>value_4_PLQYTD01</vt:lpstr>
      <vt:lpstr>value_4_PLQYTD01_en</vt:lpstr>
      <vt:lpstr>value_4_PLYTD01</vt:lpstr>
      <vt:lpstr>value_4_PLYTD01_en</vt:lpstr>
      <vt:lpstr>value_4_PQTD01</vt:lpstr>
      <vt:lpstr>value_4_PQTD01_en</vt:lpstr>
      <vt:lpstr>value_4_PYTD01</vt:lpstr>
      <vt:lpstr>value_4_PYTD01_en</vt:lpstr>
      <vt:lpstr>value_5_PLLLLQ01</vt:lpstr>
      <vt:lpstr>value_5_PLLLLQ01_en</vt:lpstr>
      <vt:lpstr>value_5_PLQLYTD01</vt:lpstr>
      <vt:lpstr>value_5_PLQLYTD01_en</vt:lpstr>
      <vt:lpstr>value_5_PLQYTD01</vt:lpstr>
      <vt:lpstr>value_5_PLQYTD01_en</vt:lpstr>
      <vt:lpstr>value_5_PLYTD01</vt:lpstr>
      <vt:lpstr>value_5_PLYTD01_en</vt:lpstr>
      <vt:lpstr>value_5_PQTD01</vt:lpstr>
      <vt:lpstr>value_5_PQTD01_en</vt:lpstr>
      <vt:lpstr>value_5_PYTD01</vt:lpstr>
      <vt:lpstr>value_5_PYTD01_en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Loibnegger</dc:creator>
  <cp:lastModifiedBy>Jaroslav Rykhalskyi</cp:lastModifiedBy>
  <dcterms:created xsi:type="dcterms:W3CDTF">2020-04-14T06:06:40Z</dcterms:created>
  <dcterms:modified xsi:type="dcterms:W3CDTF">2021-07-21T13:05:11Z</dcterms:modified>
</cp:coreProperties>
</file>