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never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tephan.Goellner\AppData\Local\Temp\{29AD0E40-7C78-4f97-BB9D-B66882E038DC}\"/>
    </mc:Choice>
  </mc:AlternateContent>
  <xr:revisionPtr revIDLastSave="0" documentId="13_ncr:1_{732CA77A-5318-4610-AAD0-A127706C2FF4}" xr6:coauthVersionLast="45" xr6:coauthVersionMax="45" xr10:uidLastSave="{00000000-0000-0000-0000-000000000000}"/>
  <bookViews>
    <workbookView xWindow="4152" yWindow="3600" windowWidth="34560" windowHeight="18684" firstSheet="1" activeTab="1" xr2:uid="{00000000-000D-0000-FFFF-FFFF00000000}"/>
  </bookViews>
  <sheets>
    <sheet name="SNVeryHiddenParameterSheet" sheetId="5" state="veryHidden" r:id="rId1"/>
    <sheet name="Tabelle1" sheetId="1" r:id="rId2"/>
    <sheet name="Parameter" sheetId="4" state="veryHidden" r:id="rId3"/>
    <sheet name="MAG Current FX rates  2019 20" sheetId="3" r:id="rId4"/>
    <sheet name="MAG Average FX rates 201920_" sheetId="2" r:id="rId5"/>
  </sheets>
  <definedNames>
    <definedName name="ausgabe">Tabelle1!$B$4:$P$39</definedName>
    <definedName name="jahr">Tabelle1!$B$47</definedName>
    <definedName name="lar_empty_1">Tabelle1!$B$5:$E$5</definedName>
    <definedName name="lar_first_1">Tabelle1!$B$5:$P$5</definedName>
    <definedName name="lar_highlight_1">Tabelle1!$J$6:$J$38</definedName>
    <definedName name="lar_highlight_2">Tabelle1!$P$6:$P$38</definedName>
    <definedName name="lar_last_1">Tabelle1!$B$6:$P$6</definedName>
    <definedName name="name_1">Tabelle1!$B:$B</definedName>
    <definedName name="sn_offsetconversiondone">Tabelle1!$A$1</definedName>
    <definedName name="sn_title">'MAG Average FX rates 201920_'!$A$1</definedName>
    <definedName name="stichtag">Tabelle1!$B$44</definedName>
    <definedName name="vorjahr">Tabelle1!$B$46</definedName>
    <definedName name="vorvorjahr">Tabelle1!$B$45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1" l="1"/>
  <c r="P38" i="1"/>
  <c r="J38" i="1"/>
  <c r="P37" i="1"/>
  <c r="J37" i="1"/>
  <c r="P36" i="1"/>
  <c r="J36" i="1"/>
  <c r="P35" i="1"/>
  <c r="J35" i="1"/>
  <c r="P34" i="1"/>
  <c r="J34" i="1"/>
  <c r="P33" i="1"/>
  <c r="J33" i="1"/>
  <c r="P32" i="1"/>
  <c r="J32" i="1"/>
  <c r="P31" i="1"/>
  <c r="J31" i="1"/>
  <c r="P30" i="1"/>
  <c r="J30" i="1"/>
  <c r="P29" i="1"/>
  <c r="J29" i="1"/>
  <c r="P28" i="1"/>
  <c r="J28" i="1"/>
  <c r="P27" i="1"/>
  <c r="J27" i="1"/>
  <c r="P26" i="1"/>
  <c r="J26" i="1"/>
  <c r="P25" i="1"/>
  <c r="J25" i="1"/>
  <c r="P24" i="1"/>
  <c r="J24" i="1"/>
  <c r="P23" i="1"/>
  <c r="J23" i="1"/>
  <c r="P22" i="1"/>
  <c r="J22" i="1"/>
  <c r="P21" i="1"/>
  <c r="J21" i="1"/>
  <c r="P20" i="1"/>
  <c r="J20" i="1"/>
  <c r="P19" i="1"/>
  <c r="J19" i="1"/>
  <c r="P18" i="1"/>
  <c r="J18" i="1"/>
  <c r="P17" i="1"/>
  <c r="J17" i="1"/>
  <c r="P16" i="1"/>
  <c r="J16" i="1"/>
  <c r="P15" i="1"/>
  <c r="J15" i="1"/>
  <c r="P14" i="1"/>
  <c r="J14" i="1"/>
  <c r="P13" i="1"/>
  <c r="J13" i="1"/>
  <c r="P12" i="1"/>
  <c r="J12" i="1"/>
  <c r="P11" i="1"/>
  <c r="J11" i="1"/>
  <c r="P10" i="1"/>
  <c r="J10" i="1"/>
  <c r="P9" i="1"/>
  <c r="J9" i="1"/>
  <c r="P8" i="1"/>
  <c r="J8" i="1"/>
  <c r="P6" i="1"/>
  <c r="L6" i="1"/>
  <c r="J6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Zander, Claudia</author>
  </authors>
  <commentList>
    <comment ref="J4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Zander, Claudia:</t>
        </r>
        <r>
          <rPr>
            <sz val="9"/>
            <color indexed="81"/>
            <rFont val="Tahoma"/>
            <family val="2"/>
          </rPr>
          <t xml:space="preserve">
das Tfür Tausend ist aus der Kurstabelle zu entfernen</t>
        </r>
      </text>
    </comment>
    <comment ref="J4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Zander, Claudia:</t>
        </r>
        <r>
          <rPr>
            <sz val="9"/>
            <color indexed="81"/>
            <rFont val="Tahoma"/>
            <family val="2"/>
          </rPr>
          <t xml:space="preserve">
das Tfür Tausend ist aus der Kurstabelle zu entfernen</t>
        </r>
      </text>
    </comment>
    <comment ref="J5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Zander, Claudia:</t>
        </r>
        <r>
          <rPr>
            <sz val="9"/>
            <color indexed="81"/>
            <rFont val="Tahoma"/>
            <family val="2"/>
          </rPr>
          <t xml:space="preserve">
sind aufgenommen wg Angaben (Nullmeldung) in Tabelle "Verbindlichkeiten ggü. Kreditinstituten" Kap. 37 </t>
        </r>
      </text>
    </comment>
  </commentList>
</comments>
</file>

<file path=xl/sharedStrings.xml><?xml version="1.0" encoding="utf-8"?>
<sst xmlns="http://schemas.openxmlformats.org/spreadsheetml/2006/main" count="553" uniqueCount="192">
  <si>
    <t>Auszug aus Tagetik Stand: 31.102019 - 18:31</t>
  </si>
  <si>
    <t>lar_highlight_3</t>
  </si>
  <si>
    <t>lar_highlight_4</t>
  </si>
  <si>
    <t>lar_first_1</t>
  </si>
  <si>
    <t>Durchschnittskurs je €</t>
  </si>
  <si>
    <t>Stichtagskurs je €</t>
  </si>
  <si>
    <t>Scenario</t>
  </si>
  <si>
    <t>Period</t>
  </si>
  <si>
    <t>Currency</t>
  </si>
  <si>
    <t>Average FX rate</t>
  </si>
  <si>
    <t>Period FX rate</t>
  </si>
  <si>
    <t>Final FX rate</t>
  </si>
  <si>
    <t>UserUpd</t>
  </si>
  <si>
    <t>DateUpd</t>
  </si>
  <si>
    <t>Origin</t>
  </si>
  <si>
    <t>lar_last_1</t>
  </si>
  <si>
    <t>12M 2012/13</t>
  </si>
  <si>
    <t>2020A00</t>
  </si>
  <si>
    <t>12</t>
  </si>
  <si>
    <t>AED</t>
  </si>
  <si>
    <t>SERGE.HEIDENREICH@METRO.DE</t>
  </si>
  <si>
    <t>MAP_TCURR_TCURR_TGK</t>
  </si>
  <si>
    <t>AUD</t>
  </si>
  <si>
    <t>Ägyptisches Pfund</t>
  </si>
  <si>
    <t>EGP</t>
  </si>
  <si>
    <t>BAM</t>
  </si>
  <si>
    <t xml:space="preserve">Britisches Pfund </t>
  </si>
  <si>
    <t>GBP</t>
  </si>
  <si>
    <t>BDT</t>
  </si>
  <si>
    <t>Bulgarischer Lew</t>
  </si>
  <si>
    <t>BGN</t>
  </si>
  <si>
    <t>Chinesischer Renminbi</t>
  </si>
  <si>
    <t>CNY</t>
  </si>
  <si>
    <t>CAD</t>
  </si>
  <si>
    <t>Dänische Krone</t>
  </si>
  <si>
    <t>DKK</t>
  </si>
  <si>
    <t>CHF</t>
  </si>
  <si>
    <t>Hongkong-Dollar</t>
  </si>
  <si>
    <t>HKD</t>
  </si>
  <si>
    <t>Indische Rupie</t>
  </si>
  <si>
    <t>INR</t>
  </si>
  <si>
    <t>CZK</t>
  </si>
  <si>
    <t>Indonesische Rupie</t>
  </si>
  <si>
    <t>IDR</t>
  </si>
  <si>
    <t>Japanischer Yen</t>
  </si>
  <si>
    <t>JPY</t>
  </si>
  <si>
    <t>Kasachischer Tenge</t>
  </si>
  <si>
    <t>KZT</t>
  </si>
  <si>
    <t>EUR</t>
  </si>
  <si>
    <t>Kroatische Kuna</t>
  </si>
  <si>
    <t>HRK</t>
  </si>
  <si>
    <t xml:space="preserve">Malaysischer Ringgit </t>
  </si>
  <si>
    <t>MYR</t>
  </si>
  <si>
    <t>Moldau-Leu</t>
  </si>
  <si>
    <t>MDL</t>
  </si>
  <si>
    <t>Myanmar-Kyat</t>
  </si>
  <si>
    <t>MMK</t>
  </si>
  <si>
    <t>HUF</t>
  </si>
  <si>
    <t>Norwegische Krone</t>
  </si>
  <si>
    <t>NOK</t>
  </si>
  <si>
    <t>Pakistanische Rupie</t>
  </si>
  <si>
    <t>PKR</t>
  </si>
  <si>
    <t xml:space="preserve">Philippinischer Peso </t>
  </si>
  <si>
    <t>PHP</t>
  </si>
  <si>
    <t>KRW</t>
  </si>
  <si>
    <t>Polnischer Złoty</t>
  </si>
  <si>
    <t>PLN</t>
  </si>
  <si>
    <t>Rumänischer Leu</t>
  </si>
  <si>
    <t>RON</t>
  </si>
  <si>
    <t>MAD</t>
  </si>
  <si>
    <t>Russischer Rubel</t>
  </si>
  <si>
    <t>RUB</t>
  </si>
  <si>
    <t xml:space="preserve">Schweizer Franken </t>
  </si>
  <si>
    <t>MOP</t>
  </si>
  <si>
    <t>Serbischer Dinar</t>
  </si>
  <si>
    <t>RSD</t>
  </si>
  <si>
    <t>Singapur-Dollar</t>
  </si>
  <si>
    <t>SGD</t>
  </si>
  <si>
    <t>Tschechische Krone</t>
  </si>
  <si>
    <t>NZD</t>
  </si>
  <si>
    <t>Türkische Lira</t>
  </si>
  <si>
    <t>TRY</t>
  </si>
  <si>
    <t>Ukrainische Hrywnja</t>
  </si>
  <si>
    <t>UAH</t>
  </si>
  <si>
    <t>Ungarischer Forint</t>
  </si>
  <si>
    <t>US-Dollar</t>
  </si>
  <si>
    <t>USD</t>
  </si>
  <si>
    <t>VAE-Dirham</t>
  </si>
  <si>
    <t>Vietnamesischer Dong</t>
  </si>
  <si>
    <t>VND</t>
  </si>
  <si>
    <t>SEK</t>
  </si>
  <si>
    <t>THB</t>
  </si>
  <si>
    <t>30.9.</t>
  </si>
  <si>
    <t>WD</t>
  </si>
  <si>
    <t>Anpassung erforderlich für:</t>
  </si>
  <si>
    <t>Stichprobeprüfung Kurse 02.11.18 19:17</t>
  </si>
  <si>
    <t xml:space="preserve">2017_18 sind aufgenommen wg Kursnennung (Nullmeldung) in Tabelle "Verbindlichkeiten ggü. Kreditinstituten" Kap. 37 </t>
  </si>
  <si>
    <t>Anpassung Währungskurstabelle für GJ 2017_18</t>
  </si>
  <si>
    <t>FAKTOR</t>
  </si>
  <si>
    <t>X1.000.000,0</t>
  </si>
  <si>
    <t>ZOFFSET</t>
  </si>
  <si>
    <t>X0</t>
  </si>
  <si>
    <t>SOFFSET</t>
  </si>
  <si>
    <t>NAME</t>
  </si>
  <si>
    <t>XWechselkurse</t>
  </si>
  <si>
    <t>KAPID</t>
  </si>
  <si>
    <t>X8848</t>
  </si>
  <si>
    <t>ID</t>
  </si>
  <si>
    <t>X5936</t>
  </si>
  <si>
    <t>FILEID</t>
  </si>
  <si>
    <t>X12660</t>
  </si>
  <si>
    <t>VERSION</t>
  </si>
  <si>
    <t>X1329501396</t>
  </si>
  <si>
    <t>SCHNIPSELZAHLENFORMATIERUNG</t>
  </si>
  <si>
    <t>X#,##0</t>
  </si>
  <si>
    <t>FORMATVORLAGE</t>
  </si>
  <si>
    <t>X</t>
  </si>
  <si>
    <t>INPFACT</t>
  </si>
  <si>
    <t>X1</t>
  </si>
  <si>
    <t>WRITEPROTECTED</t>
  </si>
  <si>
    <t>SILENT</t>
  </si>
  <si>
    <t>KEEPCHANGEHISTORY</t>
  </si>
  <si>
    <t>XFALSE</t>
  </si>
  <si>
    <t>XBRLTUPLEWORKBOOK</t>
  </si>
  <si>
    <t>XFalse</t>
  </si>
  <si>
    <t>METRO AG</t>
  </si>
  <si>
    <t>Current exchange rates (September 2020)</t>
  </si>
  <si>
    <t>Country</t>
  </si>
  <si>
    <t>Previous year</t>
  </si>
  <si>
    <t>Actual year</t>
  </si>
  <si>
    <t>denotation</t>
  </si>
  <si>
    <t>Utd.Arab.Emir.</t>
  </si>
  <si>
    <t>Albania</t>
  </si>
  <si>
    <t>ALL</t>
  </si>
  <si>
    <t>Australia</t>
  </si>
  <si>
    <t>Bosnia</t>
  </si>
  <si>
    <t>Bulgaria</t>
  </si>
  <si>
    <t>Belarus</t>
  </si>
  <si>
    <t>BYR</t>
  </si>
  <si>
    <t>Switzerland</t>
  </si>
  <si>
    <t>China</t>
  </si>
  <si>
    <t>Czech Republic</t>
  </si>
  <si>
    <t>Denmark</t>
  </si>
  <si>
    <t>Algeria</t>
  </si>
  <si>
    <t>DZD</t>
  </si>
  <si>
    <t>Egypt</t>
  </si>
  <si>
    <t>United Kingdom</t>
  </si>
  <si>
    <t>Hong Kong</t>
  </si>
  <si>
    <t>Croatia</t>
  </si>
  <si>
    <t>Hungary</t>
  </si>
  <si>
    <t>Indonesia</t>
  </si>
  <si>
    <t>India</t>
  </si>
  <si>
    <t>Iran</t>
  </si>
  <si>
    <t>IRR</t>
  </si>
  <si>
    <t>Japan</t>
  </si>
  <si>
    <t>South Korea</t>
  </si>
  <si>
    <t>Kazakhstan</t>
  </si>
  <si>
    <t>Morocco</t>
  </si>
  <si>
    <t>Moldova</t>
  </si>
  <si>
    <t>Myanmar</t>
  </si>
  <si>
    <t>Macedonia</t>
  </si>
  <si>
    <t>MKD</t>
  </si>
  <si>
    <t>Macau</t>
  </si>
  <si>
    <t>Malaysia</t>
  </si>
  <si>
    <t>Norway</t>
  </si>
  <si>
    <t>New Zealand</t>
  </si>
  <si>
    <t>Philippines</t>
  </si>
  <si>
    <t>Pakistan</t>
  </si>
  <si>
    <t>Poland</t>
  </si>
  <si>
    <t>Romania</t>
  </si>
  <si>
    <t>Serbia</t>
  </si>
  <si>
    <t>Russia</t>
  </si>
  <si>
    <t>Sweden</t>
  </si>
  <si>
    <t>Singapure</t>
  </si>
  <si>
    <t>Thailand</t>
  </si>
  <si>
    <t>Turkey</t>
  </si>
  <si>
    <t>Taiwan</t>
  </si>
  <si>
    <t>TWD</t>
  </si>
  <si>
    <t>Ukraine</t>
  </si>
  <si>
    <t>USA</t>
  </si>
  <si>
    <t>Vietnam</t>
  </si>
  <si>
    <t>Wechselkurstabelle</t>
  </si>
  <si>
    <t>Average exchange rates (September 2020)</t>
  </si>
  <si>
    <t>cum.</t>
  </si>
  <si>
    <t>01.10.2018-
30.09.2019</t>
  </si>
  <si>
    <t>01.10.2019-
30.09.2020</t>
  </si>
  <si>
    <t>01.10.2018-
31.12.2018</t>
  </si>
  <si>
    <t>01.10.2019-
31.12.2019</t>
  </si>
  <si>
    <t>01.10.2018-
31.03.2019</t>
  </si>
  <si>
    <t>01.10.2019-
31.03.2020</t>
  </si>
  <si>
    <t>01.10.2018-
30.06.2019</t>
  </si>
  <si>
    <t>01.10.2019-
30.06.2020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</si>
</sst>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000"/>
    <numFmt numFmtId="165" formatCode="d/m/yyyy;@"/>
    <numFmt numFmtId="166" formatCode="#,##0.00000_D"/>
    <numFmt numFmtId="167" formatCode="mmm/d/yy\ h:mm"/>
    <numFmt numFmtId="168" formatCode="#,##0.000000000000"/>
    <numFmt numFmtId="169" formatCode="0.00000"/>
    <numFmt numFmtId="170" formatCode="\ \ @"/>
    <numFmt numFmtId="171" formatCode="#,##0_D"/>
  </numFmts>
  <fonts count="22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6.5"/>
      <name val="Arial"/>
      <family val="2"/>
    </font>
    <font>
      <sz val="1"/>
      <name val="Arial"/>
      <family val="2"/>
    </font>
    <font>
      <sz val="12"/>
      <name val="Arial"/>
      <family val="2"/>
    </font>
    <font>
      <sz val="11"/>
      <name val="Calibri"/>
      <family val="2"/>
    </font>
    <font>
      <sz val="8"/>
      <name val="Arial"/>
      <family val="2"/>
    </font>
    <font>
      <sz val="11"/>
      <color indexed="8"/>
      <name val="Calibri"/>
      <family val="2"/>
      <scheme val="minor"/>
    </font>
    <font>
      <sz val="11"/>
      <color rgb="FF1F497D"/>
      <name val="Arial"/>
      <family val="2"/>
    </font>
    <font>
      <sz val="10"/>
      <color rgb="FF000000"/>
      <name val="Arial"/>
      <family val="2"/>
    </font>
    <font>
      <sz val="10"/>
      <name val="Tahoma"/>
      <family val="2"/>
    </font>
    <font>
      <sz val="11"/>
      <name val="Calibri"/>
      <family val="2"/>
    </font>
    <font>
      <sz val="11"/>
      <name val="Calibri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gray0625">
        <fgColor indexed="1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251">
    <xf numFmtId="0" fontId="0" fillId="0" borderId="0" xfId="0"/>
    <xf numFmtId="0" fontId="0" fillId="0" borderId="0" xfId="0"/>
    <xf numFmtId="0" fontId="2" fillId="0" borderId="0" xfId="0" applyFont="1"/>
    <xf numFmtId="164" fontId="3" fillId="0" borderId="1" xfId="0" applyNumberFormat="1" applyFont="1" applyBorder="1" applyAlignment="1">
      <alignment horizontal="right" wrapText="1"/>
    </xf>
    <xf numFmtId="164" fontId="3" fillId="0" borderId="2" xfId="0" applyNumberFormat="1" applyFont="1" applyBorder="1" applyAlignment="1">
      <alignment horizontal="right" wrapText="1"/>
    </xf>
    <xf numFmtId="49" fontId="3" fillId="0" borderId="1" xfId="0" applyNumberFormat="1" applyFont="1" applyBorder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/>
    <xf numFmtId="164" fontId="3" fillId="0" borderId="0" xfId="0" applyNumberFormat="1" applyFont="1" applyAlignment="1">
      <alignment horizontal="right" wrapText="1"/>
    </xf>
    <xf numFmtId="49" fontId="3" fillId="0" borderId="0" xfId="0" applyNumberFormat="1" applyFont="1" applyAlignment="1">
      <alignment horizontal="right" wrapText="1"/>
    </xf>
    <xf numFmtId="0" fontId="3" fillId="0" borderId="2" xfId="0" applyFont="1" applyBorder="1" applyAlignment="1">
      <alignment wrapText="1"/>
    </xf>
    <xf numFmtId="0" fontId="1" fillId="0" borderId="0" xfId="0" applyFont="1" applyAlignment="1">
      <alignment horizontal="right"/>
    </xf>
    <xf numFmtId="0" fontId="5" fillId="3" borderId="0" xfId="0" applyFont="1" applyFill="1" applyAlignment="1">
      <alignment horizontal="center" vertical="center"/>
    </xf>
    <xf numFmtId="166" fontId="5" fillId="0" borderId="0" xfId="0" applyNumberFormat="1" applyFont="1" applyAlignment="1">
      <alignment horizontal="right" vertical="center"/>
    </xf>
    <xf numFmtId="0" fontId="4" fillId="0" borderId="0" xfId="0" applyFont="1"/>
    <xf numFmtId="0" fontId="5" fillId="3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65" fontId="3" fillId="0" borderId="4" xfId="0" applyNumberFormat="1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10" fillId="0" borderId="0" xfId="0" applyFont="1"/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166" fontId="7" fillId="0" borderId="0" xfId="0" applyNumberFormat="1" applyFont="1" applyAlignment="1">
      <alignment horizontal="right" vertical="center"/>
    </xf>
    <xf numFmtId="1" fontId="7" fillId="3" borderId="0" xfId="0" applyNumberFormat="1" applyFont="1" applyFill="1" applyAlignment="1">
      <alignment horizontal="center" vertical="center"/>
    </xf>
    <xf numFmtId="0" fontId="7" fillId="0" borderId="0" xfId="0" applyFont="1"/>
    <xf numFmtId="164" fontId="7" fillId="0" borderId="0" xfId="0" applyNumberFormat="1" applyFont="1" applyAlignment="1">
      <alignment horizontal="right" wrapText="1"/>
    </xf>
    <xf numFmtId="14" fontId="4" fillId="0" borderId="0" xfId="0" applyNumberFormat="1" applyFont="1"/>
    <xf numFmtId="14" fontId="7" fillId="0" borderId="0" xfId="0" applyNumberFormat="1" applyFont="1"/>
    <xf numFmtId="0" fontId="7" fillId="4" borderId="0" xfId="0" applyFont="1" applyFill="1" applyAlignment="1">
      <alignment horizontal="center" vertical="center"/>
    </xf>
    <xf numFmtId="0" fontId="7" fillId="5" borderId="0" xfId="0" applyFont="1" applyFill="1"/>
    <xf numFmtId="0" fontId="1" fillId="0" borderId="0" xfId="0" applyFont="1"/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righ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1" fillId="7" borderId="0" xfId="0" applyFont="1" applyFill="1"/>
    <xf numFmtId="0" fontId="1" fillId="0" borderId="0" xfId="0" applyFont="1"/>
    <xf numFmtId="14" fontId="1" fillId="0" borderId="0" xfId="0" applyNumberFormat="1" applyFont="1"/>
    <xf numFmtId="0" fontId="3" fillId="0" borderId="5" xfId="0" applyFont="1" applyBorder="1" applyAlignment="1">
      <alignment horizontal="left"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0" fontId="3" fillId="2" borderId="4" xfId="0" applyFont="1" applyFill="1" applyBorder="1" applyAlignment="1">
      <alignment horizontal="right" wrapText="1"/>
    </xf>
    <xf numFmtId="165" fontId="3" fillId="0" borderId="0" xfId="0" applyNumberFormat="1" applyFont="1" applyAlignment="1">
      <alignment horizontal="right" wrapText="1"/>
    </xf>
    <xf numFmtId="165" fontId="3" fillId="2" borderId="4" xfId="0" applyNumberFormat="1" applyFont="1" applyFill="1" applyBorder="1" applyAlignment="1">
      <alignment horizontal="right" wrapText="1"/>
    </xf>
    <xf numFmtId="164" fontId="3" fillId="2" borderId="2" xfId="0" applyNumberFormat="1" applyFont="1" applyFill="1" applyBorder="1" applyAlignment="1">
      <alignment horizontal="right" wrapText="1"/>
    </xf>
    <xf numFmtId="164" fontId="3" fillId="2" borderId="1" xfId="0" applyNumberFormat="1" applyFont="1" applyFill="1" applyBorder="1" applyAlignment="1">
      <alignment horizontal="right" wrapText="1"/>
    </xf>
    <xf numFmtId="0" fontId="1" fillId="0" borderId="0" xfId="0" applyFont="1"/>
    <xf numFmtId="0" fontId="11" fillId="0" borderId="0" xfId="0" applyFont="1" applyAlignment="1">
      <alignment vertical="center"/>
    </xf>
    <xf numFmtId="164" fontId="3" fillId="4" borderId="0" xfId="0" applyNumberFormat="1" applyFont="1" applyFill="1" applyAlignment="1">
      <alignment horizontal="right" wrapText="1"/>
    </xf>
    <xf numFmtId="164" fontId="3" fillId="6" borderId="0" xfId="0" applyNumberFormat="1" applyFont="1" applyFill="1" applyAlignment="1">
      <alignment horizontal="right" vertical="top" wrapText="1"/>
    </xf>
    <xf numFmtId="164" fontId="1" fillId="0" borderId="0" xfId="0" applyNumberFormat="1" applyFont="1"/>
    <xf numFmtId="167" fontId="12" fillId="0" borderId="0" xfId="2" applyNumberFormat="1" applyFont="1"/>
    <xf numFmtId="0" fontId="12" fillId="0" borderId="0" xfId="2" applyFont="1"/>
    <xf numFmtId="168" fontId="8" fillId="0" borderId="0" xfId="2" applyNumberFormat="1" applyAlignment="1">
      <alignment horizontal="right"/>
    </xf>
    <xf numFmtId="0" fontId="1" fillId="0" borderId="0" xfId="0" applyFont="1"/>
    <xf numFmtId="0" fontId="1" fillId="0" borderId="0" xfId="0" applyFont="1"/>
    <xf numFmtId="167" fontId="13" fillId="0" borderId="0" xfId="2" applyNumberFormat="1" applyFont="1"/>
    <xf numFmtId="0" fontId="13" fillId="0" borderId="0" xfId="2" applyFont="1"/>
    <xf numFmtId="168" fontId="8" fillId="0" borderId="0" xfId="2" applyNumberFormat="1" applyAlignment="1">
      <alignment horizontal="right"/>
    </xf>
    <xf numFmtId="0" fontId="0" fillId="0" borderId="0" xfId="0"/>
    <xf numFmtId="170" fontId="14" fillId="0" borderId="6" xfId="0" applyNumberFormat="1" applyFont="1" applyBorder="1" applyAlignment="1">
      <alignment vertical="center"/>
    </xf>
    <xf numFmtId="0" fontId="16" fillId="3" borderId="0" xfId="0" applyFont="1" applyFill="1"/>
    <xf numFmtId="0" fontId="16" fillId="0" borderId="0" xfId="0" applyFont="1"/>
    <xf numFmtId="0" fontId="15" fillId="0" borderId="4" xfId="0" applyFont="1" applyBorder="1" applyAlignment="1">
      <alignment horizontal="center" vertical="center"/>
    </xf>
    <xf numFmtId="0" fontId="16" fillId="0" borderId="4" xfId="0" applyFont="1" applyBorder="1"/>
    <xf numFmtId="0" fontId="16" fillId="0" borderId="4" xfId="0" applyFont="1" applyBorder="1"/>
    <xf numFmtId="0" fontId="16" fillId="0" borderId="8" xfId="0" applyFont="1" applyBorder="1"/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Continuous" vertical="center"/>
    </xf>
    <xf numFmtId="0" fontId="16" fillId="0" borderId="9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" fontId="16" fillId="0" borderId="10" xfId="0" quotePrefix="1" applyNumberFormat="1" applyFont="1" applyBorder="1" applyAlignment="1">
      <alignment horizontal="center"/>
    </xf>
    <xf numFmtId="1" fontId="16" fillId="0" borderId="13" xfId="0" quotePrefix="1" applyNumberFormat="1" applyFont="1" applyBorder="1" applyAlignment="1">
      <alignment horizontal="center"/>
    </xf>
    <xf numFmtId="1" fontId="16" fillId="0" borderId="14" xfId="0" quotePrefix="1" applyNumberFormat="1" applyFont="1" applyBorder="1" applyAlignment="1">
      <alignment horizontal="center"/>
    </xf>
    <xf numFmtId="14" fontId="16" fillId="0" borderId="13" xfId="0" applyNumberFormat="1" applyFont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1" fontId="1" fillId="0" borderId="0" xfId="0" applyNumberFormat="1" applyFont="1"/>
    <xf numFmtId="14" fontId="16" fillId="0" borderId="15" xfId="0" applyNumberFormat="1" applyFont="1" applyBorder="1" applyAlignment="1">
      <alignment horizontal="center"/>
    </xf>
    <xf numFmtId="14" fontId="16" fillId="0" borderId="16" xfId="0" applyNumberFormat="1" applyFont="1" applyBorder="1" applyAlignment="1">
      <alignment horizontal="center"/>
    </xf>
    <xf numFmtId="0" fontId="5" fillId="3" borderId="17" xfId="0" applyFont="1" applyFill="1" applyBorder="1" applyAlignment="1">
      <alignment horizontal="center" vertical="center"/>
    </xf>
    <xf numFmtId="166" fontId="5" fillId="3" borderId="17" xfId="0" applyNumberFormat="1" applyFont="1" applyFill="1" applyBorder="1" applyAlignment="1">
      <alignment horizontal="right" vertical="center"/>
    </xf>
    <xf numFmtId="166" fontId="5" fillId="3" borderId="18" xfId="0" applyNumberFormat="1" applyFont="1" applyFill="1" applyBorder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5" fillId="3" borderId="19" xfId="0" applyFont="1" applyFill="1" applyBorder="1" applyAlignment="1">
      <alignment horizontal="center" vertical="center"/>
    </xf>
    <xf numFmtId="166" fontId="5" fillId="3" borderId="19" xfId="0" applyNumberFormat="1" applyFont="1" applyFill="1" applyBorder="1" applyAlignment="1">
      <alignment horizontal="right" vertical="center"/>
    </xf>
    <xf numFmtId="166" fontId="5" fillId="3" borderId="20" xfId="0" applyNumberFormat="1" applyFont="1" applyFill="1" applyBorder="1" applyAlignment="1">
      <alignment horizontal="right" vertical="center"/>
    </xf>
    <xf numFmtId="0" fontId="5" fillId="3" borderId="21" xfId="0" applyFont="1" applyFill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19" xfId="0" applyFont="1" applyBorder="1" applyAlignment="1">
      <alignment horizontal="center" vertical="center"/>
    </xf>
    <xf numFmtId="166" fontId="5" fillId="0" borderId="19" xfId="0" applyNumberFormat="1" applyFont="1" applyBorder="1" applyAlignment="1">
      <alignment horizontal="right" vertical="center"/>
    </xf>
    <xf numFmtId="166" fontId="5" fillId="0" borderId="20" xfId="0" applyNumberFormat="1" applyFont="1" applyBorder="1" applyAlignment="1">
      <alignment horizontal="right" vertical="center"/>
    </xf>
    <xf numFmtId="1" fontId="5" fillId="3" borderId="19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vertical="center"/>
    </xf>
    <xf numFmtId="0" fontId="5" fillId="3" borderId="23" xfId="0" applyFont="1" applyFill="1" applyBorder="1" applyAlignment="1">
      <alignment horizontal="center" vertical="center"/>
    </xf>
    <xf numFmtId="166" fontId="5" fillId="3" borderId="23" xfId="0" applyNumberFormat="1" applyFont="1" applyFill="1" applyBorder="1" applyAlignment="1">
      <alignment horizontal="right" vertical="center"/>
    </xf>
    <xf numFmtId="166" fontId="5" fillId="3" borderId="24" xfId="0" applyNumberFormat="1" applyFont="1" applyFill="1" applyBorder="1" applyAlignment="1">
      <alignment horizontal="right" vertical="center"/>
    </xf>
    <xf numFmtId="0" fontId="5" fillId="0" borderId="0" xfId="0" applyFont="1"/>
    <xf numFmtId="0" fontId="5" fillId="0" borderId="0" xfId="0" applyFont="1"/>
    <xf numFmtId="0" fontId="1" fillId="0" borderId="0" xfId="0" applyFont="1"/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3" fontId="5" fillId="3" borderId="0" xfId="0" applyNumberFormat="1" applyFont="1" applyFill="1" applyAlignment="1">
      <alignment horizontal="center"/>
    </xf>
    <xf numFmtId="169" fontId="5" fillId="3" borderId="0" xfId="0" applyNumberFormat="1" applyFont="1" applyFill="1"/>
    <xf numFmtId="169" fontId="17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/>
    <xf numFmtId="1" fontId="1" fillId="0" borderId="10" xfId="0" applyNumberFormat="1" applyFont="1" applyBorder="1"/>
    <xf numFmtId="166" fontId="1" fillId="3" borderId="0" xfId="0" applyNumberFormat="1" applyFont="1" applyFill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71" fontId="5" fillId="3" borderId="0" xfId="0" applyNumberFormat="1" applyFont="1" applyFill="1" applyAlignment="1">
      <alignment horizontal="right" vertical="center"/>
    </xf>
    <xf numFmtId="171" fontId="5" fillId="3" borderId="0" xfId="0" applyNumberFormat="1" applyFont="1" applyFill="1"/>
    <xf numFmtId="171" fontId="5" fillId="3" borderId="0" xfId="0" applyNumberFormat="1" applyFont="1" applyFill="1"/>
    <xf numFmtId="1" fontId="1" fillId="0" borderId="25" xfId="0" applyNumberFormat="1" applyFont="1" applyBorder="1"/>
    <xf numFmtId="166" fontId="1" fillId="3" borderId="0" xfId="0" applyNumberFormat="1" applyFont="1" applyFill="1" applyAlignment="1">
      <alignment horizontal="right" vertical="center"/>
    </xf>
    <xf numFmtId="0" fontId="15" fillId="0" borderId="3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/>
    </xf>
    <xf numFmtId="0" fontId="19" fillId="3" borderId="3" xfId="0" applyFont="1" applyFill="1" applyBorder="1"/>
    <xf numFmtId="0" fontId="19" fillId="3" borderId="26" xfId="0" applyFont="1" applyFill="1" applyBorder="1"/>
    <xf numFmtId="0" fontId="15" fillId="0" borderId="6" xfId="0" applyFont="1" applyBorder="1" applyAlignment="1">
      <alignment vertical="center"/>
    </xf>
    <xf numFmtId="0" fontId="16" fillId="0" borderId="11" xfId="0" applyFont="1" applyBorder="1"/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5" fillId="3" borderId="29" xfId="0" applyFont="1" applyFill="1" applyBorder="1" applyAlignment="1">
      <alignment vertical="center"/>
    </xf>
    <xf numFmtId="0" fontId="18" fillId="8" borderId="3" xfId="0" applyFont="1" applyFill="1" applyBorder="1" applyAlignment="1">
      <alignment vertical="center"/>
    </xf>
    <xf numFmtId="0" fontId="15" fillId="8" borderId="4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Continuous" vertical="center"/>
    </xf>
    <xf numFmtId="0" fontId="16" fillId="8" borderId="10" xfId="0" applyFont="1" applyFill="1" applyBorder="1" applyAlignment="1">
      <alignment horizontal="center" vertical="center"/>
    </xf>
    <xf numFmtId="1" fontId="16" fillId="8" borderId="10" xfId="0" quotePrefix="1" applyNumberFormat="1" applyFont="1" applyFill="1" applyBorder="1" applyAlignment="1">
      <alignment horizontal="center"/>
    </xf>
    <xf numFmtId="14" fontId="16" fillId="8" borderId="13" xfId="0" applyNumberFormat="1" applyFont="1" applyFill="1" applyBorder="1" applyAlignment="1">
      <alignment horizontal="center"/>
    </xf>
    <xf numFmtId="14" fontId="16" fillId="8" borderId="15" xfId="0" applyNumberFormat="1" applyFont="1" applyFill="1" applyBorder="1" applyAlignment="1">
      <alignment horizontal="center"/>
    </xf>
    <xf numFmtId="166" fontId="5" fillId="8" borderId="17" xfId="0" applyNumberFormat="1" applyFont="1" applyFill="1" applyBorder="1" applyAlignment="1">
      <alignment horizontal="right" vertical="center"/>
    </xf>
    <xf numFmtId="166" fontId="5" fillId="8" borderId="19" xfId="0" applyNumberFormat="1" applyFont="1" applyFill="1" applyBorder="1" applyAlignment="1">
      <alignment horizontal="right" vertical="center"/>
    </xf>
    <xf numFmtId="166" fontId="5" fillId="8" borderId="23" xfId="0" applyNumberFormat="1" applyFont="1" applyFill="1" applyBorder="1" applyAlignment="1">
      <alignment horizontal="right" vertical="center"/>
    </xf>
    <xf numFmtId="169" fontId="17" fillId="8" borderId="0" xfId="0" applyNumberFormat="1" applyFont="1" applyFill="1" applyAlignment="1">
      <alignment horizontal="right"/>
    </xf>
    <xf numFmtId="171" fontId="5" fillId="8" borderId="0" xfId="0" applyNumberFormat="1" applyFont="1" applyFill="1"/>
    <xf numFmtId="0" fontId="5" fillId="8" borderId="0" xfId="0" applyFont="1" applyFill="1"/>
    <xf numFmtId="170" fontId="15" fillId="4" borderId="7" xfId="0" applyNumberFormat="1" applyFont="1" applyFill="1" applyBorder="1" applyAlignment="1">
      <alignment vertical="center"/>
    </xf>
    <xf numFmtId="0" fontId="5" fillId="9" borderId="21" xfId="0" applyFont="1" applyFill="1" applyBorder="1" applyAlignment="1">
      <alignment vertical="center"/>
    </xf>
    <xf numFmtId="0" fontId="0" fillId="0" borderId="0" xfId="0"/>
    <xf numFmtId="170" fontId="14" fillId="0" borderId="6" xfId="0" applyNumberFormat="1" applyFont="1" applyBorder="1" applyAlignment="1">
      <alignment vertical="center"/>
    </xf>
    <xf numFmtId="0" fontId="16" fillId="0" borderId="0" xfId="0" applyFont="1"/>
    <xf numFmtId="0" fontId="15" fillId="0" borderId="4" xfId="0" applyFont="1" applyBorder="1" applyAlignment="1">
      <alignment horizontal="center" vertical="center"/>
    </xf>
    <xf numFmtId="0" fontId="16" fillId="0" borderId="4" xfId="0" applyFont="1" applyBorder="1"/>
    <xf numFmtId="0" fontId="16" fillId="0" borderId="4" xfId="0" applyFont="1" applyBorder="1"/>
    <xf numFmtId="0" fontId="16" fillId="0" borderId="8" xfId="0" applyFont="1" applyBorder="1"/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Continuous" vertical="center"/>
    </xf>
    <xf numFmtId="0" fontId="16" fillId="0" borderId="9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" fontId="16" fillId="0" borderId="13" xfId="0" quotePrefix="1" applyNumberFormat="1" applyFont="1" applyBorder="1" applyAlignment="1">
      <alignment horizontal="center"/>
    </xf>
    <xf numFmtId="1" fontId="16" fillId="0" borderId="14" xfId="0" quotePrefix="1" applyNumberFormat="1" applyFont="1" applyBorder="1" applyAlignment="1">
      <alignment horizontal="center"/>
    </xf>
    <xf numFmtId="1" fontId="1" fillId="0" borderId="0" xfId="0" applyNumberFormat="1" applyFont="1"/>
    <xf numFmtId="0" fontId="5" fillId="3" borderId="17" xfId="0" applyFont="1" applyFill="1" applyBorder="1" applyAlignment="1">
      <alignment horizontal="center" vertical="center"/>
    </xf>
    <xf numFmtId="166" fontId="5" fillId="3" borderId="17" xfId="0" applyNumberFormat="1" applyFont="1" applyFill="1" applyBorder="1" applyAlignment="1">
      <alignment horizontal="right" vertical="center"/>
    </xf>
    <xf numFmtId="166" fontId="5" fillId="3" borderId="18" xfId="0" applyNumberFormat="1" applyFont="1" applyFill="1" applyBorder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5" fillId="3" borderId="19" xfId="0" applyFont="1" applyFill="1" applyBorder="1" applyAlignment="1">
      <alignment horizontal="center" vertical="center"/>
    </xf>
    <xf numFmtId="166" fontId="5" fillId="3" borderId="19" xfId="0" applyNumberFormat="1" applyFont="1" applyFill="1" applyBorder="1" applyAlignment="1">
      <alignment horizontal="right" vertical="center"/>
    </xf>
    <xf numFmtId="166" fontId="5" fillId="3" borderId="20" xfId="0" applyNumberFormat="1" applyFont="1" applyFill="1" applyBorder="1" applyAlignment="1">
      <alignment horizontal="right" vertical="center"/>
    </xf>
    <xf numFmtId="0" fontId="5" fillId="3" borderId="21" xfId="0" applyFont="1" applyFill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19" xfId="0" applyFont="1" applyBorder="1" applyAlignment="1">
      <alignment horizontal="center" vertical="center"/>
    </xf>
    <xf numFmtId="166" fontId="5" fillId="0" borderId="19" xfId="0" applyNumberFormat="1" applyFont="1" applyBorder="1" applyAlignment="1">
      <alignment horizontal="right" vertical="center"/>
    </xf>
    <xf numFmtId="166" fontId="5" fillId="0" borderId="20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1" fontId="5" fillId="3" borderId="19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vertical="center"/>
    </xf>
    <xf numFmtId="0" fontId="5" fillId="3" borderId="23" xfId="0" applyFont="1" applyFill="1" applyBorder="1" applyAlignment="1">
      <alignment horizontal="center" vertical="center"/>
    </xf>
    <xf numFmtId="166" fontId="5" fillId="3" borderId="23" xfId="0" applyNumberFormat="1" applyFont="1" applyFill="1" applyBorder="1" applyAlignment="1">
      <alignment horizontal="right" vertical="center"/>
    </xf>
    <xf numFmtId="166" fontId="5" fillId="3" borderId="24" xfId="0" applyNumberFormat="1" applyFont="1" applyFill="1" applyBorder="1" applyAlignment="1">
      <alignment horizontal="right" vertical="center"/>
    </xf>
    <xf numFmtId="0" fontId="5" fillId="0" borderId="0" xfId="0" applyFont="1"/>
    <xf numFmtId="0" fontId="5" fillId="0" borderId="0" xfId="0" applyFont="1"/>
    <xf numFmtId="0" fontId="1" fillId="0" borderId="0" xfId="0" applyFont="1"/>
    <xf numFmtId="0" fontId="1" fillId="0" borderId="0" xfId="0" applyFont="1"/>
    <xf numFmtId="1" fontId="16" fillId="0" borderId="13" xfId="0" applyNumberFormat="1" applyFont="1" applyBorder="1" applyAlignment="1">
      <alignment horizontal="center"/>
    </xf>
    <xf numFmtId="1" fontId="16" fillId="0" borderId="14" xfId="0" applyNumberFormat="1" applyFont="1" applyBorder="1" applyAlignment="1">
      <alignment horizontal="center"/>
    </xf>
    <xf numFmtId="14" fontId="16" fillId="3" borderId="15" xfId="0" quotePrefix="1" applyNumberFormat="1" applyFont="1" applyFill="1" applyBorder="1" applyAlignment="1">
      <alignment horizontal="center" wrapText="1"/>
    </xf>
    <xf numFmtId="14" fontId="16" fillId="3" borderId="16" xfId="0" quotePrefix="1" applyNumberFormat="1" applyFont="1" applyFill="1" applyBorder="1" applyAlignment="1">
      <alignment horizontal="center" wrapText="1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3" fontId="5" fillId="3" borderId="0" xfId="0" applyNumberFormat="1" applyFont="1" applyFill="1" applyAlignment="1">
      <alignment horizontal="center"/>
    </xf>
    <xf numFmtId="169" fontId="5" fillId="3" borderId="0" xfId="0" applyNumberFormat="1" applyFont="1" applyFill="1"/>
    <xf numFmtId="169" fontId="17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/>
    <xf numFmtId="1" fontId="1" fillId="0" borderId="10" xfId="0" applyNumberFormat="1" applyFont="1" applyBorder="1"/>
    <xf numFmtId="166" fontId="1" fillId="0" borderId="0" xfId="0" applyNumberFormat="1" applyFont="1" applyAlignment="1">
      <alignment horizontal="right" vertical="center"/>
    </xf>
    <xf numFmtId="171" fontId="5" fillId="3" borderId="0" xfId="0" applyNumberFormat="1" applyFont="1" applyFill="1" applyAlignment="1">
      <alignment horizontal="right" vertical="center"/>
    </xf>
    <xf numFmtId="171" fontId="5" fillId="3" borderId="0" xfId="0" applyNumberFormat="1" applyFont="1" applyFill="1"/>
    <xf numFmtId="171" fontId="5" fillId="3" borderId="0" xfId="0" applyNumberFormat="1" applyFont="1" applyFill="1"/>
    <xf numFmtId="1" fontId="1" fillId="0" borderId="25" xfId="0" applyNumberFormat="1" applyFont="1" applyBorder="1"/>
    <xf numFmtId="166" fontId="1" fillId="0" borderId="0" xfId="0" applyNumberFormat="1" applyFont="1" applyAlignment="1">
      <alignment horizontal="right" vertical="center"/>
    </xf>
    <xf numFmtId="0" fontId="15" fillId="0" borderId="3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/>
    <xf numFmtId="0" fontId="19" fillId="0" borderId="26" xfId="0" applyFont="1" applyBorder="1"/>
    <xf numFmtId="0" fontId="15" fillId="0" borderId="6" xfId="0" applyFont="1" applyBorder="1" applyAlignment="1">
      <alignment vertical="center"/>
    </xf>
    <xf numFmtId="0" fontId="16" fillId="0" borderId="11" xfId="0" applyFont="1" applyBorder="1"/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5" fillId="3" borderId="29" xfId="0" applyFont="1" applyFill="1" applyBorder="1" applyAlignment="1">
      <alignment vertical="center"/>
    </xf>
    <xf numFmtId="0" fontId="5" fillId="3" borderId="30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Continuous" vertical="center"/>
    </xf>
    <xf numFmtId="0" fontId="16" fillId="4" borderId="13" xfId="0" applyFont="1" applyFill="1" applyBorder="1" applyAlignment="1">
      <alignment horizontal="center" vertical="center"/>
    </xf>
    <xf numFmtId="1" fontId="16" fillId="4" borderId="13" xfId="0" quotePrefix="1" applyNumberFormat="1" applyFont="1" applyFill="1" applyBorder="1" applyAlignment="1">
      <alignment horizontal="center"/>
    </xf>
    <xf numFmtId="1" fontId="16" fillId="4" borderId="13" xfId="0" applyNumberFormat="1" applyFont="1" applyFill="1" applyBorder="1" applyAlignment="1">
      <alignment horizontal="center"/>
    </xf>
    <xf numFmtId="14" fontId="16" fillId="4" borderId="15" xfId="0" quotePrefix="1" applyNumberFormat="1" applyFont="1" applyFill="1" applyBorder="1" applyAlignment="1">
      <alignment horizontal="center" wrapText="1"/>
    </xf>
    <xf numFmtId="166" fontId="5" fillId="4" borderId="17" xfId="0" applyNumberFormat="1" applyFont="1" applyFill="1" applyBorder="1" applyAlignment="1">
      <alignment horizontal="right" vertical="center"/>
    </xf>
    <xf numFmtId="166" fontId="5" fillId="4" borderId="19" xfId="0" applyNumberFormat="1" applyFont="1" applyFill="1" applyBorder="1" applyAlignment="1">
      <alignment horizontal="right" vertical="center"/>
    </xf>
    <xf numFmtId="166" fontId="5" fillId="4" borderId="23" xfId="0" applyNumberFormat="1" applyFont="1" applyFill="1" applyBorder="1" applyAlignment="1">
      <alignment horizontal="right" vertical="center"/>
    </xf>
    <xf numFmtId="169" fontId="17" fillId="4" borderId="0" xfId="0" applyNumberFormat="1" applyFont="1" applyFill="1" applyAlignment="1">
      <alignment horizontal="right"/>
    </xf>
    <xf numFmtId="171" fontId="5" fillId="4" borderId="0" xfId="0" applyNumberFormat="1" applyFont="1" applyFill="1"/>
    <xf numFmtId="0" fontId="5" fillId="4" borderId="0" xfId="0" applyFont="1" applyFill="1"/>
    <xf numFmtId="0" fontId="5" fillId="9" borderId="19" xfId="0" applyFont="1" applyFill="1" applyBorder="1" applyAlignment="1">
      <alignment horizontal="center" vertical="center"/>
    </xf>
    <xf numFmtId="166" fontId="5" fillId="9" borderId="19" xfId="0" applyNumberFormat="1" applyFont="1" applyFill="1" applyBorder="1" applyAlignment="1">
      <alignment horizontal="right" vertical="center"/>
    </xf>
    <xf numFmtId="166" fontId="5" fillId="9" borderId="20" xfId="0" applyNumberFormat="1" applyFont="1" applyFill="1" applyBorder="1" applyAlignment="1">
      <alignment horizontal="right" vertical="center"/>
    </xf>
    <xf numFmtId="166" fontId="1" fillId="9" borderId="0" xfId="0" applyNumberFormat="1" applyFont="1" applyFill="1" applyAlignment="1">
      <alignment horizontal="right" vertical="center"/>
    </xf>
    <xf numFmtId="0" fontId="0" fillId="9" borderId="0" xfId="0" applyFill="1"/>
    <xf numFmtId="0" fontId="13" fillId="10" borderId="0" xfId="2" applyFont="1" applyFill="1"/>
    <xf numFmtId="0" fontId="3" fillId="0" borderId="5" xfId="0" applyFont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0" fontId="1" fillId="0" borderId="5" xfId="0" applyFont="1" applyBorder="1"/>
    <xf numFmtId="0" fontId="1" fillId="0" borderId="0" xfId="0" applyFont="1"/>
    <xf numFmtId="0" fontId="3" fillId="0" borderId="3" xfId="0" applyFont="1" applyBorder="1" applyAlignment="1">
      <alignment horizontal="center" wrapText="1"/>
    </xf>
    <xf numFmtId="0" fontId="15" fillId="0" borderId="13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</cellXfs>
  <cellStyles count="3">
    <cellStyle name="Standard" xfId="0" builtinId="0"/>
    <cellStyle name="Standard 2" xfId="1" xr:uid="{00000000-0005-0000-0000-000001000000}"/>
    <cellStyle name="Standard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60</xdr:row>
      <xdr:rowOff>0</xdr:rowOff>
    </xdr:from>
    <xdr:to>
      <xdr:col>31</xdr:col>
      <xdr:colOff>609600</xdr:colOff>
      <xdr:row>115</xdr:row>
      <xdr:rowOff>28575</xdr:rowOff>
    </xdr:to>
    <xdr:pic>
      <xdr:nvPicPr>
        <xdr:cNvPr id="1031" name="Grafik 1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229975"/>
          <a:ext cx="17259300" cy="901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3.2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AD77"/>
  <sheetViews>
    <sheetView showGridLines="0" tabSelected="1" topLeftCell="B1" zoomScale="90" zoomScaleNormal="90" workbookViewId="0">
      <selection activeCell="J8" sqref="J8"/>
    </sheetView>
  </sheetViews>
  <sheetFormatPr baseColWidth="10" defaultColWidth="11.44140625" defaultRowHeight="13.2" outlineLevelRow="1" outlineLevelCol="1" x14ac:dyDescent="0.25"/>
  <cols>
    <col min="1" max="1" width="11" style="41" customWidth="1"/>
    <col min="2" max="2" width="15.33203125" style="13" bestFit="1" customWidth="1"/>
    <col min="3" max="3" width="0.88671875" style="13" customWidth="1"/>
    <col min="4" max="4" width="6.33203125" style="13" customWidth="1"/>
    <col min="5" max="5" width="0.88671875" style="13" customWidth="1"/>
    <col min="6" max="6" width="15.44140625" style="13" customWidth="1"/>
    <col min="7" max="7" width="0.88671875" style="13" hidden="1" customWidth="1"/>
    <col min="8" max="8" width="8.6640625" style="41" hidden="1" customWidth="1" outlineLevel="1"/>
    <col min="9" max="9" width="0.88671875" style="41" customWidth="1" outlineLevel="1"/>
    <col min="10" max="10" width="15.44140625" style="13" customWidth="1"/>
    <col min="11" max="11" width="0.88671875" style="13" customWidth="1"/>
    <col min="12" max="12" width="15.44140625" style="13" customWidth="1"/>
    <col min="13" max="13" width="0.88671875" style="13" hidden="1" customWidth="1"/>
    <col min="14" max="14" width="9.88671875" style="41" hidden="1" customWidth="1" outlineLevel="1"/>
    <col min="15" max="15" width="0.88671875" style="41" customWidth="1" outlineLevel="1"/>
    <col min="16" max="16" width="15.44140625" style="9" customWidth="1"/>
    <col min="17" max="17" width="0.6640625" style="13" customWidth="1"/>
    <col min="18" max="18" width="11.44140625" style="41" customWidth="1"/>
    <col min="19" max="21" width="3.5546875" style="41" customWidth="1"/>
    <col min="22" max="22" width="11.44140625" style="41" customWidth="1"/>
    <col min="23" max="23" width="10.6640625" style="13" bestFit="1" customWidth="1"/>
    <col min="24" max="24" width="11.44140625" style="41" customWidth="1"/>
    <col min="25" max="26" width="20" style="41" bestFit="1" customWidth="1"/>
    <col min="27" max="27" width="20" style="35" bestFit="1" customWidth="1"/>
    <col min="28" max="28" width="11.44140625" style="35" customWidth="1"/>
    <col min="29" max="29" width="11.44140625" style="42" customWidth="1"/>
    <col min="30" max="47" width="11.44140625" style="35" customWidth="1"/>
    <col min="48" max="16384" width="11.44140625" style="35"/>
  </cols>
  <sheetData>
    <row r="1" spans="1:30" x14ac:dyDescent="0.25">
      <c r="A1" s="40"/>
    </row>
    <row r="2" spans="1:30" x14ac:dyDescent="0.25">
      <c r="J2" s="2"/>
      <c r="K2" s="2"/>
      <c r="L2" s="2"/>
      <c r="M2" s="2"/>
      <c r="Q2" s="2"/>
      <c r="V2" s="35" t="s">
        <v>0</v>
      </c>
      <c r="W2" s="2"/>
    </row>
    <row r="3" spans="1:30" ht="15" x14ac:dyDescent="0.25">
      <c r="B3" s="35"/>
      <c r="C3" s="35"/>
      <c r="D3" s="35"/>
      <c r="E3" s="35"/>
      <c r="F3" s="35"/>
      <c r="G3" s="35"/>
      <c r="H3" s="35"/>
      <c r="I3" s="35"/>
      <c r="J3" s="24" t="s">
        <v>1</v>
      </c>
      <c r="K3" s="24"/>
      <c r="L3" s="35"/>
      <c r="M3" s="35"/>
      <c r="N3" s="35"/>
      <c r="O3" s="35"/>
      <c r="P3" s="24" t="s">
        <v>2</v>
      </c>
      <c r="Q3" s="24"/>
      <c r="W3" s="35"/>
      <c r="X3" s="14"/>
      <c r="Y3" s="14"/>
      <c r="Z3" s="15"/>
    </row>
    <row r="4" spans="1:30" s="16" customFormat="1" ht="1.5" customHeight="1" x14ac:dyDescent="0.15">
      <c r="X4" s="14"/>
      <c r="Y4" s="14"/>
      <c r="Z4" s="15"/>
      <c r="AC4" s="31"/>
    </row>
    <row r="5" spans="1:30" ht="15.9" customHeight="1" x14ac:dyDescent="0.25">
      <c r="A5" s="24" t="s">
        <v>3</v>
      </c>
      <c r="B5" s="248"/>
      <c r="C5" s="248"/>
      <c r="D5" s="248"/>
      <c r="E5" s="248"/>
      <c r="F5" s="244" t="s">
        <v>4</v>
      </c>
      <c r="G5" s="244"/>
      <c r="H5" s="244"/>
      <c r="I5" s="244"/>
      <c r="J5" s="244"/>
      <c r="K5" s="43"/>
      <c r="L5" s="245" t="s">
        <v>5</v>
      </c>
      <c r="M5" s="246"/>
      <c r="N5" s="246"/>
      <c r="O5" s="246"/>
      <c r="P5" s="246"/>
      <c r="Q5" s="43"/>
      <c r="T5" s="35"/>
      <c r="U5" s="35"/>
      <c r="V5" s="29" t="s">
        <v>6</v>
      </c>
      <c r="W5" s="25" t="s">
        <v>7</v>
      </c>
      <c r="X5" s="26" t="s">
        <v>8</v>
      </c>
      <c r="Y5" s="33" t="s">
        <v>9</v>
      </c>
      <c r="Z5" s="27" t="s">
        <v>10</v>
      </c>
      <c r="AA5" s="34" t="s">
        <v>11</v>
      </c>
      <c r="AB5" s="29" t="s">
        <v>12</v>
      </c>
      <c r="AC5" s="32" t="s">
        <v>13</v>
      </c>
      <c r="AD5" s="29" t="s">
        <v>14</v>
      </c>
    </row>
    <row r="6" spans="1:30" ht="15" x14ac:dyDescent="0.3">
      <c r="A6" s="24" t="s">
        <v>15</v>
      </c>
      <c r="B6" s="44"/>
      <c r="C6" s="44"/>
      <c r="D6" s="44"/>
      <c r="E6" s="44"/>
      <c r="F6" s="23" t="str">
        <f>vorvorjahr&amp;"/"&amp;B49</f>
        <v>2018/19</v>
      </c>
      <c r="G6" s="39"/>
      <c r="H6" s="45" t="s">
        <v>16</v>
      </c>
      <c r="I6" s="45"/>
      <c r="J6" s="46" t="str">
        <f>+vorjahr&amp;"/"&amp;B50</f>
        <v>2019/20</v>
      </c>
      <c r="K6" s="46"/>
      <c r="L6" s="22" t="str">
        <f>+"30.9."&amp;vorjahr</f>
        <v>30.9.2019</v>
      </c>
      <c r="M6" s="45"/>
      <c r="N6" s="47">
        <v>41182</v>
      </c>
      <c r="O6" s="47"/>
      <c r="P6" s="48" t="str">
        <f>+"30.9."&amp;jahr</f>
        <v>30.9.2020</v>
      </c>
      <c r="Q6" s="46"/>
      <c r="T6" s="17"/>
      <c r="U6" s="14"/>
      <c r="V6" s="62" t="s">
        <v>17</v>
      </c>
      <c r="W6" s="62" t="s">
        <v>18</v>
      </c>
      <c r="X6" s="62" t="s">
        <v>19</v>
      </c>
      <c r="Y6" s="63">
        <v>4.1136299999999997</v>
      </c>
      <c r="Z6" s="63">
        <v>4.3023499999999997</v>
      </c>
      <c r="AA6" s="63">
        <v>4.3023499999999997</v>
      </c>
      <c r="AB6" s="62" t="s">
        <v>20</v>
      </c>
      <c r="AC6" s="61">
        <v>44105.210058715274</v>
      </c>
      <c r="AD6" s="62" t="s">
        <v>21</v>
      </c>
    </row>
    <row r="7" spans="1:30" ht="15" customHeight="1" outlineLevel="1" x14ac:dyDescent="0.3">
      <c r="B7" s="20"/>
      <c r="C7" s="20"/>
      <c r="D7" s="12"/>
      <c r="E7" s="12"/>
      <c r="F7" s="3"/>
      <c r="G7" s="12"/>
      <c r="H7" s="4"/>
      <c r="I7" s="4"/>
      <c r="J7" s="49"/>
      <c r="K7" s="49"/>
      <c r="L7" s="3"/>
      <c r="M7" s="4"/>
      <c r="N7" s="4"/>
      <c r="O7" s="4"/>
      <c r="P7" s="49"/>
      <c r="Q7" s="49"/>
      <c r="R7" s="55"/>
      <c r="T7" s="17"/>
      <c r="U7" s="14"/>
      <c r="V7" s="62" t="s">
        <v>17</v>
      </c>
      <c r="W7" s="62" t="s">
        <v>18</v>
      </c>
      <c r="X7" s="62" t="s">
        <v>22</v>
      </c>
      <c r="Y7" s="63">
        <v>1.65222</v>
      </c>
      <c r="Z7" s="63">
        <v>1.6437999999999999</v>
      </c>
      <c r="AA7" s="63">
        <v>1.6437999999999999</v>
      </c>
      <c r="AB7" s="62" t="s">
        <v>20</v>
      </c>
      <c r="AC7" s="61">
        <v>44105.210058715274</v>
      </c>
      <c r="AD7" s="62" t="s">
        <v>21</v>
      </c>
    </row>
    <row r="8" spans="1:30" ht="15" customHeight="1" x14ac:dyDescent="0.3">
      <c r="B8" s="20" t="s">
        <v>23</v>
      </c>
      <c r="C8" s="21"/>
      <c r="D8" s="12" t="s">
        <v>24</v>
      </c>
      <c r="E8" s="7"/>
      <c r="F8" s="3">
        <v>19.48706</v>
      </c>
      <c r="G8" s="7"/>
      <c r="H8" s="3"/>
      <c r="I8" s="3"/>
      <c r="J8" s="49">
        <f>SUMIF(X:X,D8,Y:Y)</f>
        <v>17.841670000000001</v>
      </c>
      <c r="K8" s="50"/>
      <c r="L8" s="3">
        <v>17.7529</v>
      </c>
      <c r="M8" s="3"/>
      <c r="N8" s="3"/>
      <c r="O8" s="3"/>
      <c r="P8" s="49">
        <f>SUMIF(X:X,D8,AA:AA)</f>
        <v>18.451599999999999</v>
      </c>
      <c r="Q8" s="50"/>
      <c r="T8" s="17"/>
      <c r="U8" s="14"/>
      <c r="V8" s="62" t="s">
        <v>17</v>
      </c>
      <c r="W8" s="62" t="s">
        <v>18</v>
      </c>
      <c r="X8" s="62" t="s">
        <v>25</v>
      </c>
      <c r="Y8" s="63">
        <v>1.95583</v>
      </c>
      <c r="Z8" s="63">
        <v>1.95583</v>
      </c>
      <c r="AA8" s="63">
        <v>1.95583</v>
      </c>
      <c r="AB8" s="62" t="s">
        <v>20</v>
      </c>
      <c r="AC8" s="61">
        <v>44105.210058715274</v>
      </c>
      <c r="AD8" s="62" t="s">
        <v>21</v>
      </c>
    </row>
    <row r="9" spans="1:30" ht="15" x14ac:dyDescent="0.3">
      <c r="B9" s="21" t="s">
        <v>26</v>
      </c>
      <c r="C9" s="21"/>
      <c r="D9" s="7" t="s">
        <v>27</v>
      </c>
      <c r="E9" s="7"/>
      <c r="F9" s="3">
        <v>0.88412000000000002</v>
      </c>
      <c r="G9" s="7"/>
      <c r="H9" s="3"/>
      <c r="I9" s="3"/>
      <c r="J9" s="49">
        <f t="shared" ref="J9:J37" si="0">SUMIF(X:X,D9,Y:Y)</f>
        <v>0.87833000000000006</v>
      </c>
      <c r="K9" s="50"/>
      <c r="L9" s="3">
        <v>0.88573000000000002</v>
      </c>
      <c r="M9" s="3"/>
      <c r="N9" s="3"/>
      <c r="O9" s="3"/>
      <c r="P9" s="49">
        <f t="shared" ref="P9:P37" si="1">SUMIF(X:X,D9,AA:AA)</f>
        <v>0.91234999999999999</v>
      </c>
      <c r="Q9" s="50"/>
      <c r="T9" s="17"/>
      <c r="U9" s="14"/>
      <c r="V9" s="62" t="s">
        <v>17</v>
      </c>
      <c r="W9" s="62" t="s">
        <v>18</v>
      </c>
      <c r="X9" s="62" t="s">
        <v>28</v>
      </c>
      <c r="Y9" s="63">
        <v>95.027519999999996</v>
      </c>
      <c r="Z9" s="63">
        <v>99.320400000000006</v>
      </c>
      <c r="AA9" s="63">
        <v>99.320400000000006</v>
      </c>
      <c r="AB9" s="62" t="s">
        <v>20</v>
      </c>
      <c r="AC9" s="61">
        <v>44105.210058715274</v>
      </c>
      <c r="AD9" s="62" t="s">
        <v>21</v>
      </c>
    </row>
    <row r="10" spans="1:30" ht="15" x14ac:dyDescent="0.3">
      <c r="B10" s="21" t="s">
        <v>29</v>
      </c>
      <c r="C10" s="21"/>
      <c r="D10" s="7" t="s">
        <v>30</v>
      </c>
      <c r="E10" s="7"/>
      <c r="F10" s="3">
        <v>1.95583</v>
      </c>
      <c r="G10" s="7"/>
      <c r="H10" s="3"/>
      <c r="I10" s="3"/>
      <c r="J10" s="49">
        <f t="shared" si="0"/>
        <v>1.95583</v>
      </c>
      <c r="K10" s="50"/>
      <c r="L10" s="3">
        <v>1.95583</v>
      </c>
      <c r="M10" s="3"/>
      <c r="N10" s="3"/>
      <c r="O10" s="3"/>
      <c r="P10" s="49">
        <f t="shared" si="1"/>
        <v>1.95583</v>
      </c>
      <c r="Q10" s="50"/>
      <c r="T10" s="17"/>
      <c r="U10" s="14"/>
      <c r="V10" s="62" t="s">
        <v>17</v>
      </c>
      <c r="W10" s="62" t="s">
        <v>18</v>
      </c>
      <c r="X10" s="62" t="s">
        <v>30</v>
      </c>
      <c r="Y10" s="63">
        <v>1.95583</v>
      </c>
      <c r="Z10" s="63">
        <v>1.95583</v>
      </c>
      <c r="AA10" s="63">
        <v>1.95583</v>
      </c>
      <c r="AB10" s="62" t="s">
        <v>20</v>
      </c>
      <c r="AC10" s="61">
        <v>44105.210058715274</v>
      </c>
      <c r="AD10" s="62" t="s">
        <v>21</v>
      </c>
    </row>
    <row r="11" spans="1:30" ht="15" x14ac:dyDescent="0.3">
      <c r="B11" s="21" t="s">
        <v>31</v>
      </c>
      <c r="C11" s="21"/>
      <c r="D11" s="7" t="s">
        <v>32</v>
      </c>
      <c r="E11" s="7"/>
      <c r="F11" s="3">
        <v>7.7561600000000004</v>
      </c>
      <c r="G11" s="7"/>
      <c r="H11" s="3"/>
      <c r="I11" s="3"/>
      <c r="J11" s="49">
        <f t="shared" si="0"/>
        <v>7.8451500000000003</v>
      </c>
      <c r="K11" s="50"/>
      <c r="L11" s="3">
        <v>7.7784000000000004</v>
      </c>
      <c r="M11" s="3"/>
      <c r="N11" s="3"/>
      <c r="O11" s="3"/>
      <c r="P11" s="49">
        <f t="shared" si="1"/>
        <v>7.9720000000000004</v>
      </c>
      <c r="Q11" s="50"/>
      <c r="T11" s="17"/>
      <c r="U11" s="14"/>
      <c r="V11" s="62" t="s">
        <v>17</v>
      </c>
      <c r="W11" s="62" t="s">
        <v>18</v>
      </c>
      <c r="X11" s="62" t="s">
        <v>33</v>
      </c>
      <c r="Y11" s="63">
        <v>1.50593</v>
      </c>
      <c r="Z11" s="63">
        <v>1.5676000000000001</v>
      </c>
      <c r="AA11" s="63">
        <v>1.5676000000000001</v>
      </c>
      <c r="AB11" s="62" t="s">
        <v>20</v>
      </c>
      <c r="AC11" s="61">
        <v>44105.210058715274</v>
      </c>
      <c r="AD11" s="62" t="s">
        <v>21</v>
      </c>
    </row>
    <row r="12" spans="1:30" ht="14.4" x14ac:dyDescent="0.3">
      <c r="B12" s="21" t="s">
        <v>34</v>
      </c>
      <c r="C12" s="21"/>
      <c r="D12" s="7" t="s">
        <v>35</v>
      </c>
      <c r="E12" s="7"/>
      <c r="F12" s="3">
        <v>7.4638499999999999</v>
      </c>
      <c r="G12" s="7"/>
      <c r="H12" s="3"/>
      <c r="I12" s="3"/>
      <c r="J12" s="49">
        <f t="shared" si="0"/>
        <v>7.4613699999999996</v>
      </c>
      <c r="K12" s="50"/>
      <c r="L12" s="3">
        <v>7.4661999999999997</v>
      </c>
      <c r="M12" s="3"/>
      <c r="N12" s="3"/>
      <c r="O12" s="3"/>
      <c r="P12" s="49">
        <f t="shared" si="1"/>
        <v>7.4462000000000002</v>
      </c>
      <c r="Q12" s="50"/>
      <c r="R12" s="247"/>
      <c r="S12" s="247"/>
      <c r="T12" s="247"/>
      <c r="U12" s="247"/>
      <c r="V12" s="62" t="s">
        <v>17</v>
      </c>
      <c r="W12" s="62" t="s">
        <v>18</v>
      </c>
      <c r="X12" s="62" t="s">
        <v>36</v>
      </c>
      <c r="Y12" s="63">
        <v>1.07494</v>
      </c>
      <c r="Z12" s="63">
        <v>1.0804</v>
      </c>
      <c r="AA12" s="63">
        <v>1.0804</v>
      </c>
      <c r="AB12" s="62" t="s">
        <v>20</v>
      </c>
      <c r="AC12" s="61">
        <v>44105.210058715274</v>
      </c>
      <c r="AD12" s="62" t="s">
        <v>21</v>
      </c>
    </row>
    <row r="13" spans="1:30" ht="14.4" x14ac:dyDescent="0.3">
      <c r="B13" s="21" t="s">
        <v>37</v>
      </c>
      <c r="C13" s="21"/>
      <c r="D13" s="7" t="s">
        <v>38</v>
      </c>
      <c r="E13" s="7"/>
      <c r="F13" s="3">
        <v>8.8391300000000008</v>
      </c>
      <c r="G13" s="7"/>
      <c r="H13" s="3"/>
      <c r="I13" s="3"/>
      <c r="J13" s="49">
        <f t="shared" si="0"/>
        <v>8.7056799999999992</v>
      </c>
      <c r="K13" s="50"/>
      <c r="L13" s="3">
        <v>8.5367999999999995</v>
      </c>
      <c r="M13" s="3"/>
      <c r="N13" s="3"/>
      <c r="O13" s="3"/>
      <c r="P13" s="49">
        <f t="shared" si="1"/>
        <v>9.0741999999999994</v>
      </c>
      <c r="Q13" s="50"/>
      <c r="R13" s="247"/>
      <c r="S13" s="247"/>
      <c r="T13" s="247"/>
      <c r="U13" s="247"/>
      <c r="V13" s="62" t="s">
        <v>17</v>
      </c>
      <c r="W13" s="62" t="s">
        <v>18</v>
      </c>
      <c r="X13" s="62" t="s">
        <v>32</v>
      </c>
      <c r="Y13" s="63">
        <v>7.8451500000000003</v>
      </c>
      <c r="Z13" s="63">
        <v>7.9720000000000004</v>
      </c>
      <c r="AA13" s="63">
        <v>7.9720000000000004</v>
      </c>
      <c r="AB13" s="62" t="s">
        <v>20</v>
      </c>
      <c r="AC13" s="61">
        <v>44105.210058715274</v>
      </c>
      <c r="AD13" s="62" t="s">
        <v>21</v>
      </c>
    </row>
    <row r="14" spans="1:30" ht="15" x14ac:dyDescent="0.3">
      <c r="B14" s="21" t="s">
        <v>39</v>
      </c>
      <c r="C14" s="21"/>
      <c r="D14" s="7" t="s">
        <v>40</v>
      </c>
      <c r="E14" s="7"/>
      <c r="F14" s="3">
        <v>79.650999999999996</v>
      </c>
      <c r="G14" s="7"/>
      <c r="H14" s="3"/>
      <c r="I14" s="3"/>
      <c r="J14" s="49">
        <f t="shared" si="0"/>
        <v>82.282650000000004</v>
      </c>
      <c r="K14" s="50"/>
      <c r="L14" s="3">
        <v>77.161500000000004</v>
      </c>
      <c r="M14" s="3"/>
      <c r="N14" s="3"/>
      <c r="O14" s="3"/>
      <c r="P14" s="49">
        <f t="shared" si="1"/>
        <v>86.299000000000007</v>
      </c>
      <c r="Q14" s="50"/>
      <c r="T14" s="17"/>
      <c r="U14" s="14"/>
      <c r="V14" s="62" t="s">
        <v>17</v>
      </c>
      <c r="W14" s="62" t="s">
        <v>18</v>
      </c>
      <c r="X14" s="62" t="s">
        <v>41</v>
      </c>
      <c r="Y14" s="63">
        <v>26.177689999999998</v>
      </c>
      <c r="Z14" s="63">
        <v>27.233000000000001</v>
      </c>
      <c r="AA14" s="63">
        <v>27.233000000000001</v>
      </c>
      <c r="AB14" s="62" t="s">
        <v>20</v>
      </c>
      <c r="AC14" s="61">
        <v>44105.210058715274</v>
      </c>
      <c r="AD14" s="62" t="s">
        <v>21</v>
      </c>
    </row>
    <row r="15" spans="1:30" ht="15" x14ac:dyDescent="0.3">
      <c r="A15" s="35"/>
      <c r="B15" s="21" t="s">
        <v>42</v>
      </c>
      <c r="C15" s="21"/>
      <c r="D15" s="7" t="s">
        <v>43</v>
      </c>
      <c r="E15" s="7"/>
      <c r="F15" s="3">
        <v>16160.21</v>
      </c>
      <c r="G15" s="7"/>
      <c r="H15" s="3"/>
      <c r="I15" s="3"/>
      <c r="J15" s="49">
        <f>SUMIF(X:X,D15,Y:Y)*1000</f>
        <v>16232.859999999999</v>
      </c>
      <c r="K15" s="50"/>
      <c r="L15" s="3">
        <v>15456.939999999999</v>
      </c>
      <c r="M15" s="3"/>
      <c r="N15" s="3"/>
      <c r="O15" s="3"/>
      <c r="P15" s="49">
        <f>SUMIF(X:X,D15,AA:AA)*1000</f>
        <v>17497.84</v>
      </c>
      <c r="Q15" s="50"/>
      <c r="T15" s="17"/>
      <c r="U15" s="14"/>
      <c r="V15" s="62" t="s">
        <v>17</v>
      </c>
      <c r="W15" s="62" t="s">
        <v>18</v>
      </c>
      <c r="X15" s="62" t="s">
        <v>35</v>
      </c>
      <c r="Y15" s="63">
        <v>7.4613699999999996</v>
      </c>
      <c r="Z15" s="63">
        <v>7.4462000000000002</v>
      </c>
      <c r="AA15" s="63">
        <v>7.4462000000000002</v>
      </c>
      <c r="AB15" s="62" t="s">
        <v>20</v>
      </c>
      <c r="AC15" s="61">
        <v>44105.210058715274</v>
      </c>
      <c r="AD15" s="62" t="s">
        <v>21</v>
      </c>
    </row>
    <row r="16" spans="1:30" ht="15" x14ac:dyDescent="0.3">
      <c r="B16" s="21" t="s">
        <v>44</v>
      </c>
      <c r="C16" s="21"/>
      <c r="D16" s="7" t="s">
        <v>45</v>
      </c>
      <c r="E16" s="7"/>
      <c r="F16" s="3">
        <v>124.1409</v>
      </c>
      <c r="G16" s="7"/>
      <c r="H16" s="3"/>
      <c r="I16" s="3"/>
      <c r="J16" s="49">
        <f t="shared" si="0"/>
        <v>120.7153</v>
      </c>
      <c r="K16" s="50"/>
      <c r="L16" s="3">
        <v>117.59</v>
      </c>
      <c r="M16" s="3"/>
      <c r="N16" s="3"/>
      <c r="O16" s="3"/>
      <c r="P16" s="49">
        <f t="shared" si="1"/>
        <v>123.76</v>
      </c>
      <c r="Q16" s="50"/>
      <c r="R16" s="18"/>
      <c r="T16" s="17"/>
      <c r="U16" s="14"/>
      <c r="V16" s="62" t="s">
        <v>17</v>
      </c>
      <c r="W16" s="62" t="s">
        <v>18</v>
      </c>
      <c r="X16" s="62" t="s">
        <v>24</v>
      </c>
      <c r="Y16" s="63">
        <v>17.841670000000001</v>
      </c>
      <c r="Z16" s="63">
        <v>18.451599999999999</v>
      </c>
      <c r="AA16" s="63">
        <v>18.451599999999999</v>
      </c>
      <c r="AB16" s="62" t="s">
        <v>20</v>
      </c>
      <c r="AC16" s="61">
        <v>44105.210058715274</v>
      </c>
      <c r="AD16" s="62" t="s">
        <v>21</v>
      </c>
    </row>
    <row r="17" spans="2:30" ht="15" x14ac:dyDescent="0.3">
      <c r="B17" s="21" t="s">
        <v>46</v>
      </c>
      <c r="C17" s="21"/>
      <c r="D17" s="7" t="s">
        <v>47</v>
      </c>
      <c r="E17" s="7"/>
      <c r="F17" s="3">
        <v>427.11378000000002</v>
      </c>
      <c r="G17" s="7"/>
      <c r="H17" s="3"/>
      <c r="I17" s="3"/>
      <c r="J17" s="49">
        <f t="shared" si="0"/>
        <v>451.86300999999997</v>
      </c>
      <c r="K17" s="50"/>
      <c r="L17" s="3">
        <v>423.49</v>
      </c>
      <c r="M17" s="3"/>
      <c r="N17" s="3"/>
      <c r="O17" s="3"/>
      <c r="P17" s="49">
        <f t="shared" si="1"/>
        <v>502.14</v>
      </c>
      <c r="Q17" s="50"/>
      <c r="R17" s="19"/>
      <c r="T17" s="17"/>
      <c r="U17" s="14"/>
      <c r="V17" s="62" t="s">
        <v>17</v>
      </c>
      <c r="W17" s="62" t="s">
        <v>18</v>
      </c>
      <c r="X17" s="62" t="s">
        <v>48</v>
      </c>
      <c r="Y17" s="63">
        <v>1</v>
      </c>
      <c r="Z17" s="63">
        <v>1</v>
      </c>
      <c r="AA17" s="63">
        <v>1</v>
      </c>
      <c r="AB17" s="62" t="s">
        <v>20</v>
      </c>
      <c r="AC17" s="61">
        <v>44105.210058715274</v>
      </c>
      <c r="AD17" s="62" t="s">
        <v>21</v>
      </c>
    </row>
    <row r="18" spans="2:30" ht="15" x14ac:dyDescent="0.3">
      <c r="B18" s="21" t="s">
        <v>49</v>
      </c>
      <c r="C18" s="21"/>
      <c r="D18" s="7" t="s">
        <v>50</v>
      </c>
      <c r="E18" s="7"/>
      <c r="F18" s="3">
        <v>7.4133599999999999</v>
      </c>
      <c r="G18" s="7"/>
      <c r="H18" s="3"/>
      <c r="I18" s="3"/>
      <c r="J18" s="49">
        <f t="shared" si="0"/>
        <v>7.5083200000000003</v>
      </c>
      <c r="K18" s="50"/>
      <c r="L18" s="3">
        <v>7.4109999999999996</v>
      </c>
      <c r="M18" s="3"/>
      <c r="N18" s="3"/>
      <c r="O18" s="3"/>
      <c r="P18" s="49">
        <f t="shared" si="1"/>
        <v>7.5564999999999998</v>
      </c>
      <c r="Q18" s="50"/>
      <c r="R18" s="52"/>
      <c r="T18" s="17"/>
      <c r="U18" s="14"/>
      <c r="V18" s="62" t="s">
        <v>17</v>
      </c>
      <c r="W18" s="62" t="s">
        <v>18</v>
      </c>
      <c r="X18" s="62" t="s">
        <v>27</v>
      </c>
      <c r="Y18" s="63">
        <v>0.87833000000000006</v>
      </c>
      <c r="Z18" s="63">
        <v>0.91234999999999999</v>
      </c>
      <c r="AA18" s="63">
        <v>0.91234999999999999</v>
      </c>
      <c r="AB18" s="62" t="s">
        <v>20</v>
      </c>
      <c r="AC18" s="61">
        <v>44105.210058715274</v>
      </c>
      <c r="AD18" s="62" t="s">
        <v>21</v>
      </c>
    </row>
    <row r="19" spans="2:30" s="59" customFormat="1" ht="15" x14ac:dyDescent="0.3">
      <c r="B19" s="21" t="s">
        <v>51</v>
      </c>
      <c r="C19" s="21"/>
      <c r="D19" s="7" t="s">
        <v>52</v>
      </c>
      <c r="E19" s="7"/>
      <c r="F19" s="3">
        <v>4.6744700000000003</v>
      </c>
      <c r="G19" s="7"/>
      <c r="H19" s="3"/>
      <c r="I19" s="3"/>
      <c r="J19" s="49">
        <f t="shared" si="0"/>
        <v>4.7206000000000001</v>
      </c>
      <c r="K19" s="50"/>
      <c r="L19" s="3">
        <v>4.5591999999999997</v>
      </c>
      <c r="M19" s="3"/>
      <c r="N19" s="3"/>
      <c r="O19" s="3"/>
      <c r="P19" s="49">
        <f t="shared" si="1"/>
        <v>4.8653000000000004</v>
      </c>
      <c r="Q19" s="50"/>
      <c r="R19" s="52"/>
      <c r="T19" s="17"/>
      <c r="U19" s="14"/>
      <c r="V19" s="62" t="s">
        <v>17</v>
      </c>
      <c r="W19" s="62" t="s">
        <v>18</v>
      </c>
      <c r="X19" s="62" t="s">
        <v>38</v>
      </c>
      <c r="Y19" s="63">
        <v>8.7056799999999992</v>
      </c>
      <c r="Z19" s="63">
        <v>9.0741999999999994</v>
      </c>
      <c r="AA19" s="63">
        <v>9.0741999999999994</v>
      </c>
      <c r="AB19" s="62" t="s">
        <v>20</v>
      </c>
      <c r="AC19" s="61">
        <v>44105.210058715274</v>
      </c>
      <c r="AD19" s="62" t="s">
        <v>21</v>
      </c>
    </row>
    <row r="20" spans="2:30" ht="15" x14ac:dyDescent="0.3">
      <c r="B20" s="21" t="s">
        <v>53</v>
      </c>
      <c r="C20" s="21"/>
      <c r="D20" s="7" t="s">
        <v>54</v>
      </c>
      <c r="E20" s="7"/>
      <c r="F20" s="3">
        <v>19.728349999999999</v>
      </c>
      <c r="G20" s="7"/>
      <c r="H20" s="3"/>
      <c r="I20" s="3"/>
      <c r="J20" s="49">
        <f t="shared" si="0"/>
        <v>19.467549999999999</v>
      </c>
      <c r="K20" s="50"/>
      <c r="L20" s="3">
        <v>19.395900000000001</v>
      </c>
      <c r="M20" s="3"/>
      <c r="N20" s="3"/>
      <c r="O20" s="3"/>
      <c r="P20" s="49">
        <f t="shared" si="1"/>
        <v>19.827300000000001</v>
      </c>
      <c r="Q20" s="50"/>
      <c r="R20" s="52"/>
      <c r="T20" s="17"/>
      <c r="U20" s="14"/>
      <c r="V20" s="62" t="s">
        <v>17</v>
      </c>
      <c r="W20" s="62" t="s">
        <v>18</v>
      </c>
      <c r="X20" s="62" t="s">
        <v>50</v>
      </c>
      <c r="Y20" s="63">
        <v>7.5083200000000003</v>
      </c>
      <c r="Z20" s="63">
        <v>7.5564999999999998</v>
      </c>
      <c r="AA20" s="63">
        <v>7.5564999999999998</v>
      </c>
      <c r="AB20" s="62" t="s">
        <v>20</v>
      </c>
      <c r="AC20" s="61">
        <v>44105.210058715274</v>
      </c>
      <c r="AD20" s="62" t="s">
        <v>21</v>
      </c>
    </row>
    <row r="21" spans="2:30" ht="15" x14ac:dyDescent="0.3">
      <c r="B21" s="21" t="s">
        <v>55</v>
      </c>
      <c r="C21" s="21"/>
      <c r="D21" s="7" t="s">
        <v>56</v>
      </c>
      <c r="E21" s="7"/>
      <c r="F21" s="3">
        <v>1728.9337</v>
      </c>
      <c r="G21" s="7"/>
      <c r="H21" s="3"/>
      <c r="I21" s="3"/>
      <c r="J21" s="49">
        <f t="shared" si="0"/>
        <v>1599.2696699999999</v>
      </c>
      <c r="K21" s="50"/>
      <c r="L21" s="3">
        <v>1675.9</v>
      </c>
      <c r="M21" s="3"/>
      <c r="N21" s="3"/>
      <c r="O21" s="3"/>
      <c r="P21" s="49">
        <f t="shared" si="1"/>
        <v>1532</v>
      </c>
      <c r="Q21" s="50"/>
      <c r="R21" s="52"/>
      <c r="T21" s="17"/>
      <c r="U21" s="14"/>
      <c r="V21" s="62" t="s">
        <v>17</v>
      </c>
      <c r="W21" s="62" t="s">
        <v>18</v>
      </c>
      <c r="X21" s="62" t="s">
        <v>57</v>
      </c>
      <c r="Y21" s="63">
        <v>343.96226999999999</v>
      </c>
      <c r="Z21" s="63">
        <v>365.53</v>
      </c>
      <c r="AA21" s="63">
        <v>365.53</v>
      </c>
      <c r="AB21" s="62" t="s">
        <v>20</v>
      </c>
      <c r="AC21" s="61">
        <v>44105.210058715274</v>
      </c>
      <c r="AD21" s="62" t="s">
        <v>21</v>
      </c>
    </row>
    <row r="22" spans="2:30" ht="15" x14ac:dyDescent="0.3">
      <c r="B22" s="21" t="s">
        <v>58</v>
      </c>
      <c r="C22" s="21"/>
      <c r="D22" s="7" t="s">
        <v>59</v>
      </c>
      <c r="E22" s="7"/>
      <c r="F22" s="3">
        <v>9.7376500000000004</v>
      </c>
      <c r="G22" s="7"/>
      <c r="H22" s="3"/>
      <c r="I22" s="3"/>
      <c r="J22" s="49">
        <f t="shared" si="0"/>
        <v>10.555350000000001</v>
      </c>
      <c r="K22" s="50"/>
      <c r="L22" s="3">
        <v>9.8953000000000007</v>
      </c>
      <c r="M22" s="3"/>
      <c r="N22" s="3"/>
      <c r="O22" s="3"/>
      <c r="P22" s="49">
        <f t="shared" si="1"/>
        <v>11.1008</v>
      </c>
      <c r="Q22" s="50"/>
      <c r="R22" s="52"/>
      <c r="T22" s="17"/>
      <c r="U22" s="14"/>
      <c r="V22" s="62" t="s">
        <v>17</v>
      </c>
      <c r="W22" s="62" t="s">
        <v>18</v>
      </c>
      <c r="X22" s="62" t="s">
        <v>40</v>
      </c>
      <c r="Y22" s="63">
        <v>82.282650000000004</v>
      </c>
      <c r="Z22" s="63">
        <v>86.299000000000007</v>
      </c>
      <c r="AA22" s="63">
        <v>86.299000000000007</v>
      </c>
      <c r="AB22" s="62" t="s">
        <v>20</v>
      </c>
      <c r="AC22" s="61">
        <v>44105.210058715274</v>
      </c>
      <c r="AD22" s="62" t="s">
        <v>21</v>
      </c>
    </row>
    <row r="23" spans="2:30" ht="15" x14ac:dyDescent="0.3">
      <c r="B23" s="21" t="s">
        <v>60</v>
      </c>
      <c r="C23" s="21"/>
      <c r="D23" s="7" t="s">
        <v>61</v>
      </c>
      <c r="E23" s="7"/>
      <c r="F23" s="3">
        <v>163.05190999999999</v>
      </c>
      <c r="G23" s="7"/>
      <c r="H23" s="3"/>
      <c r="I23" s="3"/>
      <c r="J23" s="49">
        <f t="shared" si="0"/>
        <v>179.88229000000001</v>
      </c>
      <c r="K23" s="50"/>
      <c r="L23" s="3">
        <v>170.9074</v>
      </c>
      <c r="M23" s="3"/>
      <c r="N23" s="3"/>
      <c r="O23" s="3"/>
      <c r="P23" s="49">
        <f t="shared" si="1"/>
        <v>194.3355</v>
      </c>
      <c r="Q23" s="50"/>
      <c r="R23" s="19"/>
      <c r="T23" s="17"/>
      <c r="U23" s="14"/>
      <c r="V23" s="62" t="s">
        <v>17</v>
      </c>
      <c r="W23" s="62" t="s">
        <v>18</v>
      </c>
      <c r="X23" s="62" t="s">
        <v>45</v>
      </c>
      <c r="Y23" s="63">
        <v>120.7153</v>
      </c>
      <c r="Z23" s="63">
        <v>123.76</v>
      </c>
      <c r="AA23" s="63">
        <v>123.76</v>
      </c>
      <c r="AB23" s="62" t="s">
        <v>20</v>
      </c>
      <c r="AC23" s="61">
        <v>44105.210058715274</v>
      </c>
      <c r="AD23" s="62" t="s">
        <v>21</v>
      </c>
    </row>
    <row r="24" spans="2:30" s="59" customFormat="1" ht="15" x14ac:dyDescent="0.3">
      <c r="B24" s="21" t="s">
        <v>62</v>
      </c>
      <c r="C24" s="21"/>
      <c r="D24" s="7" t="s">
        <v>63</v>
      </c>
      <c r="E24" s="7"/>
      <c r="F24" s="3">
        <v>59.036830000000002</v>
      </c>
      <c r="G24" s="7"/>
      <c r="H24" s="3"/>
      <c r="I24" s="3"/>
      <c r="J24" s="49">
        <f t="shared" si="0"/>
        <v>56.300469999999997</v>
      </c>
      <c r="K24" s="50"/>
      <c r="L24" s="3">
        <v>56.552999999999997</v>
      </c>
      <c r="M24" s="3"/>
      <c r="N24" s="3"/>
      <c r="O24" s="3"/>
      <c r="P24" s="49">
        <f t="shared" si="1"/>
        <v>56.774000000000001</v>
      </c>
      <c r="Q24" s="50"/>
      <c r="R24" s="19"/>
      <c r="T24" s="17"/>
      <c r="U24" s="14"/>
      <c r="V24" s="62" t="s">
        <v>17</v>
      </c>
      <c r="W24" s="62" t="s">
        <v>18</v>
      </c>
      <c r="X24" s="62" t="s">
        <v>64</v>
      </c>
      <c r="Y24" s="63">
        <v>1336.867</v>
      </c>
      <c r="Z24" s="63">
        <v>1368.51</v>
      </c>
      <c r="AA24" s="63">
        <v>1368.51</v>
      </c>
      <c r="AB24" s="62" t="s">
        <v>20</v>
      </c>
      <c r="AC24" s="61">
        <v>44105.210058715274</v>
      </c>
      <c r="AD24" s="62" t="s">
        <v>21</v>
      </c>
    </row>
    <row r="25" spans="2:30" ht="15" x14ac:dyDescent="0.3">
      <c r="B25" s="21" t="s">
        <v>65</v>
      </c>
      <c r="C25" s="21"/>
      <c r="D25" s="7" t="s">
        <v>66</v>
      </c>
      <c r="E25" s="7"/>
      <c r="F25" s="3">
        <v>4.3002700000000003</v>
      </c>
      <c r="G25" s="7"/>
      <c r="H25" s="3"/>
      <c r="I25" s="3"/>
      <c r="J25" s="49">
        <f t="shared" si="0"/>
        <v>4.3884400000000001</v>
      </c>
      <c r="K25" s="50"/>
      <c r="L25" s="3">
        <v>4.3781999999999996</v>
      </c>
      <c r="M25" s="3"/>
      <c r="N25" s="3"/>
      <c r="O25" s="3"/>
      <c r="P25" s="49">
        <f t="shared" si="1"/>
        <v>4.5461999999999998</v>
      </c>
      <c r="Q25" s="50"/>
      <c r="R25" s="18"/>
      <c r="T25" s="17"/>
      <c r="U25" s="14"/>
      <c r="V25" s="62" t="s">
        <v>17</v>
      </c>
      <c r="W25" s="62" t="s">
        <v>18</v>
      </c>
      <c r="X25" s="62" t="s">
        <v>47</v>
      </c>
      <c r="Y25" s="63">
        <v>451.86300999999997</v>
      </c>
      <c r="Z25" s="63">
        <v>502.14</v>
      </c>
      <c r="AA25" s="63">
        <v>502.14</v>
      </c>
      <c r="AB25" s="62" t="s">
        <v>20</v>
      </c>
      <c r="AC25" s="61">
        <v>44105.210058715274</v>
      </c>
      <c r="AD25" s="62" t="s">
        <v>21</v>
      </c>
    </row>
    <row r="26" spans="2:30" ht="15" x14ac:dyDescent="0.3">
      <c r="B26" s="21" t="s">
        <v>67</v>
      </c>
      <c r="C26" s="21"/>
      <c r="D26" s="7" t="s">
        <v>68</v>
      </c>
      <c r="E26" s="7"/>
      <c r="F26" s="3">
        <v>4.7185100000000002</v>
      </c>
      <c r="G26" s="7"/>
      <c r="H26" s="3"/>
      <c r="I26" s="3"/>
      <c r="J26" s="49">
        <f t="shared" si="0"/>
        <v>4.8118299999999996</v>
      </c>
      <c r="K26" s="50"/>
      <c r="L26" s="3">
        <v>4.7496</v>
      </c>
      <c r="M26" s="3"/>
      <c r="N26" s="3"/>
      <c r="O26" s="3"/>
      <c r="P26" s="49">
        <f t="shared" si="1"/>
        <v>4.8724999999999996</v>
      </c>
      <c r="Q26" s="50"/>
      <c r="R26" s="18"/>
      <c r="T26" s="17"/>
      <c r="U26" s="14"/>
      <c r="V26" s="62" t="s">
        <v>17</v>
      </c>
      <c r="W26" s="62" t="s">
        <v>18</v>
      </c>
      <c r="X26" s="62" t="s">
        <v>69</v>
      </c>
      <c r="Y26" s="63">
        <v>10.77919</v>
      </c>
      <c r="Z26" s="63">
        <v>10.8309</v>
      </c>
      <c r="AA26" s="63">
        <v>10.8309</v>
      </c>
      <c r="AB26" s="62" t="s">
        <v>20</v>
      </c>
      <c r="AC26" s="61">
        <v>44105.210058715274</v>
      </c>
      <c r="AD26" s="62" t="s">
        <v>21</v>
      </c>
    </row>
    <row r="27" spans="2:30" ht="15" x14ac:dyDescent="0.3">
      <c r="B27" s="21" t="s">
        <v>70</v>
      </c>
      <c r="C27" s="21"/>
      <c r="D27" s="7" t="s">
        <v>71</v>
      </c>
      <c r="E27" s="7"/>
      <c r="F27" s="3">
        <v>73.828770000000006</v>
      </c>
      <c r="G27" s="7"/>
      <c r="H27" s="3"/>
      <c r="I27" s="3"/>
      <c r="J27" s="49">
        <f t="shared" si="0"/>
        <v>77.503919999999994</v>
      </c>
      <c r="K27" s="50"/>
      <c r="L27" s="3">
        <v>70.755700000000004</v>
      </c>
      <c r="M27" s="3"/>
      <c r="N27" s="3"/>
      <c r="O27" s="3"/>
      <c r="P27" s="49">
        <f t="shared" si="1"/>
        <v>91.776300000000006</v>
      </c>
      <c r="Q27" s="50"/>
      <c r="R27" s="18"/>
      <c r="T27" s="17"/>
      <c r="U27" s="14"/>
      <c r="V27" s="62" t="s">
        <v>17</v>
      </c>
      <c r="W27" s="62" t="s">
        <v>18</v>
      </c>
      <c r="X27" s="62" t="s">
        <v>54</v>
      </c>
      <c r="Y27" s="63">
        <v>19.467549999999999</v>
      </c>
      <c r="Z27" s="63">
        <v>19.827300000000001</v>
      </c>
      <c r="AA27" s="63">
        <v>19.827300000000001</v>
      </c>
      <c r="AB27" s="62" t="s">
        <v>20</v>
      </c>
      <c r="AC27" s="61">
        <v>44105.210058715274</v>
      </c>
      <c r="AD27" s="62" t="s">
        <v>21</v>
      </c>
    </row>
    <row r="28" spans="2:30" ht="15" hidden="1" customHeight="1" outlineLevel="1" x14ac:dyDescent="0.3">
      <c r="B28" s="21"/>
      <c r="C28" s="21"/>
      <c r="D28" s="7"/>
      <c r="E28" s="7"/>
      <c r="F28" s="3"/>
      <c r="G28" s="7"/>
      <c r="H28" s="5"/>
      <c r="I28" s="5"/>
      <c r="J28" s="49">
        <f t="shared" si="0"/>
        <v>0</v>
      </c>
      <c r="K28" s="50"/>
      <c r="L28" s="3"/>
      <c r="M28" s="5"/>
      <c r="N28" s="5"/>
      <c r="O28" s="5"/>
      <c r="P28" s="49">
        <f t="shared" si="1"/>
        <v>0</v>
      </c>
      <c r="Q28" s="50"/>
      <c r="R28" s="18"/>
      <c r="T28" s="17"/>
      <c r="U28" s="14"/>
      <c r="V28" s="62" t="s">
        <v>17</v>
      </c>
      <c r="W28" s="62" t="s">
        <v>18</v>
      </c>
      <c r="X28" s="62" t="s">
        <v>56</v>
      </c>
      <c r="Y28" s="63">
        <v>1599.2696699999999</v>
      </c>
      <c r="Z28" s="63">
        <v>1532</v>
      </c>
      <c r="AA28" s="63">
        <v>1532</v>
      </c>
      <c r="AB28" s="62" t="s">
        <v>20</v>
      </c>
      <c r="AC28" s="61">
        <v>44105.210058715274</v>
      </c>
      <c r="AD28" s="62" t="s">
        <v>21</v>
      </c>
    </row>
    <row r="29" spans="2:30" ht="15" collapsed="1" x14ac:dyDescent="0.3">
      <c r="B29" s="21" t="s">
        <v>72</v>
      </c>
      <c r="C29" s="21"/>
      <c r="D29" s="7" t="s">
        <v>36</v>
      </c>
      <c r="E29" s="7"/>
      <c r="F29" s="3">
        <v>1.1227400000000001</v>
      </c>
      <c r="G29" s="7"/>
      <c r="H29" s="3"/>
      <c r="I29" s="3"/>
      <c r="J29" s="49">
        <f t="shared" si="0"/>
        <v>1.07494</v>
      </c>
      <c r="K29" s="50"/>
      <c r="L29" s="3">
        <v>1.0847</v>
      </c>
      <c r="M29" s="3"/>
      <c r="N29" s="3"/>
      <c r="O29" s="3"/>
      <c r="P29" s="49">
        <f t="shared" si="1"/>
        <v>1.0804</v>
      </c>
      <c r="Q29" s="50"/>
      <c r="R29" s="18"/>
      <c r="T29" s="17"/>
      <c r="U29" s="14"/>
      <c r="V29" s="62" t="s">
        <v>17</v>
      </c>
      <c r="W29" s="62" t="s">
        <v>18</v>
      </c>
      <c r="X29" s="62" t="s">
        <v>73</v>
      </c>
      <c r="Y29" s="63">
        <v>8.9682899999999997</v>
      </c>
      <c r="Z29" s="63">
        <v>9.3699999999999992</v>
      </c>
      <c r="AA29" s="63">
        <v>9.3699999999999992</v>
      </c>
      <c r="AB29" s="62" t="s">
        <v>20</v>
      </c>
      <c r="AC29" s="61">
        <v>44105.210058715274</v>
      </c>
      <c r="AD29" s="62" t="s">
        <v>21</v>
      </c>
    </row>
    <row r="30" spans="2:30" ht="15" x14ac:dyDescent="0.3">
      <c r="B30" s="21" t="s">
        <v>74</v>
      </c>
      <c r="C30" s="21"/>
      <c r="D30" s="7" t="s">
        <v>75</v>
      </c>
      <c r="E30" s="7"/>
      <c r="F30" s="3">
        <v>118.0669</v>
      </c>
      <c r="G30" s="7"/>
      <c r="H30" s="3"/>
      <c r="I30" s="3"/>
      <c r="J30" s="49">
        <f t="shared" si="0"/>
        <v>117.5668</v>
      </c>
      <c r="K30" s="50"/>
      <c r="L30" s="3">
        <v>117.5283</v>
      </c>
      <c r="M30" s="3"/>
      <c r="N30" s="3"/>
      <c r="O30" s="3"/>
      <c r="P30" s="49">
        <f t="shared" si="1"/>
        <v>117.58029999999999</v>
      </c>
      <c r="Q30" s="50"/>
      <c r="R30" s="18"/>
      <c r="T30" s="17"/>
      <c r="U30" s="14"/>
      <c r="V30" s="62" t="s">
        <v>17</v>
      </c>
      <c r="W30" s="62" t="s">
        <v>18</v>
      </c>
      <c r="X30" s="62" t="s">
        <v>52</v>
      </c>
      <c r="Y30" s="63">
        <v>4.7206000000000001</v>
      </c>
      <c r="Z30" s="63">
        <v>4.8653000000000004</v>
      </c>
      <c r="AA30" s="63">
        <v>4.8653000000000004</v>
      </c>
      <c r="AB30" s="62" t="s">
        <v>20</v>
      </c>
      <c r="AC30" s="61">
        <v>44105.210058715274</v>
      </c>
      <c r="AD30" s="62" t="s">
        <v>21</v>
      </c>
    </row>
    <row r="31" spans="2:30" ht="15" x14ac:dyDescent="0.3">
      <c r="B31" s="21" t="s">
        <v>76</v>
      </c>
      <c r="C31" s="21"/>
      <c r="D31" s="7" t="s">
        <v>77</v>
      </c>
      <c r="E31" s="7"/>
      <c r="F31" s="3">
        <v>1.5421199999999999</v>
      </c>
      <c r="G31" s="7"/>
      <c r="H31" s="3"/>
      <c r="I31" s="3"/>
      <c r="J31" s="49">
        <f t="shared" si="0"/>
        <v>1.5491299999999999</v>
      </c>
      <c r="K31" s="50"/>
      <c r="L31" s="3">
        <v>1.506</v>
      </c>
      <c r="M31" s="3"/>
      <c r="N31" s="3"/>
      <c r="O31" s="3"/>
      <c r="P31" s="49">
        <f t="shared" si="1"/>
        <v>1.6034999999999999</v>
      </c>
      <c r="Q31" s="50"/>
      <c r="R31" s="18"/>
      <c r="T31" s="17"/>
      <c r="U31" s="14"/>
      <c r="V31" s="62" t="s">
        <v>17</v>
      </c>
      <c r="W31" s="62" t="s">
        <v>18</v>
      </c>
      <c r="X31" s="62" t="s">
        <v>59</v>
      </c>
      <c r="Y31" s="63">
        <v>10.555350000000001</v>
      </c>
      <c r="Z31" s="63">
        <v>11.1008</v>
      </c>
      <c r="AA31" s="63">
        <v>11.1008</v>
      </c>
      <c r="AB31" s="62" t="s">
        <v>20</v>
      </c>
      <c r="AC31" s="61">
        <v>44105.210058715274</v>
      </c>
      <c r="AD31" s="62" t="s">
        <v>21</v>
      </c>
    </row>
    <row r="32" spans="2:30" ht="15" x14ac:dyDescent="0.3">
      <c r="B32" s="21" t="s">
        <v>78</v>
      </c>
      <c r="C32" s="21"/>
      <c r="D32" s="7" t="s">
        <v>41</v>
      </c>
      <c r="E32" s="7"/>
      <c r="F32" s="3">
        <v>25.741140000000001</v>
      </c>
      <c r="G32" s="7"/>
      <c r="H32" s="3"/>
      <c r="I32" s="3"/>
      <c r="J32" s="49">
        <f t="shared" si="0"/>
        <v>26.177689999999998</v>
      </c>
      <c r="K32" s="50"/>
      <c r="L32" s="3">
        <v>25.815999999999999</v>
      </c>
      <c r="M32" s="3"/>
      <c r="N32" s="3"/>
      <c r="O32" s="3"/>
      <c r="P32" s="49">
        <f t="shared" si="1"/>
        <v>27.233000000000001</v>
      </c>
      <c r="Q32" s="50"/>
      <c r="R32" s="18"/>
      <c r="T32" s="17"/>
      <c r="U32" s="14"/>
      <c r="V32" s="62" t="s">
        <v>17</v>
      </c>
      <c r="W32" s="62" t="s">
        <v>18</v>
      </c>
      <c r="X32" s="62" t="s">
        <v>79</v>
      </c>
      <c r="Y32" s="63">
        <v>1.7510600000000001</v>
      </c>
      <c r="Z32" s="63">
        <v>1.7799</v>
      </c>
      <c r="AA32" s="63">
        <v>1.7799</v>
      </c>
      <c r="AB32" s="62" t="s">
        <v>20</v>
      </c>
      <c r="AC32" s="61">
        <v>44105.210058715274</v>
      </c>
      <c r="AD32" s="62" t="s">
        <v>21</v>
      </c>
    </row>
    <row r="33" spans="2:30" ht="15" x14ac:dyDescent="0.3">
      <c r="B33" s="21" t="s">
        <v>80</v>
      </c>
      <c r="C33" s="21"/>
      <c r="D33" s="7" t="s">
        <v>81</v>
      </c>
      <c r="E33" s="7"/>
      <c r="F33" s="3">
        <v>6.3266</v>
      </c>
      <c r="G33" s="7"/>
      <c r="H33" s="3"/>
      <c r="I33" s="3"/>
      <c r="J33" s="49">
        <f t="shared" si="0"/>
        <v>7.2914599999999998</v>
      </c>
      <c r="K33" s="50"/>
      <c r="L33" s="3">
        <v>6.1490999999999998</v>
      </c>
      <c r="M33" s="3"/>
      <c r="N33" s="3"/>
      <c r="O33" s="3"/>
      <c r="P33" s="49">
        <f t="shared" si="1"/>
        <v>9.0990000000000002</v>
      </c>
      <c r="Q33" s="50"/>
      <c r="R33" s="18"/>
      <c r="T33" s="17"/>
      <c r="U33" s="14"/>
      <c r="V33" s="62" t="s">
        <v>17</v>
      </c>
      <c r="W33" s="62" t="s">
        <v>18</v>
      </c>
      <c r="X33" s="62" t="s">
        <v>63</v>
      </c>
      <c r="Y33" s="63">
        <v>56.300469999999997</v>
      </c>
      <c r="Z33" s="63">
        <v>56.774000000000001</v>
      </c>
      <c r="AA33" s="63">
        <v>56.774000000000001</v>
      </c>
      <c r="AB33" s="62" t="s">
        <v>20</v>
      </c>
      <c r="AC33" s="61">
        <v>44105.210058715274</v>
      </c>
      <c r="AD33" s="62" t="s">
        <v>21</v>
      </c>
    </row>
    <row r="34" spans="2:30" ht="15" x14ac:dyDescent="0.3">
      <c r="B34" s="21" t="s">
        <v>82</v>
      </c>
      <c r="C34" s="21"/>
      <c r="D34" s="7" t="s">
        <v>83</v>
      </c>
      <c r="E34" s="7"/>
      <c r="F34" s="3">
        <v>30.176159999999999</v>
      </c>
      <c r="G34" s="7"/>
      <c r="H34" s="3"/>
      <c r="I34" s="3"/>
      <c r="J34" s="49">
        <f t="shared" si="0"/>
        <v>29.09853</v>
      </c>
      <c r="K34" s="50"/>
      <c r="L34" s="3">
        <v>26.34863</v>
      </c>
      <c r="M34" s="3"/>
      <c r="N34" s="3"/>
      <c r="O34" s="3"/>
      <c r="P34" s="49">
        <f t="shared" si="1"/>
        <v>33.164299999999997</v>
      </c>
      <c r="Q34" s="50"/>
      <c r="R34" s="18"/>
      <c r="T34" s="17"/>
      <c r="U34" s="14"/>
      <c r="V34" s="62" t="s">
        <v>17</v>
      </c>
      <c r="W34" s="62" t="s">
        <v>18</v>
      </c>
      <c r="X34" s="62" t="s">
        <v>61</v>
      </c>
      <c r="Y34" s="63">
        <v>179.88229000000001</v>
      </c>
      <c r="Z34" s="63">
        <v>194.3355</v>
      </c>
      <c r="AA34" s="63">
        <v>194.3355</v>
      </c>
      <c r="AB34" s="62" t="s">
        <v>20</v>
      </c>
      <c r="AC34" s="61">
        <v>44105.210058715274</v>
      </c>
      <c r="AD34" s="62" t="s">
        <v>21</v>
      </c>
    </row>
    <row r="35" spans="2:30" ht="15" x14ac:dyDescent="0.3">
      <c r="B35" s="21" t="s">
        <v>84</v>
      </c>
      <c r="C35" s="21"/>
      <c r="D35" s="7" t="s">
        <v>57</v>
      </c>
      <c r="E35" s="7"/>
      <c r="F35" s="3">
        <v>323.02240999999998</v>
      </c>
      <c r="G35" s="7"/>
      <c r="H35" s="3"/>
      <c r="I35" s="3"/>
      <c r="J35" s="49">
        <f t="shared" si="0"/>
        <v>343.96226999999999</v>
      </c>
      <c r="K35" s="50"/>
      <c r="L35" s="3">
        <v>334.83</v>
      </c>
      <c r="M35" s="3"/>
      <c r="N35" s="3"/>
      <c r="O35" s="3"/>
      <c r="P35" s="49">
        <f t="shared" si="1"/>
        <v>365.53</v>
      </c>
      <c r="Q35" s="50"/>
      <c r="T35" s="17"/>
      <c r="U35" s="14"/>
      <c r="V35" s="62" t="s">
        <v>17</v>
      </c>
      <c r="W35" s="62" t="s">
        <v>18</v>
      </c>
      <c r="X35" s="62" t="s">
        <v>66</v>
      </c>
      <c r="Y35" s="63">
        <v>4.3884400000000001</v>
      </c>
      <c r="Z35" s="63">
        <v>4.5461999999999998</v>
      </c>
      <c r="AA35" s="63">
        <v>4.5461999999999998</v>
      </c>
      <c r="AB35" s="62" t="s">
        <v>20</v>
      </c>
      <c r="AC35" s="61">
        <v>44105.210058715274</v>
      </c>
      <c r="AD35" s="62" t="s">
        <v>21</v>
      </c>
    </row>
    <row r="36" spans="2:30" ht="15" x14ac:dyDescent="0.3">
      <c r="B36" s="21" t="s">
        <v>85</v>
      </c>
      <c r="C36" s="21"/>
      <c r="D36" s="7" t="s">
        <v>86</v>
      </c>
      <c r="E36" s="7"/>
      <c r="F36" s="3">
        <v>1.12799</v>
      </c>
      <c r="G36" s="7"/>
      <c r="H36" s="3"/>
      <c r="I36" s="3"/>
      <c r="J36" s="49">
        <f t="shared" si="0"/>
        <v>1.11982</v>
      </c>
      <c r="K36" s="50"/>
      <c r="L36" s="3">
        <v>1.0889</v>
      </c>
      <c r="M36" s="3"/>
      <c r="N36" s="3"/>
      <c r="O36" s="3"/>
      <c r="P36" s="49">
        <f t="shared" si="1"/>
        <v>1.1708000000000001</v>
      </c>
      <c r="Q36" s="50"/>
      <c r="T36" s="17"/>
      <c r="U36" s="14"/>
      <c r="V36" s="62" t="s">
        <v>17</v>
      </c>
      <c r="W36" s="62" t="s">
        <v>18</v>
      </c>
      <c r="X36" s="62" t="s">
        <v>68</v>
      </c>
      <c r="Y36" s="63">
        <v>4.8118299999999996</v>
      </c>
      <c r="Z36" s="63">
        <v>4.8724999999999996</v>
      </c>
      <c r="AA36" s="63">
        <v>4.8724999999999996</v>
      </c>
      <c r="AB36" s="62" t="s">
        <v>20</v>
      </c>
      <c r="AC36" s="61">
        <v>44105.210058715274</v>
      </c>
      <c r="AD36" s="62" t="s">
        <v>21</v>
      </c>
    </row>
    <row r="37" spans="2:30" s="60" customFormat="1" ht="15" x14ac:dyDescent="0.3">
      <c r="B37" s="21" t="s">
        <v>87</v>
      </c>
      <c r="C37" s="21"/>
      <c r="D37" s="12" t="s">
        <v>19</v>
      </c>
      <c r="E37" s="7"/>
      <c r="F37" s="3">
        <v>4.1429200000000002</v>
      </c>
      <c r="G37" s="7"/>
      <c r="H37" s="3"/>
      <c r="I37" s="3"/>
      <c r="J37" s="49">
        <f t="shared" si="0"/>
        <v>4.1136299999999997</v>
      </c>
      <c r="K37" s="50"/>
      <c r="L37" s="3">
        <v>4.0063000000000004</v>
      </c>
      <c r="M37" s="3"/>
      <c r="N37" s="3"/>
      <c r="O37" s="3"/>
      <c r="P37" s="49">
        <f t="shared" si="1"/>
        <v>4.3023499999999997</v>
      </c>
      <c r="Q37" s="50"/>
      <c r="T37" s="17"/>
      <c r="U37" s="14"/>
      <c r="V37" s="62" t="s">
        <v>17</v>
      </c>
      <c r="W37" s="62" t="s">
        <v>18</v>
      </c>
      <c r="X37" s="62" t="s">
        <v>75</v>
      </c>
      <c r="Y37" s="63">
        <v>117.5668</v>
      </c>
      <c r="Z37" s="63">
        <v>117.58029999999999</v>
      </c>
      <c r="AA37" s="63">
        <v>117.58029999999999</v>
      </c>
      <c r="AB37" s="62" t="s">
        <v>20</v>
      </c>
      <c r="AC37" s="61">
        <v>44105.210058715274</v>
      </c>
      <c r="AD37" s="62" t="s">
        <v>21</v>
      </c>
    </row>
    <row r="38" spans="2:30" ht="15" x14ac:dyDescent="0.3">
      <c r="B38" s="21" t="s">
        <v>88</v>
      </c>
      <c r="C38" s="21"/>
      <c r="D38" s="7" t="s">
        <v>89</v>
      </c>
      <c r="E38" s="7"/>
      <c r="F38" s="3">
        <v>25903.600000000002</v>
      </c>
      <c r="G38" s="7"/>
      <c r="H38" s="3"/>
      <c r="I38" s="3"/>
      <c r="J38" s="49">
        <f>SUMIF(X:X,D38,Y:Y)*1000</f>
        <v>25953.360000000001</v>
      </c>
      <c r="K38" s="50"/>
      <c r="L38" s="3">
        <v>25457.190000000002</v>
      </c>
      <c r="M38" s="3"/>
      <c r="N38" s="3"/>
      <c r="O38" s="3"/>
      <c r="P38" s="49">
        <f>SUMIF(X:X,D38,AA:AA)*1000</f>
        <v>27131.350000000002</v>
      </c>
      <c r="Q38" s="50"/>
      <c r="T38" s="17"/>
      <c r="U38" s="14"/>
      <c r="V38" s="62" t="s">
        <v>17</v>
      </c>
      <c r="W38" s="62" t="s">
        <v>18</v>
      </c>
      <c r="X38" s="62" t="s">
        <v>71</v>
      </c>
      <c r="Y38" s="63">
        <v>77.503919999999994</v>
      </c>
      <c r="Z38" s="63">
        <v>91.776300000000006</v>
      </c>
      <c r="AA38" s="63">
        <v>91.776300000000006</v>
      </c>
      <c r="AB38" s="62" t="s">
        <v>20</v>
      </c>
      <c r="AC38" s="61">
        <v>44105.210058715274</v>
      </c>
      <c r="AD38" s="62" t="s">
        <v>21</v>
      </c>
    </row>
    <row r="39" spans="2:30" s="16" customFormat="1" ht="15" x14ac:dyDescent="0.3">
      <c r="B39" s="8"/>
      <c r="C39" s="8"/>
      <c r="D39" s="8"/>
      <c r="E39" s="8"/>
      <c r="F39" s="8"/>
      <c r="G39" s="8"/>
      <c r="H39" s="6"/>
      <c r="I39" s="6"/>
      <c r="J39" s="6"/>
      <c r="K39" s="6"/>
      <c r="L39" s="6"/>
      <c r="M39" s="6"/>
      <c r="N39" s="6"/>
      <c r="O39" s="6"/>
      <c r="P39" s="6"/>
      <c r="Q39" s="6"/>
      <c r="T39" s="17"/>
      <c r="U39" s="14"/>
      <c r="V39" s="62" t="s">
        <v>17</v>
      </c>
      <c r="W39" s="62" t="s">
        <v>18</v>
      </c>
      <c r="X39" s="62" t="s">
        <v>90</v>
      </c>
      <c r="Y39" s="63">
        <v>10.58222</v>
      </c>
      <c r="Z39" s="63">
        <v>10.571300000000001</v>
      </c>
      <c r="AA39" s="63">
        <v>10.571300000000001</v>
      </c>
      <c r="AB39" s="62" t="s">
        <v>20</v>
      </c>
      <c r="AC39" s="61">
        <v>44105.210058715274</v>
      </c>
      <c r="AD39" s="62" t="s">
        <v>21</v>
      </c>
    </row>
    <row r="40" spans="2:30" ht="15" x14ac:dyDescent="0.3"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T40" s="17"/>
      <c r="U40" s="14"/>
      <c r="V40" s="62" t="s">
        <v>17</v>
      </c>
      <c r="W40" s="62" t="s">
        <v>18</v>
      </c>
      <c r="X40" s="62" t="s">
        <v>77</v>
      </c>
      <c r="Y40" s="63">
        <v>1.5491299999999999</v>
      </c>
      <c r="Z40" s="63">
        <v>1.6034999999999999</v>
      </c>
      <c r="AA40" s="63">
        <v>1.6034999999999999</v>
      </c>
      <c r="AB40" s="62" t="s">
        <v>20</v>
      </c>
      <c r="AC40" s="61">
        <v>44105.210058715274</v>
      </c>
      <c r="AD40" s="62" t="s">
        <v>21</v>
      </c>
    </row>
    <row r="41" spans="2:30" ht="15" x14ac:dyDescent="0.3">
      <c r="B41" s="38"/>
      <c r="C41" s="38"/>
      <c r="D41" s="39"/>
      <c r="E41" s="39"/>
      <c r="F41" s="10"/>
      <c r="G41" s="39"/>
      <c r="H41" s="10"/>
      <c r="I41" s="10"/>
      <c r="J41" s="10"/>
      <c r="K41" s="10"/>
      <c r="L41" s="10"/>
      <c r="M41" s="10"/>
      <c r="N41" s="10"/>
      <c r="O41" s="10"/>
      <c r="P41" s="10"/>
      <c r="Q41" s="10"/>
      <c r="T41" s="17"/>
      <c r="U41" s="14"/>
      <c r="V41" s="62" t="s">
        <v>17</v>
      </c>
      <c r="W41" s="62" t="s">
        <v>18</v>
      </c>
      <c r="X41" s="62" t="s">
        <v>91</v>
      </c>
      <c r="Y41" s="63">
        <v>34.943869999999997</v>
      </c>
      <c r="Z41" s="63">
        <v>37.079000000000001</v>
      </c>
      <c r="AA41" s="63">
        <v>37.079000000000001</v>
      </c>
      <c r="AB41" s="62" t="s">
        <v>20</v>
      </c>
      <c r="AC41" s="61">
        <v>44105.210058715274</v>
      </c>
      <c r="AD41" s="62" t="s">
        <v>21</v>
      </c>
    </row>
    <row r="42" spans="2:30" ht="15" x14ac:dyDescent="0.3">
      <c r="B42" s="38"/>
      <c r="C42" s="38"/>
      <c r="D42" s="39"/>
      <c r="E42" s="39"/>
      <c r="F42" s="10"/>
      <c r="G42" s="39"/>
      <c r="H42" s="10"/>
      <c r="I42" s="10"/>
      <c r="J42" s="10"/>
      <c r="K42" s="10"/>
      <c r="L42" s="10"/>
      <c r="M42" s="10"/>
      <c r="N42" s="10"/>
      <c r="O42" s="10"/>
      <c r="P42" s="10"/>
      <c r="Q42" s="10"/>
      <c r="T42" s="17"/>
      <c r="U42" s="14"/>
      <c r="V42" s="62" t="s">
        <v>17</v>
      </c>
      <c r="W42" s="62" t="s">
        <v>18</v>
      </c>
      <c r="X42" s="243" t="s">
        <v>43</v>
      </c>
      <c r="Y42" s="63">
        <v>16.232859999999999</v>
      </c>
      <c r="Z42" s="63">
        <v>17.49784</v>
      </c>
      <c r="AA42" s="63">
        <v>17.49784</v>
      </c>
      <c r="AB42" s="62" t="s">
        <v>20</v>
      </c>
      <c r="AC42" s="61">
        <v>44105.210058715274</v>
      </c>
      <c r="AD42" s="62" t="s">
        <v>21</v>
      </c>
    </row>
    <row r="43" spans="2:30" ht="15" x14ac:dyDescent="0.3">
      <c r="B43" s="51"/>
      <c r="C43" s="35"/>
      <c r="D43" s="35"/>
      <c r="E43" s="35"/>
      <c r="F43" s="35"/>
      <c r="G43" s="35"/>
      <c r="H43" s="35"/>
      <c r="I43" s="35"/>
      <c r="N43" s="35"/>
      <c r="O43" s="35"/>
      <c r="T43" s="17"/>
      <c r="U43" s="14"/>
      <c r="V43" s="62" t="s">
        <v>17</v>
      </c>
      <c r="W43" s="62" t="s">
        <v>18</v>
      </c>
      <c r="X43" s="62" t="s">
        <v>81</v>
      </c>
      <c r="Y43" s="63">
        <v>7.2914599999999998</v>
      </c>
      <c r="Z43" s="63">
        <v>9.0990000000000002</v>
      </c>
      <c r="AA43" s="63">
        <v>9.0990000000000002</v>
      </c>
      <c r="AB43" s="62" t="s">
        <v>20</v>
      </c>
      <c r="AC43" s="61">
        <v>44105.210058715274</v>
      </c>
      <c r="AD43" s="62" t="s">
        <v>21</v>
      </c>
    </row>
    <row r="44" spans="2:30" ht="15" x14ac:dyDescent="0.3">
      <c r="B44" s="35" t="s">
        <v>92</v>
      </c>
      <c r="C44" s="35"/>
      <c r="D44" s="35"/>
      <c r="E44" s="35"/>
      <c r="F44" s="35"/>
      <c r="G44" s="35"/>
      <c r="H44" s="35"/>
      <c r="I44" s="35"/>
      <c r="N44" s="35"/>
      <c r="O44" s="35"/>
      <c r="T44" s="17"/>
      <c r="U44" s="14"/>
      <c r="V44" s="62" t="s">
        <v>17</v>
      </c>
      <c r="W44" s="62" t="s">
        <v>18</v>
      </c>
      <c r="X44" s="243" t="s">
        <v>89</v>
      </c>
      <c r="Y44" s="63">
        <v>25.95336</v>
      </c>
      <c r="Z44" s="63">
        <v>27.131350000000001</v>
      </c>
      <c r="AA44" s="63">
        <v>27.131350000000001</v>
      </c>
      <c r="AB44" s="62" t="s">
        <v>20</v>
      </c>
      <c r="AC44" s="61">
        <v>44105.210058715274</v>
      </c>
      <c r="AD44" s="62" t="s">
        <v>21</v>
      </c>
    </row>
    <row r="45" spans="2:30" ht="15" x14ac:dyDescent="0.3">
      <c r="B45" s="52">
        <v>2018</v>
      </c>
      <c r="C45" s="19"/>
      <c r="H45" s="35"/>
      <c r="I45" s="35"/>
      <c r="J45" s="10"/>
      <c r="K45" s="10"/>
      <c r="N45" s="35"/>
      <c r="O45" s="35"/>
      <c r="Q45" s="10"/>
      <c r="T45" s="17"/>
      <c r="U45" s="14"/>
      <c r="V45" s="62" t="s">
        <v>17</v>
      </c>
      <c r="W45" s="62" t="s">
        <v>18</v>
      </c>
      <c r="X45" s="62" t="s">
        <v>93</v>
      </c>
      <c r="Y45" s="63">
        <v>33.541629999999998</v>
      </c>
      <c r="Z45" s="63">
        <v>33.900950000000002</v>
      </c>
      <c r="AA45" s="63">
        <v>33.900950000000002</v>
      </c>
      <c r="AB45" s="62" t="s">
        <v>20</v>
      </c>
      <c r="AC45" s="61">
        <v>44105.210058715274</v>
      </c>
      <c r="AD45" s="62" t="s">
        <v>21</v>
      </c>
    </row>
    <row r="46" spans="2:30" ht="18.600000000000001" x14ac:dyDescent="0.3">
      <c r="B46" s="52">
        <v>2019</v>
      </c>
      <c r="C46" s="52"/>
      <c r="H46" s="35"/>
      <c r="I46" s="35"/>
      <c r="J46" s="10" t="s">
        <v>94</v>
      </c>
      <c r="K46" s="10"/>
      <c r="N46" s="35"/>
      <c r="O46" s="35"/>
      <c r="Q46" s="10"/>
      <c r="T46" s="17"/>
      <c r="U46" s="14"/>
      <c r="V46" s="62" t="s">
        <v>17</v>
      </c>
      <c r="W46" s="62" t="s">
        <v>18</v>
      </c>
      <c r="X46" s="62" t="s">
        <v>83</v>
      </c>
      <c r="Y46" s="63">
        <v>29.09853</v>
      </c>
      <c r="Z46" s="63">
        <v>33.164299999999997</v>
      </c>
      <c r="AA46" s="63">
        <v>33.164299999999997</v>
      </c>
      <c r="AB46" s="62" t="s">
        <v>20</v>
      </c>
      <c r="AC46" s="61">
        <v>44105.210058715274</v>
      </c>
      <c r="AD46" s="62" t="s">
        <v>21</v>
      </c>
    </row>
    <row r="47" spans="2:30" ht="15" x14ac:dyDescent="0.3">
      <c r="B47" s="52">
        <v>2020</v>
      </c>
      <c r="C47" s="52"/>
      <c r="H47" s="10"/>
      <c r="I47" s="10"/>
      <c r="J47" s="36" t="s">
        <v>43</v>
      </c>
      <c r="K47" s="10"/>
      <c r="N47" s="35"/>
      <c r="O47" s="35"/>
      <c r="Q47" s="10"/>
      <c r="T47" s="17"/>
      <c r="U47" s="14"/>
      <c r="V47" s="62" t="s">
        <v>17</v>
      </c>
      <c r="W47" s="62" t="s">
        <v>18</v>
      </c>
      <c r="X47" s="62" t="s">
        <v>86</v>
      </c>
      <c r="Y47" s="63">
        <v>1.11982</v>
      </c>
      <c r="Z47" s="63">
        <v>1.1708000000000001</v>
      </c>
      <c r="AA47" s="63">
        <v>1.1708000000000001</v>
      </c>
      <c r="AB47" s="62" t="s">
        <v>20</v>
      </c>
      <c r="AC47" s="61">
        <v>44105.210058715274</v>
      </c>
      <c r="AD47" s="62" t="s">
        <v>21</v>
      </c>
    </row>
    <row r="48" spans="2:30" ht="15" x14ac:dyDescent="0.3">
      <c r="B48" s="52">
        <f>+vorvorjahr-2000</f>
        <v>18</v>
      </c>
      <c r="C48" s="52"/>
      <c r="H48" s="10"/>
      <c r="I48" s="10"/>
      <c r="J48" s="36" t="s">
        <v>89</v>
      </c>
      <c r="K48" s="10"/>
      <c r="N48" s="35"/>
      <c r="O48" s="35"/>
      <c r="Q48" s="10"/>
      <c r="T48" s="17"/>
      <c r="U48" s="14"/>
      <c r="V48" s="57"/>
      <c r="W48" s="57"/>
      <c r="X48" s="57"/>
      <c r="Y48" s="58"/>
      <c r="Z48" s="58"/>
      <c r="AA48" s="58"/>
      <c r="AB48" s="57"/>
      <c r="AC48" s="56"/>
      <c r="AD48" s="57"/>
    </row>
    <row r="49" spans="2:30" ht="15" x14ac:dyDescent="0.3">
      <c r="B49" s="52">
        <v>19</v>
      </c>
      <c r="C49" s="52"/>
      <c r="H49" s="10"/>
      <c r="I49" s="10"/>
      <c r="J49" s="10"/>
      <c r="K49" s="10"/>
      <c r="N49" s="35"/>
      <c r="O49" s="35"/>
      <c r="Q49" s="10"/>
      <c r="T49" s="17"/>
      <c r="U49" s="14"/>
      <c r="V49" s="57"/>
      <c r="W49" s="57"/>
      <c r="X49" s="57"/>
      <c r="Y49" s="58"/>
      <c r="Z49" s="58"/>
      <c r="AA49" s="58"/>
      <c r="AB49" s="57"/>
      <c r="AC49" s="56"/>
      <c r="AD49" s="57"/>
    </row>
    <row r="50" spans="2:30" ht="18.600000000000001" x14ac:dyDescent="0.3">
      <c r="B50" s="52">
        <v>20</v>
      </c>
      <c r="C50" s="19"/>
      <c r="H50" s="10"/>
      <c r="I50" s="10"/>
      <c r="J50" s="53" t="s">
        <v>95</v>
      </c>
      <c r="K50" s="10"/>
      <c r="N50" s="35"/>
      <c r="O50" s="35"/>
      <c r="Q50" s="10"/>
      <c r="T50" s="17"/>
      <c r="U50" s="14"/>
      <c r="V50" s="57"/>
      <c r="W50" s="57"/>
      <c r="X50" s="57"/>
      <c r="Y50" s="58"/>
      <c r="Z50" s="58"/>
      <c r="AA50" s="58"/>
      <c r="AB50" s="57"/>
      <c r="AC50" s="56"/>
      <c r="AD50" s="57"/>
    </row>
    <row r="51" spans="2:30" ht="15" x14ac:dyDescent="0.25">
      <c r="B51" s="18"/>
      <c r="C51" s="18"/>
      <c r="H51" s="10"/>
      <c r="I51" s="10"/>
      <c r="J51" s="10"/>
      <c r="K51" s="10"/>
      <c r="N51" s="35"/>
      <c r="O51" s="35"/>
      <c r="Q51" s="10"/>
      <c r="T51" s="17"/>
      <c r="U51" s="14"/>
      <c r="V51" s="28"/>
      <c r="W51" s="30"/>
      <c r="X51" s="27"/>
      <c r="Y51" s="29"/>
      <c r="Z51" s="29"/>
      <c r="AA51" s="29"/>
      <c r="AB51" s="29"/>
      <c r="AC51" s="32"/>
      <c r="AD51" s="29"/>
    </row>
    <row r="52" spans="2:30" ht="82.2" x14ac:dyDescent="0.25">
      <c r="B52" s="18"/>
      <c r="C52" s="18"/>
      <c r="H52" s="10"/>
      <c r="I52" s="10"/>
      <c r="J52" s="54" t="s">
        <v>55</v>
      </c>
      <c r="K52" s="10"/>
      <c r="L52" s="37" t="s">
        <v>96</v>
      </c>
      <c r="N52" s="35"/>
      <c r="O52" s="35"/>
      <c r="Q52" s="10"/>
      <c r="T52" s="35"/>
      <c r="U52" s="35"/>
      <c r="V52" s="29"/>
      <c r="W52" s="30"/>
      <c r="X52" s="29"/>
      <c r="Y52" s="29"/>
      <c r="Z52" s="29"/>
      <c r="AA52" s="29"/>
      <c r="AB52" s="29"/>
      <c r="AC52" s="32"/>
      <c r="AD52" s="29"/>
    </row>
    <row r="53" spans="2:30" ht="13.8" x14ac:dyDescent="0.25">
      <c r="B53" s="18"/>
      <c r="C53" s="18"/>
      <c r="H53" s="10"/>
      <c r="I53" s="10"/>
      <c r="J53" s="10"/>
      <c r="K53" s="10"/>
      <c r="N53" s="35"/>
      <c r="O53" s="35"/>
      <c r="Q53" s="10"/>
      <c r="T53" s="35"/>
      <c r="U53" s="35"/>
      <c r="V53" s="29"/>
      <c r="W53" s="30"/>
      <c r="X53" s="29"/>
      <c r="Y53" s="29"/>
      <c r="Z53" s="29"/>
      <c r="AA53" s="29"/>
      <c r="AB53" s="29"/>
      <c r="AC53" s="32"/>
      <c r="AD53" s="29"/>
    </row>
    <row r="54" spans="2:30" ht="13.8" x14ac:dyDescent="0.25">
      <c r="B54" s="18"/>
      <c r="C54" s="18"/>
      <c r="H54" s="10"/>
      <c r="I54" s="10"/>
      <c r="J54" s="10"/>
      <c r="K54" s="10"/>
      <c r="Q54" s="10"/>
      <c r="T54" s="35"/>
      <c r="U54" s="35"/>
      <c r="V54" s="29"/>
      <c r="W54" s="30"/>
      <c r="X54" s="29"/>
      <c r="Y54" s="29"/>
      <c r="Z54" s="29"/>
      <c r="AA54" s="29"/>
      <c r="AB54" s="29"/>
      <c r="AC54" s="32"/>
      <c r="AD54" s="29"/>
    </row>
    <row r="55" spans="2:30" ht="13.8" x14ac:dyDescent="0.25">
      <c r="B55" s="18"/>
      <c r="C55" s="18"/>
      <c r="H55" s="10"/>
      <c r="I55" s="10"/>
      <c r="J55" s="10"/>
      <c r="K55" s="10"/>
      <c r="Q55" s="10"/>
      <c r="T55" s="35"/>
      <c r="U55" s="35"/>
      <c r="V55" s="29"/>
      <c r="W55" s="30"/>
      <c r="X55" s="29"/>
      <c r="Y55" s="29"/>
      <c r="Z55" s="29"/>
      <c r="AA55" s="29"/>
      <c r="AB55" s="29"/>
      <c r="AC55" s="32"/>
      <c r="AD55" s="29"/>
    </row>
    <row r="56" spans="2:30" ht="13.8" x14ac:dyDescent="0.25">
      <c r="B56" s="18"/>
      <c r="C56" s="18"/>
      <c r="H56" s="10"/>
      <c r="I56" s="10"/>
      <c r="J56" s="10"/>
      <c r="K56" s="10"/>
      <c r="Q56" s="10"/>
      <c r="T56" s="35"/>
      <c r="U56" s="35"/>
      <c r="V56" s="29"/>
      <c r="W56" s="30"/>
      <c r="X56" s="29"/>
      <c r="Y56" s="29"/>
      <c r="Z56" s="29"/>
      <c r="AA56" s="29"/>
      <c r="AB56" s="29"/>
      <c r="AC56" s="32"/>
      <c r="AD56" s="29"/>
    </row>
    <row r="57" spans="2:30" ht="13.8" x14ac:dyDescent="0.25">
      <c r="B57" s="18"/>
      <c r="C57" s="18"/>
      <c r="H57" s="10"/>
      <c r="I57" s="10"/>
      <c r="J57" s="10"/>
      <c r="K57" s="10"/>
      <c r="Q57" s="10"/>
      <c r="T57" s="35"/>
      <c r="U57" s="35"/>
      <c r="V57" s="29"/>
      <c r="W57" s="30"/>
      <c r="X57" s="29"/>
      <c r="Y57" s="29"/>
      <c r="Z57" s="29"/>
      <c r="AA57" s="29"/>
      <c r="AB57" s="29"/>
      <c r="AC57" s="32"/>
      <c r="AD57" s="29"/>
    </row>
    <row r="58" spans="2:30" ht="13.8" x14ac:dyDescent="0.25">
      <c r="B58" s="18"/>
      <c r="C58" s="18"/>
      <c r="H58" s="10"/>
      <c r="I58" s="10"/>
      <c r="J58" s="10"/>
      <c r="K58" s="10"/>
      <c r="Q58" s="10"/>
      <c r="T58" s="35"/>
      <c r="U58" s="35"/>
      <c r="V58" s="29"/>
      <c r="W58" s="30"/>
      <c r="X58" s="29"/>
      <c r="Y58" s="29"/>
      <c r="Z58" s="29"/>
      <c r="AA58" s="29"/>
      <c r="AB58" s="29"/>
      <c r="AC58" s="32"/>
      <c r="AD58" s="29"/>
    </row>
    <row r="59" spans="2:30" ht="13.8" x14ac:dyDescent="0.25">
      <c r="B59" s="18" t="s">
        <v>97</v>
      </c>
      <c r="C59" s="18"/>
      <c r="H59" s="10"/>
      <c r="I59" s="10"/>
      <c r="J59" s="10"/>
      <c r="K59" s="10"/>
      <c r="Q59" s="10"/>
      <c r="T59" s="35"/>
      <c r="U59" s="35"/>
      <c r="V59" s="29"/>
      <c r="W59" s="30"/>
      <c r="X59" s="29"/>
      <c r="Y59" s="29"/>
      <c r="Z59" s="29"/>
      <c r="AA59" s="29"/>
      <c r="AB59" s="29"/>
      <c r="AC59" s="32"/>
      <c r="AD59" s="29"/>
    </row>
    <row r="60" spans="2:30" ht="13.8" x14ac:dyDescent="0.25">
      <c r="B60" s="18"/>
      <c r="C60" s="18"/>
      <c r="H60" s="10"/>
      <c r="I60" s="10"/>
      <c r="J60" s="10"/>
      <c r="K60" s="10"/>
      <c r="Q60" s="10"/>
      <c r="T60" s="35"/>
      <c r="U60" s="35"/>
      <c r="V60" s="29"/>
      <c r="W60" s="30"/>
      <c r="X60" s="29"/>
      <c r="Y60" s="29"/>
      <c r="Z60" s="29"/>
      <c r="AA60" s="29"/>
      <c r="AB60" s="29"/>
      <c r="AC60" s="32"/>
      <c r="AD60" s="29"/>
    </row>
    <row r="61" spans="2:30" ht="13.8" x14ac:dyDescent="0.25">
      <c r="B61" s="18"/>
      <c r="C61" s="18"/>
      <c r="H61" s="10"/>
      <c r="I61" s="10"/>
      <c r="J61" s="10"/>
      <c r="K61" s="10"/>
      <c r="Q61" s="10"/>
      <c r="T61" s="35"/>
      <c r="U61" s="35"/>
      <c r="V61" s="29"/>
      <c r="W61" s="30"/>
      <c r="X61" s="29"/>
      <c r="Y61" s="29"/>
      <c r="Z61" s="29"/>
      <c r="AA61" s="29"/>
      <c r="AB61" s="29"/>
      <c r="AC61" s="32"/>
      <c r="AD61" s="29"/>
    </row>
    <row r="62" spans="2:30" ht="13.8" x14ac:dyDescent="0.25">
      <c r="B62" s="18"/>
      <c r="C62" s="18"/>
      <c r="H62" s="10"/>
      <c r="I62" s="10"/>
      <c r="J62" s="10"/>
      <c r="K62" s="10"/>
      <c r="Q62" s="10"/>
      <c r="T62" s="35"/>
      <c r="U62" s="35"/>
      <c r="V62" s="29"/>
      <c r="W62" s="30"/>
      <c r="X62" s="29"/>
      <c r="Y62" s="29"/>
      <c r="Z62" s="29"/>
      <c r="AA62" s="29"/>
      <c r="AB62" s="29"/>
      <c r="AC62" s="32"/>
      <c r="AD62" s="29"/>
    </row>
    <row r="63" spans="2:30" ht="13.8" x14ac:dyDescent="0.25">
      <c r="B63" s="18"/>
      <c r="C63" s="18"/>
      <c r="H63" s="10"/>
      <c r="I63" s="10"/>
      <c r="J63" s="10"/>
      <c r="K63" s="10"/>
      <c r="Q63" s="10"/>
      <c r="T63" s="35"/>
      <c r="U63" s="35"/>
      <c r="V63" s="29"/>
      <c r="W63" s="30"/>
      <c r="X63" s="29"/>
      <c r="Y63" s="29"/>
      <c r="Z63" s="29"/>
      <c r="AA63" s="29"/>
      <c r="AB63" s="29"/>
      <c r="AC63" s="32"/>
      <c r="AD63" s="29"/>
    </row>
    <row r="64" spans="2:30" ht="13.8" x14ac:dyDescent="0.25">
      <c r="B64" s="18"/>
      <c r="C64" s="18"/>
      <c r="H64" s="10"/>
      <c r="I64" s="10"/>
      <c r="J64" s="10"/>
      <c r="K64" s="10"/>
      <c r="Q64" s="10"/>
      <c r="T64" s="35"/>
      <c r="U64" s="35"/>
      <c r="V64" s="29"/>
      <c r="W64" s="30"/>
      <c r="X64" s="29"/>
      <c r="Y64" s="29"/>
      <c r="Z64" s="29"/>
      <c r="AA64" s="29"/>
      <c r="AB64" s="29"/>
      <c r="AC64" s="32"/>
      <c r="AD64" s="29"/>
    </row>
    <row r="65" spans="8:26" x14ac:dyDescent="0.25">
      <c r="H65" s="11"/>
      <c r="I65" s="11"/>
      <c r="J65" s="11"/>
      <c r="K65" s="11"/>
      <c r="Q65" s="11"/>
      <c r="T65" s="35"/>
      <c r="U65" s="35"/>
      <c r="V65" s="35"/>
      <c r="W65" s="11"/>
      <c r="X65" s="35"/>
      <c r="Z65" s="35"/>
    </row>
    <row r="66" spans="8:26" x14ac:dyDescent="0.25">
      <c r="H66" s="10"/>
      <c r="I66" s="10"/>
      <c r="J66" s="10"/>
      <c r="K66" s="10"/>
      <c r="Q66" s="10"/>
      <c r="T66" s="35"/>
      <c r="U66" s="35"/>
      <c r="V66" s="35"/>
      <c r="W66" s="10"/>
      <c r="X66" s="35"/>
      <c r="Z66" s="35"/>
    </row>
    <row r="67" spans="8:26" x14ac:dyDescent="0.25">
      <c r="H67" s="10"/>
      <c r="I67" s="10"/>
      <c r="J67" s="10"/>
      <c r="K67" s="10"/>
      <c r="Q67" s="10"/>
      <c r="T67" s="35"/>
      <c r="U67" s="35"/>
      <c r="V67" s="35"/>
      <c r="W67" s="10"/>
      <c r="Z67" s="35"/>
    </row>
    <row r="68" spans="8:26" x14ac:dyDescent="0.25">
      <c r="H68" s="10"/>
      <c r="I68" s="10"/>
      <c r="J68" s="10"/>
      <c r="K68" s="10"/>
      <c r="Q68" s="10"/>
      <c r="W68" s="10"/>
      <c r="Z68" s="35"/>
    </row>
    <row r="69" spans="8:26" x14ac:dyDescent="0.25">
      <c r="H69" s="10"/>
      <c r="I69" s="10"/>
      <c r="J69" s="10"/>
      <c r="K69" s="10"/>
      <c r="Q69" s="10"/>
      <c r="W69" s="10"/>
      <c r="Z69" s="35"/>
    </row>
    <row r="70" spans="8:26" x14ac:dyDescent="0.25">
      <c r="H70" s="10"/>
      <c r="I70" s="10"/>
      <c r="J70" s="10"/>
      <c r="K70" s="10"/>
      <c r="Q70" s="10"/>
      <c r="W70" s="10"/>
      <c r="Z70" s="35"/>
    </row>
    <row r="71" spans="8:26" x14ac:dyDescent="0.25">
      <c r="H71" s="10"/>
      <c r="I71" s="10"/>
      <c r="J71" s="10"/>
      <c r="K71" s="10"/>
      <c r="Q71" s="10"/>
      <c r="W71" s="10"/>
      <c r="Z71" s="35"/>
    </row>
    <row r="72" spans="8:26" x14ac:dyDescent="0.25">
      <c r="H72" s="10"/>
      <c r="I72" s="10"/>
      <c r="J72" s="10"/>
      <c r="K72" s="10"/>
      <c r="Q72" s="10"/>
      <c r="W72" s="10"/>
      <c r="Z72" s="35"/>
    </row>
    <row r="73" spans="8:26" x14ac:dyDescent="0.25">
      <c r="H73" s="10"/>
      <c r="I73" s="10"/>
      <c r="J73" s="10"/>
      <c r="K73" s="10"/>
      <c r="Q73" s="10"/>
      <c r="W73" s="10"/>
    </row>
    <row r="74" spans="8:26" x14ac:dyDescent="0.25">
      <c r="H74" s="10"/>
      <c r="I74" s="10"/>
      <c r="J74" s="10"/>
      <c r="K74" s="10"/>
      <c r="Q74" s="10"/>
      <c r="W74" s="10"/>
    </row>
    <row r="75" spans="8:26" x14ac:dyDescent="0.25">
      <c r="H75" s="6"/>
      <c r="I75" s="6"/>
      <c r="J75" s="6"/>
      <c r="K75" s="6"/>
      <c r="Q75" s="6"/>
      <c r="W75" s="6"/>
    </row>
    <row r="76" spans="8:26" x14ac:dyDescent="0.25">
      <c r="H76" s="35"/>
      <c r="I76" s="35"/>
      <c r="J76" s="35"/>
      <c r="K76" s="35"/>
      <c r="Q76" s="35"/>
      <c r="W76" s="35"/>
    </row>
    <row r="77" spans="8:26" x14ac:dyDescent="0.25">
      <c r="H77" s="35"/>
      <c r="I77" s="35"/>
      <c r="J77" s="35"/>
      <c r="K77" s="35"/>
      <c r="Q77" s="35"/>
      <c r="W77" s="35"/>
    </row>
  </sheetData>
  <mergeCells count="4">
    <mergeCell ref="F5:J5"/>
    <mergeCell ref="L5:P5"/>
    <mergeCell ref="R12:U13"/>
    <mergeCell ref="B5:E5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75" fitToHeight="0" orientation="portrait"/>
  <headerFooter alignWithMargins="0">
    <oddFooter>&amp;L&amp;F&amp;R&amp;D
&amp;T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B16"/>
  <sheetViews>
    <sheetView workbookViewId="0"/>
  </sheetViews>
  <sheetFormatPr baseColWidth="10" defaultRowHeight="13.2" x14ac:dyDescent="0.25"/>
  <sheetData>
    <row r="2" spans="1:2" x14ac:dyDescent="0.25">
      <c r="A2" s="1" t="s">
        <v>98</v>
      </c>
      <c r="B2" s="1" t="s">
        <v>99</v>
      </c>
    </row>
    <row r="3" spans="1:2" x14ac:dyDescent="0.25">
      <c r="A3" s="1" t="s">
        <v>100</v>
      </c>
      <c r="B3" s="1" t="s">
        <v>101</v>
      </c>
    </row>
    <row r="4" spans="1:2" x14ac:dyDescent="0.25">
      <c r="A4" s="1" t="s">
        <v>102</v>
      </c>
      <c r="B4" s="1" t="s">
        <v>101</v>
      </c>
    </row>
    <row r="5" spans="1:2" x14ac:dyDescent="0.25">
      <c r="A5" s="1" t="s">
        <v>103</v>
      </c>
      <c r="B5" s="1" t="s">
        <v>104</v>
      </c>
    </row>
    <row r="6" spans="1:2" x14ac:dyDescent="0.25">
      <c r="A6" s="1" t="s">
        <v>105</v>
      </c>
      <c r="B6" s="1" t="s">
        <v>106</v>
      </c>
    </row>
    <row r="7" spans="1:2" x14ac:dyDescent="0.25">
      <c r="A7" s="1" t="s">
        <v>107</v>
      </c>
      <c r="B7" s="1" t="s">
        <v>108</v>
      </c>
    </row>
    <row r="8" spans="1:2" x14ac:dyDescent="0.25">
      <c r="A8" s="1" t="s">
        <v>109</v>
      </c>
      <c r="B8" s="1" t="s">
        <v>110</v>
      </c>
    </row>
    <row r="9" spans="1:2" x14ac:dyDescent="0.25">
      <c r="A9" s="1" t="s">
        <v>111</v>
      </c>
      <c r="B9" s="1" t="s">
        <v>112</v>
      </c>
    </row>
    <row r="10" spans="1:2" x14ac:dyDescent="0.25">
      <c r="A10" s="1" t="s">
        <v>113</v>
      </c>
      <c r="B10" s="1" t="s">
        <v>114</v>
      </c>
    </row>
    <row r="11" spans="1:2" x14ac:dyDescent="0.25">
      <c r="A11" s="1" t="s">
        <v>115</v>
      </c>
      <c r="B11" s="1" t="s">
        <v>116</v>
      </c>
    </row>
    <row r="12" spans="1:2" x14ac:dyDescent="0.25">
      <c r="A12" s="1" t="s">
        <v>117</v>
      </c>
      <c r="B12" s="1" t="s">
        <v>118</v>
      </c>
    </row>
    <row r="13" spans="1:2" x14ac:dyDescent="0.25">
      <c r="A13" s="1" t="s">
        <v>119</v>
      </c>
      <c r="B13" s="1" t="s">
        <v>101</v>
      </c>
    </row>
    <row r="14" spans="1:2" x14ac:dyDescent="0.25">
      <c r="A14" s="1" t="s">
        <v>120</v>
      </c>
      <c r="B14" s="1" t="s">
        <v>101</v>
      </c>
    </row>
    <row r="15" spans="1:2" x14ac:dyDescent="0.25">
      <c r="A15" s="1" t="s">
        <v>121</v>
      </c>
      <c r="B15" s="1" t="s">
        <v>122</v>
      </c>
    </row>
    <row r="16" spans="1:2" x14ac:dyDescent="0.25">
      <c r="A16" s="1" t="s">
        <v>123</v>
      </c>
      <c r="B16" s="1" t="s">
        <v>124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4"/>
  <dimension ref="A1:S57"/>
  <sheetViews>
    <sheetView topLeftCell="A7" workbookViewId="0">
      <selection activeCell="A32" sqref="A32:XFD32"/>
    </sheetView>
  </sheetViews>
  <sheetFormatPr baseColWidth="10" defaultRowHeight="13.2" x14ac:dyDescent="0.25"/>
  <cols>
    <col min="4" max="13" width="16.21875" bestFit="1" customWidth="1"/>
  </cols>
  <sheetData>
    <row r="1" spans="1:19" ht="15.6" x14ac:dyDescent="0.25">
      <c r="A1" s="65" t="s">
        <v>125</v>
      </c>
      <c r="B1" s="127">
        <v>1</v>
      </c>
      <c r="C1" s="127">
        <v>2</v>
      </c>
      <c r="D1" s="128">
        <v>3</v>
      </c>
      <c r="E1" s="139">
        <v>4</v>
      </c>
      <c r="F1" s="130">
        <v>5</v>
      </c>
      <c r="G1" s="130">
        <v>6</v>
      </c>
      <c r="H1" s="131">
        <v>7</v>
      </c>
      <c r="I1" s="131">
        <v>8</v>
      </c>
      <c r="J1" s="129">
        <v>9</v>
      </c>
      <c r="K1" s="131">
        <v>10</v>
      </c>
      <c r="L1" s="132">
        <v>11</v>
      </c>
      <c r="M1" s="133">
        <v>12</v>
      </c>
      <c r="N1" s="66"/>
      <c r="O1" s="67"/>
      <c r="P1" s="67"/>
      <c r="Q1" s="67"/>
      <c r="R1" s="67"/>
      <c r="S1" s="67"/>
    </row>
    <row r="2" spans="1:19" ht="15.6" x14ac:dyDescent="0.25">
      <c r="A2" s="152" t="s">
        <v>126</v>
      </c>
      <c r="B2" s="226"/>
      <c r="C2" s="226"/>
      <c r="D2" s="226"/>
      <c r="E2" s="140"/>
      <c r="F2" s="68"/>
      <c r="G2" s="68"/>
      <c r="H2" s="69"/>
      <c r="I2" s="68"/>
      <c r="J2" s="69"/>
      <c r="K2" s="69"/>
      <c r="L2" s="70"/>
      <c r="M2" s="71"/>
      <c r="N2" s="67"/>
      <c r="O2" s="67"/>
      <c r="P2" s="67"/>
      <c r="Q2" s="67"/>
      <c r="R2" s="67"/>
      <c r="S2" s="67"/>
    </row>
    <row r="3" spans="1:19" ht="15.6" x14ac:dyDescent="0.25">
      <c r="A3" s="134"/>
      <c r="B3" s="72"/>
      <c r="C3" s="73"/>
      <c r="D3" s="126"/>
      <c r="E3" s="141"/>
      <c r="F3" s="74"/>
      <c r="G3" s="74"/>
      <c r="H3" s="75"/>
      <c r="I3" s="74"/>
      <c r="J3" s="75"/>
      <c r="K3" s="135"/>
      <c r="L3" s="76"/>
      <c r="M3" s="77"/>
      <c r="N3" s="67"/>
      <c r="O3" s="67"/>
      <c r="P3" s="67"/>
      <c r="Q3" s="67"/>
      <c r="R3" s="67"/>
      <c r="S3" s="67"/>
    </row>
    <row r="4" spans="1:19" ht="15.6" x14ac:dyDescent="0.25">
      <c r="A4" s="250" t="s">
        <v>127</v>
      </c>
      <c r="B4" s="73" t="s">
        <v>8</v>
      </c>
      <c r="C4" s="249" t="s">
        <v>48</v>
      </c>
      <c r="D4" s="78" t="s">
        <v>128</v>
      </c>
      <c r="E4" s="142" t="s">
        <v>129</v>
      </c>
      <c r="F4" s="78" t="s">
        <v>128</v>
      </c>
      <c r="G4" s="78" t="s">
        <v>129</v>
      </c>
      <c r="H4" s="78" t="s">
        <v>128</v>
      </c>
      <c r="I4" s="79" t="s">
        <v>129</v>
      </c>
      <c r="J4" s="78" t="s">
        <v>128</v>
      </c>
      <c r="K4" s="79" t="s">
        <v>129</v>
      </c>
      <c r="L4" s="78" t="s">
        <v>128</v>
      </c>
      <c r="M4" s="80" t="s">
        <v>129</v>
      </c>
      <c r="N4" s="67"/>
      <c r="O4" s="67"/>
      <c r="P4" s="67"/>
      <c r="Q4" s="67"/>
      <c r="R4" s="67"/>
      <c r="S4" s="67"/>
    </row>
    <row r="5" spans="1:19" ht="15.6" x14ac:dyDescent="0.25">
      <c r="A5" s="250"/>
      <c r="B5" s="73" t="s">
        <v>130</v>
      </c>
      <c r="C5" s="249"/>
      <c r="D5" s="81"/>
      <c r="E5" s="143"/>
      <c r="F5" s="82"/>
      <c r="G5" s="82"/>
      <c r="H5" s="82"/>
      <c r="I5" s="81"/>
      <c r="J5" s="81"/>
      <c r="K5" s="81"/>
      <c r="L5" s="81"/>
      <c r="M5" s="83"/>
      <c r="N5" s="67"/>
      <c r="O5" s="67"/>
      <c r="P5" s="67"/>
      <c r="Q5" s="67"/>
      <c r="R5" s="67"/>
      <c r="S5" s="67"/>
    </row>
    <row r="6" spans="1:19" x14ac:dyDescent="0.25">
      <c r="A6" s="124"/>
      <c r="B6" s="118"/>
      <c r="C6" s="118"/>
      <c r="D6" s="84">
        <v>43738</v>
      </c>
      <c r="E6" s="144">
        <v>44104</v>
      </c>
      <c r="F6" s="84">
        <v>43465</v>
      </c>
      <c r="G6" s="84">
        <v>43830</v>
      </c>
      <c r="H6" s="84">
        <v>43555</v>
      </c>
      <c r="I6" s="84">
        <v>43921</v>
      </c>
      <c r="J6" s="84">
        <v>43646</v>
      </c>
      <c r="K6" s="84">
        <v>44012</v>
      </c>
      <c r="L6" s="84">
        <v>43738</v>
      </c>
      <c r="M6" s="85">
        <v>44104</v>
      </c>
      <c r="N6" s="86"/>
      <c r="O6" s="86"/>
      <c r="P6" s="86"/>
      <c r="Q6" s="86"/>
      <c r="R6" s="86"/>
      <c r="S6" s="86"/>
    </row>
    <row r="7" spans="1:19" ht="15.6" x14ac:dyDescent="0.25">
      <c r="A7" s="136"/>
      <c r="B7" s="137"/>
      <c r="C7" s="137"/>
      <c r="D7" s="87"/>
      <c r="E7" s="145"/>
      <c r="F7" s="87"/>
      <c r="G7" s="87"/>
      <c r="H7" s="87"/>
      <c r="I7" s="87"/>
      <c r="J7" s="87"/>
      <c r="K7" s="87"/>
      <c r="L7" s="87"/>
      <c r="M7" s="88"/>
      <c r="N7" s="67"/>
      <c r="O7" s="67"/>
      <c r="P7" s="67"/>
      <c r="Q7" s="67"/>
      <c r="R7" s="67"/>
      <c r="S7" s="67"/>
    </row>
    <row r="8" spans="1:19" ht="15" x14ac:dyDescent="0.25">
      <c r="A8" s="138" t="s">
        <v>131</v>
      </c>
      <c r="B8" s="89" t="s">
        <v>19</v>
      </c>
      <c r="C8" s="89">
        <v>1</v>
      </c>
      <c r="D8" s="90">
        <v>4.0063000000000004</v>
      </c>
      <c r="E8" s="146">
        <v>4.3023499999999997</v>
      </c>
      <c r="F8" s="90">
        <v>4.2041000000000004</v>
      </c>
      <c r="G8" s="90">
        <v>4.1234999999999999</v>
      </c>
      <c r="H8" s="90">
        <v>4.1226000000000003</v>
      </c>
      <c r="I8" s="90">
        <v>4.0349500000000003</v>
      </c>
      <c r="J8" s="90">
        <v>4.17455</v>
      </c>
      <c r="K8" s="90">
        <v>4.1319499999999998</v>
      </c>
      <c r="L8" s="90">
        <v>4.0063000000000004</v>
      </c>
      <c r="M8" s="91">
        <v>4.3023499999999997</v>
      </c>
      <c r="N8" s="119"/>
      <c r="O8" s="119"/>
      <c r="P8" s="119"/>
      <c r="Q8" s="119"/>
      <c r="R8" s="119"/>
      <c r="S8" s="119"/>
    </row>
    <row r="9" spans="1:19" ht="15" x14ac:dyDescent="0.25">
      <c r="A9" s="138" t="s">
        <v>132</v>
      </c>
      <c r="B9" s="93" t="s">
        <v>133</v>
      </c>
      <c r="C9" s="93">
        <v>1</v>
      </c>
      <c r="D9" s="94">
        <v>0</v>
      </c>
      <c r="E9" s="147">
        <v>0</v>
      </c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5">
        <v>0</v>
      </c>
      <c r="N9" s="119"/>
      <c r="O9" s="119"/>
      <c r="P9" s="119"/>
      <c r="Q9" s="119"/>
      <c r="R9" s="119"/>
      <c r="S9" s="119"/>
    </row>
    <row r="10" spans="1:19" ht="15" x14ac:dyDescent="0.25">
      <c r="A10" s="138" t="s">
        <v>134</v>
      </c>
      <c r="B10" s="93" t="s">
        <v>22</v>
      </c>
      <c r="C10" s="93">
        <v>1</v>
      </c>
      <c r="D10" s="94">
        <v>1.6126</v>
      </c>
      <c r="E10" s="147">
        <v>1.6437999999999999</v>
      </c>
      <c r="F10" s="94">
        <v>1.6220000000000001</v>
      </c>
      <c r="G10" s="94">
        <v>1.5994999999999999</v>
      </c>
      <c r="H10" s="94">
        <v>1.5821000000000001</v>
      </c>
      <c r="I10" s="94">
        <v>1.7967</v>
      </c>
      <c r="J10" s="94">
        <v>1.6244000000000001</v>
      </c>
      <c r="K10" s="94">
        <v>1.6344000000000001</v>
      </c>
      <c r="L10" s="94">
        <v>1.6126</v>
      </c>
      <c r="M10" s="95">
        <v>1.6437999999999999</v>
      </c>
      <c r="N10" s="119"/>
      <c r="O10" s="119"/>
      <c r="P10" s="119"/>
      <c r="Q10" s="119"/>
      <c r="R10" s="119"/>
      <c r="S10" s="119"/>
    </row>
    <row r="11" spans="1:19" ht="15" x14ac:dyDescent="0.25">
      <c r="A11" s="138" t="s">
        <v>135</v>
      </c>
      <c r="B11" s="93" t="s">
        <v>25</v>
      </c>
      <c r="C11" s="93">
        <v>1</v>
      </c>
      <c r="D11" s="94">
        <v>1.95583</v>
      </c>
      <c r="E11" s="147">
        <v>1.95583</v>
      </c>
      <c r="F11" s="94">
        <v>1.95583</v>
      </c>
      <c r="G11" s="94">
        <v>1.95583</v>
      </c>
      <c r="H11" s="94">
        <v>1.95583</v>
      </c>
      <c r="I11" s="94">
        <v>1.95583</v>
      </c>
      <c r="J11" s="94">
        <v>1.95583</v>
      </c>
      <c r="K11" s="94">
        <v>1.95583</v>
      </c>
      <c r="L11" s="94">
        <v>1.95583</v>
      </c>
      <c r="M11" s="95">
        <v>1.95583</v>
      </c>
      <c r="N11" s="125"/>
      <c r="O11" s="125"/>
      <c r="P11" s="125"/>
      <c r="Q11" s="125"/>
      <c r="R11" s="119"/>
      <c r="S11" s="119"/>
    </row>
    <row r="12" spans="1:19" ht="15" x14ac:dyDescent="0.25">
      <c r="A12" s="138" t="s">
        <v>136</v>
      </c>
      <c r="B12" s="93" t="s">
        <v>30</v>
      </c>
      <c r="C12" s="93">
        <v>1</v>
      </c>
      <c r="D12" s="94">
        <v>1.95583</v>
      </c>
      <c r="E12" s="147">
        <v>1.95583</v>
      </c>
      <c r="F12" s="94">
        <v>1.95583</v>
      </c>
      <c r="G12" s="94">
        <v>1.95583</v>
      </c>
      <c r="H12" s="94">
        <v>1.95583</v>
      </c>
      <c r="I12" s="94">
        <v>1.95583</v>
      </c>
      <c r="J12" s="94">
        <v>1.95583</v>
      </c>
      <c r="K12" s="94">
        <v>1.95583</v>
      </c>
      <c r="L12" s="94">
        <v>1.95583</v>
      </c>
      <c r="M12" s="95">
        <v>1.95583</v>
      </c>
      <c r="N12" s="119"/>
      <c r="O12" s="119"/>
      <c r="P12" s="119"/>
      <c r="Q12" s="119"/>
      <c r="R12" s="119"/>
      <c r="S12" s="119"/>
    </row>
    <row r="13" spans="1:19" ht="15" x14ac:dyDescent="0.25">
      <c r="A13" s="138" t="s">
        <v>137</v>
      </c>
      <c r="B13" s="93" t="s">
        <v>138</v>
      </c>
      <c r="C13" s="93">
        <v>1</v>
      </c>
      <c r="D13" s="94">
        <v>0</v>
      </c>
      <c r="E13" s="147">
        <v>0</v>
      </c>
      <c r="F13" s="94">
        <v>0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5">
        <v>0</v>
      </c>
      <c r="N13" s="119"/>
      <c r="O13" s="119"/>
      <c r="P13" s="119"/>
      <c r="Q13" s="119"/>
      <c r="R13" s="119"/>
      <c r="S13" s="119"/>
    </row>
    <row r="14" spans="1:19" ht="15" x14ac:dyDescent="0.25">
      <c r="A14" s="138" t="s">
        <v>139</v>
      </c>
      <c r="B14" s="93" t="s">
        <v>36</v>
      </c>
      <c r="C14" s="93">
        <v>1</v>
      </c>
      <c r="D14" s="94">
        <v>1.0847</v>
      </c>
      <c r="E14" s="147">
        <v>1.0804</v>
      </c>
      <c r="F14" s="94">
        <v>1.1269</v>
      </c>
      <c r="G14" s="94">
        <v>1.0853999999999999</v>
      </c>
      <c r="H14" s="94">
        <v>1.1181000000000001</v>
      </c>
      <c r="I14" s="94">
        <v>1.0585</v>
      </c>
      <c r="J14" s="94">
        <v>1.1105</v>
      </c>
      <c r="K14" s="94">
        <v>1.0650999999999999</v>
      </c>
      <c r="L14" s="94">
        <v>1.0847</v>
      </c>
      <c r="M14" s="95">
        <v>1.0804</v>
      </c>
      <c r="N14" s="119"/>
      <c r="O14" s="119"/>
      <c r="P14" s="119"/>
      <c r="Q14" s="119"/>
      <c r="R14" s="119"/>
      <c r="S14" s="119"/>
    </row>
    <row r="15" spans="1:19" ht="15" x14ac:dyDescent="0.25">
      <c r="A15" s="138" t="s">
        <v>140</v>
      </c>
      <c r="B15" s="93" t="s">
        <v>32</v>
      </c>
      <c r="C15" s="93">
        <v>1</v>
      </c>
      <c r="D15" s="94">
        <v>7.7784000000000004</v>
      </c>
      <c r="E15" s="147">
        <v>7.9720000000000004</v>
      </c>
      <c r="F15" s="94">
        <v>7.8750999999999998</v>
      </c>
      <c r="G15" s="94">
        <v>7.8205</v>
      </c>
      <c r="H15" s="94">
        <v>7.5396999999999998</v>
      </c>
      <c r="I15" s="94">
        <v>7.7784000000000004</v>
      </c>
      <c r="J15" s="94">
        <v>7.8185000000000002</v>
      </c>
      <c r="K15" s="94">
        <v>7.9218999999999999</v>
      </c>
      <c r="L15" s="94">
        <v>7.7784000000000004</v>
      </c>
      <c r="M15" s="95">
        <v>7.9720000000000004</v>
      </c>
      <c r="N15" s="119"/>
      <c r="O15" s="119"/>
      <c r="P15" s="119"/>
      <c r="Q15" s="119"/>
      <c r="R15" s="119"/>
      <c r="S15" s="119"/>
    </row>
    <row r="16" spans="1:19" ht="15" x14ac:dyDescent="0.25">
      <c r="A16" s="138" t="s">
        <v>141</v>
      </c>
      <c r="B16" s="93" t="s">
        <v>41</v>
      </c>
      <c r="C16" s="93">
        <v>1</v>
      </c>
      <c r="D16" s="94">
        <v>25.815999999999999</v>
      </c>
      <c r="E16" s="147">
        <v>27.233000000000001</v>
      </c>
      <c r="F16" s="94">
        <v>25.724</v>
      </c>
      <c r="G16" s="94">
        <v>25.408000000000001</v>
      </c>
      <c r="H16" s="94">
        <v>25.802</v>
      </c>
      <c r="I16" s="94">
        <v>27.312000000000001</v>
      </c>
      <c r="J16" s="94">
        <v>25.446999999999999</v>
      </c>
      <c r="K16" s="94">
        <v>26.74</v>
      </c>
      <c r="L16" s="94">
        <v>25.815999999999999</v>
      </c>
      <c r="M16" s="95">
        <v>27.233000000000001</v>
      </c>
      <c r="N16" s="119"/>
      <c r="O16" s="119"/>
      <c r="P16" s="119"/>
      <c r="Q16" s="119"/>
      <c r="R16" s="119"/>
      <c r="S16" s="119"/>
    </row>
    <row r="17" spans="1:19" ht="15" x14ac:dyDescent="0.25">
      <c r="A17" s="138" t="s">
        <v>142</v>
      </c>
      <c r="B17" s="93" t="s">
        <v>35</v>
      </c>
      <c r="C17" s="93">
        <v>1</v>
      </c>
      <c r="D17" s="94">
        <v>7.4661999999999997</v>
      </c>
      <c r="E17" s="147">
        <v>7.4462000000000002</v>
      </c>
      <c r="F17" s="94">
        <v>7.4672999999999998</v>
      </c>
      <c r="G17" s="94">
        <v>7.4714999999999998</v>
      </c>
      <c r="H17" s="94">
        <v>7.4652000000000003</v>
      </c>
      <c r="I17" s="94">
        <v>7.4673999999999996</v>
      </c>
      <c r="J17" s="94">
        <v>7.4635999999999996</v>
      </c>
      <c r="K17" s="94">
        <v>7.4526000000000003</v>
      </c>
      <c r="L17" s="94">
        <v>7.4661999999999997</v>
      </c>
      <c r="M17" s="95">
        <v>7.4462000000000002</v>
      </c>
      <c r="N17" s="119"/>
      <c r="O17" s="119"/>
      <c r="P17" s="119"/>
      <c r="Q17" s="119"/>
      <c r="R17" s="119"/>
      <c r="S17" s="119"/>
    </row>
    <row r="18" spans="1:19" ht="15" x14ac:dyDescent="0.25">
      <c r="A18" s="96" t="s">
        <v>143</v>
      </c>
      <c r="B18" s="93" t="s">
        <v>144</v>
      </c>
      <c r="C18" s="93">
        <v>1</v>
      </c>
      <c r="D18" s="94">
        <v>0</v>
      </c>
      <c r="E18" s="147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5">
        <v>0</v>
      </c>
      <c r="N18" s="119"/>
      <c r="O18" s="119"/>
      <c r="P18" s="119"/>
      <c r="Q18" s="119"/>
      <c r="R18" s="119"/>
      <c r="S18" s="119"/>
    </row>
    <row r="19" spans="1:19" ht="15" x14ac:dyDescent="0.25">
      <c r="A19" s="96" t="s">
        <v>145</v>
      </c>
      <c r="B19" s="93" t="s">
        <v>24</v>
      </c>
      <c r="C19" s="93">
        <v>1</v>
      </c>
      <c r="D19" s="94">
        <v>17.7529</v>
      </c>
      <c r="E19" s="147">
        <v>18.451599999999999</v>
      </c>
      <c r="F19" s="94">
        <v>20.500299999999999</v>
      </c>
      <c r="G19" s="94">
        <v>18.01465</v>
      </c>
      <c r="H19" s="94">
        <v>19.4512</v>
      </c>
      <c r="I19" s="94">
        <v>17.274999999999999</v>
      </c>
      <c r="J19" s="94">
        <v>18.9986</v>
      </c>
      <c r="K19" s="94">
        <v>18.065349999999999</v>
      </c>
      <c r="L19" s="94">
        <v>17.7529</v>
      </c>
      <c r="M19" s="95">
        <v>18.451599999999999</v>
      </c>
      <c r="N19" s="119"/>
      <c r="O19" s="119"/>
      <c r="P19" s="119"/>
      <c r="Q19" s="119"/>
      <c r="R19" s="119"/>
      <c r="S19" s="119"/>
    </row>
    <row r="20" spans="1:19" ht="15" x14ac:dyDescent="0.25">
      <c r="A20" s="96" t="s">
        <v>146</v>
      </c>
      <c r="B20" s="93" t="s">
        <v>27</v>
      </c>
      <c r="C20" s="93">
        <v>1</v>
      </c>
      <c r="D20" s="94">
        <v>0.88573000000000002</v>
      </c>
      <c r="E20" s="147">
        <v>0.91234999999999999</v>
      </c>
      <c r="F20" s="94">
        <v>0.89453000000000005</v>
      </c>
      <c r="G20" s="94">
        <v>0.8508</v>
      </c>
      <c r="H20" s="94">
        <v>0.85829999999999995</v>
      </c>
      <c r="I20" s="94">
        <v>0.88643000000000005</v>
      </c>
      <c r="J20" s="94">
        <v>0.89654999999999996</v>
      </c>
      <c r="K20" s="94">
        <v>0.91242999999999996</v>
      </c>
      <c r="L20" s="94">
        <v>0.88573000000000002</v>
      </c>
      <c r="M20" s="95">
        <v>0.91234999999999999</v>
      </c>
      <c r="N20" s="119"/>
      <c r="O20" s="119"/>
      <c r="P20" s="119"/>
      <c r="Q20" s="119"/>
      <c r="R20" s="119"/>
      <c r="S20" s="119"/>
    </row>
    <row r="21" spans="1:19" ht="15" x14ac:dyDescent="0.25">
      <c r="A21" s="96" t="s">
        <v>147</v>
      </c>
      <c r="B21" s="93" t="s">
        <v>38</v>
      </c>
      <c r="C21" s="93">
        <v>1</v>
      </c>
      <c r="D21" s="94">
        <v>8.5367999999999995</v>
      </c>
      <c r="E21" s="147">
        <v>9.0741999999999994</v>
      </c>
      <c r="F21" s="94">
        <v>8.9674999999999994</v>
      </c>
      <c r="G21" s="94">
        <v>8.7472999999999992</v>
      </c>
      <c r="H21" s="94">
        <v>8.8194999999999997</v>
      </c>
      <c r="I21" s="94">
        <v>8.4945000000000004</v>
      </c>
      <c r="J21" s="94">
        <v>8.8865999999999996</v>
      </c>
      <c r="K21" s="94">
        <v>8.6788000000000007</v>
      </c>
      <c r="L21" s="94">
        <v>8.5367999999999995</v>
      </c>
      <c r="M21" s="95">
        <v>9.0741999999999994</v>
      </c>
      <c r="N21" s="119"/>
      <c r="O21" s="119"/>
      <c r="P21" s="119"/>
      <c r="Q21" s="119"/>
      <c r="R21" s="119"/>
      <c r="S21" s="119"/>
    </row>
    <row r="22" spans="1:19" ht="15" x14ac:dyDescent="0.25">
      <c r="A22" s="96" t="s">
        <v>148</v>
      </c>
      <c r="B22" s="93" t="s">
        <v>50</v>
      </c>
      <c r="C22" s="93">
        <v>1</v>
      </c>
      <c r="D22" s="94">
        <v>7.4109999999999996</v>
      </c>
      <c r="E22" s="147">
        <v>7.5564999999999998</v>
      </c>
      <c r="F22" s="94">
        <v>7.4124999999999996</v>
      </c>
      <c r="G22" s="94">
        <v>7.4394999999999998</v>
      </c>
      <c r="H22" s="94">
        <v>7.4337999999999997</v>
      </c>
      <c r="I22" s="94">
        <v>7.6254999999999997</v>
      </c>
      <c r="J22" s="94">
        <v>7.3973000000000004</v>
      </c>
      <c r="K22" s="94">
        <v>7.5708000000000002</v>
      </c>
      <c r="L22" s="94">
        <v>7.4109999999999996</v>
      </c>
      <c r="M22" s="95">
        <v>7.5564999999999998</v>
      </c>
      <c r="N22" s="119"/>
      <c r="O22" s="119"/>
      <c r="P22" s="119"/>
      <c r="Q22" s="119"/>
      <c r="R22" s="119"/>
      <c r="S22" s="119"/>
    </row>
    <row r="23" spans="1:19" ht="15" x14ac:dyDescent="0.25">
      <c r="A23" s="96" t="s">
        <v>149</v>
      </c>
      <c r="B23" s="93" t="s">
        <v>57</v>
      </c>
      <c r="C23" s="93">
        <v>1</v>
      </c>
      <c r="D23" s="94">
        <v>334.83</v>
      </c>
      <c r="E23" s="147">
        <v>365.53</v>
      </c>
      <c r="F23" s="94">
        <v>320.98</v>
      </c>
      <c r="G23" s="94">
        <v>330.53</v>
      </c>
      <c r="H23" s="94">
        <v>321.05</v>
      </c>
      <c r="I23" s="94">
        <v>360.02</v>
      </c>
      <c r="J23" s="94">
        <v>323.39</v>
      </c>
      <c r="K23" s="94">
        <v>356.58</v>
      </c>
      <c r="L23" s="94">
        <v>334.83</v>
      </c>
      <c r="M23" s="95">
        <v>365.53</v>
      </c>
      <c r="N23" s="119"/>
      <c r="O23" s="119"/>
      <c r="P23" s="119"/>
      <c r="Q23" s="119"/>
      <c r="R23" s="119"/>
      <c r="S23" s="119"/>
    </row>
    <row r="24" spans="1:19" ht="15" x14ac:dyDescent="0.25">
      <c r="A24" s="96" t="s">
        <v>150</v>
      </c>
      <c r="B24" s="93" t="s">
        <v>43</v>
      </c>
      <c r="C24" s="93">
        <v>1</v>
      </c>
      <c r="D24" s="94">
        <v>15456.94</v>
      </c>
      <c r="E24" s="147">
        <v>17497.84</v>
      </c>
      <c r="F24" s="94">
        <v>16500</v>
      </c>
      <c r="G24" s="94">
        <v>15595.6</v>
      </c>
      <c r="H24" s="94">
        <v>15998.64</v>
      </c>
      <c r="I24" s="94">
        <v>17869.240000000002</v>
      </c>
      <c r="J24" s="94">
        <v>16083.35</v>
      </c>
      <c r="K24" s="94">
        <v>16184.41</v>
      </c>
      <c r="L24" s="94">
        <v>15456.94</v>
      </c>
      <c r="M24" s="95">
        <v>17497.84</v>
      </c>
      <c r="N24" s="119"/>
      <c r="O24" s="119"/>
      <c r="P24" s="119"/>
      <c r="Q24" s="119"/>
      <c r="R24" s="119"/>
      <c r="S24" s="119"/>
    </row>
    <row r="25" spans="1:19" ht="15" x14ac:dyDescent="0.25">
      <c r="A25" s="96" t="s">
        <v>151</v>
      </c>
      <c r="B25" s="93" t="s">
        <v>40</v>
      </c>
      <c r="C25" s="93">
        <v>1</v>
      </c>
      <c r="D25" s="94">
        <v>77.161500000000004</v>
      </c>
      <c r="E25" s="147">
        <v>86.299000000000007</v>
      </c>
      <c r="F25" s="94">
        <v>79.729799999999997</v>
      </c>
      <c r="G25" s="94">
        <v>80.186999999999998</v>
      </c>
      <c r="H25" s="94">
        <v>77.718999999999994</v>
      </c>
      <c r="I25" s="94">
        <v>82.898499999999999</v>
      </c>
      <c r="J25" s="94">
        <v>78.524000000000001</v>
      </c>
      <c r="K25" s="94">
        <v>84.623500000000007</v>
      </c>
      <c r="L25" s="94">
        <v>77.161500000000004</v>
      </c>
      <c r="M25" s="95">
        <v>86.299000000000007</v>
      </c>
      <c r="N25" s="119"/>
      <c r="O25" s="119"/>
      <c r="P25" s="119"/>
      <c r="Q25" s="119"/>
      <c r="R25" s="119"/>
      <c r="S25" s="119"/>
    </row>
    <row r="26" spans="1:19" ht="15" x14ac:dyDescent="0.25">
      <c r="A26" s="96" t="s">
        <v>152</v>
      </c>
      <c r="B26" s="93" t="s">
        <v>153</v>
      </c>
      <c r="C26" s="93">
        <v>1</v>
      </c>
      <c r="D26" s="94">
        <v>0</v>
      </c>
      <c r="E26" s="147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5">
        <v>0</v>
      </c>
      <c r="N26" s="119"/>
      <c r="O26" s="119"/>
      <c r="P26" s="119"/>
      <c r="Q26" s="119"/>
      <c r="R26" s="119"/>
      <c r="S26" s="119"/>
    </row>
    <row r="27" spans="1:19" ht="15" x14ac:dyDescent="0.25">
      <c r="A27" s="96" t="s">
        <v>154</v>
      </c>
      <c r="B27" s="93" t="s">
        <v>45</v>
      </c>
      <c r="C27" s="93">
        <v>1</v>
      </c>
      <c r="D27" s="94">
        <v>117.59</v>
      </c>
      <c r="E27" s="147">
        <v>123.76</v>
      </c>
      <c r="F27" s="94">
        <v>125.85</v>
      </c>
      <c r="G27" s="94">
        <v>121.94</v>
      </c>
      <c r="H27" s="94">
        <v>124.45</v>
      </c>
      <c r="I27" s="94">
        <v>118.9</v>
      </c>
      <c r="J27" s="94">
        <v>122.6</v>
      </c>
      <c r="K27" s="94">
        <v>120.66</v>
      </c>
      <c r="L27" s="94">
        <v>117.59</v>
      </c>
      <c r="M27" s="95">
        <v>123.76</v>
      </c>
      <c r="N27" s="119"/>
      <c r="O27" s="119"/>
      <c r="P27" s="119"/>
      <c r="Q27" s="119"/>
      <c r="R27" s="119"/>
      <c r="S27" s="119"/>
    </row>
    <row r="28" spans="1:19" ht="15" x14ac:dyDescent="0.25">
      <c r="A28" s="96" t="s">
        <v>155</v>
      </c>
      <c r="B28" s="93" t="s">
        <v>64</v>
      </c>
      <c r="C28" s="93">
        <v>1</v>
      </c>
      <c r="D28" s="94">
        <v>1304.83</v>
      </c>
      <c r="E28" s="147">
        <v>1368.51</v>
      </c>
      <c r="F28" s="94">
        <v>1277.93</v>
      </c>
      <c r="G28" s="94">
        <v>1296.28</v>
      </c>
      <c r="H28" s="94">
        <v>1276.46</v>
      </c>
      <c r="I28" s="94">
        <v>1341.03</v>
      </c>
      <c r="J28" s="94">
        <v>1315.35</v>
      </c>
      <c r="K28" s="94">
        <v>1345.83</v>
      </c>
      <c r="L28" s="94">
        <v>1304.83</v>
      </c>
      <c r="M28" s="95">
        <v>1368.51</v>
      </c>
      <c r="N28" s="119"/>
      <c r="O28" s="119"/>
      <c r="P28" s="119"/>
      <c r="Q28" s="119"/>
      <c r="R28" s="119"/>
      <c r="S28" s="119"/>
    </row>
    <row r="29" spans="1:19" ht="15" x14ac:dyDescent="0.25">
      <c r="A29" s="96" t="s">
        <v>156</v>
      </c>
      <c r="B29" s="93" t="s">
        <v>47</v>
      </c>
      <c r="C29" s="93">
        <v>1</v>
      </c>
      <c r="D29" s="94">
        <v>423.49</v>
      </c>
      <c r="E29" s="147">
        <v>502.14</v>
      </c>
      <c r="F29" s="94">
        <v>435.3</v>
      </c>
      <c r="G29" s="94">
        <v>426.85</v>
      </c>
      <c r="H29" s="94">
        <v>425.95</v>
      </c>
      <c r="I29" s="94">
        <v>495.86</v>
      </c>
      <c r="J29" s="94">
        <v>433.08</v>
      </c>
      <c r="K29" s="94">
        <v>455.12</v>
      </c>
      <c r="L29" s="94">
        <v>423.49</v>
      </c>
      <c r="M29" s="95">
        <v>502.14</v>
      </c>
      <c r="N29" s="119"/>
      <c r="O29" s="119"/>
      <c r="P29" s="119"/>
      <c r="Q29" s="119"/>
      <c r="R29" s="119"/>
      <c r="S29" s="119"/>
    </row>
    <row r="30" spans="1:19" ht="15" x14ac:dyDescent="0.25">
      <c r="A30" s="96" t="s">
        <v>157</v>
      </c>
      <c r="B30" s="93" t="s">
        <v>69</v>
      </c>
      <c r="C30" s="93">
        <v>1</v>
      </c>
      <c r="D30" s="94">
        <v>10.62645</v>
      </c>
      <c r="E30" s="147">
        <v>10.8309</v>
      </c>
      <c r="F30" s="94">
        <v>10.9482</v>
      </c>
      <c r="G30" s="94">
        <v>10.728</v>
      </c>
      <c r="H30" s="94">
        <v>10.8497</v>
      </c>
      <c r="I30" s="94">
        <v>11.1256</v>
      </c>
      <c r="J30" s="94">
        <v>10.8873</v>
      </c>
      <c r="K30" s="94">
        <v>10.916499999999999</v>
      </c>
      <c r="L30" s="94">
        <v>10.62645</v>
      </c>
      <c r="M30" s="95">
        <v>10.8309</v>
      </c>
      <c r="N30" s="119"/>
      <c r="O30" s="119"/>
      <c r="P30" s="119"/>
      <c r="Q30" s="119"/>
      <c r="R30" s="119"/>
      <c r="S30" s="119"/>
    </row>
    <row r="31" spans="1:19" ht="15" x14ac:dyDescent="0.25">
      <c r="A31" s="97" t="s">
        <v>158</v>
      </c>
      <c r="B31" s="98" t="s">
        <v>54</v>
      </c>
      <c r="C31" s="98">
        <v>1</v>
      </c>
      <c r="D31" s="99">
        <v>19.395900000000001</v>
      </c>
      <c r="E31" s="147">
        <v>19.827300000000001</v>
      </c>
      <c r="F31" s="99">
        <v>19.5212</v>
      </c>
      <c r="G31" s="99">
        <v>19.2605</v>
      </c>
      <c r="H31" s="99">
        <v>19.431799999999999</v>
      </c>
      <c r="I31" s="99">
        <v>20.115200000000002</v>
      </c>
      <c r="J31" s="99">
        <v>20.648399999999999</v>
      </c>
      <c r="K31" s="99">
        <v>19.443999999999999</v>
      </c>
      <c r="L31" s="99">
        <v>19.395900000000001</v>
      </c>
      <c r="M31" s="100">
        <v>19.827300000000001</v>
      </c>
      <c r="N31" s="120"/>
      <c r="O31" s="120"/>
      <c r="P31" s="120"/>
      <c r="Q31" s="120"/>
      <c r="R31" s="120"/>
      <c r="S31" s="120"/>
    </row>
    <row r="32" spans="1:19" s="242" customFormat="1" ht="15" x14ac:dyDescent="0.25">
      <c r="A32" s="153" t="s">
        <v>159</v>
      </c>
      <c r="B32" s="238" t="s">
        <v>56</v>
      </c>
      <c r="C32" s="238">
        <v>1</v>
      </c>
      <c r="D32" s="239">
        <v>1675.9</v>
      </c>
      <c r="E32" s="239">
        <v>1532</v>
      </c>
      <c r="F32" s="239">
        <v>1773.3</v>
      </c>
      <c r="G32" s="239">
        <v>1656.9</v>
      </c>
      <c r="H32" s="239">
        <v>1701.2</v>
      </c>
      <c r="I32" s="239">
        <v>1531.8</v>
      </c>
      <c r="J32" s="239">
        <v>1725.3</v>
      </c>
      <c r="K32" s="239">
        <v>1543.8</v>
      </c>
      <c r="L32" s="239">
        <v>1675.9</v>
      </c>
      <c r="M32" s="240">
        <v>1532</v>
      </c>
      <c r="N32" s="241"/>
      <c r="O32" s="241"/>
      <c r="P32" s="241"/>
      <c r="Q32" s="241"/>
      <c r="R32" s="241"/>
      <c r="S32" s="241"/>
    </row>
    <row r="33" spans="1:19" ht="15" x14ac:dyDescent="0.25">
      <c r="A33" s="97" t="s">
        <v>160</v>
      </c>
      <c r="B33" s="98" t="s">
        <v>161</v>
      </c>
      <c r="C33" s="98">
        <v>1</v>
      </c>
      <c r="D33" s="99">
        <v>0</v>
      </c>
      <c r="E33" s="147">
        <v>0</v>
      </c>
      <c r="F33" s="99">
        <v>0</v>
      </c>
      <c r="G33" s="99">
        <v>0</v>
      </c>
      <c r="H33" s="99">
        <v>0</v>
      </c>
      <c r="I33" s="99">
        <v>0</v>
      </c>
      <c r="J33" s="99">
        <v>0</v>
      </c>
      <c r="K33" s="99">
        <v>0</v>
      </c>
      <c r="L33" s="99">
        <v>0</v>
      </c>
      <c r="M33" s="100">
        <v>0</v>
      </c>
      <c r="N33" s="120"/>
      <c r="O33" s="120"/>
      <c r="P33" s="120"/>
      <c r="Q33" s="120"/>
      <c r="R33" s="120"/>
      <c r="S33" s="120"/>
    </row>
    <row r="34" spans="1:19" ht="15" x14ac:dyDescent="0.25">
      <c r="A34" s="97" t="s">
        <v>162</v>
      </c>
      <c r="B34" s="98" t="s">
        <v>73</v>
      </c>
      <c r="C34" s="98">
        <v>1</v>
      </c>
      <c r="D34" s="99">
        <v>8.8332999999999995</v>
      </c>
      <c r="E34" s="147">
        <v>9.3699999999999992</v>
      </c>
      <c r="F34" s="99">
        <v>9.2324000000000002</v>
      </c>
      <c r="G34" s="99">
        <v>8.9870000000000001</v>
      </c>
      <c r="H34" s="99">
        <v>9.0817999999999994</v>
      </c>
      <c r="I34" s="99">
        <v>8.7959999999999994</v>
      </c>
      <c r="J34" s="99">
        <v>9.1527999999999992</v>
      </c>
      <c r="K34" s="99">
        <v>8.9711999999999996</v>
      </c>
      <c r="L34" s="99">
        <v>8.8332999999999995</v>
      </c>
      <c r="M34" s="100">
        <v>9.3699999999999992</v>
      </c>
      <c r="N34" s="120"/>
      <c r="O34" s="120"/>
      <c r="P34" s="120"/>
      <c r="Q34" s="120"/>
      <c r="R34" s="120"/>
      <c r="S34" s="120"/>
    </row>
    <row r="35" spans="1:19" ht="15" x14ac:dyDescent="0.25">
      <c r="A35" s="96" t="s">
        <v>163</v>
      </c>
      <c r="B35" s="93" t="s">
        <v>52</v>
      </c>
      <c r="C35" s="93">
        <v>1</v>
      </c>
      <c r="D35" s="94">
        <v>4.5591999999999997</v>
      </c>
      <c r="E35" s="147">
        <v>4.8653000000000004</v>
      </c>
      <c r="F35" s="94">
        <v>4.7317</v>
      </c>
      <c r="G35" s="94">
        <v>4.5952999999999999</v>
      </c>
      <c r="H35" s="94">
        <v>4.5838000000000001</v>
      </c>
      <c r="I35" s="94">
        <v>4.7329999999999997</v>
      </c>
      <c r="J35" s="94">
        <v>4.7081999999999997</v>
      </c>
      <c r="K35" s="94">
        <v>4.7988999999999997</v>
      </c>
      <c r="L35" s="94">
        <v>4.5591999999999997</v>
      </c>
      <c r="M35" s="95">
        <v>4.8653000000000004</v>
      </c>
      <c r="N35" s="119"/>
      <c r="O35" s="119"/>
      <c r="P35" s="119"/>
      <c r="Q35" s="119"/>
      <c r="R35" s="119"/>
      <c r="S35" s="119"/>
    </row>
    <row r="36" spans="1:19" ht="15" x14ac:dyDescent="0.25">
      <c r="A36" s="96" t="s">
        <v>164</v>
      </c>
      <c r="B36" s="93" t="s">
        <v>59</v>
      </c>
      <c r="C36" s="93">
        <v>1</v>
      </c>
      <c r="D36" s="94">
        <v>9.8953000000000007</v>
      </c>
      <c r="E36" s="147">
        <v>11.1008</v>
      </c>
      <c r="F36" s="94">
        <v>9.9482999999999997</v>
      </c>
      <c r="G36" s="94">
        <v>9.8637999999999995</v>
      </c>
      <c r="H36" s="94">
        <v>9.6590000000000007</v>
      </c>
      <c r="I36" s="94">
        <v>11.51</v>
      </c>
      <c r="J36" s="94">
        <v>9.6937999999999995</v>
      </c>
      <c r="K36" s="94">
        <v>10.912000000000001</v>
      </c>
      <c r="L36" s="94">
        <v>9.8953000000000007</v>
      </c>
      <c r="M36" s="95">
        <v>11.1008</v>
      </c>
      <c r="N36" s="119"/>
      <c r="O36" s="119"/>
      <c r="P36" s="119"/>
      <c r="Q36" s="119"/>
      <c r="R36" s="119"/>
      <c r="S36" s="119"/>
    </row>
    <row r="37" spans="1:19" ht="15" x14ac:dyDescent="0.25">
      <c r="A37" s="96" t="s">
        <v>165</v>
      </c>
      <c r="B37" s="93" t="s">
        <v>79</v>
      </c>
      <c r="C37" s="93">
        <v>1</v>
      </c>
      <c r="D37" s="94">
        <v>1.7375</v>
      </c>
      <c r="E37" s="147">
        <v>1.7799</v>
      </c>
      <c r="F37" s="94">
        <v>1.7056</v>
      </c>
      <c r="G37" s="94">
        <v>1.6653</v>
      </c>
      <c r="H37" s="94">
        <v>1.65</v>
      </c>
      <c r="I37" s="94">
        <v>1.8416999999999999</v>
      </c>
      <c r="J37" s="94">
        <v>1.696</v>
      </c>
      <c r="K37" s="94">
        <v>1.748</v>
      </c>
      <c r="L37" s="94">
        <v>1.7375</v>
      </c>
      <c r="M37" s="95">
        <v>1.7799</v>
      </c>
      <c r="N37" s="119"/>
      <c r="O37" s="119"/>
      <c r="P37" s="119"/>
      <c r="Q37" s="119"/>
      <c r="R37" s="119"/>
      <c r="S37" s="119"/>
    </row>
    <row r="38" spans="1:19" ht="15" x14ac:dyDescent="0.25">
      <c r="A38" s="96" t="s">
        <v>166</v>
      </c>
      <c r="B38" s="93" t="s">
        <v>63</v>
      </c>
      <c r="C38" s="93">
        <v>1</v>
      </c>
      <c r="D38" s="94">
        <v>56.552999999999997</v>
      </c>
      <c r="E38" s="147">
        <v>56.774000000000001</v>
      </c>
      <c r="F38" s="94">
        <v>60.113</v>
      </c>
      <c r="G38" s="94">
        <v>56.9</v>
      </c>
      <c r="H38" s="94">
        <v>59.075000000000003</v>
      </c>
      <c r="I38" s="94">
        <v>55.865000000000002</v>
      </c>
      <c r="J38" s="94">
        <v>58.335000000000001</v>
      </c>
      <c r="K38" s="94">
        <v>55.834000000000003</v>
      </c>
      <c r="L38" s="94">
        <v>56.552999999999997</v>
      </c>
      <c r="M38" s="95">
        <v>56.774000000000001</v>
      </c>
      <c r="N38" s="119"/>
      <c r="O38" s="119"/>
      <c r="P38" s="119"/>
      <c r="Q38" s="119"/>
      <c r="R38" s="119"/>
      <c r="S38" s="119"/>
    </row>
    <row r="39" spans="1:19" ht="15" x14ac:dyDescent="0.25">
      <c r="A39" s="96" t="s">
        <v>167</v>
      </c>
      <c r="B39" s="93" t="s">
        <v>61</v>
      </c>
      <c r="C39" s="93">
        <v>1</v>
      </c>
      <c r="D39" s="94">
        <v>170.9074</v>
      </c>
      <c r="E39" s="147">
        <v>194.3355</v>
      </c>
      <c r="F39" s="94">
        <v>158.8372</v>
      </c>
      <c r="G39" s="94">
        <v>173.58410000000001</v>
      </c>
      <c r="H39" s="94">
        <v>158.04730000000001</v>
      </c>
      <c r="I39" s="94">
        <v>183.14070000000001</v>
      </c>
      <c r="J39" s="94">
        <v>182.32339999999999</v>
      </c>
      <c r="K39" s="94">
        <v>188.61160000000001</v>
      </c>
      <c r="L39" s="94">
        <v>170.9074</v>
      </c>
      <c r="M39" s="95">
        <v>194.3355</v>
      </c>
      <c r="N39" s="119"/>
      <c r="O39" s="119"/>
      <c r="P39" s="119"/>
      <c r="Q39" s="119"/>
      <c r="R39" s="119"/>
      <c r="S39" s="119"/>
    </row>
    <row r="40" spans="1:19" ht="15" x14ac:dyDescent="0.25">
      <c r="A40" s="96" t="s">
        <v>168</v>
      </c>
      <c r="B40" s="93" t="s">
        <v>66</v>
      </c>
      <c r="C40" s="93">
        <v>1</v>
      </c>
      <c r="D40" s="94">
        <v>4.3781999999999996</v>
      </c>
      <c r="E40" s="147">
        <v>4.5461999999999998</v>
      </c>
      <c r="F40" s="94">
        <v>4.3014000000000001</v>
      </c>
      <c r="G40" s="94">
        <v>4.2568000000000001</v>
      </c>
      <c r="H40" s="94">
        <v>4.3006000000000002</v>
      </c>
      <c r="I40" s="94">
        <v>4.5506000000000002</v>
      </c>
      <c r="J40" s="94">
        <v>4.2496</v>
      </c>
      <c r="K40" s="94">
        <v>4.4560000000000004</v>
      </c>
      <c r="L40" s="94">
        <v>4.3781999999999996</v>
      </c>
      <c r="M40" s="95">
        <v>4.5461999999999998</v>
      </c>
      <c r="N40" s="119"/>
      <c r="O40" s="119"/>
      <c r="P40" s="119"/>
      <c r="Q40" s="119"/>
      <c r="R40" s="119"/>
      <c r="S40" s="119"/>
    </row>
    <row r="41" spans="1:19" ht="15" x14ac:dyDescent="0.25">
      <c r="A41" s="96" t="s">
        <v>169</v>
      </c>
      <c r="B41" s="93" t="s">
        <v>68</v>
      </c>
      <c r="C41" s="101">
        <v>1</v>
      </c>
      <c r="D41" s="94">
        <v>4.7496</v>
      </c>
      <c r="E41" s="147">
        <v>4.8724999999999996</v>
      </c>
      <c r="F41" s="94">
        <v>4.6635</v>
      </c>
      <c r="G41" s="94">
        <v>4.7830000000000004</v>
      </c>
      <c r="H41" s="94">
        <v>4.7607999999999997</v>
      </c>
      <c r="I41" s="94">
        <v>4.8282999999999996</v>
      </c>
      <c r="J41" s="94">
        <v>4.7343000000000002</v>
      </c>
      <c r="K41" s="94">
        <v>4.8396999999999997</v>
      </c>
      <c r="L41" s="94">
        <v>4.7496</v>
      </c>
      <c r="M41" s="95">
        <v>4.8724999999999996</v>
      </c>
      <c r="N41" s="119"/>
      <c r="O41" s="119"/>
      <c r="P41" s="119"/>
      <c r="Q41" s="119"/>
      <c r="R41" s="119"/>
      <c r="S41" s="119"/>
    </row>
    <row r="42" spans="1:19" ht="15" x14ac:dyDescent="0.25">
      <c r="A42" s="96" t="s">
        <v>170</v>
      </c>
      <c r="B42" s="93" t="s">
        <v>75</v>
      </c>
      <c r="C42" s="93">
        <v>1</v>
      </c>
      <c r="D42" s="94">
        <v>117.5283</v>
      </c>
      <c r="E42" s="147">
        <v>117.58029999999999</v>
      </c>
      <c r="F42" s="94">
        <v>118.19459999999999</v>
      </c>
      <c r="G42" s="94">
        <v>117.5928</v>
      </c>
      <c r="H42" s="94">
        <v>117.97199999999999</v>
      </c>
      <c r="I42" s="94">
        <v>117.5042</v>
      </c>
      <c r="J42" s="94">
        <v>117.9121</v>
      </c>
      <c r="K42" s="94">
        <v>117.57599999999999</v>
      </c>
      <c r="L42" s="94">
        <v>117.5283</v>
      </c>
      <c r="M42" s="95">
        <v>117.58029999999999</v>
      </c>
      <c r="N42" s="119"/>
      <c r="O42" s="119"/>
      <c r="P42" s="119"/>
      <c r="Q42" s="119"/>
      <c r="R42" s="119"/>
      <c r="S42" s="119"/>
    </row>
    <row r="43" spans="1:19" ht="15" x14ac:dyDescent="0.25">
      <c r="A43" s="96" t="s">
        <v>171</v>
      </c>
      <c r="B43" s="93" t="s">
        <v>71</v>
      </c>
      <c r="C43" s="101">
        <v>1</v>
      </c>
      <c r="D43" s="94">
        <v>70.755700000000004</v>
      </c>
      <c r="E43" s="147">
        <v>91.776300000000006</v>
      </c>
      <c r="F43" s="94">
        <v>79.715299999999999</v>
      </c>
      <c r="G43" s="94">
        <v>69.956299999999999</v>
      </c>
      <c r="H43" s="94">
        <v>72.856399999999994</v>
      </c>
      <c r="I43" s="94">
        <v>85.948599999999999</v>
      </c>
      <c r="J43" s="94">
        <v>71.597499999999997</v>
      </c>
      <c r="K43" s="94">
        <v>79.63</v>
      </c>
      <c r="L43" s="94">
        <v>70.755700000000004</v>
      </c>
      <c r="M43" s="95">
        <v>91.776300000000006</v>
      </c>
      <c r="N43" s="119"/>
      <c r="O43" s="119"/>
      <c r="P43" s="119"/>
      <c r="Q43" s="119"/>
      <c r="R43" s="119"/>
      <c r="S43" s="119"/>
    </row>
    <row r="44" spans="1:19" ht="15" x14ac:dyDescent="0.25">
      <c r="A44" s="96" t="s">
        <v>172</v>
      </c>
      <c r="B44" s="93" t="s">
        <v>90</v>
      </c>
      <c r="C44" s="101">
        <v>1</v>
      </c>
      <c r="D44" s="94">
        <v>10.6958</v>
      </c>
      <c r="E44" s="147">
        <v>10.571300000000001</v>
      </c>
      <c r="F44" s="94">
        <v>10.254799999999999</v>
      </c>
      <c r="G44" s="94">
        <v>10.4468</v>
      </c>
      <c r="H44" s="94">
        <v>10.398</v>
      </c>
      <c r="I44" s="94">
        <v>11.061299999999999</v>
      </c>
      <c r="J44" s="94">
        <v>10.5633</v>
      </c>
      <c r="K44" s="94">
        <v>10.4948</v>
      </c>
      <c r="L44" s="94">
        <v>10.6958</v>
      </c>
      <c r="M44" s="95">
        <v>10.571300000000001</v>
      </c>
      <c r="N44" s="119"/>
      <c r="O44" s="119"/>
      <c r="P44" s="119"/>
      <c r="Q44" s="119"/>
      <c r="R44" s="119"/>
      <c r="S44" s="119"/>
    </row>
    <row r="45" spans="1:19" ht="15" x14ac:dyDescent="0.25">
      <c r="A45" s="96" t="s">
        <v>173</v>
      </c>
      <c r="B45" s="93" t="s">
        <v>77</v>
      </c>
      <c r="C45" s="101">
        <v>1</v>
      </c>
      <c r="D45" s="94">
        <v>1.506</v>
      </c>
      <c r="E45" s="147">
        <v>1.6034999999999999</v>
      </c>
      <c r="F45" s="94">
        <v>1.5590999999999999</v>
      </c>
      <c r="G45" s="94">
        <v>1.5111000000000001</v>
      </c>
      <c r="H45" s="94">
        <v>1.5214000000000001</v>
      </c>
      <c r="I45" s="94">
        <v>1.5632999999999999</v>
      </c>
      <c r="J45" s="94">
        <v>1.5395000000000001</v>
      </c>
      <c r="K45" s="94">
        <v>1.5648</v>
      </c>
      <c r="L45" s="94">
        <v>1.506</v>
      </c>
      <c r="M45" s="95">
        <v>1.6034999999999999</v>
      </c>
      <c r="N45" s="119"/>
      <c r="O45" s="119"/>
      <c r="P45" s="119"/>
      <c r="Q45" s="119"/>
      <c r="R45" s="119"/>
      <c r="S45" s="119"/>
    </row>
    <row r="46" spans="1:19" ht="15" x14ac:dyDescent="0.25">
      <c r="A46" s="96" t="s">
        <v>174</v>
      </c>
      <c r="B46" s="93" t="s">
        <v>91</v>
      </c>
      <c r="C46" s="93">
        <v>1</v>
      </c>
      <c r="D46" s="94">
        <v>33.314999999999998</v>
      </c>
      <c r="E46" s="147">
        <v>37.079000000000001</v>
      </c>
      <c r="F46" s="94">
        <v>37.052</v>
      </c>
      <c r="G46" s="94">
        <v>33.414999999999999</v>
      </c>
      <c r="H46" s="94">
        <v>35.631999999999998</v>
      </c>
      <c r="I46" s="94">
        <v>35.924999999999997</v>
      </c>
      <c r="J46" s="94">
        <v>34.896999999999998</v>
      </c>
      <c r="K46" s="94">
        <v>34.624000000000002</v>
      </c>
      <c r="L46" s="94">
        <v>33.314999999999998</v>
      </c>
      <c r="M46" s="95">
        <v>37.079000000000001</v>
      </c>
      <c r="N46" s="119"/>
      <c r="O46" s="119"/>
      <c r="P46" s="119"/>
      <c r="Q46" s="119"/>
      <c r="R46" s="119"/>
      <c r="S46" s="119"/>
    </row>
    <row r="47" spans="1:19" ht="15" x14ac:dyDescent="0.25">
      <c r="A47" s="96" t="s">
        <v>175</v>
      </c>
      <c r="B47" s="93" t="s">
        <v>81</v>
      </c>
      <c r="C47" s="101">
        <v>1</v>
      </c>
      <c r="D47" s="94">
        <v>6.1490999999999998</v>
      </c>
      <c r="E47" s="147">
        <v>9.0990000000000002</v>
      </c>
      <c r="F47" s="94">
        <v>6.0587999999999997</v>
      </c>
      <c r="G47" s="94">
        <v>6.6843000000000004</v>
      </c>
      <c r="H47" s="94">
        <v>6.3445999999999998</v>
      </c>
      <c r="I47" s="94">
        <v>7.2062999999999997</v>
      </c>
      <c r="J47" s="94">
        <v>6.5655000000000001</v>
      </c>
      <c r="K47" s="94">
        <v>7.6760999999999999</v>
      </c>
      <c r="L47" s="94">
        <v>6.1490999999999998</v>
      </c>
      <c r="M47" s="95">
        <v>9.0990000000000002</v>
      </c>
      <c r="N47" s="119"/>
      <c r="O47" s="119"/>
      <c r="P47" s="119"/>
      <c r="Q47" s="119"/>
      <c r="R47" s="119"/>
      <c r="S47" s="119"/>
    </row>
    <row r="48" spans="1:19" ht="15" x14ac:dyDescent="0.25">
      <c r="A48" s="96" t="s">
        <v>176</v>
      </c>
      <c r="B48" s="93" t="s">
        <v>177</v>
      </c>
      <c r="C48" s="93">
        <v>1</v>
      </c>
      <c r="D48" s="94">
        <v>33.866250000000001</v>
      </c>
      <c r="E48" s="147">
        <v>33.900950000000002</v>
      </c>
      <c r="F48" s="94">
        <v>35.032400000000003</v>
      </c>
      <c r="G48" s="94">
        <v>33.576999999999998</v>
      </c>
      <c r="H48" s="94">
        <v>34.649749999999997</v>
      </c>
      <c r="I48" s="94">
        <v>33.242800000000003</v>
      </c>
      <c r="J48" s="94">
        <v>35.219000000000001</v>
      </c>
      <c r="K48" s="94">
        <v>33.115900000000003</v>
      </c>
      <c r="L48" s="94">
        <v>33.866250000000001</v>
      </c>
      <c r="M48" s="95">
        <v>33.900950000000002</v>
      </c>
      <c r="N48" s="119"/>
      <c r="O48" s="119"/>
      <c r="P48" s="119"/>
      <c r="Q48" s="119"/>
      <c r="R48" s="119"/>
      <c r="S48" s="119"/>
    </row>
    <row r="49" spans="1:19" ht="15" x14ac:dyDescent="0.25">
      <c r="A49" s="96" t="s">
        <v>178</v>
      </c>
      <c r="B49" s="93" t="s">
        <v>83</v>
      </c>
      <c r="C49" s="93">
        <v>1</v>
      </c>
      <c r="D49" s="94">
        <v>26.34863</v>
      </c>
      <c r="E49" s="147">
        <v>33.164299999999997</v>
      </c>
      <c r="F49" s="94">
        <v>31.71414</v>
      </c>
      <c r="G49" s="94">
        <v>26.422000000000001</v>
      </c>
      <c r="H49" s="94">
        <v>30.569430000000001</v>
      </c>
      <c r="I49" s="94">
        <v>30.256399999999999</v>
      </c>
      <c r="J49" s="94">
        <v>29.764320000000001</v>
      </c>
      <c r="K49" s="94">
        <v>29.867699999999999</v>
      </c>
      <c r="L49" s="94">
        <v>26.34863</v>
      </c>
      <c r="M49" s="95">
        <v>33.164299999999997</v>
      </c>
      <c r="N49" s="119"/>
      <c r="O49" s="119"/>
      <c r="P49" s="119"/>
      <c r="Q49" s="119"/>
      <c r="R49" s="119"/>
      <c r="S49" s="119"/>
    </row>
    <row r="50" spans="1:19" ht="15" x14ac:dyDescent="0.25">
      <c r="A50" s="96" t="s">
        <v>179</v>
      </c>
      <c r="B50" s="93" t="s">
        <v>86</v>
      </c>
      <c r="C50" s="93">
        <v>1</v>
      </c>
      <c r="D50" s="94">
        <v>1.0889</v>
      </c>
      <c r="E50" s="147">
        <v>1.1708000000000001</v>
      </c>
      <c r="F50" s="94">
        <v>1.145</v>
      </c>
      <c r="G50" s="94">
        <v>1.1234</v>
      </c>
      <c r="H50" s="94">
        <v>1.1234999999999999</v>
      </c>
      <c r="I50" s="94">
        <v>1.0955999999999999</v>
      </c>
      <c r="J50" s="94">
        <v>1.1379999999999999</v>
      </c>
      <c r="K50" s="94">
        <v>1.1197999999999999</v>
      </c>
      <c r="L50" s="94">
        <v>1.0889</v>
      </c>
      <c r="M50" s="95">
        <v>1.1708000000000001</v>
      </c>
      <c r="N50" s="119"/>
      <c r="O50" s="119"/>
      <c r="P50" s="119"/>
      <c r="Q50" s="119"/>
      <c r="R50" s="119"/>
      <c r="S50" s="119"/>
    </row>
    <row r="51" spans="1:19" ht="15" x14ac:dyDescent="0.25">
      <c r="A51" s="102" t="s">
        <v>180</v>
      </c>
      <c r="B51" s="103" t="s">
        <v>89</v>
      </c>
      <c r="C51" s="103">
        <v>1</v>
      </c>
      <c r="D51" s="104">
        <v>25457.19</v>
      </c>
      <c r="E51" s="148">
        <v>27131.35</v>
      </c>
      <c r="F51" s="104">
        <v>25958.95</v>
      </c>
      <c r="G51" s="104">
        <v>25683.13</v>
      </c>
      <c r="H51" s="104">
        <v>25890.57</v>
      </c>
      <c r="I51" s="104">
        <v>25151.85</v>
      </c>
      <c r="J51" s="104">
        <v>26188.17</v>
      </c>
      <c r="K51" s="104">
        <v>26096.2</v>
      </c>
      <c r="L51" s="104">
        <v>25457.19</v>
      </c>
      <c r="M51" s="105">
        <v>27131.35</v>
      </c>
      <c r="N51" s="119"/>
      <c r="O51" s="119"/>
      <c r="P51" s="119"/>
      <c r="Q51" s="119"/>
      <c r="R51" s="119"/>
      <c r="S51" s="119"/>
    </row>
    <row r="52" spans="1:19" ht="15" x14ac:dyDescent="0.25">
      <c r="A52" s="110"/>
      <c r="B52" s="111"/>
      <c r="C52" s="112"/>
      <c r="D52" s="113"/>
      <c r="E52" s="149"/>
      <c r="F52" s="114"/>
      <c r="G52" s="114"/>
      <c r="H52" s="114"/>
      <c r="I52" s="114"/>
      <c r="J52" s="114"/>
      <c r="K52" s="114"/>
      <c r="L52" s="92"/>
      <c r="M52" s="92"/>
      <c r="N52" s="92"/>
      <c r="O52" s="92"/>
      <c r="P52" s="92"/>
      <c r="Q52" s="92"/>
      <c r="R52" s="92"/>
      <c r="S52" s="92"/>
    </row>
    <row r="53" spans="1:19" ht="15" x14ac:dyDescent="0.25">
      <c r="A53" s="116"/>
      <c r="B53" s="115"/>
      <c r="C53" s="115"/>
      <c r="D53" s="121"/>
      <c r="E53" s="150"/>
      <c r="F53" s="122"/>
      <c r="G53" s="117"/>
      <c r="H53" s="122"/>
      <c r="I53" s="122"/>
      <c r="J53" s="122"/>
      <c r="K53" s="122"/>
      <c r="L53" s="123"/>
      <c r="M53" s="123"/>
      <c r="N53" s="116"/>
      <c r="O53" s="116"/>
      <c r="P53" s="116"/>
      <c r="Q53" s="116"/>
      <c r="R53" s="116"/>
      <c r="S53" s="116"/>
    </row>
    <row r="54" spans="1:19" ht="15" x14ac:dyDescent="0.25">
      <c r="A54" s="64"/>
      <c r="B54" s="64"/>
      <c r="C54" s="64"/>
      <c r="D54" s="64"/>
      <c r="E54" s="151"/>
      <c r="F54" s="106"/>
      <c r="G54" s="107"/>
      <c r="H54" s="108"/>
      <c r="I54" s="108"/>
      <c r="J54" s="108"/>
      <c r="K54" s="108"/>
      <c r="L54" s="109"/>
      <c r="M54" s="109"/>
      <c r="N54" s="64"/>
      <c r="O54" s="64"/>
      <c r="P54" s="64"/>
      <c r="Q54" s="64"/>
      <c r="R54" s="64"/>
      <c r="S54" s="64"/>
    </row>
    <row r="55" spans="1:19" ht="15" x14ac:dyDescent="0.25">
      <c r="A55" s="64"/>
      <c r="B55" s="64"/>
      <c r="C55" s="64"/>
      <c r="D55" s="64"/>
      <c r="E55" s="151"/>
      <c r="F55" s="106"/>
      <c r="G55" s="107"/>
      <c r="H55" s="108"/>
      <c r="I55" s="108"/>
      <c r="J55" s="108"/>
      <c r="K55" s="108"/>
      <c r="L55" s="109"/>
      <c r="M55" s="109"/>
      <c r="N55" s="64"/>
      <c r="O55" s="64"/>
      <c r="P55" s="64"/>
      <c r="Q55" s="64"/>
      <c r="R55" s="64"/>
      <c r="S55" s="64"/>
    </row>
    <row r="56" spans="1:19" ht="15" x14ac:dyDescent="0.25">
      <c r="A56" s="64"/>
      <c r="B56" s="64"/>
      <c r="C56" s="64"/>
      <c r="D56" s="64"/>
      <c r="E56" s="151"/>
      <c r="F56" s="106"/>
      <c r="G56" s="107"/>
      <c r="H56" s="108"/>
      <c r="I56" s="108"/>
      <c r="J56" s="108"/>
      <c r="K56" s="108"/>
      <c r="L56" s="109"/>
      <c r="M56" s="109"/>
      <c r="N56" s="64"/>
      <c r="O56" s="64"/>
      <c r="P56" s="64"/>
      <c r="Q56" s="64"/>
      <c r="R56" s="64"/>
      <c r="S56" s="64"/>
    </row>
    <row r="57" spans="1:19" ht="15" x14ac:dyDescent="0.25">
      <c r="A57" s="64"/>
      <c r="B57" s="64"/>
      <c r="C57" s="64"/>
      <c r="D57" s="64"/>
      <c r="E57" s="151"/>
      <c r="F57" s="106"/>
      <c r="G57" s="107"/>
      <c r="H57" s="108"/>
      <c r="I57" s="108"/>
      <c r="J57" s="108"/>
      <c r="K57" s="108"/>
      <c r="L57" s="109"/>
      <c r="M57" s="109"/>
      <c r="N57" s="64"/>
      <c r="O57" s="64"/>
      <c r="P57" s="64"/>
      <c r="Q57" s="64"/>
      <c r="R57" s="64"/>
      <c r="S57" s="64"/>
    </row>
  </sheetData>
  <mergeCells count="2">
    <mergeCell ref="C4:C5"/>
    <mergeCell ref="A4:A5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1:S57"/>
  <sheetViews>
    <sheetView topLeftCell="A13" workbookViewId="0">
      <selection activeCell="D24" sqref="D24"/>
    </sheetView>
  </sheetViews>
  <sheetFormatPr baseColWidth="10" defaultRowHeight="13.2" x14ac:dyDescent="0.25"/>
  <cols>
    <col min="4" max="5" width="16.21875" bestFit="1" customWidth="1"/>
  </cols>
  <sheetData>
    <row r="1" spans="1:19" ht="15.6" x14ac:dyDescent="0.25">
      <c r="A1" s="155" t="s">
        <v>181</v>
      </c>
      <c r="B1" s="214">
        <v>1</v>
      </c>
      <c r="C1" s="214">
        <v>2</v>
      </c>
      <c r="D1" s="215">
        <v>3</v>
      </c>
      <c r="E1" s="225">
        <v>4</v>
      </c>
      <c r="F1" s="216">
        <v>5</v>
      </c>
      <c r="G1" s="216">
        <v>6</v>
      </c>
      <c r="H1" s="214">
        <v>7</v>
      </c>
      <c r="I1" s="214">
        <v>8</v>
      </c>
      <c r="J1" s="215">
        <v>9</v>
      </c>
      <c r="K1" s="214">
        <v>10</v>
      </c>
      <c r="L1" s="217">
        <v>11</v>
      </c>
      <c r="M1" s="218">
        <v>12</v>
      </c>
      <c r="N1" s="156"/>
      <c r="O1" s="156"/>
      <c r="P1" s="156"/>
      <c r="Q1" s="156"/>
      <c r="R1" s="156"/>
      <c r="S1" s="156"/>
    </row>
    <row r="2" spans="1:19" ht="15.6" x14ac:dyDescent="0.25">
      <c r="A2" s="152" t="s">
        <v>182</v>
      </c>
      <c r="B2" s="226"/>
      <c r="C2" s="226"/>
      <c r="D2" s="226"/>
      <c r="E2" s="226"/>
      <c r="F2" s="157"/>
      <c r="G2" s="157"/>
      <c r="H2" s="158"/>
      <c r="I2" s="157"/>
      <c r="J2" s="158"/>
      <c r="K2" s="158"/>
      <c r="L2" s="159"/>
      <c r="M2" s="160"/>
      <c r="N2" s="156"/>
      <c r="O2" s="156"/>
      <c r="P2" s="156"/>
      <c r="Q2" s="156"/>
      <c r="R2" s="156"/>
      <c r="S2" s="156"/>
    </row>
    <row r="3" spans="1:19" ht="15.6" x14ac:dyDescent="0.25">
      <c r="A3" s="219"/>
      <c r="B3" s="161"/>
      <c r="C3" s="162"/>
      <c r="D3" s="213"/>
      <c r="E3" s="227"/>
      <c r="F3" s="163"/>
      <c r="G3" s="163"/>
      <c r="H3" s="164"/>
      <c r="I3" s="163"/>
      <c r="J3" s="164"/>
      <c r="K3" s="220"/>
      <c r="L3" s="165"/>
      <c r="M3" s="166"/>
      <c r="N3" s="156"/>
      <c r="O3" s="156"/>
      <c r="P3" s="156"/>
      <c r="Q3" s="156"/>
      <c r="R3" s="156"/>
      <c r="S3" s="156"/>
    </row>
    <row r="4" spans="1:19" ht="15.6" x14ac:dyDescent="0.25">
      <c r="A4" s="250" t="s">
        <v>127</v>
      </c>
      <c r="B4" s="162" t="s">
        <v>8</v>
      </c>
      <c r="C4" s="249" t="s">
        <v>48</v>
      </c>
      <c r="D4" s="167" t="s">
        <v>128</v>
      </c>
      <c r="E4" s="228" t="s">
        <v>129</v>
      </c>
      <c r="F4" s="167" t="s">
        <v>128</v>
      </c>
      <c r="G4" s="167" t="s">
        <v>129</v>
      </c>
      <c r="H4" s="167" t="s">
        <v>128</v>
      </c>
      <c r="I4" s="167" t="s">
        <v>129</v>
      </c>
      <c r="J4" s="167" t="s">
        <v>128</v>
      </c>
      <c r="K4" s="167" t="s">
        <v>129</v>
      </c>
      <c r="L4" s="167" t="s">
        <v>128</v>
      </c>
      <c r="M4" s="168" t="s">
        <v>129</v>
      </c>
      <c r="N4" s="156"/>
      <c r="O4" s="156"/>
      <c r="P4" s="156"/>
      <c r="Q4" s="156"/>
      <c r="R4" s="156"/>
      <c r="S4" s="156"/>
    </row>
    <row r="5" spans="1:19" ht="15.6" x14ac:dyDescent="0.25">
      <c r="A5" s="250"/>
      <c r="B5" s="162" t="s">
        <v>130</v>
      </c>
      <c r="C5" s="249"/>
      <c r="D5" s="169"/>
      <c r="E5" s="229"/>
      <c r="F5" s="169"/>
      <c r="G5" s="169"/>
      <c r="H5" s="169"/>
      <c r="I5" s="169"/>
      <c r="J5" s="169"/>
      <c r="K5" s="169"/>
      <c r="L5" s="169"/>
      <c r="M5" s="170"/>
      <c r="N5" s="156"/>
      <c r="O5" s="156"/>
      <c r="P5" s="156"/>
      <c r="Q5" s="156"/>
      <c r="R5" s="156"/>
      <c r="S5" s="156"/>
    </row>
    <row r="6" spans="1:19" x14ac:dyDescent="0.25">
      <c r="A6" s="211"/>
      <c r="B6" s="206"/>
      <c r="C6" s="206"/>
      <c r="D6" s="194" t="s">
        <v>183</v>
      </c>
      <c r="E6" s="230" t="s">
        <v>183</v>
      </c>
      <c r="F6" s="194" t="s">
        <v>183</v>
      </c>
      <c r="G6" s="194" t="s">
        <v>183</v>
      </c>
      <c r="H6" s="194" t="s">
        <v>183</v>
      </c>
      <c r="I6" s="194" t="s">
        <v>183</v>
      </c>
      <c r="J6" s="194" t="s">
        <v>183</v>
      </c>
      <c r="K6" s="194" t="s">
        <v>183</v>
      </c>
      <c r="L6" s="194" t="s">
        <v>183</v>
      </c>
      <c r="M6" s="195" t="s">
        <v>183</v>
      </c>
      <c r="N6" s="171"/>
      <c r="O6" s="171"/>
      <c r="P6" s="171"/>
      <c r="Q6" s="171"/>
      <c r="R6" s="171"/>
      <c r="S6" s="171"/>
    </row>
    <row r="7" spans="1:19" ht="26.4" x14ac:dyDescent="0.25">
      <c r="A7" s="221"/>
      <c r="B7" s="222"/>
      <c r="C7" s="222"/>
      <c r="D7" s="196" t="s">
        <v>184</v>
      </c>
      <c r="E7" s="231" t="s">
        <v>185</v>
      </c>
      <c r="F7" s="196" t="s">
        <v>186</v>
      </c>
      <c r="G7" s="196" t="s">
        <v>187</v>
      </c>
      <c r="H7" s="196" t="s">
        <v>188</v>
      </c>
      <c r="I7" s="196" t="s">
        <v>189</v>
      </c>
      <c r="J7" s="196" t="s">
        <v>190</v>
      </c>
      <c r="K7" s="196" t="s">
        <v>191</v>
      </c>
      <c r="L7" s="196" t="s">
        <v>184</v>
      </c>
      <c r="M7" s="197" t="s">
        <v>185</v>
      </c>
      <c r="N7" s="156"/>
      <c r="O7" s="156"/>
      <c r="P7" s="156"/>
      <c r="Q7" s="156"/>
      <c r="R7" s="156"/>
      <c r="S7" s="156"/>
    </row>
    <row r="8" spans="1:19" ht="15" x14ac:dyDescent="0.25">
      <c r="A8" s="223" t="s">
        <v>131</v>
      </c>
      <c r="B8" s="224" t="s">
        <v>19</v>
      </c>
      <c r="C8" s="172">
        <v>1</v>
      </c>
      <c r="D8" s="173">
        <v>4.1429200000000002</v>
      </c>
      <c r="E8" s="232">
        <v>4.1136299999999997</v>
      </c>
      <c r="F8" s="173">
        <v>4.19095</v>
      </c>
      <c r="G8" s="173">
        <v>4.0671900000000001</v>
      </c>
      <c r="H8" s="173">
        <v>4.1806099999999997</v>
      </c>
      <c r="I8" s="173">
        <v>4.0581500000000004</v>
      </c>
      <c r="J8" s="173">
        <v>4.16289</v>
      </c>
      <c r="K8" s="173">
        <v>4.0533200000000003</v>
      </c>
      <c r="L8" s="173">
        <v>4.1429200000000002</v>
      </c>
      <c r="M8" s="174">
        <v>4.1136299999999997</v>
      </c>
      <c r="N8" s="207"/>
      <c r="O8" s="207"/>
      <c r="P8" s="207"/>
      <c r="Q8" s="207"/>
      <c r="R8" s="207"/>
      <c r="S8" s="207"/>
    </row>
    <row r="9" spans="1:19" ht="15" x14ac:dyDescent="0.25">
      <c r="A9" s="223" t="s">
        <v>132</v>
      </c>
      <c r="B9" s="224" t="s">
        <v>133</v>
      </c>
      <c r="C9" s="176">
        <v>1</v>
      </c>
      <c r="D9" s="177">
        <v>0</v>
      </c>
      <c r="E9" s="233">
        <v>0</v>
      </c>
      <c r="F9" s="177">
        <v>0</v>
      </c>
      <c r="G9" s="177">
        <v>0</v>
      </c>
      <c r="H9" s="177">
        <v>0</v>
      </c>
      <c r="I9" s="177">
        <v>0</v>
      </c>
      <c r="J9" s="177">
        <v>0</v>
      </c>
      <c r="K9" s="177">
        <v>0</v>
      </c>
      <c r="L9" s="177">
        <v>0</v>
      </c>
      <c r="M9" s="178">
        <v>0</v>
      </c>
      <c r="N9" s="207"/>
      <c r="O9" s="207"/>
      <c r="P9" s="207"/>
      <c r="Q9" s="207"/>
      <c r="R9" s="207"/>
      <c r="S9" s="207"/>
    </row>
    <row r="10" spans="1:19" ht="15" x14ac:dyDescent="0.25">
      <c r="A10" s="223" t="s">
        <v>134</v>
      </c>
      <c r="B10" s="224" t="s">
        <v>22</v>
      </c>
      <c r="C10" s="176">
        <v>1</v>
      </c>
      <c r="D10" s="177">
        <v>1.6032200000000001</v>
      </c>
      <c r="E10" s="233">
        <v>1.65222</v>
      </c>
      <c r="F10" s="177">
        <v>1.5912599999999999</v>
      </c>
      <c r="G10" s="177">
        <v>1.61955</v>
      </c>
      <c r="H10" s="177">
        <v>1.5928899999999999</v>
      </c>
      <c r="I10" s="177">
        <v>1.6483399999999999</v>
      </c>
      <c r="J10" s="177">
        <v>1.59704</v>
      </c>
      <c r="K10" s="177">
        <v>1.6580900000000001</v>
      </c>
      <c r="L10" s="177">
        <v>1.6032200000000001</v>
      </c>
      <c r="M10" s="178">
        <v>1.65222</v>
      </c>
      <c r="N10" s="207"/>
      <c r="O10" s="207"/>
      <c r="P10" s="207"/>
      <c r="Q10" s="207"/>
      <c r="R10" s="207"/>
      <c r="S10" s="207"/>
    </row>
    <row r="11" spans="1:19" ht="15" x14ac:dyDescent="0.25">
      <c r="A11" s="223" t="s">
        <v>135</v>
      </c>
      <c r="B11" s="224" t="s">
        <v>25</v>
      </c>
      <c r="C11" s="176">
        <v>1</v>
      </c>
      <c r="D11" s="177">
        <v>1.95583</v>
      </c>
      <c r="E11" s="233">
        <v>1.95583</v>
      </c>
      <c r="F11" s="177">
        <v>1.95583</v>
      </c>
      <c r="G11" s="177">
        <v>1.95583</v>
      </c>
      <c r="H11" s="177">
        <v>1.95583</v>
      </c>
      <c r="I11" s="177">
        <v>1.95583</v>
      </c>
      <c r="J11" s="177">
        <v>1.95583</v>
      </c>
      <c r="K11" s="177">
        <v>1.95583</v>
      </c>
      <c r="L11" s="177">
        <v>1.95583</v>
      </c>
      <c r="M11" s="178">
        <v>1.95583</v>
      </c>
      <c r="N11" s="212"/>
      <c r="O11" s="212"/>
      <c r="P11" s="212"/>
      <c r="Q11" s="212"/>
      <c r="R11" s="207"/>
      <c r="S11" s="207"/>
    </row>
    <row r="12" spans="1:19" ht="15" x14ac:dyDescent="0.25">
      <c r="A12" s="223" t="s">
        <v>136</v>
      </c>
      <c r="B12" s="224" t="s">
        <v>30</v>
      </c>
      <c r="C12" s="176">
        <v>1</v>
      </c>
      <c r="D12" s="177">
        <v>1.95583</v>
      </c>
      <c r="E12" s="233">
        <v>1.95583</v>
      </c>
      <c r="F12" s="177">
        <v>1.95583</v>
      </c>
      <c r="G12" s="177">
        <v>1.95583</v>
      </c>
      <c r="H12" s="177">
        <v>1.95583</v>
      </c>
      <c r="I12" s="177">
        <v>1.95583</v>
      </c>
      <c r="J12" s="177">
        <v>1.95583</v>
      </c>
      <c r="K12" s="177">
        <v>1.95583</v>
      </c>
      <c r="L12" s="177">
        <v>1.95583</v>
      </c>
      <c r="M12" s="178">
        <v>1.95583</v>
      </c>
      <c r="N12" s="207"/>
      <c r="O12" s="207"/>
      <c r="P12" s="207"/>
      <c r="Q12" s="207"/>
      <c r="R12" s="207"/>
      <c r="S12" s="207"/>
    </row>
    <row r="13" spans="1:19" ht="15" x14ac:dyDescent="0.25">
      <c r="A13" s="223" t="s">
        <v>137</v>
      </c>
      <c r="B13" s="224" t="s">
        <v>138</v>
      </c>
      <c r="C13" s="176">
        <v>1</v>
      </c>
      <c r="D13" s="177">
        <v>0</v>
      </c>
      <c r="E13" s="233">
        <v>0</v>
      </c>
      <c r="F13" s="177">
        <v>0</v>
      </c>
      <c r="G13" s="177">
        <v>0</v>
      </c>
      <c r="H13" s="177">
        <v>0</v>
      </c>
      <c r="I13" s="177">
        <v>0</v>
      </c>
      <c r="J13" s="177">
        <v>0</v>
      </c>
      <c r="K13" s="177">
        <v>0</v>
      </c>
      <c r="L13" s="177">
        <v>0</v>
      </c>
      <c r="M13" s="178">
        <v>0</v>
      </c>
      <c r="N13" s="207"/>
      <c r="O13" s="207"/>
      <c r="P13" s="207"/>
      <c r="Q13" s="207"/>
      <c r="R13" s="207"/>
      <c r="S13" s="207"/>
    </row>
    <row r="14" spans="1:19" ht="15" x14ac:dyDescent="0.25">
      <c r="A14" s="223" t="s">
        <v>139</v>
      </c>
      <c r="B14" s="224" t="s">
        <v>36</v>
      </c>
      <c r="C14" s="176">
        <v>1</v>
      </c>
      <c r="D14" s="177">
        <v>1.1227400000000001</v>
      </c>
      <c r="E14" s="233">
        <v>1.07494</v>
      </c>
      <c r="F14" s="177">
        <v>1.1363000000000001</v>
      </c>
      <c r="G14" s="177">
        <v>1.0962400000000001</v>
      </c>
      <c r="H14" s="177">
        <v>1.13425</v>
      </c>
      <c r="I14" s="177">
        <v>1.0817300000000001</v>
      </c>
      <c r="J14" s="177">
        <v>1.13178</v>
      </c>
      <c r="K14" s="177">
        <v>1.0748599999999999</v>
      </c>
      <c r="L14" s="177">
        <v>1.1227400000000001</v>
      </c>
      <c r="M14" s="178">
        <v>1.07494</v>
      </c>
      <c r="N14" s="207"/>
      <c r="O14" s="207"/>
      <c r="P14" s="207"/>
      <c r="Q14" s="207"/>
      <c r="R14" s="207"/>
      <c r="S14" s="207"/>
    </row>
    <row r="15" spans="1:19" ht="15" x14ac:dyDescent="0.25">
      <c r="A15" s="223" t="s">
        <v>140</v>
      </c>
      <c r="B15" s="224" t="s">
        <v>32</v>
      </c>
      <c r="C15" s="176">
        <v>1</v>
      </c>
      <c r="D15" s="177">
        <v>7.7561600000000004</v>
      </c>
      <c r="E15" s="233">
        <v>7.8451500000000003</v>
      </c>
      <c r="F15" s="177">
        <v>7.8923800000000002</v>
      </c>
      <c r="G15" s="177">
        <v>7.7999799999999997</v>
      </c>
      <c r="H15" s="177">
        <v>7.7793000000000001</v>
      </c>
      <c r="I15" s="177">
        <v>7.74702</v>
      </c>
      <c r="J15" s="177">
        <v>7.7419000000000002</v>
      </c>
      <c r="K15" s="177">
        <v>7.7641299999999998</v>
      </c>
      <c r="L15" s="177">
        <v>7.7561600000000004</v>
      </c>
      <c r="M15" s="178">
        <v>7.8451500000000003</v>
      </c>
      <c r="N15" s="207"/>
      <c r="O15" s="207"/>
      <c r="P15" s="207"/>
      <c r="Q15" s="207"/>
      <c r="R15" s="207"/>
      <c r="S15" s="207"/>
    </row>
    <row r="16" spans="1:19" ht="15" x14ac:dyDescent="0.25">
      <c r="A16" s="223" t="s">
        <v>141</v>
      </c>
      <c r="B16" s="224" t="s">
        <v>41</v>
      </c>
      <c r="C16" s="176">
        <v>1</v>
      </c>
      <c r="D16" s="177">
        <v>25.741140000000001</v>
      </c>
      <c r="E16" s="233">
        <v>26.177689999999998</v>
      </c>
      <c r="F16" s="177">
        <v>25.862829999999999</v>
      </c>
      <c r="G16" s="177">
        <v>25.57253</v>
      </c>
      <c r="H16" s="177">
        <v>25.7742</v>
      </c>
      <c r="I16" s="177">
        <v>25.59216</v>
      </c>
      <c r="J16" s="177">
        <v>25.74314</v>
      </c>
      <c r="K16" s="177">
        <v>26.078140000000001</v>
      </c>
      <c r="L16" s="177">
        <v>25.741140000000001</v>
      </c>
      <c r="M16" s="178">
        <v>26.177689999999998</v>
      </c>
      <c r="N16" s="207"/>
      <c r="O16" s="207"/>
      <c r="P16" s="207"/>
      <c r="Q16" s="207"/>
      <c r="R16" s="207"/>
      <c r="S16" s="207"/>
    </row>
    <row r="17" spans="1:19" ht="15" x14ac:dyDescent="0.25">
      <c r="A17" s="223" t="s">
        <v>142</v>
      </c>
      <c r="B17" s="224" t="s">
        <v>35</v>
      </c>
      <c r="C17" s="176">
        <v>1</v>
      </c>
      <c r="D17" s="177">
        <v>7.4638499999999999</v>
      </c>
      <c r="E17" s="233">
        <v>7.4613699999999996</v>
      </c>
      <c r="F17" s="177">
        <v>7.4620899999999999</v>
      </c>
      <c r="G17" s="177">
        <v>7.47105</v>
      </c>
      <c r="H17" s="177">
        <v>7.4628899999999998</v>
      </c>
      <c r="I17" s="177">
        <v>7.4712300000000003</v>
      </c>
      <c r="J17" s="177">
        <v>7.4640599999999999</v>
      </c>
      <c r="K17" s="177">
        <v>7.46692</v>
      </c>
      <c r="L17" s="177">
        <v>7.4638499999999999</v>
      </c>
      <c r="M17" s="178">
        <v>7.4613699999999996</v>
      </c>
      <c r="N17" s="207"/>
      <c r="O17" s="207"/>
      <c r="P17" s="207"/>
      <c r="Q17" s="207"/>
      <c r="R17" s="207"/>
      <c r="S17" s="207"/>
    </row>
    <row r="18" spans="1:19" ht="15" x14ac:dyDescent="0.25">
      <c r="A18" s="179" t="s">
        <v>143</v>
      </c>
      <c r="B18" s="176" t="s">
        <v>144</v>
      </c>
      <c r="C18" s="176">
        <v>1</v>
      </c>
      <c r="D18" s="177">
        <v>0</v>
      </c>
      <c r="E18" s="233">
        <v>0</v>
      </c>
      <c r="F18" s="177">
        <v>0</v>
      </c>
      <c r="G18" s="177">
        <v>0</v>
      </c>
      <c r="H18" s="177">
        <v>0</v>
      </c>
      <c r="I18" s="177">
        <v>0</v>
      </c>
      <c r="J18" s="177">
        <v>0</v>
      </c>
      <c r="K18" s="177">
        <v>0</v>
      </c>
      <c r="L18" s="177">
        <v>0</v>
      </c>
      <c r="M18" s="178">
        <v>0</v>
      </c>
      <c r="N18" s="207"/>
      <c r="O18" s="207"/>
      <c r="P18" s="207"/>
      <c r="Q18" s="207"/>
      <c r="R18" s="207"/>
      <c r="S18" s="207"/>
    </row>
    <row r="19" spans="1:19" ht="15" x14ac:dyDescent="0.25">
      <c r="A19" s="179" t="s">
        <v>145</v>
      </c>
      <c r="B19" s="176" t="s">
        <v>24</v>
      </c>
      <c r="C19" s="176">
        <v>1</v>
      </c>
      <c r="D19" s="177">
        <v>19.48706</v>
      </c>
      <c r="E19" s="233">
        <v>17.841670000000001</v>
      </c>
      <c r="F19" s="177">
        <v>20.452929999999999</v>
      </c>
      <c r="G19" s="177">
        <v>17.877549999999999</v>
      </c>
      <c r="H19" s="177">
        <v>20.24004</v>
      </c>
      <c r="I19" s="177">
        <v>17.63775</v>
      </c>
      <c r="J19" s="177">
        <v>19.861730000000001</v>
      </c>
      <c r="K19" s="177">
        <v>17.592919999999999</v>
      </c>
      <c r="L19" s="177">
        <v>19.48706</v>
      </c>
      <c r="M19" s="178">
        <v>17.841670000000001</v>
      </c>
      <c r="N19" s="207"/>
      <c r="O19" s="207"/>
      <c r="P19" s="207"/>
      <c r="Q19" s="207"/>
      <c r="R19" s="207"/>
      <c r="S19" s="207"/>
    </row>
    <row r="20" spans="1:19" ht="15" x14ac:dyDescent="0.25">
      <c r="A20" s="179" t="s">
        <v>146</v>
      </c>
      <c r="B20" s="176" t="s">
        <v>27</v>
      </c>
      <c r="C20" s="176">
        <v>1</v>
      </c>
      <c r="D20" s="177">
        <v>0.88412000000000002</v>
      </c>
      <c r="E20" s="233">
        <v>0.87833000000000006</v>
      </c>
      <c r="F20" s="177">
        <v>0.88697000000000004</v>
      </c>
      <c r="G20" s="177">
        <v>0.86019000000000001</v>
      </c>
      <c r="H20" s="177">
        <v>0.87994000000000006</v>
      </c>
      <c r="I20" s="177">
        <v>0.86075000000000002</v>
      </c>
      <c r="J20" s="177">
        <v>0.87819999999999998</v>
      </c>
      <c r="K20" s="177">
        <v>0.86939999999999995</v>
      </c>
      <c r="L20" s="177">
        <v>0.88412000000000002</v>
      </c>
      <c r="M20" s="178">
        <v>0.87833000000000006</v>
      </c>
      <c r="N20" s="207"/>
      <c r="O20" s="207"/>
      <c r="P20" s="207"/>
      <c r="Q20" s="207"/>
      <c r="R20" s="207"/>
      <c r="S20" s="207"/>
    </row>
    <row r="21" spans="1:19" ht="15" x14ac:dyDescent="0.25">
      <c r="A21" s="179" t="s">
        <v>147</v>
      </c>
      <c r="B21" s="176" t="s">
        <v>38</v>
      </c>
      <c r="C21" s="176">
        <v>1</v>
      </c>
      <c r="D21" s="177">
        <v>8.8391300000000008</v>
      </c>
      <c r="E21" s="233">
        <v>8.7056799999999992</v>
      </c>
      <c r="F21" s="177">
        <v>8.9344300000000008</v>
      </c>
      <c r="G21" s="177">
        <v>8.6648399999999999</v>
      </c>
      <c r="H21" s="177">
        <v>8.9224399999999999</v>
      </c>
      <c r="I21" s="177">
        <v>8.6161700000000003</v>
      </c>
      <c r="J21" s="177">
        <v>8.8848000000000003</v>
      </c>
      <c r="K21" s="177">
        <v>8.5873600000000003</v>
      </c>
      <c r="L21" s="177">
        <v>8.8391300000000008</v>
      </c>
      <c r="M21" s="178">
        <v>8.7056799999999992</v>
      </c>
      <c r="N21" s="207"/>
      <c r="O21" s="207"/>
      <c r="P21" s="207"/>
      <c r="Q21" s="207"/>
      <c r="R21" s="207"/>
      <c r="S21" s="207"/>
    </row>
    <row r="22" spans="1:19" ht="15" x14ac:dyDescent="0.25">
      <c r="A22" s="179" t="s">
        <v>148</v>
      </c>
      <c r="B22" s="176" t="s">
        <v>50</v>
      </c>
      <c r="C22" s="176">
        <v>1</v>
      </c>
      <c r="D22" s="177">
        <v>7.4133599999999999</v>
      </c>
      <c r="E22" s="233">
        <v>7.5083200000000003</v>
      </c>
      <c r="F22" s="177">
        <v>7.4194699999999996</v>
      </c>
      <c r="G22" s="177">
        <v>7.4394799999999996</v>
      </c>
      <c r="H22" s="177">
        <v>7.4206300000000001</v>
      </c>
      <c r="I22" s="177">
        <v>7.4639800000000003</v>
      </c>
      <c r="J22" s="177">
        <v>7.4199299999999999</v>
      </c>
      <c r="K22" s="177">
        <v>7.5021800000000001</v>
      </c>
      <c r="L22" s="177">
        <v>7.4133599999999999</v>
      </c>
      <c r="M22" s="178">
        <v>7.5083200000000003</v>
      </c>
      <c r="N22" s="207"/>
      <c r="O22" s="207"/>
      <c r="P22" s="207"/>
      <c r="Q22" s="207"/>
      <c r="R22" s="207"/>
      <c r="S22" s="207"/>
    </row>
    <row r="23" spans="1:19" ht="15" x14ac:dyDescent="0.25">
      <c r="A23" s="179" t="s">
        <v>149</v>
      </c>
      <c r="B23" s="176" t="s">
        <v>57</v>
      </c>
      <c r="C23" s="176">
        <v>1</v>
      </c>
      <c r="D23" s="177">
        <v>323.02240999999998</v>
      </c>
      <c r="E23" s="233">
        <v>343.96226999999999</v>
      </c>
      <c r="F23" s="177">
        <v>322.92847999999998</v>
      </c>
      <c r="G23" s="177">
        <v>331.79435000000001</v>
      </c>
      <c r="H23" s="177">
        <v>320.48928999999998</v>
      </c>
      <c r="I23" s="177">
        <v>335.32929000000001</v>
      </c>
      <c r="J23" s="177">
        <v>321.29736000000003</v>
      </c>
      <c r="K23" s="177">
        <v>340.77255000000002</v>
      </c>
      <c r="L23" s="177">
        <v>323.02240999999998</v>
      </c>
      <c r="M23" s="178">
        <v>343.96226999999999</v>
      </c>
      <c r="N23" s="207"/>
      <c r="O23" s="207"/>
      <c r="P23" s="207"/>
      <c r="Q23" s="207"/>
      <c r="R23" s="207"/>
      <c r="S23" s="207"/>
    </row>
    <row r="24" spans="1:19" ht="15" x14ac:dyDescent="0.25">
      <c r="A24" s="179" t="s">
        <v>150</v>
      </c>
      <c r="B24" s="176" t="s">
        <v>43</v>
      </c>
      <c r="C24" s="176">
        <v>1</v>
      </c>
      <c r="D24" s="177">
        <v>16160.21</v>
      </c>
      <c r="E24" s="233">
        <v>16232.86</v>
      </c>
      <c r="F24" s="177">
        <v>16872.759999999998</v>
      </c>
      <c r="G24" s="177">
        <v>15572.47</v>
      </c>
      <c r="H24" s="177">
        <v>16471.22</v>
      </c>
      <c r="I24" s="177">
        <v>15647.82</v>
      </c>
      <c r="J24" s="177">
        <v>16317.38</v>
      </c>
      <c r="K24" s="177">
        <v>15916.55</v>
      </c>
      <c r="L24" s="177">
        <v>16160.21</v>
      </c>
      <c r="M24" s="178">
        <v>16232.86</v>
      </c>
      <c r="N24" s="207"/>
      <c r="O24" s="207"/>
      <c r="P24" s="207"/>
      <c r="Q24" s="207"/>
      <c r="R24" s="207"/>
      <c r="S24" s="207"/>
    </row>
    <row r="25" spans="1:19" ht="15" x14ac:dyDescent="0.25">
      <c r="A25" s="179" t="s">
        <v>151</v>
      </c>
      <c r="B25" s="176" t="s">
        <v>40</v>
      </c>
      <c r="C25" s="176">
        <v>1</v>
      </c>
      <c r="D25" s="177">
        <v>79.650999999999996</v>
      </c>
      <c r="E25" s="233">
        <v>82.282650000000004</v>
      </c>
      <c r="F25" s="177">
        <v>82.187709999999996</v>
      </c>
      <c r="G25" s="177">
        <v>78.869020000000006</v>
      </c>
      <c r="H25" s="177">
        <v>81.120840000000001</v>
      </c>
      <c r="I25" s="177">
        <v>79.366900000000001</v>
      </c>
      <c r="J25" s="177">
        <v>80.133170000000007</v>
      </c>
      <c r="K25" s="177">
        <v>80.734570000000005</v>
      </c>
      <c r="L25" s="177">
        <v>79.650999999999996</v>
      </c>
      <c r="M25" s="178">
        <v>82.282650000000004</v>
      </c>
      <c r="N25" s="207"/>
      <c r="O25" s="207"/>
      <c r="P25" s="207"/>
      <c r="Q25" s="207"/>
      <c r="R25" s="207"/>
      <c r="S25" s="207"/>
    </row>
    <row r="26" spans="1:19" ht="15" x14ac:dyDescent="0.25">
      <c r="A26" s="179" t="s">
        <v>152</v>
      </c>
      <c r="B26" s="176" t="s">
        <v>153</v>
      </c>
      <c r="C26" s="176">
        <v>1</v>
      </c>
      <c r="D26" s="177">
        <v>0</v>
      </c>
      <c r="E26" s="233">
        <v>0</v>
      </c>
      <c r="F26" s="177">
        <v>0</v>
      </c>
      <c r="G26" s="177">
        <v>0</v>
      </c>
      <c r="H26" s="177">
        <v>0</v>
      </c>
      <c r="I26" s="177">
        <v>0</v>
      </c>
      <c r="J26" s="177">
        <v>0</v>
      </c>
      <c r="K26" s="177">
        <v>0</v>
      </c>
      <c r="L26" s="177">
        <v>0</v>
      </c>
      <c r="M26" s="178">
        <v>0</v>
      </c>
      <c r="N26" s="207"/>
      <c r="O26" s="207"/>
      <c r="P26" s="207"/>
      <c r="Q26" s="207"/>
      <c r="R26" s="207"/>
      <c r="S26" s="207"/>
    </row>
    <row r="27" spans="1:19" ht="15" x14ac:dyDescent="0.25">
      <c r="A27" s="179" t="s">
        <v>154</v>
      </c>
      <c r="B27" s="176" t="s">
        <v>45</v>
      </c>
      <c r="C27" s="176">
        <v>1</v>
      </c>
      <c r="D27" s="177">
        <v>124.1409</v>
      </c>
      <c r="E27" s="233">
        <v>120.7153</v>
      </c>
      <c r="F27" s="177">
        <v>128.6788</v>
      </c>
      <c r="G27" s="177">
        <v>120.39207</v>
      </c>
      <c r="H27" s="177">
        <v>126.88637</v>
      </c>
      <c r="I27" s="177">
        <v>120.25945</v>
      </c>
      <c r="J27" s="177">
        <v>125.76828</v>
      </c>
      <c r="K27" s="177">
        <v>119.61481999999999</v>
      </c>
      <c r="L27" s="177">
        <v>124.1409</v>
      </c>
      <c r="M27" s="178">
        <v>120.7153</v>
      </c>
      <c r="N27" s="207"/>
      <c r="O27" s="207"/>
      <c r="P27" s="207"/>
      <c r="Q27" s="207"/>
      <c r="R27" s="207"/>
      <c r="S27" s="207"/>
    </row>
    <row r="28" spans="1:19" ht="15" x14ac:dyDescent="0.25">
      <c r="A28" s="179" t="s">
        <v>155</v>
      </c>
      <c r="B28" s="176" t="s">
        <v>64</v>
      </c>
      <c r="C28" s="176">
        <v>1</v>
      </c>
      <c r="D28" s="177">
        <v>1300.9079999999999</v>
      </c>
      <c r="E28" s="233">
        <v>1336.867</v>
      </c>
      <c r="F28" s="177">
        <v>1286.681</v>
      </c>
      <c r="G28" s="177">
        <v>1301.413</v>
      </c>
      <c r="H28" s="177">
        <v>1282.6300000000001</v>
      </c>
      <c r="I28" s="177">
        <v>1308.442</v>
      </c>
      <c r="J28" s="177">
        <v>1292.1569999999999</v>
      </c>
      <c r="K28" s="177">
        <v>1319.518</v>
      </c>
      <c r="L28" s="177">
        <v>1300.9079999999999</v>
      </c>
      <c r="M28" s="178">
        <v>1336.867</v>
      </c>
      <c r="N28" s="207"/>
      <c r="O28" s="207"/>
      <c r="P28" s="207"/>
      <c r="Q28" s="207"/>
      <c r="R28" s="207"/>
      <c r="S28" s="207"/>
    </row>
    <row r="29" spans="1:19" ht="15" x14ac:dyDescent="0.25">
      <c r="A29" s="179" t="s">
        <v>156</v>
      </c>
      <c r="B29" s="176" t="s">
        <v>47</v>
      </c>
      <c r="C29" s="176">
        <v>1</v>
      </c>
      <c r="D29" s="177">
        <v>427.11378000000002</v>
      </c>
      <c r="E29" s="233">
        <v>451.86300999999997</v>
      </c>
      <c r="F29" s="177">
        <v>422.27935000000002</v>
      </c>
      <c r="G29" s="177">
        <v>428.34402</v>
      </c>
      <c r="H29" s="177">
        <v>425.88132000000002</v>
      </c>
      <c r="I29" s="177">
        <v>429.73496999999998</v>
      </c>
      <c r="J29" s="177">
        <v>426.38967000000002</v>
      </c>
      <c r="K29" s="177">
        <v>439.70970999999997</v>
      </c>
      <c r="L29" s="177">
        <v>427.11378000000002</v>
      </c>
      <c r="M29" s="178">
        <v>451.86300999999997</v>
      </c>
      <c r="N29" s="207"/>
      <c r="O29" s="207"/>
      <c r="P29" s="207"/>
      <c r="Q29" s="207"/>
      <c r="R29" s="207"/>
      <c r="S29" s="207"/>
    </row>
    <row r="30" spans="1:19" ht="15" x14ac:dyDescent="0.25">
      <c r="A30" s="179" t="s">
        <v>157</v>
      </c>
      <c r="B30" s="176" t="s">
        <v>69</v>
      </c>
      <c r="C30" s="176">
        <v>1</v>
      </c>
      <c r="D30" s="177">
        <v>10.809990000000001</v>
      </c>
      <c r="E30" s="233">
        <v>10.77919</v>
      </c>
      <c r="F30" s="177">
        <v>10.85244</v>
      </c>
      <c r="G30" s="177">
        <v>10.678789999999999</v>
      </c>
      <c r="H30" s="177">
        <v>10.855740000000001</v>
      </c>
      <c r="I30" s="177">
        <v>10.66337</v>
      </c>
      <c r="J30" s="177">
        <v>10.848140000000001</v>
      </c>
      <c r="K30" s="177">
        <v>10.73662</v>
      </c>
      <c r="L30" s="177">
        <v>10.809990000000001</v>
      </c>
      <c r="M30" s="178">
        <v>10.77919</v>
      </c>
      <c r="N30" s="207"/>
      <c r="O30" s="207"/>
      <c r="P30" s="207"/>
      <c r="Q30" s="207"/>
      <c r="R30" s="207"/>
      <c r="S30" s="207"/>
    </row>
    <row r="31" spans="1:19" ht="15" x14ac:dyDescent="0.25">
      <c r="A31" s="180" t="s">
        <v>158</v>
      </c>
      <c r="B31" s="181" t="s">
        <v>54</v>
      </c>
      <c r="C31" s="181">
        <v>1</v>
      </c>
      <c r="D31" s="182">
        <v>19.728349999999999</v>
      </c>
      <c r="E31" s="233">
        <v>19.467549999999999</v>
      </c>
      <c r="F31" s="182">
        <v>19.540369999999999</v>
      </c>
      <c r="G31" s="182">
        <v>19.320810000000002</v>
      </c>
      <c r="H31" s="182">
        <v>19.51239</v>
      </c>
      <c r="I31" s="182">
        <v>19.360109999999999</v>
      </c>
      <c r="J31" s="182">
        <v>19.721360000000001</v>
      </c>
      <c r="K31" s="182">
        <v>19.41703</v>
      </c>
      <c r="L31" s="182">
        <v>19.728349999999999</v>
      </c>
      <c r="M31" s="183">
        <v>19.467549999999999</v>
      </c>
      <c r="N31" s="207"/>
      <c r="O31" s="207"/>
      <c r="P31" s="207"/>
      <c r="Q31" s="207"/>
      <c r="R31" s="207"/>
      <c r="S31" s="207"/>
    </row>
    <row r="32" spans="1:19" s="242" customFormat="1" ht="15" x14ac:dyDescent="0.25">
      <c r="A32" s="153" t="s">
        <v>159</v>
      </c>
      <c r="B32" s="238" t="s">
        <v>56</v>
      </c>
      <c r="C32" s="238">
        <v>1</v>
      </c>
      <c r="D32" s="239">
        <v>1728.9337</v>
      </c>
      <c r="E32" s="239">
        <v>1599.2696699999999</v>
      </c>
      <c r="F32" s="239">
        <v>1776.88696</v>
      </c>
      <c r="G32" s="239">
        <v>1679.2391299999999</v>
      </c>
      <c r="H32" s="239">
        <v>1756.4313199999999</v>
      </c>
      <c r="I32" s="239">
        <v>1634.4896200000001</v>
      </c>
      <c r="J32" s="239">
        <v>1742.07656</v>
      </c>
      <c r="K32" s="239">
        <v>1606.08248</v>
      </c>
      <c r="L32" s="239">
        <v>1728.9337</v>
      </c>
      <c r="M32" s="240">
        <v>1599.2696699999999</v>
      </c>
      <c r="N32" s="241"/>
      <c r="O32" s="241"/>
      <c r="P32" s="241"/>
      <c r="Q32" s="241"/>
      <c r="R32" s="241"/>
      <c r="S32" s="241"/>
    </row>
    <row r="33" spans="1:19" ht="15" x14ac:dyDescent="0.25">
      <c r="A33" s="179" t="s">
        <v>160</v>
      </c>
      <c r="B33" s="176" t="s">
        <v>161</v>
      </c>
      <c r="C33" s="176">
        <v>1</v>
      </c>
      <c r="D33" s="177">
        <v>0</v>
      </c>
      <c r="E33" s="233">
        <v>0</v>
      </c>
      <c r="F33" s="177">
        <v>0</v>
      </c>
      <c r="G33" s="177">
        <v>0</v>
      </c>
      <c r="H33" s="177">
        <v>0</v>
      </c>
      <c r="I33" s="177">
        <v>0</v>
      </c>
      <c r="J33" s="177">
        <v>0</v>
      </c>
      <c r="K33" s="177">
        <v>0</v>
      </c>
      <c r="L33" s="177">
        <v>0</v>
      </c>
      <c r="M33" s="178">
        <v>0</v>
      </c>
      <c r="N33" s="207"/>
      <c r="O33" s="207"/>
      <c r="P33" s="207"/>
      <c r="Q33" s="207"/>
      <c r="R33" s="207"/>
      <c r="S33" s="207"/>
    </row>
    <row r="34" spans="1:19" ht="15" x14ac:dyDescent="0.25">
      <c r="A34" s="179" t="s">
        <v>162</v>
      </c>
      <c r="B34" s="176" t="s">
        <v>73</v>
      </c>
      <c r="C34" s="176">
        <v>1</v>
      </c>
      <c r="D34" s="177">
        <v>9.0995899999999992</v>
      </c>
      <c r="E34" s="233">
        <v>8.9682899999999997</v>
      </c>
      <c r="F34" s="177">
        <v>9.1778200000000005</v>
      </c>
      <c r="G34" s="177">
        <v>8.9244900000000005</v>
      </c>
      <c r="H34" s="177">
        <v>9.1790500000000002</v>
      </c>
      <c r="I34" s="177">
        <v>8.87744</v>
      </c>
      <c r="J34" s="177">
        <v>9.1437399999999993</v>
      </c>
      <c r="K34" s="177">
        <v>8.8468900000000001</v>
      </c>
      <c r="L34" s="177">
        <v>9.0995899999999992</v>
      </c>
      <c r="M34" s="178">
        <v>8.9682899999999997</v>
      </c>
      <c r="N34" s="207"/>
      <c r="O34" s="207"/>
      <c r="P34" s="207"/>
      <c r="Q34" s="207"/>
      <c r="R34" s="207"/>
      <c r="S34" s="207"/>
    </row>
    <row r="35" spans="1:19" ht="15" x14ac:dyDescent="0.25">
      <c r="A35" s="179" t="s">
        <v>163</v>
      </c>
      <c r="B35" s="176" t="s">
        <v>52</v>
      </c>
      <c r="C35" s="176">
        <v>1</v>
      </c>
      <c r="D35" s="177">
        <v>4.6744700000000003</v>
      </c>
      <c r="E35" s="233">
        <v>4.7206000000000001</v>
      </c>
      <c r="F35" s="177">
        <v>4.7590399999999997</v>
      </c>
      <c r="G35" s="177">
        <v>4.6104900000000004</v>
      </c>
      <c r="H35" s="177">
        <v>4.7034099999999999</v>
      </c>
      <c r="I35" s="177">
        <v>4.6079499999999998</v>
      </c>
      <c r="J35" s="177">
        <v>4.6899100000000002</v>
      </c>
      <c r="K35" s="177">
        <v>4.6572500000000003</v>
      </c>
      <c r="L35" s="177">
        <v>4.6744700000000003</v>
      </c>
      <c r="M35" s="178">
        <v>4.7206000000000001</v>
      </c>
      <c r="N35" s="207"/>
      <c r="O35" s="207"/>
      <c r="P35" s="207"/>
      <c r="Q35" s="207"/>
      <c r="R35" s="207"/>
      <c r="S35" s="207"/>
    </row>
    <row r="36" spans="1:19" ht="15" x14ac:dyDescent="0.25">
      <c r="A36" s="179" t="s">
        <v>164</v>
      </c>
      <c r="B36" s="176" t="s">
        <v>59</v>
      </c>
      <c r="C36" s="176">
        <v>1</v>
      </c>
      <c r="D36" s="177">
        <v>9.7376500000000004</v>
      </c>
      <c r="E36" s="233">
        <v>10.555350000000001</v>
      </c>
      <c r="F36" s="177">
        <v>9.6412200000000006</v>
      </c>
      <c r="G36" s="177">
        <v>10.081490000000001</v>
      </c>
      <c r="H36" s="177">
        <v>9.6918399999999991</v>
      </c>
      <c r="I36" s="177">
        <v>10.26591</v>
      </c>
      <c r="J36" s="177">
        <v>9.7001799999999996</v>
      </c>
      <c r="K36" s="177">
        <v>10.515510000000001</v>
      </c>
      <c r="L36" s="177">
        <v>9.7376500000000004</v>
      </c>
      <c r="M36" s="178">
        <v>10.555350000000001</v>
      </c>
      <c r="N36" s="207"/>
      <c r="O36" s="207"/>
      <c r="P36" s="207"/>
      <c r="Q36" s="207"/>
      <c r="R36" s="207"/>
      <c r="S36" s="207"/>
    </row>
    <row r="37" spans="1:19" ht="15" x14ac:dyDescent="0.25">
      <c r="A37" s="179" t="s">
        <v>165</v>
      </c>
      <c r="B37" s="176" t="s">
        <v>79</v>
      </c>
      <c r="C37" s="176">
        <v>1</v>
      </c>
      <c r="D37" s="177">
        <v>1.69554</v>
      </c>
      <c r="E37" s="233">
        <v>1.7510600000000001</v>
      </c>
      <c r="F37" s="177">
        <v>1.7037800000000001</v>
      </c>
      <c r="G37" s="177">
        <v>1.7188099999999999</v>
      </c>
      <c r="H37" s="177">
        <v>1.6856199999999999</v>
      </c>
      <c r="I37" s="177">
        <v>1.7282299999999999</v>
      </c>
      <c r="J37" s="177">
        <v>1.6892499999999999</v>
      </c>
      <c r="K37" s="177">
        <v>1.74607</v>
      </c>
      <c r="L37" s="177">
        <v>1.69554</v>
      </c>
      <c r="M37" s="178">
        <v>1.7510600000000001</v>
      </c>
      <c r="N37" s="207"/>
      <c r="O37" s="207"/>
      <c r="P37" s="207"/>
      <c r="Q37" s="207"/>
      <c r="R37" s="207"/>
      <c r="S37" s="207"/>
    </row>
    <row r="38" spans="1:19" ht="15" x14ac:dyDescent="0.25">
      <c r="A38" s="179" t="s">
        <v>166</v>
      </c>
      <c r="B38" s="176" t="s">
        <v>63</v>
      </c>
      <c r="C38" s="176">
        <v>1</v>
      </c>
      <c r="D38" s="177">
        <v>59.036830000000002</v>
      </c>
      <c r="E38" s="233">
        <v>56.300469999999997</v>
      </c>
      <c r="F38" s="177">
        <v>60.693010000000001</v>
      </c>
      <c r="G38" s="177">
        <v>56.448149999999998</v>
      </c>
      <c r="H38" s="177">
        <v>60.092109999999998</v>
      </c>
      <c r="I38" s="177">
        <v>56.274920000000002</v>
      </c>
      <c r="J38" s="177">
        <v>59.538589999999999</v>
      </c>
      <c r="K38" s="177">
        <v>56.015700000000002</v>
      </c>
      <c r="L38" s="177">
        <v>59.036830000000002</v>
      </c>
      <c r="M38" s="178">
        <v>56.300469999999997</v>
      </c>
      <c r="N38" s="207"/>
      <c r="O38" s="207"/>
      <c r="P38" s="207"/>
      <c r="Q38" s="207"/>
      <c r="R38" s="207"/>
      <c r="S38" s="207"/>
    </row>
    <row r="39" spans="1:19" ht="15" x14ac:dyDescent="0.25">
      <c r="A39" s="179" t="s">
        <v>167</v>
      </c>
      <c r="B39" s="176" t="s">
        <v>61</v>
      </c>
      <c r="C39" s="176">
        <v>1</v>
      </c>
      <c r="D39" s="177">
        <v>163.05190999999999</v>
      </c>
      <c r="E39" s="233">
        <v>179.88229000000001</v>
      </c>
      <c r="F39" s="177">
        <v>153.45656</v>
      </c>
      <c r="G39" s="177">
        <v>172.21635000000001</v>
      </c>
      <c r="H39" s="177">
        <v>155.62172000000001</v>
      </c>
      <c r="I39" s="177">
        <v>172.20863</v>
      </c>
      <c r="J39" s="177">
        <v>158.80842999999999</v>
      </c>
      <c r="K39" s="177">
        <v>174.79615999999999</v>
      </c>
      <c r="L39" s="177">
        <v>163.05190999999999</v>
      </c>
      <c r="M39" s="178">
        <v>179.88229000000001</v>
      </c>
      <c r="N39" s="207"/>
      <c r="O39" s="207"/>
      <c r="P39" s="207"/>
      <c r="Q39" s="207"/>
      <c r="R39" s="207"/>
      <c r="S39" s="207"/>
    </row>
    <row r="40" spans="1:19" ht="15" x14ac:dyDescent="0.25">
      <c r="A40" s="179" t="s">
        <v>168</v>
      </c>
      <c r="B40" s="176" t="s">
        <v>66</v>
      </c>
      <c r="C40" s="176">
        <v>1</v>
      </c>
      <c r="D40" s="177">
        <v>4.3002700000000003</v>
      </c>
      <c r="E40" s="233">
        <v>4.3884400000000001</v>
      </c>
      <c r="F40" s="177">
        <v>4.2991900000000003</v>
      </c>
      <c r="G40" s="177">
        <v>4.2853300000000001</v>
      </c>
      <c r="H40" s="177">
        <v>4.3005000000000004</v>
      </c>
      <c r="I40" s="177">
        <v>4.3033999999999999</v>
      </c>
      <c r="J40" s="177">
        <v>4.2941700000000003</v>
      </c>
      <c r="K40" s="177">
        <v>4.3706500000000004</v>
      </c>
      <c r="L40" s="177">
        <v>4.3002700000000003</v>
      </c>
      <c r="M40" s="178">
        <v>4.3884400000000001</v>
      </c>
      <c r="N40" s="207"/>
      <c r="O40" s="207"/>
      <c r="P40" s="207"/>
      <c r="Q40" s="207"/>
      <c r="R40" s="207"/>
      <c r="S40" s="207"/>
    </row>
    <row r="41" spans="1:19" ht="15" x14ac:dyDescent="0.25">
      <c r="A41" s="179" t="s">
        <v>169</v>
      </c>
      <c r="B41" s="176" t="s">
        <v>68</v>
      </c>
      <c r="C41" s="185">
        <v>1</v>
      </c>
      <c r="D41" s="177">
        <v>4.7185100000000002</v>
      </c>
      <c r="E41" s="233">
        <v>4.8118299999999996</v>
      </c>
      <c r="F41" s="177">
        <v>4.6596799999999998</v>
      </c>
      <c r="G41" s="177">
        <v>4.7670199999999996</v>
      </c>
      <c r="H41" s="177">
        <v>4.6969799999999999</v>
      </c>
      <c r="I41" s="177">
        <v>4.7819900000000004</v>
      </c>
      <c r="J41" s="177">
        <v>4.71408</v>
      </c>
      <c r="K41" s="177">
        <v>4.8006000000000002</v>
      </c>
      <c r="L41" s="177">
        <v>4.7185100000000002</v>
      </c>
      <c r="M41" s="178">
        <v>4.8118299999999996</v>
      </c>
      <c r="N41" s="207"/>
      <c r="O41" s="207"/>
      <c r="P41" s="207"/>
      <c r="Q41" s="207"/>
      <c r="R41" s="207"/>
      <c r="S41" s="207"/>
    </row>
    <row r="42" spans="1:19" ht="15" x14ac:dyDescent="0.25">
      <c r="A42" s="179" t="s">
        <v>170</v>
      </c>
      <c r="B42" s="176" t="s">
        <v>75</v>
      </c>
      <c r="C42" s="176">
        <v>1</v>
      </c>
      <c r="D42" s="177">
        <v>118.0669</v>
      </c>
      <c r="E42" s="233">
        <v>117.5668</v>
      </c>
      <c r="F42" s="177">
        <v>118.35633</v>
      </c>
      <c r="G42" s="177">
        <v>117.53283999999999</v>
      </c>
      <c r="H42" s="177">
        <v>118.29266</v>
      </c>
      <c r="I42" s="177">
        <v>117.55019</v>
      </c>
      <c r="J42" s="177">
        <v>118.18380000000001</v>
      </c>
      <c r="K42" s="177">
        <v>117.56059999999999</v>
      </c>
      <c r="L42" s="177">
        <v>118.0669</v>
      </c>
      <c r="M42" s="178">
        <v>117.5668</v>
      </c>
      <c r="N42" s="207"/>
      <c r="O42" s="207"/>
      <c r="P42" s="207"/>
      <c r="Q42" s="207"/>
      <c r="R42" s="207"/>
      <c r="S42" s="207"/>
    </row>
    <row r="43" spans="1:19" ht="15" x14ac:dyDescent="0.25">
      <c r="A43" s="179" t="s">
        <v>171</v>
      </c>
      <c r="B43" s="176" t="s">
        <v>71</v>
      </c>
      <c r="C43" s="185">
        <v>1</v>
      </c>
      <c r="D43" s="177">
        <v>73.828770000000006</v>
      </c>
      <c r="E43" s="233">
        <v>77.503919999999994</v>
      </c>
      <c r="F43" s="177">
        <v>76.007620000000003</v>
      </c>
      <c r="G43" s="177">
        <v>70.502489999999995</v>
      </c>
      <c r="H43" s="177">
        <v>75.492609999999999</v>
      </c>
      <c r="I43" s="177">
        <v>72.088359999999994</v>
      </c>
      <c r="J43" s="177">
        <v>74.502250000000004</v>
      </c>
      <c r="K43" s="177">
        <v>74.574510000000004</v>
      </c>
      <c r="L43" s="177">
        <v>73.828770000000006</v>
      </c>
      <c r="M43" s="178">
        <v>77.503919999999994</v>
      </c>
      <c r="N43" s="207"/>
      <c r="O43" s="207"/>
      <c r="P43" s="207"/>
      <c r="Q43" s="207"/>
      <c r="R43" s="207"/>
      <c r="S43" s="207"/>
    </row>
    <row r="44" spans="1:19" ht="15" x14ac:dyDescent="0.25">
      <c r="A44" s="179" t="s">
        <v>172</v>
      </c>
      <c r="B44" s="176" t="s">
        <v>90</v>
      </c>
      <c r="C44" s="185">
        <v>1</v>
      </c>
      <c r="D44" s="177">
        <v>10.50394</v>
      </c>
      <c r="E44" s="233">
        <v>10.58222</v>
      </c>
      <c r="F44" s="177">
        <v>10.31907</v>
      </c>
      <c r="G44" s="177">
        <v>10.641780000000001</v>
      </c>
      <c r="H44" s="177">
        <v>10.367990000000001</v>
      </c>
      <c r="I44" s="177">
        <v>10.65329</v>
      </c>
      <c r="J44" s="177">
        <v>10.450889999999999</v>
      </c>
      <c r="K44" s="177">
        <v>10.655279999999999</v>
      </c>
      <c r="L44" s="177">
        <v>10.50394</v>
      </c>
      <c r="M44" s="178">
        <v>10.58222</v>
      </c>
      <c r="N44" s="207"/>
      <c r="O44" s="207"/>
      <c r="P44" s="207"/>
      <c r="Q44" s="207"/>
      <c r="R44" s="207"/>
      <c r="S44" s="207"/>
    </row>
    <row r="45" spans="1:19" ht="15" x14ac:dyDescent="0.25">
      <c r="A45" s="179" t="s">
        <v>173</v>
      </c>
      <c r="B45" s="176" t="s">
        <v>77</v>
      </c>
      <c r="C45" s="185">
        <v>1</v>
      </c>
      <c r="D45" s="177">
        <v>1.5421199999999999</v>
      </c>
      <c r="E45" s="233">
        <v>1.5491299999999999</v>
      </c>
      <c r="F45" s="177">
        <v>1.5690500000000001</v>
      </c>
      <c r="G45" s="177">
        <v>1.50929</v>
      </c>
      <c r="H45" s="177">
        <v>1.5540099999999999</v>
      </c>
      <c r="I45" s="177">
        <v>1.51823</v>
      </c>
      <c r="J45" s="177">
        <v>1.5467</v>
      </c>
      <c r="K45" s="177">
        <v>1.5299400000000001</v>
      </c>
      <c r="L45" s="177">
        <v>1.5421199999999999</v>
      </c>
      <c r="M45" s="178">
        <v>1.5491299999999999</v>
      </c>
      <c r="N45" s="207"/>
      <c r="O45" s="207"/>
      <c r="P45" s="207"/>
      <c r="Q45" s="207"/>
      <c r="R45" s="207"/>
      <c r="S45" s="207"/>
    </row>
    <row r="46" spans="1:19" ht="15" x14ac:dyDescent="0.25">
      <c r="A46" s="179" t="s">
        <v>174</v>
      </c>
      <c r="B46" s="176" t="s">
        <v>91</v>
      </c>
      <c r="C46" s="176">
        <v>1</v>
      </c>
      <c r="D46" s="177">
        <v>35.756340000000002</v>
      </c>
      <c r="E46" s="233">
        <v>34.943869999999997</v>
      </c>
      <c r="F46" s="177">
        <v>37.454140000000002</v>
      </c>
      <c r="G46" s="177">
        <v>33.517829999999996</v>
      </c>
      <c r="H46" s="177">
        <v>36.699849999999998</v>
      </c>
      <c r="I46" s="177">
        <v>33.990870000000001</v>
      </c>
      <c r="J46" s="177">
        <v>36.300660000000001</v>
      </c>
      <c r="K46" s="177">
        <v>34.379539999999999</v>
      </c>
      <c r="L46" s="177">
        <v>35.756340000000002</v>
      </c>
      <c r="M46" s="178">
        <v>34.943869999999997</v>
      </c>
      <c r="N46" s="207"/>
      <c r="O46" s="207"/>
      <c r="P46" s="207"/>
      <c r="Q46" s="207"/>
      <c r="R46" s="207"/>
      <c r="S46" s="207"/>
    </row>
    <row r="47" spans="1:19" ht="15" x14ac:dyDescent="0.25">
      <c r="A47" s="179" t="s">
        <v>175</v>
      </c>
      <c r="B47" s="176" t="s">
        <v>81</v>
      </c>
      <c r="C47" s="185">
        <v>1</v>
      </c>
      <c r="D47" s="177">
        <v>6.3266</v>
      </c>
      <c r="E47" s="233">
        <v>7.2914599999999998</v>
      </c>
      <c r="F47" s="177">
        <v>6.2826599999999999</v>
      </c>
      <c r="G47" s="177">
        <v>6.4174600000000002</v>
      </c>
      <c r="H47" s="177">
        <v>6.1983800000000002</v>
      </c>
      <c r="I47" s="177">
        <v>6.5766400000000003</v>
      </c>
      <c r="J47" s="177">
        <v>6.3351199999999999</v>
      </c>
      <c r="K47" s="177">
        <v>6.9029299999999996</v>
      </c>
      <c r="L47" s="177">
        <v>6.3266</v>
      </c>
      <c r="M47" s="178">
        <v>7.2914599999999998</v>
      </c>
      <c r="N47" s="207"/>
      <c r="O47" s="207"/>
      <c r="P47" s="207"/>
      <c r="Q47" s="207"/>
      <c r="R47" s="207"/>
      <c r="S47" s="207"/>
    </row>
    <row r="48" spans="1:19" ht="15" x14ac:dyDescent="0.25">
      <c r="A48" s="179" t="s">
        <v>176</v>
      </c>
      <c r="B48" s="176" t="s">
        <v>177</v>
      </c>
      <c r="C48" s="176">
        <v>1</v>
      </c>
      <c r="D48" s="177">
        <v>34.953060000000001</v>
      </c>
      <c r="E48" s="233">
        <v>33.541629999999998</v>
      </c>
      <c r="F48" s="177">
        <v>35.185600000000001</v>
      </c>
      <c r="G48" s="177">
        <v>33.73845</v>
      </c>
      <c r="H48" s="177">
        <v>35.092759999999998</v>
      </c>
      <c r="I48" s="177">
        <v>33.473350000000003</v>
      </c>
      <c r="J48" s="177">
        <v>35.049210000000002</v>
      </c>
      <c r="K48" s="177">
        <v>33.286340000000003</v>
      </c>
      <c r="L48" s="177">
        <v>34.953060000000001</v>
      </c>
      <c r="M48" s="178">
        <v>33.541629999999998</v>
      </c>
      <c r="N48" s="207"/>
      <c r="O48" s="207"/>
      <c r="P48" s="207"/>
      <c r="Q48" s="207"/>
      <c r="R48" s="207"/>
      <c r="S48" s="207"/>
    </row>
    <row r="49" spans="1:19" ht="15" x14ac:dyDescent="0.25">
      <c r="A49" s="179" t="s">
        <v>178</v>
      </c>
      <c r="B49" s="176" t="s">
        <v>83</v>
      </c>
      <c r="C49" s="176">
        <v>1</v>
      </c>
      <c r="D49" s="177">
        <v>30.176159999999999</v>
      </c>
      <c r="E49" s="233">
        <v>29.09853</v>
      </c>
      <c r="F49" s="177">
        <v>31.87734</v>
      </c>
      <c r="G49" s="177">
        <v>26.84198</v>
      </c>
      <c r="H49" s="177">
        <v>31.44697</v>
      </c>
      <c r="I49" s="177">
        <v>27.246919999999999</v>
      </c>
      <c r="J49" s="177">
        <v>30.899740000000001</v>
      </c>
      <c r="K49" s="177">
        <v>28.02712</v>
      </c>
      <c r="L49" s="177">
        <v>30.176159999999999</v>
      </c>
      <c r="M49" s="178">
        <v>29.09853</v>
      </c>
      <c r="N49" s="207"/>
      <c r="O49" s="207"/>
      <c r="P49" s="207"/>
      <c r="Q49" s="207"/>
      <c r="R49" s="207"/>
      <c r="S49" s="207"/>
    </row>
    <row r="50" spans="1:19" ht="15" x14ac:dyDescent="0.25">
      <c r="A50" s="179" t="s">
        <v>179</v>
      </c>
      <c r="B50" s="176" t="s">
        <v>86</v>
      </c>
      <c r="C50" s="176">
        <v>1</v>
      </c>
      <c r="D50" s="177">
        <v>1.12799</v>
      </c>
      <c r="E50" s="233">
        <v>1.11982</v>
      </c>
      <c r="F50" s="177">
        <v>1.1410800000000001</v>
      </c>
      <c r="G50" s="177">
        <v>1.10737</v>
      </c>
      <c r="H50" s="177">
        <v>1.1383799999999999</v>
      </c>
      <c r="I50" s="177">
        <v>1.10493</v>
      </c>
      <c r="J50" s="177">
        <v>1.13348</v>
      </c>
      <c r="K50" s="177">
        <v>1.10341</v>
      </c>
      <c r="L50" s="177">
        <v>1.12799</v>
      </c>
      <c r="M50" s="178">
        <v>1.11982</v>
      </c>
      <c r="N50" s="207"/>
      <c r="O50" s="207"/>
      <c r="P50" s="207"/>
      <c r="Q50" s="207"/>
      <c r="R50" s="207"/>
      <c r="S50" s="207"/>
    </row>
    <row r="51" spans="1:19" ht="15" x14ac:dyDescent="0.25">
      <c r="A51" s="186" t="s">
        <v>180</v>
      </c>
      <c r="B51" s="187" t="s">
        <v>89</v>
      </c>
      <c r="C51" s="187">
        <v>1</v>
      </c>
      <c r="D51" s="188">
        <v>25903.599999999999</v>
      </c>
      <c r="E51" s="234">
        <v>25953.360000000001</v>
      </c>
      <c r="F51" s="188">
        <v>25989.4</v>
      </c>
      <c r="G51" s="188">
        <v>25574.720000000001</v>
      </c>
      <c r="H51" s="188">
        <v>26004.34</v>
      </c>
      <c r="I51" s="188">
        <v>25579.48</v>
      </c>
      <c r="J51" s="188">
        <v>25961.41</v>
      </c>
      <c r="K51" s="188">
        <v>25577.68</v>
      </c>
      <c r="L51" s="188">
        <v>25903.599999999999</v>
      </c>
      <c r="M51" s="189">
        <v>25953.360000000001</v>
      </c>
      <c r="N51" s="207"/>
      <c r="O51" s="207"/>
      <c r="P51" s="207"/>
      <c r="Q51" s="207"/>
      <c r="R51" s="207"/>
      <c r="S51" s="207"/>
    </row>
    <row r="52" spans="1:19" ht="15" x14ac:dyDescent="0.25">
      <c r="A52" s="198"/>
      <c r="B52" s="199"/>
      <c r="C52" s="200"/>
      <c r="D52" s="201"/>
      <c r="E52" s="235"/>
      <c r="F52" s="202"/>
      <c r="G52" s="202"/>
      <c r="H52" s="202"/>
      <c r="I52" s="202"/>
      <c r="J52" s="202"/>
      <c r="K52" s="202"/>
      <c r="L52" s="175"/>
      <c r="M52" s="175"/>
      <c r="N52" s="184"/>
      <c r="O52" s="184"/>
      <c r="P52" s="184"/>
      <c r="Q52" s="184"/>
      <c r="R52" s="184"/>
      <c r="S52" s="184"/>
    </row>
    <row r="53" spans="1:19" ht="15" x14ac:dyDescent="0.25">
      <c r="A53" s="204"/>
      <c r="B53" s="203"/>
      <c r="C53" s="203"/>
      <c r="D53" s="208"/>
      <c r="E53" s="236"/>
      <c r="F53" s="209"/>
      <c r="G53" s="205"/>
      <c r="H53" s="209"/>
      <c r="I53" s="209"/>
      <c r="J53" s="209"/>
      <c r="K53" s="209"/>
      <c r="L53" s="210"/>
      <c r="M53" s="210"/>
      <c r="N53" s="190"/>
      <c r="O53" s="190"/>
      <c r="P53" s="190"/>
      <c r="Q53" s="190"/>
      <c r="R53" s="190"/>
      <c r="S53" s="190"/>
    </row>
    <row r="54" spans="1:19" ht="15" x14ac:dyDescent="0.25">
      <c r="A54" s="154"/>
      <c r="B54" s="154"/>
      <c r="C54" s="154"/>
      <c r="D54" s="154"/>
      <c r="E54" s="237"/>
      <c r="F54" s="190"/>
      <c r="G54" s="191"/>
      <c r="H54" s="192"/>
      <c r="I54" s="192"/>
      <c r="J54" s="192"/>
      <c r="K54" s="192"/>
      <c r="L54" s="193"/>
      <c r="M54" s="193"/>
      <c r="N54" s="154"/>
      <c r="O54" s="154"/>
      <c r="P54" s="154"/>
      <c r="Q54" s="154"/>
      <c r="R54" s="154"/>
      <c r="S54" s="154"/>
    </row>
    <row r="55" spans="1:19" ht="15" x14ac:dyDescent="0.25">
      <c r="A55" s="154"/>
      <c r="B55" s="154"/>
      <c r="C55" s="154"/>
      <c r="D55" s="154"/>
      <c r="E55" s="237"/>
      <c r="F55" s="190"/>
      <c r="G55" s="191"/>
      <c r="H55" s="192"/>
      <c r="I55" s="192"/>
      <c r="J55" s="192"/>
      <c r="K55" s="192"/>
      <c r="L55" s="193"/>
      <c r="M55" s="193"/>
      <c r="N55" s="154"/>
      <c r="O55" s="154"/>
      <c r="P55" s="154"/>
      <c r="Q55" s="154"/>
      <c r="R55" s="154"/>
      <c r="S55" s="154"/>
    </row>
    <row r="56" spans="1:19" ht="15" x14ac:dyDescent="0.25">
      <c r="A56" s="154"/>
      <c r="B56" s="154"/>
      <c r="C56" s="154"/>
      <c r="D56" s="154"/>
      <c r="E56" s="237"/>
      <c r="F56" s="190"/>
      <c r="G56" s="191"/>
      <c r="H56" s="192"/>
      <c r="I56" s="192"/>
      <c r="J56" s="192"/>
      <c r="K56" s="192"/>
      <c r="L56" s="193"/>
      <c r="M56" s="193"/>
      <c r="N56" s="154"/>
      <c r="O56" s="154"/>
      <c r="P56" s="154"/>
      <c r="Q56" s="154"/>
      <c r="R56" s="154"/>
      <c r="S56" s="154"/>
    </row>
    <row r="57" spans="1:19" ht="15" x14ac:dyDescent="0.25">
      <c r="A57" s="154"/>
      <c r="B57" s="154"/>
      <c r="C57" s="154"/>
      <c r="D57" s="154"/>
      <c r="E57" s="237"/>
      <c r="F57" s="190"/>
      <c r="G57" s="191"/>
      <c r="H57" s="192"/>
      <c r="I57" s="192"/>
      <c r="J57" s="192"/>
      <c r="K57" s="192"/>
      <c r="L57" s="193"/>
      <c r="M57" s="193"/>
      <c r="N57" s="154"/>
      <c r="O57" s="154"/>
      <c r="P57" s="154"/>
      <c r="Q57" s="154"/>
      <c r="R57" s="154"/>
      <c r="S57" s="154"/>
    </row>
  </sheetData>
  <mergeCells count="2">
    <mergeCell ref="A4:A5"/>
    <mergeCell ref="C4:C5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13</vt:i4>
      </vt:variant>
    </vt:vector>
  </HeadingPairs>
  <TitlesOfParts>
    <vt:vector size="16" baseType="lpstr">
      <vt:lpstr>Tabelle1</vt:lpstr>
      <vt:lpstr>MAG Current FX rates  2019 20</vt:lpstr>
      <vt:lpstr>MAG Average FX rates 201920_</vt:lpstr>
      <vt:lpstr>ausgabe</vt:lpstr>
      <vt:lpstr>jahr</vt:lpstr>
      <vt:lpstr>lar_empty_1</vt:lpstr>
      <vt:lpstr>lar_first_1</vt:lpstr>
      <vt:lpstr>lar_highlight_1</vt:lpstr>
      <vt:lpstr>lar_highlight_2</vt:lpstr>
      <vt:lpstr>lar_last_1</vt:lpstr>
      <vt:lpstr>name_1</vt:lpstr>
      <vt:lpstr>sn_offsetconversiondone</vt:lpstr>
      <vt:lpstr>sn_title</vt:lpstr>
      <vt:lpstr>stichtag</vt:lpstr>
      <vt:lpstr>vorjahr</vt:lpstr>
      <vt:lpstr>vorvorjahr</vt:lpstr>
    </vt:vector>
  </TitlesOfParts>
  <Company>METRO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Zander</dc:creator>
  <cp:lastModifiedBy>Stephan Goellner</cp:lastModifiedBy>
  <cp:lastPrinted>2017-11-06T14:02:39Z</cp:lastPrinted>
  <dcterms:created xsi:type="dcterms:W3CDTF">2007-09-20T20:18:13Z</dcterms:created>
  <dcterms:modified xsi:type="dcterms:W3CDTF">2020-11-04T13:06:48Z</dcterms:modified>
</cp:coreProperties>
</file>