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updateLinks="never" codeName="DieseArbeitsmappe"/>
  <mc:AlternateContent xmlns:mc="http://schemas.openxmlformats.org/markup-compatibility/2006">
    <mc:Choice Requires="x15">
      <x15ac:absPath xmlns:x15ac="http://schemas.microsoft.com/office/spreadsheetml/2010/11/ac" url="C:\Projekte\EPPlus\EPPlus010818\EPPlusTest\Resources\"/>
    </mc:Choice>
  </mc:AlternateContent>
  <xr:revisionPtr revIDLastSave="0" documentId="10_ncr:100000_{240CA404-BFAA-440B-AAAB-49C0F4318AEC}" xr6:coauthVersionLast="31" xr6:coauthVersionMax="31" xr10:uidLastSave="{00000000-0000-0000-0000-000000000000}"/>
  <bookViews>
    <workbookView xWindow="240" yWindow="1140" windowWidth="6180" windowHeight="4830" tabRatio="743" firstSheet="1" activeTab="1" xr2:uid="{00000000-000D-0000-FFFF-FFFF00000000}"/>
  </bookViews>
  <sheets>
    <sheet name="SNVeryHiddenParameterSheet" sheetId="2" state="veryHidden" r:id="rId1"/>
    <sheet name="Programmierung" sheetId="5" r:id="rId2"/>
    <sheet name="Tabelle1" sheetId="6" r:id="rId3"/>
  </sheets>
  <externalReferences>
    <externalReference r:id="rId4"/>
    <externalReference r:id="rId5"/>
    <externalReference r:id="rId6"/>
  </externalReferences>
  <definedNames>
    <definedName name="_xlnm._FilterDatabase" localSheetId="1" hidden="1">Programmierung!$A$8:$AR$158</definedName>
    <definedName name="_xlnm.Print_Area" localSheetId="1">Programmierung!$C$7:$Q$262</definedName>
    <definedName name="_xlnm.Print_Titles" localSheetId="1">Programmierung!$7:$8</definedName>
    <definedName name="name_1">Programmierung!$B:$B</definedName>
    <definedName name="outarea">Programmierung!$C$7:$Q$148</definedName>
    <definedName name="prog_1_PBERICHTSJAHR01">Programmierung!$V:$V</definedName>
    <definedName name="prog_1_PVORJAHR01">Programmierung!$U:$U</definedName>
    <definedName name="prog_2_PBERICHTSJAHR01">Programmierung!$X:$X</definedName>
    <definedName name="prog_2_PVORJAHR01">Programmierung!$W:$W</definedName>
    <definedName name="prog_3_PBERICHTSJAHR01">Programmierung!$Z:$Z</definedName>
    <definedName name="prog_3_PVORJAHR01">Programmierung!$Y:$Y</definedName>
    <definedName name="sn_prevyear">Programmierung!$R$5</definedName>
    <definedName name="sn_year">Programmierung!$R$2</definedName>
    <definedName name="value_1_PBERICHTSJAHR01">Programmierung!$I:$I</definedName>
    <definedName name="value_1_PVORJAHR01">Programmierung!$G:$G</definedName>
    <definedName name="value_2_PBERICHTSJAHR01">Programmierung!$M:$M</definedName>
    <definedName name="value_2_PVORJAHR01">Programmierung!$K:$K</definedName>
    <definedName name="value_3_PBERICHTSJAHR01">Programmierung!$Q:$Q</definedName>
    <definedName name="value_3_PVORJAHR01">Programmierung!$O:$O</definedName>
  </definedNames>
  <calcPr calcId="179017" concurrentCalc="0"/>
</workbook>
</file>

<file path=xl/calcChain.xml><?xml version="1.0" encoding="utf-8"?>
<calcChain xmlns="http://schemas.openxmlformats.org/spreadsheetml/2006/main">
  <c r="D142" i="6" l="1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AG262" i="5"/>
  <c r="AF262" i="5"/>
  <c r="AE262" i="5"/>
  <c r="AD262" i="5"/>
  <c r="AC262" i="5"/>
  <c r="AB262" i="5"/>
  <c r="AG261" i="5"/>
  <c r="AF261" i="5"/>
  <c r="AE261" i="5"/>
  <c r="AD261" i="5"/>
  <c r="AC261" i="5"/>
  <c r="AB261" i="5"/>
  <c r="AG260" i="5"/>
  <c r="AF260" i="5"/>
  <c r="AE260" i="5"/>
  <c r="AD260" i="5"/>
  <c r="AC260" i="5"/>
  <c r="AB260" i="5"/>
  <c r="AG259" i="5"/>
  <c r="AF259" i="5"/>
  <c r="AE259" i="5"/>
  <c r="AD259" i="5"/>
  <c r="AC259" i="5"/>
  <c r="AB259" i="5"/>
  <c r="AG258" i="5"/>
  <c r="AF258" i="5"/>
  <c r="AE258" i="5"/>
  <c r="AD258" i="5"/>
  <c r="AC258" i="5"/>
  <c r="AB258" i="5"/>
  <c r="AG257" i="5"/>
  <c r="AF257" i="5"/>
  <c r="AE257" i="5"/>
  <c r="AD257" i="5"/>
  <c r="AC257" i="5"/>
  <c r="AB257" i="5"/>
  <c r="AG256" i="5"/>
  <c r="AF256" i="5"/>
  <c r="AE256" i="5"/>
  <c r="AD256" i="5"/>
  <c r="AC256" i="5"/>
  <c r="AB256" i="5"/>
  <c r="AG255" i="5"/>
  <c r="AF255" i="5"/>
  <c r="AE255" i="5"/>
  <c r="AD255" i="5"/>
  <c r="AC255" i="5"/>
  <c r="AB255" i="5"/>
  <c r="AG254" i="5"/>
  <c r="AF254" i="5"/>
  <c r="AE254" i="5"/>
  <c r="AD254" i="5"/>
  <c r="AC254" i="5"/>
  <c r="AB254" i="5"/>
  <c r="AG253" i="5"/>
  <c r="AF253" i="5"/>
  <c r="AE253" i="5"/>
  <c r="AD253" i="5"/>
  <c r="AC253" i="5"/>
  <c r="AB253" i="5"/>
  <c r="AG252" i="5"/>
  <c r="AF252" i="5"/>
  <c r="AE252" i="5"/>
  <c r="AD252" i="5"/>
  <c r="AC252" i="5"/>
  <c r="AB252" i="5"/>
  <c r="AG251" i="5"/>
  <c r="AF251" i="5"/>
  <c r="AE251" i="5"/>
  <c r="AD251" i="5"/>
  <c r="AC251" i="5"/>
  <c r="AB251" i="5"/>
  <c r="AG250" i="5"/>
  <c r="AF250" i="5"/>
  <c r="AE250" i="5"/>
  <c r="AD250" i="5"/>
  <c r="AC250" i="5"/>
  <c r="AB250" i="5"/>
  <c r="AG249" i="5"/>
  <c r="AF249" i="5"/>
  <c r="AE249" i="5"/>
  <c r="AD249" i="5"/>
  <c r="AC249" i="5"/>
  <c r="AB249" i="5"/>
  <c r="AG248" i="5"/>
  <c r="AF248" i="5"/>
  <c r="AE248" i="5"/>
  <c r="AD248" i="5"/>
  <c r="AC248" i="5"/>
  <c r="AB248" i="5"/>
  <c r="AG247" i="5"/>
  <c r="AF247" i="5"/>
  <c r="AE247" i="5"/>
  <c r="AD247" i="5"/>
  <c r="AC247" i="5"/>
  <c r="AB247" i="5"/>
  <c r="AG246" i="5"/>
  <c r="AF246" i="5"/>
  <c r="AE246" i="5"/>
  <c r="AD246" i="5"/>
  <c r="AC246" i="5"/>
  <c r="AB246" i="5"/>
  <c r="AG245" i="5"/>
  <c r="AF245" i="5"/>
  <c r="AE245" i="5"/>
  <c r="AD245" i="5"/>
  <c r="AC245" i="5"/>
  <c r="AB245" i="5"/>
  <c r="AG244" i="5"/>
  <c r="AF244" i="5"/>
  <c r="AE244" i="5"/>
  <c r="AD244" i="5"/>
  <c r="AC244" i="5"/>
  <c r="AB244" i="5"/>
  <c r="AG243" i="5"/>
  <c r="AF243" i="5"/>
  <c r="AE243" i="5"/>
  <c r="AD243" i="5"/>
  <c r="AC243" i="5"/>
  <c r="AB243" i="5"/>
  <c r="AG242" i="5"/>
  <c r="AF242" i="5"/>
  <c r="AE242" i="5"/>
  <c r="AD242" i="5"/>
  <c r="AC242" i="5"/>
  <c r="AB242" i="5"/>
  <c r="AG241" i="5"/>
  <c r="AF241" i="5"/>
  <c r="AE241" i="5"/>
  <c r="AD241" i="5"/>
  <c r="AC241" i="5"/>
  <c r="AB241" i="5"/>
  <c r="AG240" i="5"/>
  <c r="AF240" i="5"/>
  <c r="AE240" i="5"/>
  <c r="AD240" i="5"/>
  <c r="AC240" i="5"/>
  <c r="AB240" i="5"/>
  <c r="AG239" i="5"/>
  <c r="AF239" i="5"/>
  <c r="AE239" i="5"/>
  <c r="AD239" i="5"/>
  <c r="AC239" i="5"/>
  <c r="AB239" i="5"/>
  <c r="AG238" i="5"/>
  <c r="AF238" i="5"/>
  <c r="AE238" i="5"/>
  <c r="AD238" i="5"/>
  <c r="AC238" i="5"/>
  <c r="AB238" i="5"/>
  <c r="AG237" i="5"/>
  <c r="AF237" i="5"/>
  <c r="AE237" i="5"/>
  <c r="AD237" i="5"/>
  <c r="AC237" i="5"/>
  <c r="AB237" i="5"/>
  <c r="AG236" i="5"/>
  <c r="AF236" i="5"/>
  <c r="AE236" i="5"/>
  <c r="AD236" i="5"/>
  <c r="AC236" i="5"/>
  <c r="AB236" i="5"/>
  <c r="AG235" i="5"/>
  <c r="AF235" i="5"/>
  <c r="AE235" i="5"/>
  <c r="AD235" i="5"/>
  <c r="AC235" i="5"/>
  <c r="AB235" i="5"/>
  <c r="AG234" i="5"/>
  <c r="AF234" i="5"/>
  <c r="AE234" i="5"/>
  <c r="AD234" i="5"/>
  <c r="AC234" i="5"/>
  <c r="AB234" i="5"/>
  <c r="AG233" i="5"/>
  <c r="AF233" i="5"/>
  <c r="AE233" i="5"/>
  <c r="AD233" i="5"/>
  <c r="AC233" i="5"/>
  <c r="AB233" i="5"/>
  <c r="AG232" i="5"/>
  <c r="AF232" i="5"/>
  <c r="AE232" i="5"/>
  <c r="AD232" i="5"/>
  <c r="AC232" i="5"/>
  <c r="AB232" i="5"/>
  <c r="AG231" i="5"/>
  <c r="AF231" i="5"/>
  <c r="AE231" i="5"/>
  <c r="AD231" i="5"/>
  <c r="AC231" i="5"/>
  <c r="AB231" i="5"/>
  <c r="AG230" i="5"/>
  <c r="AF230" i="5"/>
  <c r="AE230" i="5"/>
  <c r="AD230" i="5"/>
  <c r="AC230" i="5"/>
  <c r="AB230" i="5"/>
  <c r="AG229" i="5"/>
  <c r="AF229" i="5"/>
  <c r="AE229" i="5"/>
  <c r="AD229" i="5"/>
  <c r="AC229" i="5"/>
  <c r="AB229" i="5"/>
  <c r="AG228" i="5"/>
  <c r="AF228" i="5"/>
  <c r="AE228" i="5"/>
  <c r="AD228" i="5"/>
  <c r="AC228" i="5"/>
  <c r="AB228" i="5"/>
  <c r="AG227" i="5"/>
  <c r="AF227" i="5"/>
  <c r="AE227" i="5"/>
  <c r="AD227" i="5"/>
  <c r="AC227" i="5"/>
  <c r="AB227" i="5"/>
  <c r="AG226" i="5"/>
  <c r="AF226" i="5"/>
  <c r="AE226" i="5"/>
  <c r="AD226" i="5"/>
  <c r="AC226" i="5"/>
  <c r="AB226" i="5"/>
  <c r="AG225" i="5"/>
  <c r="AF225" i="5"/>
  <c r="AE225" i="5"/>
  <c r="AD225" i="5"/>
  <c r="AC225" i="5"/>
  <c r="AB225" i="5"/>
  <c r="AG224" i="5"/>
  <c r="AF224" i="5"/>
  <c r="AE224" i="5"/>
  <c r="AD224" i="5"/>
  <c r="AC224" i="5"/>
  <c r="AB224" i="5"/>
  <c r="AG223" i="5"/>
  <c r="AF223" i="5"/>
  <c r="AE223" i="5"/>
  <c r="AD223" i="5"/>
  <c r="AC223" i="5"/>
  <c r="AB223" i="5"/>
  <c r="AG222" i="5"/>
  <c r="AF222" i="5"/>
  <c r="AE222" i="5"/>
  <c r="AD222" i="5"/>
  <c r="AC222" i="5"/>
  <c r="AB222" i="5"/>
  <c r="AG221" i="5"/>
  <c r="AF221" i="5"/>
  <c r="AE221" i="5"/>
  <c r="AD221" i="5"/>
  <c r="AC221" i="5"/>
  <c r="AB221" i="5"/>
  <c r="AG220" i="5"/>
  <c r="AF220" i="5"/>
  <c r="AE220" i="5"/>
  <c r="AD220" i="5"/>
  <c r="AC220" i="5"/>
  <c r="AB220" i="5"/>
  <c r="AG219" i="5"/>
  <c r="AF219" i="5"/>
  <c r="AE219" i="5"/>
  <c r="AD219" i="5"/>
  <c r="AC219" i="5"/>
  <c r="AB219" i="5"/>
  <c r="AG218" i="5"/>
  <c r="AF218" i="5"/>
  <c r="AE218" i="5"/>
  <c r="AD218" i="5"/>
  <c r="AC218" i="5"/>
  <c r="AB218" i="5"/>
  <c r="AG217" i="5"/>
  <c r="AF217" i="5"/>
  <c r="AE217" i="5"/>
  <c r="AD217" i="5"/>
  <c r="AC217" i="5"/>
  <c r="AB217" i="5"/>
  <c r="AG216" i="5"/>
  <c r="AF216" i="5"/>
  <c r="AE216" i="5"/>
  <c r="AD216" i="5"/>
  <c r="AC216" i="5"/>
  <c r="AB216" i="5"/>
  <c r="AG215" i="5"/>
  <c r="AF215" i="5"/>
  <c r="AE215" i="5"/>
  <c r="AD215" i="5"/>
  <c r="AC215" i="5"/>
  <c r="AB215" i="5"/>
  <c r="AG214" i="5"/>
  <c r="AF214" i="5"/>
  <c r="AE214" i="5"/>
  <c r="AD214" i="5"/>
  <c r="AC214" i="5"/>
  <c r="AB214" i="5"/>
  <c r="AG213" i="5"/>
  <c r="AF213" i="5"/>
  <c r="AE213" i="5"/>
  <c r="AD213" i="5"/>
  <c r="AC213" i="5"/>
  <c r="AB213" i="5"/>
  <c r="AG212" i="5"/>
  <c r="AF212" i="5"/>
  <c r="AE212" i="5"/>
  <c r="AD212" i="5"/>
  <c r="AC212" i="5"/>
  <c r="AB212" i="5"/>
  <c r="AG211" i="5"/>
  <c r="AF211" i="5"/>
  <c r="AE211" i="5"/>
  <c r="AD211" i="5"/>
  <c r="AC211" i="5"/>
  <c r="AB211" i="5"/>
  <c r="AG210" i="5"/>
  <c r="AF210" i="5"/>
  <c r="AE210" i="5"/>
  <c r="AD210" i="5"/>
  <c r="AC210" i="5"/>
  <c r="AB210" i="5"/>
  <c r="AG209" i="5"/>
  <c r="AF209" i="5"/>
  <c r="AE209" i="5"/>
  <c r="AD209" i="5"/>
  <c r="AC209" i="5"/>
  <c r="AB209" i="5"/>
  <c r="AG208" i="5"/>
  <c r="AF208" i="5"/>
  <c r="AE208" i="5"/>
  <c r="AD208" i="5"/>
  <c r="AC208" i="5"/>
  <c r="AB208" i="5"/>
  <c r="AG207" i="5"/>
  <c r="AF207" i="5"/>
  <c r="AE207" i="5"/>
  <c r="AD207" i="5"/>
  <c r="AC207" i="5"/>
  <c r="AB207" i="5"/>
  <c r="AG206" i="5"/>
  <c r="AF206" i="5"/>
  <c r="AE206" i="5"/>
  <c r="AD206" i="5"/>
  <c r="AC206" i="5"/>
  <c r="AB206" i="5"/>
  <c r="AG205" i="5"/>
  <c r="AF205" i="5"/>
  <c r="AE205" i="5"/>
  <c r="AD205" i="5"/>
  <c r="AC205" i="5"/>
  <c r="AB205" i="5"/>
  <c r="AG204" i="5"/>
  <c r="AF204" i="5"/>
  <c r="AE204" i="5"/>
  <c r="AD204" i="5"/>
  <c r="AC204" i="5"/>
  <c r="AB204" i="5"/>
  <c r="AG203" i="5"/>
  <c r="AF203" i="5"/>
  <c r="AE203" i="5"/>
  <c r="AD203" i="5"/>
  <c r="AC203" i="5"/>
  <c r="AB203" i="5"/>
  <c r="AG202" i="5"/>
  <c r="AF202" i="5"/>
  <c r="AE202" i="5"/>
  <c r="AD202" i="5"/>
  <c r="AC202" i="5"/>
  <c r="AB202" i="5"/>
  <c r="AG201" i="5"/>
  <c r="AF201" i="5"/>
  <c r="AE201" i="5"/>
  <c r="AD201" i="5"/>
  <c r="AC201" i="5"/>
  <c r="AB201" i="5"/>
  <c r="AG200" i="5"/>
  <c r="AF200" i="5"/>
  <c r="AE200" i="5"/>
  <c r="AD200" i="5"/>
  <c r="AC200" i="5"/>
  <c r="AB200" i="5"/>
  <c r="AG199" i="5"/>
  <c r="AF199" i="5"/>
  <c r="AE199" i="5"/>
  <c r="AD199" i="5"/>
  <c r="AC199" i="5"/>
  <c r="AB199" i="5"/>
  <c r="AG198" i="5"/>
  <c r="AF198" i="5"/>
  <c r="AE198" i="5"/>
  <c r="AD198" i="5"/>
  <c r="AC198" i="5"/>
  <c r="AB198" i="5"/>
  <c r="AG197" i="5"/>
  <c r="AF197" i="5"/>
  <c r="AE197" i="5"/>
  <c r="AD197" i="5"/>
  <c r="AC197" i="5"/>
  <c r="AB197" i="5"/>
  <c r="AG196" i="5"/>
  <c r="AF196" i="5"/>
  <c r="AE196" i="5"/>
  <c r="AD196" i="5"/>
  <c r="AC196" i="5"/>
  <c r="AB196" i="5"/>
  <c r="AG195" i="5"/>
  <c r="AF195" i="5"/>
  <c r="AE195" i="5"/>
  <c r="AD195" i="5"/>
  <c r="AC195" i="5"/>
  <c r="AB195" i="5"/>
  <c r="AG194" i="5"/>
  <c r="AF194" i="5"/>
  <c r="AE194" i="5"/>
  <c r="AD194" i="5"/>
  <c r="AC194" i="5"/>
  <c r="AB194" i="5"/>
  <c r="AG193" i="5"/>
  <c r="AF193" i="5"/>
  <c r="AE193" i="5"/>
  <c r="AD193" i="5"/>
  <c r="AC193" i="5"/>
  <c r="AB193" i="5"/>
  <c r="AG192" i="5"/>
  <c r="AF192" i="5"/>
  <c r="AE192" i="5"/>
  <c r="AD192" i="5"/>
  <c r="AC192" i="5"/>
  <c r="AB192" i="5"/>
  <c r="AG191" i="5"/>
  <c r="AF191" i="5"/>
  <c r="AE191" i="5"/>
  <c r="AD191" i="5"/>
  <c r="AC191" i="5"/>
  <c r="AB191" i="5"/>
  <c r="AG190" i="5"/>
  <c r="AF190" i="5"/>
  <c r="AE190" i="5"/>
  <c r="AD190" i="5"/>
  <c r="AC190" i="5"/>
  <c r="AB190" i="5"/>
  <c r="AG189" i="5"/>
  <c r="AF189" i="5"/>
  <c r="AE189" i="5"/>
  <c r="AD189" i="5"/>
  <c r="AC189" i="5"/>
  <c r="AB189" i="5"/>
  <c r="AG188" i="5"/>
  <c r="AF188" i="5"/>
  <c r="AE188" i="5"/>
  <c r="AD188" i="5"/>
  <c r="AC188" i="5"/>
  <c r="AB188" i="5"/>
  <c r="AG187" i="5"/>
  <c r="AF187" i="5"/>
  <c r="AE187" i="5"/>
  <c r="AD187" i="5"/>
  <c r="AC187" i="5"/>
  <c r="AB187" i="5"/>
  <c r="AG186" i="5"/>
  <c r="AF186" i="5"/>
  <c r="AE186" i="5"/>
  <c r="AD186" i="5"/>
  <c r="AC186" i="5"/>
  <c r="AB186" i="5"/>
  <c r="AG185" i="5"/>
  <c r="AF185" i="5"/>
  <c r="AE185" i="5"/>
  <c r="AD185" i="5"/>
  <c r="AC185" i="5"/>
  <c r="AB185" i="5"/>
  <c r="AG184" i="5"/>
  <c r="AF184" i="5"/>
  <c r="AE184" i="5"/>
  <c r="AD184" i="5"/>
  <c r="AC184" i="5"/>
  <c r="AB184" i="5"/>
  <c r="AG183" i="5"/>
  <c r="AF183" i="5"/>
  <c r="AE183" i="5"/>
  <c r="AD183" i="5"/>
  <c r="AC183" i="5"/>
  <c r="AB183" i="5"/>
  <c r="AG182" i="5"/>
  <c r="AF182" i="5"/>
  <c r="AE182" i="5"/>
  <c r="AD182" i="5"/>
  <c r="AC182" i="5"/>
  <c r="AB182" i="5"/>
  <c r="AG181" i="5"/>
  <c r="AF181" i="5"/>
  <c r="AE181" i="5"/>
  <c r="AD181" i="5"/>
  <c r="AC181" i="5"/>
  <c r="AB181" i="5"/>
  <c r="AG180" i="5"/>
  <c r="AF180" i="5"/>
  <c r="AE180" i="5"/>
  <c r="AD180" i="5"/>
  <c r="AC180" i="5"/>
  <c r="AB180" i="5"/>
  <c r="AG179" i="5"/>
  <c r="AF179" i="5"/>
  <c r="AE179" i="5"/>
  <c r="AD179" i="5"/>
  <c r="AC179" i="5"/>
  <c r="AB179" i="5"/>
  <c r="AG178" i="5"/>
  <c r="AF178" i="5"/>
  <c r="AE178" i="5"/>
  <c r="AD178" i="5"/>
  <c r="AC178" i="5"/>
  <c r="AB178" i="5"/>
  <c r="AG177" i="5"/>
  <c r="AF177" i="5"/>
  <c r="AE177" i="5"/>
  <c r="AD177" i="5"/>
  <c r="AC177" i="5"/>
  <c r="AB177" i="5"/>
  <c r="AG176" i="5"/>
  <c r="AF176" i="5"/>
  <c r="AE176" i="5"/>
  <c r="AD176" i="5"/>
  <c r="AC176" i="5"/>
  <c r="AB176" i="5"/>
  <c r="AG175" i="5"/>
  <c r="AF175" i="5"/>
  <c r="AE175" i="5"/>
  <c r="AD175" i="5"/>
  <c r="AC175" i="5"/>
  <c r="AB175" i="5"/>
  <c r="AG174" i="5"/>
  <c r="AF174" i="5"/>
  <c r="AE174" i="5"/>
  <c r="AD174" i="5"/>
  <c r="AC174" i="5"/>
  <c r="AB174" i="5"/>
  <c r="AG173" i="5"/>
  <c r="AF173" i="5"/>
  <c r="AE173" i="5"/>
  <c r="AD173" i="5"/>
  <c r="AC173" i="5"/>
  <c r="AB173" i="5"/>
  <c r="AG172" i="5"/>
  <c r="AF172" i="5"/>
  <c r="AE172" i="5"/>
  <c r="AD172" i="5"/>
  <c r="AC172" i="5"/>
  <c r="AB172" i="5"/>
  <c r="AG171" i="5"/>
  <c r="AF171" i="5"/>
  <c r="AE171" i="5"/>
  <c r="AD171" i="5"/>
  <c r="AC171" i="5"/>
  <c r="AB171" i="5"/>
  <c r="AG170" i="5"/>
  <c r="AF170" i="5"/>
  <c r="AE170" i="5"/>
  <c r="AD170" i="5"/>
  <c r="AC170" i="5"/>
  <c r="AB170" i="5"/>
  <c r="AG169" i="5"/>
  <c r="AF169" i="5"/>
  <c r="AE169" i="5"/>
  <c r="AD169" i="5"/>
  <c r="AC169" i="5"/>
  <c r="AB169" i="5"/>
  <c r="AG168" i="5"/>
  <c r="AF168" i="5"/>
  <c r="AE168" i="5"/>
  <c r="AD168" i="5"/>
  <c r="AC168" i="5"/>
  <c r="AB168" i="5"/>
  <c r="AG167" i="5"/>
  <c r="AF167" i="5"/>
  <c r="AE167" i="5"/>
  <c r="AD167" i="5"/>
  <c r="AC167" i="5"/>
  <c r="AB167" i="5"/>
  <c r="AG166" i="5"/>
  <c r="AF166" i="5"/>
  <c r="AE166" i="5"/>
  <c r="AD166" i="5"/>
  <c r="AC166" i="5"/>
  <c r="AB166" i="5"/>
  <c r="AG165" i="5"/>
  <c r="AF165" i="5"/>
  <c r="AE165" i="5"/>
  <c r="AD165" i="5"/>
  <c r="AC165" i="5"/>
  <c r="AB165" i="5"/>
  <c r="AG164" i="5"/>
  <c r="AF164" i="5"/>
  <c r="AE164" i="5"/>
  <c r="AD164" i="5"/>
  <c r="AC164" i="5"/>
  <c r="AB164" i="5"/>
  <c r="AG163" i="5"/>
  <c r="AF163" i="5"/>
  <c r="AE163" i="5"/>
  <c r="AD163" i="5"/>
  <c r="AC163" i="5"/>
  <c r="AB163" i="5"/>
  <c r="AG162" i="5"/>
  <c r="AF162" i="5"/>
  <c r="AE162" i="5"/>
  <c r="AD162" i="5"/>
  <c r="AC162" i="5"/>
  <c r="AB162" i="5"/>
  <c r="AG161" i="5"/>
  <c r="AF161" i="5"/>
  <c r="AE161" i="5"/>
  <c r="AD161" i="5"/>
  <c r="AC161" i="5"/>
  <c r="AB161" i="5"/>
  <c r="AG160" i="5"/>
  <c r="AF160" i="5"/>
  <c r="AE160" i="5"/>
  <c r="AD160" i="5"/>
  <c r="AC160" i="5"/>
  <c r="AB160" i="5"/>
  <c r="AG159" i="5"/>
  <c r="AF159" i="5"/>
  <c r="AE159" i="5"/>
  <c r="AD159" i="5"/>
  <c r="AC159" i="5"/>
  <c r="AB159" i="5"/>
  <c r="AG158" i="5"/>
  <c r="AF158" i="5"/>
  <c r="AE158" i="5"/>
  <c r="AD158" i="5"/>
  <c r="AC158" i="5"/>
  <c r="AB158" i="5"/>
  <c r="AG157" i="5"/>
  <c r="AF157" i="5"/>
  <c r="AE157" i="5"/>
  <c r="AD157" i="5"/>
  <c r="AC157" i="5"/>
  <c r="AB157" i="5"/>
  <c r="AG156" i="5"/>
  <c r="AF156" i="5"/>
  <c r="AE156" i="5"/>
  <c r="AD156" i="5"/>
  <c r="AC156" i="5"/>
  <c r="AB156" i="5"/>
  <c r="AG155" i="5"/>
  <c r="AF155" i="5"/>
  <c r="AE155" i="5"/>
  <c r="AD155" i="5"/>
  <c r="AC155" i="5"/>
  <c r="AB155" i="5"/>
  <c r="AG154" i="5"/>
  <c r="AF154" i="5"/>
  <c r="AE154" i="5"/>
  <c r="AD154" i="5"/>
  <c r="AC154" i="5"/>
  <c r="AB154" i="5"/>
  <c r="AG153" i="5"/>
  <c r="AF153" i="5"/>
  <c r="AE153" i="5"/>
  <c r="AD153" i="5"/>
  <c r="AC153" i="5"/>
  <c r="AB153" i="5"/>
  <c r="AG152" i="5"/>
  <c r="AF152" i="5"/>
  <c r="AE152" i="5"/>
  <c r="AD152" i="5"/>
  <c r="AC152" i="5"/>
  <c r="AB152" i="5"/>
  <c r="AG151" i="5"/>
  <c r="AF151" i="5"/>
  <c r="AE151" i="5"/>
  <c r="AD151" i="5"/>
  <c r="AC151" i="5"/>
  <c r="AB151" i="5"/>
  <c r="AG150" i="5"/>
  <c r="AF150" i="5"/>
  <c r="AE150" i="5"/>
  <c r="AD150" i="5"/>
  <c r="AC150" i="5"/>
  <c r="AB150" i="5"/>
  <c r="AG149" i="5"/>
  <c r="AF149" i="5"/>
  <c r="AE149" i="5"/>
  <c r="AD149" i="5"/>
  <c r="AC149" i="5"/>
  <c r="AB149" i="5"/>
  <c r="R149" i="5"/>
  <c r="AG148" i="5"/>
  <c r="AF148" i="5"/>
  <c r="AE148" i="5"/>
  <c r="AD148" i="5"/>
  <c r="AC148" i="5"/>
  <c r="AB148" i="5"/>
  <c r="R148" i="5"/>
  <c r="E148" i="5"/>
  <c r="C148" i="5"/>
  <c r="A148" i="5"/>
  <c r="AG147" i="5"/>
  <c r="AF147" i="5"/>
  <c r="AE147" i="5"/>
  <c r="AD147" i="5"/>
  <c r="AC147" i="5"/>
  <c r="AB147" i="5"/>
  <c r="R147" i="5"/>
  <c r="E147" i="5"/>
  <c r="C147" i="5"/>
  <c r="A147" i="5"/>
  <c r="AG146" i="5"/>
  <c r="AF146" i="5"/>
  <c r="AE146" i="5"/>
  <c r="AD146" i="5"/>
  <c r="AC146" i="5"/>
  <c r="AB146" i="5"/>
  <c r="R146" i="5"/>
  <c r="E146" i="5"/>
  <c r="C146" i="5"/>
  <c r="A146" i="5"/>
  <c r="AG145" i="5"/>
  <c r="AF145" i="5"/>
  <c r="AE145" i="5"/>
  <c r="AD145" i="5"/>
  <c r="AC145" i="5"/>
  <c r="AB145" i="5"/>
  <c r="R145" i="5"/>
  <c r="E145" i="5"/>
  <c r="C145" i="5"/>
  <c r="A145" i="5"/>
  <c r="AG144" i="5"/>
  <c r="AF144" i="5"/>
  <c r="AE144" i="5"/>
  <c r="AD144" i="5"/>
  <c r="AC144" i="5"/>
  <c r="AB144" i="5"/>
  <c r="R144" i="5"/>
  <c r="E144" i="5"/>
  <c r="C144" i="5"/>
  <c r="A144" i="5"/>
  <c r="AG143" i="5"/>
  <c r="AF143" i="5"/>
  <c r="AE143" i="5"/>
  <c r="AD143" i="5"/>
  <c r="AC143" i="5"/>
  <c r="AB143" i="5"/>
  <c r="R143" i="5"/>
  <c r="E143" i="5"/>
  <c r="C143" i="5"/>
  <c r="A143" i="5"/>
  <c r="AG142" i="5"/>
  <c r="AF142" i="5"/>
  <c r="AE142" i="5"/>
  <c r="AD142" i="5"/>
  <c r="AC142" i="5"/>
  <c r="AB142" i="5"/>
  <c r="R142" i="5"/>
  <c r="E142" i="5"/>
  <c r="C142" i="5"/>
  <c r="A142" i="5"/>
  <c r="AG141" i="5"/>
  <c r="AF141" i="5"/>
  <c r="AE141" i="5"/>
  <c r="AD141" i="5"/>
  <c r="AC141" i="5"/>
  <c r="AB141" i="5"/>
  <c r="R141" i="5"/>
  <c r="E141" i="5"/>
  <c r="C141" i="5"/>
  <c r="A141" i="5"/>
  <c r="AG140" i="5"/>
  <c r="AF140" i="5"/>
  <c r="AE140" i="5"/>
  <c r="AD140" i="5"/>
  <c r="AC140" i="5"/>
  <c r="AB140" i="5"/>
  <c r="R140" i="5"/>
  <c r="E140" i="5"/>
  <c r="C140" i="5"/>
  <c r="A140" i="5"/>
  <c r="AG139" i="5"/>
  <c r="AF139" i="5"/>
  <c r="AE139" i="5"/>
  <c r="AD139" i="5"/>
  <c r="AC139" i="5"/>
  <c r="AB139" i="5"/>
  <c r="R139" i="5"/>
  <c r="E139" i="5"/>
  <c r="C139" i="5"/>
  <c r="A139" i="5"/>
  <c r="AG138" i="5"/>
  <c r="AF138" i="5"/>
  <c r="AE138" i="5"/>
  <c r="AD138" i="5"/>
  <c r="AC138" i="5"/>
  <c r="AB138" i="5"/>
  <c r="R138" i="5"/>
  <c r="E138" i="5"/>
  <c r="C138" i="5"/>
  <c r="A138" i="5"/>
  <c r="AG137" i="5"/>
  <c r="AF137" i="5"/>
  <c r="AE137" i="5"/>
  <c r="AD137" i="5"/>
  <c r="AC137" i="5"/>
  <c r="AB137" i="5"/>
  <c r="R137" i="5"/>
  <c r="E137" i="5"/>
  <c r="C137" i="5"/>
  <c r="A137" i="5"/>
  <c r="AG136" i="5"/>
  <c r="AF136" i="5"/>
  <c r="AE136" i="5"/>
  <c r="AD136" i="5"/>
  <c r="AC136" i="5"/>
  <c r="AB136" i="5"/>
  <c r="R136" i="5"/>
  <c r="E136" i="5"/>
  <c r="C136" i="5"/>
  <c r="A136" i="5"/>
  <c r="AG135" i="5"/>
  <c r="AF135" i="5"/>
  <c r="AE135" i="5"/>
  <c r="AD135" i="5"/>
  <c r="AC135" i="5"/>
  <c r="AB135" i="5"/>
  <c r="R135" i="5"/>
  <c r="E135" i="5"/>
  <c r="C135" i="5"/>
  <c r="A135" i="5"/>
  <c r="AG134" i="5"/>
  <c r="AF134" i="5"/>
  <c r="AE134" i="5"/>
  <c r="AD134" i="5"/>
  <c r="AC134" i="5"/>
  <c r="AB134" i="5"/>
  <c r="R134" i="5"/>
  <c r="E134" i="5"/>
  <c r="C134" i="5"/>
  <c r="A134" i="5"/>
  <c r="AG133" i="5"/>
  <c r="AF133" i="5"/>
  <c r="AE133" i="5"/>
  <c r="AD133" i="5"/>
  <c r="AC133" i="5"/>
  <c r="AB133" i="5"/>
  <c r="R133" i="5"/>
  <c r="E133" i="5"/>
  <c r="C133" i="5"/>
  <c r="A133" i="5"/>
  <c r="AG132" i="5"/>
  <c r="AF132" i="5"/>
  <c r="AE132" i="5"/>
  <c r="AD132" i="5"/>
  <c r="AC132" i="5"/>
  <c r="AB132" i="5"/>
  <c r="R132" i="5"/>
  <c r="E132" i="5"/>
  <c r="C132" i="5"/>
  <c r="A132" i="5"/>
  <c r="AG131" i="5"/>
  <c r="AF131" i="5"/>
  <c r="AE131" i="5"/>
  <c r="AD131" i="5"/>
  <c r="AC131" i="5"/>
  <c r="AB131" i="5"/>
  <c r="R131" i="5"/>
  <c r="E131" i="5"/>
  <c r="C131" i="5"/>
  <c r="A131" i="5"/>
  <c r="AG130" i="5"/>
  <c r="AF130" i="5"/>
  <c r="AE130" i="5"/>
  <c r="AD130" i="5"/>
  <c r="AC130" i="5"/>
  <c r="AB130" i="5"/>
  <c r="R130" i="5"/>
  <c r="E130" i="5"/>
  <c r="C130" i="5"/>
  <c r="A130" i="5"/>
  <c r="AG129" i="5"/>
  <c r="AF129" i="5"/>
  <c r="AE129" i="5"/>
  <c r="AD129" i="5"/>
  <c r="AC129" i="5"/>
  <c r="AB129" i="5"/>
  <c r="R129" i="5"/>
  <c r="E129" i="5"/>
  <c r="C129" i="5"/>
  <c r="A129" i="5"/>
  <c r="AG128" i="5"/>
  <c r="AF128" i="5"/>
  <c r="AE128" i="5"/>
  <c r="AD128" i="5"/>
  <c r="AC128" i="5"/>
  <c r="AB128" i="5"/>
  <c r="R128" i="5"/>
  <c r="E128" i="5"/>
  <c r="C128" i="5"/>
  <c r="A128" i="5"/>
  <c r="AG127" i="5"/>
  <c r="AF127" i="5"/>
  <c r="AE127" i="5"/>
  <c r="AD127" i="5"/>
  <c r="AC127" i="5"/>
  <c r="AB127" i="5"/>
  <c r="R127" i="5"/>
  <c r="E127" i="5"/>
  <c r="C127" i="5"/>
  <c r="A127" i="5"/>
  <c r="AG126" i="5"/>
  <c r="AF126" i="5"/>
  <c r="AE126" i="5"/>
  <c r="AD126" i="5"/>
  <c r="AC126" i="5"/>
  <c r="AB126" i="5"/>
  <c r="R126" i="5"/>
  <c r="E126" i="5"/>
  <c r="C126" i="5"/>
  <c r="A126" i="5"/>
  <c r="AG125" i="5"/>
  <c r="AF125" i="5"/>
  <c r="AE125" i="5"/>
  <c r="AD125" i="5"/>
  <c r="AC125" i="5"/>
  <c r="AB125" i="5"/>
  <c r="R125" i="5"/>
  <c r="E125" i="5"/>
  <c r="C125" i="5"/>
  <c r="A125" i="5"/>
  <c r="AG124" i="5"/>
  <c r="AF124" i="5"/>
  <c r="AE124" i="5"/>
  <c r="AD124" i="5"/>
  <c r="AC124" i="5"/>
  <c r="AB124" i="5"/>
  <c r="R124" i="5"/>
  <c r="E124" i="5"/>
  <c r="C124" i="5"/>
  <c r="A124" i="5"/>
  <c r="AG123" i="5"/>
  <c r="AF123" i="5"/>
  <c r="AE123" i="5"/>
  <c r="AD123" i="5"/>
  <c r="AC123" i="5"/>
  <c r="AB123" i="5"/>
  <c r="R123" i="5"/>
  <c r="E123" i="5"/>
  <c r="C123" i="5"/>
  <c r="A123" i="5"/>
  <c r="AG122" i="5"/>
  <c r="AF122" i="5"/>
  <c r="AE122" i="5"/>
  <c r="AD122" i="5"/>
  <c r="AC122" i="5"/>
  <c r="AB122" i="5"/>
  <c r="R122" i="5"/>
  <c r="E122" i="5"/>
  <c r="C122" i="5"/>
  <c r="A122" i="5"/>
  <c r="AG121" i="5"/>
  <c r="AF121" i="5"/>
  <c r="AE121" i="5"/>
  <c r="AD121" i="5"/>
  <c r="AC121" i="5"/>
  <c r="AB121" i="5"/>
  <c r="R121" i="5"/>
  <c r="E121" i="5"/>
  <c r="C121" i="5"/>
  <c r="A121" i="5"/>
  <c r="AG120" i="5"/>
  <c r="AF120" i="5"/>
  <c r="AE120" i="5"/>
  <c r="AD120" i="5"/>
  <c r="AC120" i="5"/>
  <c r="AB120" i="5"/>
  <c r="R120" i="5"/>
  <c r="E120" i="5"/>
  <c r="C120" i="5"/>
  <c r="A120" i="5"/>
  <c r="AG119" i="5"/>
  <c r="AF119" i="5"/>
  <c r="AE119" i="5"/>
  <c r="AD119" i="5"/>
  <c r="AC119" i="5"/>
  <c r="AB119" i="5"/>
  <c r="R119" i="5"/>
  <c r="E119" i="5"/>
  <c r="C119" i="5"/>
  <c r="A119" i="5"/>
  <c r="AG118" i="5"/>
  <c r="AF118" i="5"/>
  <c r="AE118" i="5"/>
  <c r="AD118" i="5"/>
  <c r="AC118" i="5"/>
  <c r="AB118" i="5"/>
  <c r="R118" i="5"/>
  <c r="E118" i="5"/>
  <c r="C118" i="5"/>
  <c r="A118" i="5"/>
  <c r="AG117" i="5"/>
  <c r="AF117" i="5"/>
  <c r="AE117" i="5"/>
  <c r="AD117" i="5"/>
  <c r="AC117" i="5"/>
  <c r="AB117" i="5"/>
  <c r="R117" i="5"/>
  <c r="E117" i="5"/>
  <c r="C117" i="5"/>
  <c r="A117" i="5"/>
  <c r="AG116" i="5"/>
  <c r="AF116" i="5"/>
  <c r="AE116" i="5"/>
  <c r="AD116" i="5"/>
  <c r="AC116" i="5"/>
  <c r="AB116" i="5"/>
  <c r="R116" i="5"/>
  <c r="E116" i="5"/>
  <c r="C116" i="5"/>
  <c r="A116" i="5"/>
  <c r="AG115" i="5"/>
  <c r="AF115" i="5"/>
  <c r="AE115" i="5"/>
  <c r="AD115" i="5"/>
  <c r="AC115" i="5"/>
  <c r="AB115" i="5"/>
  <c r="R115" i="5"/>
  <c r="E115" i="5"/>
  <c r="C115" i="5"/>
  <c r="A115" i="5"/>
  <c r="AG114" i="5"/>
  <c r="AF114" i="5"/>
  <c r="AE114" i="5"/>
  <c r="AD114" i="5"/>
  <c r="AC114" i="5"/>
  <c r="AB114" i="5"/>
  <c r="R114" i="5"/>
  <c r="E114" i="5"/>
  <c r="C114" i="5"/>
  <c r="A114" i="5"/>
  <c r="AG113" i="5"/>
  <c r="AF113" i="5"/>
  <c r="AE113" i="5"/>
  <c r="AD113" i="5"/>
  <c r="AC113" i="5"/>
  <c r="AB113" i="5"/>
  <c r="R113" i="5"/>
  <c r="E113" i="5"/>
  <c r="C113" i="5"/>
  <c r="A113" i="5"/>
  <c r="AG112" i="5"/>
  <c r="AF112" i="5"/>
  <c r="AE112" i="5"/>
  <c r="AD112" i="5"/>
  <c r="AC112" i="5"/>
  <c r="AB112" i="5"/>
  <c r="R112" i="5"/>
  <c r="E112" i="5"/>
  <c r="C112" i="5"/>
  <c r="A112" i="5"/>
  <c r="AG111" i="5"/>
  <c r="AF111" i="5"/>
  <c r="AE111" i="5"/>
  <c r="AD111" i="5"/>
  <c r="AC111" i="5"/>
  <c r="AB111" i="5"/>
  <c r="R111" i="5"/>
  <c r="E111" i="5"/>
  <c r="C111" i="5"/>
  <c r="A111" i="5"/>
  <c r="AG110" i="5"/>
  <c r="AF110" i="5"/>
  <c r="AE110" i="5"/>
  <c r="AD110" i="5"/>
  <c r="AC110" i="5"/>
  <c r="AB110" i="5"/>
  <c r="R110" i="5"/>
  <c r="E110" i="5"/>
  <c r="C110" i="5"/>
  <c r="A110" i="5"/>
  <c r="AG109" i="5"/>
  <c r="AF109" i="5"/>
  <c r="AE109" i="5"/>
  <c r="AD109" i="5"/>
  <c r="AC109" i="5"/>
  <c r="AB109" i="5"/>
  <c r="R109" i="5"/>
  <c r="E109" i="5"/>
  <c r="C109" i="5"/>
  <c r="A109" i="5"/>
  <c r="AG108" i="5"/>
  <c r="AF108" i="5"/>
  <c r="AE108" i="5"/>
  <c r="AD108" i="5"/>
  <c r="AC108" i="5"/>
  <c r="AB108" i="5"/>
  <c r="R108" i="5"/>
  <c r="E108" i="5"/>
  <c r="C108" i="5"/>
  <c r="A108" i="5"/>
  <c r="AG107" i="5"/>
  <c r="AF107" i="5"/>
  <c r="AE107" i="5"/>
  <c r="AD107" i="5"/>
  <c r="AC107" i="5"/>
  <c r="AB107" i="5"/>
  <c r="R107" i="5"/>
  <c r="E107" i="5"/>
  <c r="C107" i="5"/>
  <c r="A107" i="5"/>
  <c r="AG106" i="5"/>
  <c r="AF106" i="5"/>
  <c r="AE106" i="5"/>
  <c r="AD106" i="5"/>
  <c r="AC106" i="5"/>
  <c r="AB106" i="5"/>
  <c r="R106" i="5"/>
  <c r="E106" i="5"/>
  <c r="C106" i="5"/>
  <c r="A106" i="5"/>
  <c r="AG105" i="5"/>
  <c r="AF105" i="5"/>
  <c r="AE105" i="5"/>
  <c r="AD105" i="5"/>
  <c r="AC105" i="5"/>
  <c r="AB105" i="5"/>
  <c r="R105" i="5"/>
  <c r="E105" i="5"/>
  <c r="C105" i="5"/>
  <c r="A105" i="5"/>
  <c r="AG104" i="5"/>
  <c r="AF104" i="5"/>
  <c r="AE104" i="5"/>
  <c r="AD104" i="5"/>
  <c r="AC104" i="5"/>
  <c r="AB104" i="5"/>
  <c r="R104" i="5"/>
  <c r="E104" i="5"/>
  <c r="C104" i="5"/>
  <c r="A104" i="5"/>
  <c r="AG103" i="5"/>
  <c r="AF103" i="5"/>
  <c r="AE103" i="5"/>
  <c r="AD103" i="5"/>
  <c r="AC103" i="5"/>
  <c r="AB103" i="5"/>
  <c r="R103" i="5"/>
  <c r="E103" i="5"/>
  <c r="C103" i="5"/>
  <c r="A103" i="5"/>
  <c r="AG102" i="5"/>
  <c r="AF102" i="5"/>
  <c r="AE102" i="5"/>
  <c r="AD102" i="5"/>
  <c r="AC102" i="5"/>
  <c r="AB102" i="5"/>
  <c r="R102" i="5"/>
  <c r="E102" i="5"/>
  <c r="C102" i="5"/>
  <c r="A102" i="5"/>
  <c r="AG101" i="5"/>
  <c r="AF101" i="5"/>
  <c r="AE101" i="5"/>
  <c r="AD101" i="5"/>
  <c r="AC101" i="5"/>
  <c r="AB101" i="5"/>
  <c r="R101" i="5"/>
  <c r="E101" i="5"/>
  <c r="C101" i="5"/>
  <c r="A101" i="5"/>
  <c r="AG100" i="5"/>
  <c r="AF100" i="5"/>
  <c r="AE100" i="5"/>
  <c r="AD100" i="5"/>
  <c r="AC100" i="5"/>
  <c r="AB100" i="5"/>
  <c r="R100" i="5"/>
  <c r="E100" i="5"/>
  <c r="C100" i="5"/>
  <c r="A100" i="5"/>
  <c r="AG99" i="5"/>
  <c r="AF99" i="5"/>
  <c r="AE99" i="5"/>
  <c r="AD99" i="5"/>
  <c r="AC99" i="5"/>
  <c r="AB99" i="5"/>
  <c r="R99" i="5"/>
  <c r="E99" i="5"/>
  <c r="C99" i="5"/>
  <c r="A99" i="5"/>
  <c r="AG98" i="5"/>
  <c r="AF98" i="5"/>
  <c r="AE98" i="5"/>
  <c r="AD98" i="5"/>
  <c r="AC98" i="5"/>
  <c r="AB98" i="5"/>
  <c r="R98" i="5"/>
  <c r="E98" i="5"/>
  <c r="C98" i="5"/>
  <c r="A98" i="5"/>
  <c r="AG97" i="5"/>
  <c r="AF97" i="5"/>
  <c r="AE97" i="5"/>
  <c r="AD97" i="5"/>
  <c r="AC97" i="5"/>
  <c r="AB97" i="5"/>
  <c r="R97" i="5"/>
  <c r="E97" i="5"/>
  <c r="C97" i="5"/>
  <c r="A97" i="5"/>
  <c r="AG96" i="5"/>
  <c r="AF96" i="5"/>
  <c r="AE96" i="5"/>
  <c r="AD96" i="5"/>
  <c r="AC96" i="5"/>
  <c r="AB96" i="5"/>
  <c r="R96" i="5"/>
  <c r="E96" i="5"/>
  <c r="C96" i="5"/>
  <c r="A96" i="5"/>
  <c r="AG95" i="5"/>
  <c r="AF95" i="5"/>
  <c r="AE95" i="5"/>
  <c r="AD95" i="5"/>
  <c r="AC95" i="5"/>
  <c r="AB95" i="5"/>
  <c r="R95" i="5"/>
  <c r="E95" i="5"/>
  <c r="C95" i="5"/>
  <c r="A95" i="5"/>
  <c r="AG94" i="5"/>
  <c r="AF94" i="5"/>
  <c r="AE94" i="5"/>
  <c r="AD94" i="5"/>
  <c r="AC94" i="5"/>
  <c r="AB94" i="5"/>
  <c r="R94" i="5"/>
  <c r="E94" i="5"/>
  <c r="C94" i="5"/>
  <c r="A94" i="5"/>
  <c r="AG93" i="5"/>
  <c r="AF93" i="5"/>
  <c r="AE93" i="5"/>
  <c r="AD93" i="5"/>
  <c r="AC93" i="5"/>
  <c r="AB93" i="5"/>
  <c r="R93" i="5"/>
  <c r="E93" i="5"/>
  <c r="C93" i="5"/>
  <c r="A93" i="5"/>
  <c r="AG92" i="5"/>
  <c r="AF92" i="5"/>
  <c r="AE92" i="5"/>
  <c r="AD92" i="5"/>
  <c r="AC92" i="5"/>
  <c r="AB92" i="5"/>
  <c r="R92" i="5"/>
  <c r="E92" i="5"/>
  <c r="C92" i="5"/>
  <c r="A92" i="5"/>
  <c r="AG91" i="5"/>
  <c r="AF91" i="5"/>
  <c r="AE91" i="5"/>
  <c r="AD91" i="5"/>
  <c r="AC91" i="5"/>
  <c r="AB91" i="5"/>
  <c r="R91" i="5"/>
  <c r="E91" i="5"/>
  <c r="C91" i="5"/>
  <c r="A91" i="5"/>
  <c r="AG90" i="5"/>
  <c r="AF90" i="5"/>
  <c r="AE90" i="5"/>
  <c r="AD90" i="5"/>
  <c r="AC90" i="5"/>
  <c r="AB90" i="5"/>
  <c r="R90" i="5"/>
  <c r="E90" i="5"/>
  <c r="C90" i="5"/>
  <c r="A90" i="5"/>
  <c r="AG89" i="5"/>
  <c r="AF89" i="5"/>
  <c r="AE89" i="5"/>
  <c r="AD89" i="5"/>
  <c r="AC89" i="5"/>
  <c r="AB89" i="5"/>
  <c r="R89" i="5"/>
  <c r="E89" i="5"/>
  <c r="C89" i="5"/>
  <c r="A89" i="5"/>
  <c r="AG88" i="5"/>
  <c r="AF88" i="5"/>
  <c r="AE88" i="5"/>
  <c r="AD88" i="5"/>
  <c r="AC88" i="5"/>
  <c r="AB88" i="5"/>
  <c r="R88" i="5"/>
  <c r="E88" i="5"/>
  <c r="C88" i="5"/>
  <c r="A88" i="5"/>
  <c r="AG87" i="5"/>
  <c r="AF87" i="5"/>
  <c r="AE87" i="5"/>
  <c r="AD87" i="5"/>
  <c r="AC87" i="5"/>
  <c r="AB87" i="5"/>
  <c r="R87" i="5"/>
  <c r="E87" i="5"/>
  <c r="C87" i="5"/>
  <c r="A87" i="5"/>
  <c r="AG86" i="5"/>
  <c r="AF86" i="5"/>
  <c r="AE86" i="5"/>
  <c r="AD86" i="5"/>
  <c r="AC86" i="5"/>
  <c r="AB86" i="5"/>
  <c r="R86" i="5"/>
  <c r="E86" i="5"/>
  <c r="C86" i="5"/>
  <c r="A86" i="5"/>
  <c r="AG85" i="5"/>
  <c r="AF85" i="5"/>
  <c r="AE85" i="5"/>
  <c r="AD85" i="5"/>
  <c r="AC85" i="5"/>
  <c r="AB85" i="5"/>
  <c r="R85" i="5"/>
  <c r="E85" i="5"/>
  <c r="C85" i="5"/>
  <c r="A85" i="5"/>
  <c r="AG84" i="5"/>
  <c r="AF84" i="5"/>
  <c r="AE84" i="5"/>
  <c r="AD84" i="5"/>
  <c r="AC84" i="5"/>
  <c r="AB84" i="5"/>
  <c r="R84" i="5"/>
  <c r="E84" i="5"/>
  <c r="C84" i="5"/>
  <c r="A84" i="5"/>
  <c r="AG83" i="5"/>
  <c r="AF83" i="5"/>
  <c r="AE83" i="5"/>
  <c r="AD83" i="5"/>
  <c r="AC83" i="5"/>
  <c r="AB83" i="5"/>
  <c r="E83" i="5"/>
  <c r="C83" i="5"/>
  <c r="A83" i="5"/>
  <c r="AG82" i="5"/>
  <c r="AF82" i="5"/>
  <c r="AE82" i="5"/>
  <c r="AD82" i="5"/>
  <c r="AC82" i="5"/>
  <c r="AB82" i="5"/>
  <c r="R82" i="5"/>
  <c r="E82" i="5"/>
  <c r="C82" i="5"/>
  <c r="A82" i="5"/>
  <c r="AG81" i="5"/>
  <c r="AF81" i="5"/>
  <c r="AE81" i="5"/>
  <c r="AD81" i="5"/>
  <c r="AC81" i="5"/>
  <c r="AB81" i="5"/>
  <c r="R81" i="5"/>
  <c r="E81" i="5"/>
  <c r="C81" i="5"/>
  <c r="A81" i="5"/>
  <c r="AG80" i="5"/>
  <c r="AF80" i="5"/>
  <c r="AE80" i="5"/>
  <c r="AD80" i="5"/>
  <c r="AC80" i="5"/>
  <c r="AB80" i="5"/>
  <c r="R80" i="5"/>
  <c r="E80" i="5"/>
  <c r="C80" i="5"/>
  <c r="A80" i="5"/>
  <c r="AG79" i="5"/>
  <c r="AF79" i="5"/>
  <c r="AE79" i="5"/>
  <c r="AD79" i="5"/>
  <c r="AC79" i="5"/>
  <c r="AB79" i="5"/>
  <c r="R79" i="5"/>
  <c r="E79" i="5"/>
  <c r="C79" i="5"/>
  <c r="A79" i="5"/>
  <c r="AG78" i="5"/>
  <c r="AF78" i="5"/>
  <c r="AE78" i="5"/>
  <c r="AD78" i="5"/>
  <c r="AC78" i="5"/>
  <c r="AB78" i="5"/>
  <c r="R78" i="5"/>
  <c r="E78" i="5"/>
  <c r="C78" i="5"/>
  <c r="A78" i="5"/>
  <c r="AG77" i="5"/>
  <c r="AF77" i="5"/>
  <c r="AE77" i="5"/>
  <c r="AD77" i="5"/>
  <c r="AC77" i="5"/>
  <c r="AB77" i="5"/>
  <c r="R77" i="5"/>
  <c r="E77" i="5"/>
  <c r="C77" i="5"/>
  <c r="A77" i="5"/>
  <c r="AG76" i="5"/>
  <c r="AF76" i="5"/>
  <c r="AE76" i="5"/>
  <c r="AD76" i="5"/>
  <c r="AC76" i="5"/>
  <c r="AB76" i="5"/>
  <c r="R76" i="5"/>
  <c r="E76" i="5"/>
  <c r="C76" i="5"/>
  <c r="A76" i="5"/>
  <c r="AG75" i="5"/>
  <c r="AF75" i="5"/>
  <c r="AE75" i="5"/>
  <c r="AD75" i="5"/>
  <c r="AC75" i="5"/>
  <c r="AB75" i="5"/>
  <c r="R75" i="5"/>
  <c r="E75" i="5"/>
  <c r="C75" i="5"/>
  <c r="A75" i="5"/>
  <c r="AG74" i="5"/>
  <c r="AF74" i="5"/>
  <c r="AE74" i="5"/>
  <c r="AD74" i="5"/>
  <c r="AC74" i="5"/>
  <c r="AB74" i="5"/>
  <c r="R74" i="5"/>
  <c r="E74" i="5"/>
  <c r="C74" i="5"/>
  <c r="A74" i="5"/>
  <c r="AG73" i="5"/>
  <c r="AF73" i="5"/>
  <c r="AE73" i="5"/>
  <c r="AD73" i="5"/>
  <c r="AC73" i="5"/>
  <c r="AB73" i="5"/>
  <c r="R73" i="5"/>
  <c r="E73" i="5"/>
  <c r="C73" i="5"/>
  <c r="A73" i="5"/>
  <c r="AG72" i="5"/>
  <c r="AF72" i="5"/>
  <c r="AE72" i="5"/>
  <c r="AD72" i="5"/>
  <c r="AC72" i="5"/>
  <c r="AB72" i="5"/>
  <c r="R72" i="5"/>
  <c r="E72" i="5"/>
  <c r="C72" i="5"/>
  <c r="A72" i="5"/>
  <c r="AG71" i="5"/>
  <c r="AF71" i="5"/>
  <c r="AE71" i="5"/>
  <c r="AD71" i="5"/>
  <c r="AC71" i="5"/>
  <c r="AB71" i="5"/>
  <c r="R71" i="5"/>
  <c r="E71" i="5"/>
  <c r="C71" i="5"/>
  <c r="A71" i="5"/>
  <c r="AG70" i="5"/>
  <c r="AF70" i="5"/>
  <c r="AE70" i="5"/>
  <c r="AD70" i="5"/>
  <c r="AC70" i="5"/>
  <c r="AB70" i="5"/>
  <c r="R70" i="5"/>
  <c r="E70" i="5"/>
  <c r="C70" i="5"/>
  <c r="A70" i="5"/>
  <c r="AG69" i="5"/>
  <c r="AF69" i="5"/>
  <c r="AE69" i="5"/>
  <c r="AD69" i="5"/>
  <c r="AC69" i="5"/>
  <c r="AB69" i="5"/>
  <c r="R69" i="5"/>
  <c r="E69" i="5"/>
  <c r="C69" i="5"/>
  <c r="A69" i="5"/>
  <c r="AG68" i="5"/>
  <c r="AF68" i="5"/>
  <c r="AE68" i="5"/>
  <c r="AD68" i="5"/>
  <c r="AC68" i="5"/>
  <c r="AB68" i="5"/>
  <c r="R68" i="5"/>
  <c r="E68" i="5"/>
  <c r="C68" i="5"/>
  <c r="A68" i="5"/>
  <c r="AG67" i="5"/>
  <c r="AF67" i="5"/>
  <c r="AE67" i="5"/>
  <c r="AD67" i="5"/>
  <c r="AC67" i="5"/>
  <c r="AB67" i="5"/>
  <c r="R67" i="5"/>
  <c r="E67" i="5"/>
  <c r="C67" i="5"/>
  <c r="A67" i="5"/>
  <c r="AG66" i="5"/>
  <c r="AF66" i="5"/>
  <c r="AE66" i="5"/>
  <c r="AD66" i="5"/>
  <c r="AC66" i="5"/>
  <c r="AB66" i="5"/>
  <c r="R66" i="5"/>
  <c r="E66" i="5"/>
  <c r="C66" i="5"/>
  <c r="A66" i="5"/>
  <c r="AG65" i="5"/>
  <c r="AF65" i="5"/>
  <c r="AE65" i="5"/>
  <c r="AD65" i="5"/>
  <c r="AC65" i="5"/>
  <c r="AB65" i="5"/>
  <c r="R65" i="5"/>
  <c r="E65" i="5"/>
  <c r="C65" i="5"/>
  <c r="A65" i="5"/>
  <c r="AG64" i="5"/>
  <c r="AF64" i="5"/>
  <c r="AE64" i="5"/>
  <c r="AD64" i="5"/>
  <c r="AC64" i="5"/>
  <c r="AB64" i="5"/>
  <c r="R64" i="5"/>
  <c r="E64" i="5"/>
  <c r="C64" i="5"/>
  <c r="A64" i="5"/>
  <c r="AG63" i="5"/>
  <c r="AF63" i="5"/>
  <c r="AE63" i="5"/>
  <c r="AD63" i="5"/>
  <c r="AC63" i="5"/>
  <c r="AB63" i="5"/>
  <c r="R63" i="5"/>
  <c r="E63" i="5"/>
  <c r="C63" i="5"/>
  <c r="A63" i="5"/>
  <c r="AG62" i="5"/>
  <c r="AF62" i="5"/>
  <c r="AE62" i="5"/>
  <c r="AD62" i="5"/>
  <c r="AC62" i="5"/>
  <c r="AB62" i="5"/>
  <c r="R62" i="5"/>
  <c r="E62" i="5"/>
  <c r="C62" i="5"/>
  <c r="A62" i="5"/>
  <c r="AG61" i="5"/>
  <c r="AF61" i="5"/>
  <c r="AE61" i="5"/>
  <c r="AD61" i="5"/>
  <c r="AC61" i="5"/>
  <c r="AB61" i="5"/>
  <c r="R61" i="5"/>
  <c r="E61" i="5"/>
  <c r="C61" i="5"/>
  <c r="A61" i="5"/>
  <c r="AG60" i="5"/>
  <c r="AF60" i="5"/>
  <c r="AE60" i="5"/>
  <c r="AD60" i="5"/>
  <c r="AC60" i="5"/>
  <c r="AB60" i="5"/>
  <c r="R60" i="5"/>
  <c r="E60" i="5"/>
  <c r="C60" i="5"/>
  <c r="A60" i="5"/>
  <c r="AG59" i="5"/>
  <c r="AF59" i="5"/>
  <c r="AE59" i="5"/>
  <c r="AD59" i="5"/>
  <c r="AC59" i="5"/>
  <c r="AB59" i="5"/>
  <c r="R59" i="5"/>
  <c r="E59" i="5"/>
  <c r="C59" i="5"/>
  <c r="A59" i="5"/>
  <c r="AG58" i="5"/>
  <c r="AF58" i="5"/>
  <c r="AE58" i="5"/>
  <c r="AD58" i="5"/>
  <c r="AC58" i="5"/>
  <c r="AB58" i="5"/>
  <c r="R58" i="5"/>
  <c r="E58" i="5"/>
  <c r="C58" i="5"/>
  <c r="A58" i="5"/>
  <c r="AG57" i="5"/>
  <c r="AF57" i="5"/>
  <c r="AE57" i="5"/>
  <c r="AD57" i="5"/>
  <c r="AC57" i="5"/>
  <c r="AB57" i="5"/>
  <c r="R57" i="5"/>
  <c r="E57" i="5"/>
  <c r="C57" i="5"/>
  <c r="A57" i="5"/>
  <c r="AG56" i="5"/>
  <c r="AF56" i="5"/>
  <c r="AE56" i="5"/>
  <c r="AD56" i="5"/>
  <c r="AC56" i="5"/>
  <c r="AB56" i="5"/>
  <c r="R56" i="5"/>
  <c r="E56" i="5"/>
  <c r="C56" i="5"/>
  <c r="A56" i="5"/>
  <c r="AG55" i="5"/>
  <c r="AF55" i="5"/>
  <c r="AE55" i="5"/>
  <c r="AD55" i="5"/>
  <c r="AC55" i="5"/>
  <c r="AB55" i="5"/>
  <c r="R55" i="5"/>
  <c r="E55" i="5"/>
  <c r="C55" i="5"/>
  <c r="A55" i="5"/>
  <c r="AG54" i="5"/>
  <c r="AF54" i="5"/>
  <c r="AE54" i="5"/>
  <c r="AD54" i="5"/>
  <c r="AC54" i="5"/>
  <c r="AB54" i="5"/>
  <c r="R54" i="5"/>
  <c r="E54" i="5"/>
  <c r="C54" i="5"/>
  <c r="A54" i="5"/>
  <c r="AG53" i="5"/>
  <c r="AF53" i="5"/>
  <c r="AE53" i="5"/>
  <c r="AD53" i="5"/>
  <c r="AC53" i="5"/>
  <c r="AB53" i="5"/>
  <c r="R53" i="5"/>
  <c r="E53" i="5"/>
  <c r="C53" i="5"/>
  <c r="A53" i="5"/>
  <c r="AG52" i="5"/>
  <c r="AF52" i="5"/>
  <c r="AE52" i="5"/>
  <c r="AD52" i="5"/>
  <c r="AC52" i="5"/>
  <c r="AB52" i="5"/>
  <c r="R52" i="5"/>
  <c r="E52" i="5"/>
  <c r="C52" i="5"/>
  <c r="A52" i="5"/>
  <c r="AG51" i="5"/>
  <c r="AF51" i="5"/>
  <c r="AE51" i="5"/>
  <c r="AD51" i="5"/>
  <c r="AC51" i="5"/>
  <c r="AB51" i="5"/>
  <c r="R51" i="5"/>
  <c r="E51" i="5"/>
  <c r="C51" i="5"/>
  <c r="A51" i="5"/>
  <c r="AG50" i="5"/>
  <c r="AF50" i="5"/>
  <c r="AE50" i="5"/>
  <c r="AD50" i="5"/>
  <c r="AC50" i="5"/>
  <c r="AB50" i="5"/>
  <c r="R50" i="5"/>
  <c r="E50" i="5"/>
  <c r="C50" i="5"/>
  <c r="A50" i="5"/>
  <c r="AG49" i="5"/>
  <c r="AF49" i="5"/>
  <c r="AE49" i="5"/>
  <c r="AD49" i="5"/>
  <c r="AC49" i="5"/>
  <c r="AB49" i="5"/>
  <c r="R49" i="5"/>
  <c r="E49" i="5"/>
  <c r="C49" i="5"/>
  <c r="A49" i="5"/>
  <c r="AG48" i="5"/>
  <c r="AF48" i="5"/>
  <c r="AE48" i="5"/>
  <c r="AD48" i="5"/>
  <c r="AC48" i="5"/>
  <c r="AB48" i="5"/>
  <c r="R48" i="5"/>
  <c r="E48" i="5"/>
  <c r="C48" i="5"/>
  <c r="A48" i="5"/>
  <c r="AG47" i="5"/>
  <c r="AF47" i="5"/>
  <c r="AE47" i="5"/>
  <c r="AD47" i="5"/>
  <c r="AC47" i="5"/>
  <c r="AB47" i="5"/>
  <c r="R47" i="5"/>
  <c r="E47" i="5"/>
  <c r="C47" i="5"/>
  <c r="A47" i="5"/>
  <c r="AG46" i="5"/>
  <c r="AF46" i="5"/>
  <c r="AE46" i="5"/>
  <c r="AD46" i="5"/>
  <c r="AC46" i="5"/>
  <c r="AB46" i="5"/>
  <c r="R46" i="5"/>
  <c r="E46" i="5"/>
  <c r="C46" i="5"/>
  <c r="A46" i="5"/>
  <c r="AG45" i="5"/>
  <c r="AF45" i="5"/>
  <c r="AE45" i="5"/>
  <c r="AD45" i="5"/>
  <c r="AC45" i="5"/>
  <c r="AB45" i="5"/>
  <c r="R45" i="5"/>
  <c r="E45" i="5"/>
  <c r="C45" i="5"/>
  <c r="A45" i="5"/>
  <c r="AG44" i="5"/>
  <c r="AF44" i="5"/>
  <c r="AE44" i="5"/>
  <c r="AD44" i="5"/>
  <c r="AC44" i="5"/>
  <c r="AB44" i="5"/>
  <c r="R44" i="5"/>
  <c r="E44" i="5"/>
  <c r="C44" i="5"/>
  <c r="A44" i="5"/>
  <c r="AG43" i="5"/>
  <c r="AF43" i="5"/>
  <c r="AE43" i="5"/>
  <c r="AD43" i="5"/>
  <c r="AC43" i="5"/>
  <c r="AB43" i="5"/>
  <c r="E43" i="5"/>
  <c r="C43" i="5"/>
  <c r="A43" i="5"/>
  <c r="AG42" i="5"/>
  <c r="AF42" i="5"/>
  <c r="AE42" i="5"/>
  <c r="AD42" i="5"/>
  <c r="AC42" i="5"/>
  <c r="AB42" i="5"/>
  <c r="R42" i="5"/>
  <c r="E42" i="5"/>
  <c r="C42" i="5"/>
  <c r="A42" i="5"/>
  <c r="AG41" i="5"/>
  <c r="AF41" i="5"/>
  <c r="AE41" i="5"/>
  <c r="AD41" i="5"/>
  <c r="AC41" i="5"/>
  <c r="AB41" i="5"/>
  <c r="R41" i="5"/>
  <c r="E41" i="5"/>
  <c r="C41" i="5"/>
  <c r="A41" i="5"/>
  <c r="AG40" i="5"/>
  <c r="AF40" i="5"/>
  <c r="AE40" i="5"/>
  <c r="AD40" i="5"/>
  <c r="AC40" i="5"/>
  <c r="AB40" i="5"/>
  <c r="R40" i="5"/>
  <c r="E40" i="5"/>
  <c r="C40" i="5"/>
  <c r="A40" i="5"/>
  <c r="AG39" i="5"/>
  <c r="AF39" i="5"/>
  <c r="AE39" i="5"/>
  <c r="AD39" i="5"/>
  <c r="AC39" i="5"/>
  <c r="AB39" i="5"/>
  <c r="R39" i="5"/>
  <c r="E39" i="5"/>
  <c r="C39" i="5"/>
  <c r="A39" i="5"/>
  <c r="AG38" i="5"/>
  <c r="AF38" i="5"/>
  <c r="AE38" i="5"/>
  <c r="AD38" i="5"/>
  <c r="AC38" i="5"/>
  <c r="AB38" i="5"/>
  <c r="R38" i="5"/>
  <c r="E38" i="5"/>
  <c r="C38" i="5"/>
  <c r="A38" i="5"/>
  <c r="AG37" i="5"/>
  <c r="AF37" i="5"/>
  <c r="AE37" i="5"/>
  <c r="AD37" i="5"/>
  <c r="AC37" i="5"/>
  <c r="AB37" i="5"/>
  <c r="R37" i="5"/>
  <c r="E37" i="5"/>
  <c r="C37" i="5"/>
  <c r="A37" i="5"/>
  <c r="AG36" i="5"/>
  <c r="AF36" i="5"/>
  <c r="AE36" i="5"/>
  <c r="AD36" i="5"/>
  <c r="AC36" i="5"/>
  <c r="AB36" i="5"/>
  <c r="R36" i="5"/>
  <c r="E36" i="5"/>
  <c r="C36" i="5"/>
  <c r="A36" i="5"/>
  <c r="AG35" i="5"/>
  <c r="AF35" i="5"/>
  <c r="AE35" i="5"/>
  <c r="AD35" i="5"/>
  <c r="AC35" i="5"/>
  <c r="AB35" i="5"/>
  <c r="R35" i="5"/>
  <c r="E35" i="5"/>
  <c r="C35" i="5"/>
  <c r="A35" i="5"/>
  <c r="AG34" i="5"/>
  <c r="AF34" i="5"/>
  <c r="AE34" i="5"/>
  <c r="AD34" i="5"/>
  <c r="AC34" i="5"/>
  <c r="AB34" i="5"/>
  <c r="R34" i="5"/>
  <c r="E34" i="5"/>
  <c r="C34" i="5"/>
  <c r="A34" i="5"/>
  <c r="AG33" i="5"/>
  <c r="AF33" i="5"/>
  <c r="AE33" i="5"/>
  <c r="AD33" i="5"/>
  <c r="AC33" i="5"/>
  <c r="AB33" i="5"/>
  <c r="R33" i="5"/>
  <c r="E33" i="5"/>
  <c r="C33" i="5"/>
  <c r="A33" i="5"/>
  <c r="AG32" i="5"/>
  <c r="AF32" i="5"/>
  <c r="AE32" i="5"/>
  <c r="AD32" i="5"/>
  <c r="AC32" i="5"/>
  <c r="AB32" i="5"/>
  <c r="R32" i="5"/>
  <c r="E32" i="5"/>
  <c r="C32" i="5"/>
  <c r="A32" i="5"/>
  <c r="AG31" i="5"/>
  <c r="AF31" i="5"/>
  <c r="AE31" i="5"/>
  <c r="AD31" i="5"/>
  <c r="AC31" i="5"/>
  <c r="AB31" i="5"/>
  <c r="R31" i="5"/>
  <c r="E31" i="5"/>
  <c r="C31" i="5"/>
  <c r="A31" i="5"/>
  <c r="AG30" i="5"/>
  <c r="AF30" i="5"/>
  <c r="AE30" i="5"/>
  <c r="AD30" i="5"/>
  <c r="AC30" i="5"/>
  <c r="AB30" i="5"/>
  <c r="R30" i="5"/>
  <c r="E30" i="5"/>
  <c r="C30" i="5"/>
  <c r="A30" i="5"/>
  <c r="AG29" i="5"/>
  <c r="AF29" i="5"/>
  <c r="AE29" i="5"/>
  <c r="AD29" i="5"/>
  <c r="AC29" i="5"/>
  <c r="AB29" i="5"/>
  <c r="R29" i="5"/>
  <c r="E29" i="5"/>
  <c r="C29" i="5"/>
  <c r="A29" i="5"/>
  <c r="AG28" i="5"/>
  <c r="AF28" i="5"/>
  <c r="AE28" i="5"/>
  <c r="AD28" i="5"/>
  <c r="AC28" i="5"/>
  <c r="AB28" i="5"/>
  <c r="R28" i="5"/>
  <c r="E28" i="5"/>
  <c r="C28" i="5"/>
  <c r="A28" i="5"/>
  <c r="AG27" i="5"/>
  <c r="AF27" i="5"/>
  <c r="AE27" i="5"/>
  <c r="AD27" i="5"/>
  <c r="AC27" i="5"/>
  <c r="AB27" i="5"/>
  <c r="R27" i="5"/>
  <c r="E27" i="5"/>
  <c r="C27" i="5"/>
  <c r="A27" i="5"/>
  <c r="AG26" i="5"/>
  <c r="AF26" i="5"/>
  <c r="AE26" i="5"/>
  <c r="AD26" i="5"/>
  <c r="AC26" i="5"/>
  <c r="AB26" i="5"/>
  <c r="R26" i="5"/>
  <c r="E26" i="5"/>
  <c r="C26" i="5"/>
  <c r="A26" i="5"/>
  <c r="AG25" i="5"/>
  <c r="AF25" i="5"/>
  <c r="AE25" i="5"/>
  <c r="AD25" i="5"/>
  <c r="AC25" i="5"/>
  <c r="AB25" i="5"/>
  <c r="R25" i="5"/>
  <c r="E25" i="5"/>
  <c r="C25" i="5"/>
  <c r="A25" i="5"/>
  <c r="AG24" i="5"/>
  <c r="AF24" i="5"/>
  <c r="AE24" i="5"/>
  <c r="AD24" i="5"/>
  <c r="AC24" i="5"/>
  <c r="AB24" i="5"/>
  <c r="R24" i="5"/>
  <c r="E24" i="5"/>
  <c r="C24" i="5"/>
  <c r="A24" i="5"/>
  <c r="AG23" i="5"/>
  <c r="AF23" i="5"/>
  <c r="AE23" i="5"/>
  <c r="AD23" i="5"/>
  <c r="AC23" i="5"/>
  <c r="AB23" i="5"/>
  <c r="R23" i="5"/>
  <c r="E23" i="5"/>
  <c r="C23" i="5"/>
  <c r="A23" i="5"/>
  <c r="AG22" i="5"/>
  <c r="AF22" i="5"/>
  <c r="AE22" i="5"/>
  <c r="AD22" i="5"/>
  <c r="AC22" i="5"/>
  <c r="AB22" i="5"/>
  <c r="R22" i="5"/>
  <c r="E22" i="5"/>
  <c r="C22" i="5"/>
  <c r="A22" i="5"/>
  <c r="AH21" i="5"/>
  <c r="AG21" i="5"/>
  <c r="AF21" i="5"/>
  <c r="AE21" i="5"/>
  <c r="AD21" i="5"/>
  <c r="AC21" i="5"/>
  <c r="AB21" i="5"/>
  <c r="R21" i="5"/>
  <c r="E21" i="5"/>
  <c r="C21" i="5"/>
  <c r="A21" i="5"/>
  <c r="AG20" i="5"/>
  <c r="AF20" i="5"/>
  <c r="AE20" i="5"/>
  <c r="AD20" i="5"/>
  <c r="AC20" i="5"/>
  <c r="AB20" i="5"/>
  <c r="R20" i="5"/>
  <c r="E20" i="5"/>
  <c r="C20" i="5"/>
  <c r="A20" i="5"/>
  <c r="AG19" i="5"/>
  <c r="AF19" i="5"/>
  <c r="AE19" i="5"/>
  <c r="AD19" i="5"/>
  <c r="AC19" i="5"/>
  <c r="AB19" i="5"/>
  <c r="R19" i="5"/>
  <c r="E19" i="5"/>
  <c r="C19" i="5"/>
  <c r="A19" i="5"/>
  <c r="AG18" i="5"/>
  <c r="AF18" i="5"/>
  <c r="AE18" i="5"/>
  <c r="AD18" i="5"/>
  <c r="AC18" i="5"/>
  <c r="AB18" i="5"/>
  <c r="R18" i="5"/>
  <c r="E18" i="5"/>
  <c r="C18" i="5"/>
  <c r="A18" i="5"/>
  <c r="AG17" i="5"/>
  <c r="AF17" i="5"/>
  <c r="AE17" i="5"/>
  <c r="AD17" i="5"/>
  <c r="AC17" i="5"/>
  <c r="AB17" i="5"/>
  <c r="R17" i="5"/>
  <c r="E17" i="5"/>
  <c r="C17" i="5"/>
  <c r="A17" i="5"/>
  <c r="AG16" i="5"/>
  <c r="AF16" i="5"/>
  <c r="AE16" i="5"/>
  <c r="AD16" i="5"/>
  <c r="AC16" i="5"/>
  <c r="AB16" i="5"/>
  <c r="R16" i="5"/>
  <c r="E16" i="5"/>
  <c r="C16" i="5"/>
  <c r="A16" i="5"/>
  <c r="AG15" i="5"/>
  <c r="AF15" i="5"/>
  <c r="AE15" i="5"/>
  <c r="AD15" i="5"/>
  <c r="AC15" i="5"/>
  <c r="AB15" i="5"/>
  <c r="R15" i="5"/>
  <c r="E15" i="5"/>
  <c r="C15" i="5"/>
  <c r="A15" i="5"/>
  <c r="AG14" i="5"/>
  <c r="AF14" i="5"/>
  <c r="AE14" i="5"/>
  <c r="AD14" i="5"/>
  <c r="AC14" i="5"/>
  <c r="AB14" i="5"/>
  <c r="R14" i="5"/>
  <c r="E14" i="5"/>
  <c r="C14" i="5"/>
  <c r="A14" i="5"/>
  <c r="AG13" i="5"/>
  <c r="AF13" i="5"/>
  <c r="AE13" i="5"/>
  <c r="AD13" i="5"/>
  <c r="AC13" i="5"/>
  <c r="AB13" i="5"/>
  <c r="R13" i="5"/>
  <c r="E13" i="5"/>
  <c r="C13" i="5"/>
  <c r="A13" i="5"/>
  <c r="AG12" i="5"/>
  <c r="AF12" i="5"/>
  <c r="AE12" i="5"/>
  <c r="AD12" i="5"/>
  <c r="AC12" i="5"/>
  <c r="AB12" i="5"/>
  <c r="R12" i="5"/>
  <c r="E12" i="5"/>
  <c r="C12" i="5"/>
  <c r="A12" i="5"/>
  <c r="AG11" i="5"/>
  <c r="AF11" i="5"/>
  <c r="AE11" i="5"/>
  <c r="AD11" i="5"/>
  <c r="AC11" i="5"/>
  <c r="AB11" i="5"/>
  <c r="R11" i="5"/>
  <c r="E11" i="5"/>
  <c r="C11" i="5"/>
  <c r="A11" i="5"/>
  <c r="AG10" i="5"/>
  <c r="AF10" i="5"/>
  <c r="AE10" i="5"/>
  <c r="AD10" i="5"/>
  <c r="AC10" i="5"/>
  <c r="AB10" i="5"/>
  <c r="R10" i="5"/>
  <c r="E10" i="5"/>
  <c r="C10" i="5"/>
  <c r="A10" i="5"/>
  <c r="AG9" i="5"/>
  <c r="AF9" i="5"/>
  <c r="AE9" i="5"/>
  <c r="AD9" i="5"/>
  <c r="AC9" i="5"/>
  <c r="AB9" i="5"/>
  <c r="R9" i="5"/>
  <c r="E9" i="5"/>
  <c r="C9" i="5"/>
  <c r="A9" i="5"/>
  <c r="Q8" i="5"/>
  <c r="O8" i="5"/>
  <c r="M8" i="5"/>
  <c r="K8" i="5"/>
  <c r="I8" i="5"/>
  <c r="G8" i="5"/>
  <c r="R1" i="5"/>
</calcChain>
</file>

<file path=xl/sharedStrings.xml><?xml version="1.0" encoding="utf-8"?>
<sst xmlns="http://schemas.openxmlformats.org/spreadsheetml/2006/main" count="2362" uniqueCount="1429">
  <si>
    <t>1a) Die Formeln aus C4 und E4 in die Bereiche C9-C… und E9-E… einkopieren</t>
  </si>
  <si>
    <t>=WENN(TEXT($B4;"0000")="0238";"Guangdong Knauf New Build. Material Prod. Co. Ltd.";WENN($B4="0139";"OAO St. Petersburger Karton-/Polygraphiekombinat";WENN(ISTFEHLER(SVERWEIS($B4;$AJ$9:$AJ$29;1;0));INDEX('G:\Osten\Geschäftsbericht\2014\Konsolidierung\Meldedaten\[Bericht Export.xls]Tabelle1'!$B$1:$B$65536;VERGLEICH(+$B4;'G:\Osten\Geschäftsbericht\2014\Konsolidierung\Meldedaten\[Bericht Export.xls]Tabelle1'!$A$1:$A$65536;0);1);$AI4)))</t>
  </si>
  <si>
    <t>=WENN(B4="4100";"Brasilien";WENN(INDEX('G:\Osten\Geschäftsbericht\2015\[Firmenliste GB.xlsx]Firmenliste'!$A$9:$D$310;VERGLEICH(TEXT(B4;"0000");'G:\Osten\Geschäftsbericht\2015\[Firmenliste GB.xlsx]Firmenliste'!$B$9:$B$310;0);3)="Vereinigte Arabische Emirate";"VAE";WENN(INDEX('G:\Osten\Geschäftsbericht\2015\[Firmenliste GB.xlsx]Firmenliste'!$A$9:$D$310;VERGLEICH(TEXT(B4;"0000");'G:\Osten\Geschäftsbericht\2015\[Firmenliste GB.xlsx]Firmenliste'!$B$9:$B$310;0);3)="Tschechische Republik";"Tschechien";INDEX('G:\Osten\Geschäftsbericht\2015\[Firmenliste GB.xlsx]Firmenliste'!$A$9:$D$310;VERGLEICH(TEXT(B4;"0000");'G:\Osten\Geschäftsbericht\2015\[Firmenliste GB.xlsx]Firmenliste'!$B$9:$B$310;0);3))))</t>
  </si>
  <si>
    <t xml:space="preserve">Geschäftsentwicklung von Knauf-Unternehmen und wesentlichen Beteiligungen                  </t>
  </si>
  <si>
    <t>(Umsatz größer als 10 Mio. € - Werte jeweils zu 100 %)</t>
  </si>
  <si>
    <t>1b. Die GesNR (Gesellschaften Umsatz &gt; 10 Mio. €) einfügen</t>
  </si>
  <si>
    <t>Werte in Mio. EUR</t>
  </si>
  <si>
    <t>Umsatz</t>
  </si>
  <si>
    <t>EBITDA</t>
  </si>
  <si>
    <t>Jahresüberschuss</t>
  </si>
  <si>
    <t>2. "Neu berechnen"</t>
  </si>
  <si>
    <t>GNr</t>
  </si>
  <si>
    <t>3. Die Formeln des rot markierten Bereichs in die Programmierung als "Werte" einkopieren. Achtung: Anzahl der Gesellschaften kann variieren!</t>
  </si>
  <si>
    <t>Gesetzlicher Name lt Generalverteiler</t>
  </si>
  <si>
    <t>Gesellschaften deren Namen geändert wird</t>
  </si>
  <si>
    <t>0010</t>
  </si>
  <si>
    <t>&lt;&lt;EBITDA bereinigt 110,9+9,3; 99,9+12,3</t>
  </si>
  <si>
    <t>;Märkte_Meldedaten_0010_Gesamtumsatz</t>
  </si>
  <si>
    <t>#mf7</t>
  </si>
  <si>
    <t>Knauf Gips KG</t>
  </si>
  <si>
    <t>0126</t>
  </si>
  <si>
    <t>Märkte_Meldedaten_0001_JÜ</t>
  </si>
  <si>
    <t>Knauf Verwaltungsgesellschaft KG</t>
  </si>
  <si>
    <t>0001</t>
  </si>
  <si>
    <t>4246</t>
  </si>
  <si>
    <t xml:space="preserve">&lt;&lt;EBITDA bereinigt 4,3+31,3+6,3; </t>
  </si>
  <si>
    <t>0089+4246</t>
  </si>
  <si>
    <t>#mf8</t>
  </si>
  <si>
    <t>Knauf Insulation, Inc.</t>
  </si>
  <si>
    <t>0127</t>
  </si>
  <si>
    <t>Märkte_Meldedaten_0009_JÜ</t>
  </si>
  <si>
    <t>Knauf Mineral KG</t>
  </si>
  <si>
    <t>0009</t>
  </si>
  <si>
    <t>4314</t>
  </si>
  <si>
    <t>;Märkte_Meldedaten_4314_Gesamtumsatz</t>
  </si>
  <si>
    <t>;Märkte_Meldedaten_4314_EBITDA</t>
  </si>
  <si>
    <t>;Märkte_Meldedaten_4314_JÜ</t>
  </si>
  <si>
    <t>Heraklith Verwaltungsgesellschaft mbH</t>
  </si>
  <si>
    <t>0129</t>
  </si>
  <si>
    <t>Märkte_Meldedaten_0010_JÜ</t>
  </si>
  <si>
    <t>Knauf Gips KG, Iphofen</t>
  </si>
  <si>
    <t>0085</t>
  </si>
  <si>
    <t>;Märkte_Meldedaten_0306_Gesamtumsatz</t>
  </si>
  <si>
    <t>;Märkte_Meldedaten_0306_EBITDA</t>
  </si>
  <si>
    <t>;Märkte_Meldedaten_0306_JÜ</t>
  </si>
  <si>
    <t>Knauf (UK) GmbH</t>
  </si>
  <si>
    <t>0128</t>
  </si>
  <si>
    <t>Märkte_Meldedaten_0012_JÜ</t>
  </si>
  <si>
    <t>Knauf V.V.G. Versicherungsservice und -Vermittlungs-GmbH</t>
  </si>
  <si>
    <t>0012</t>
  </si>
  <si>
    <t>4206</t>
  </si>
  <si>
    <t>;Märkte_Meldedaten_4206_Gesamtumsatz</t>
  </si>
  <si>
    <t>;Märkte_Meldedaten_4206_EBITDA</t>
  </si>
  <si>
    <t>;Märkte_Meldedaten_4206_JÜ</t>
  </si>
  <si>
    <t>Knauf Insulation Ltd.</t>
  </si>
  <si>
    <t>0210</t>
  </si>
  <si>
    <t>Märkte_Meldedaten_0014_JÜ</t>
  </si>
  <si>
    <t>Knauf PFT GmbH &amp; Co. KG</t>
  </si>
  <si>
    <t>0014</t>
  </si>
  <si>
    <t>0217</t>
  </si>
  <si>
    <t>;Märkte_Meldedaten_0217_Gesamtumsatz</t>
  </si>
  <si>
    <t>;Märkte_Meldedaten_0217_EBITDA</t>
  </si>
  <si>
    <t>;Märkte_Meldedaten_0217_JÜ</t>
  </si>
  <si>
    <t>N. et B. Knauf et Cie. S.C.S.</t>
  </si>
  <si>
    <t>0656</t>
  </si>
  <si>
    <t>Märkte_Meldedaten_0015_JÜ</t>
  </si>
  <si>
    <t>Knauf Integral KG, Satteldorf</t>
  </si>
  <si>
    <t>0015</t>
  </si>
  <si>
    <t>;Märkte_Meldedaten_0126_Gesamtumsatz</t>
  </si>
  <si>
    <t>;Märkte_Meldedaten_0126_EBITDA</t>
  </si>
  <si>
    <t>;Märkte_Meldedaten_0126_JÜ</t>
  </si>
  <si>
    <t>OOO Knauf Gips</t>
  </si>
  <si>
    <t>0093</t>
  </si>
  <si>
    <t>Märkte_Meldedaten_0016_JÜ</t>
  </si>
  <si>
    <t>Knauf Engineering GmbH</t>
  </si>
  <si>
    <t>0016</t>
  </si>
  <si>
    <t>0022</t>
  </si>
  <si>
    <t>;Märkte_Meldedaten_0022_Gesamtumsatz</t>
  </si>
  <si>
    <t>;Märkte_Meldedaten_0022_EBITDA</t>
  </si>
  <si>
    <t>;Märkte_Meldedaten_0022_JÜ</t>
  </si>
  <si>
    <t>Knauf Bauprodukte GmbH &amp; Co. KG</t>
  </si>
  <si>
    <t>4214</t>
  </si>
  <si>
    <t>Märkte_Meldedaten_0017_JÜ</t>
  </si>
  <si>
    <t>Knauf Marmorit GmbH</t>
  </si>
  <si>
    <t>0017</t>
  </si>
  <si>
    <t>0230</t>
  </si>
  <si>
    <t>;Märkte_Meldedaten_0230_Gesamtumsatz</t>
  </si>
  <si>
    <t>;Märkte_Meldedaten_0230_EBITDA</t>
  </si>
  <si>
    <t>;Märkte_Meldedaten_0230_JÜ</t>
  </si>
  <si>
    <t>Knauf AMF GmbH &amp; Co. KG</t>
  </si>
  <si>
    <t>0209</t>
  </si>
  <si>
    <t>Märkte_Meldedaten_0020_JÜ</t>
  </si>
  <si>
    <t>Knauf &amp; Schwenk GmbH &amp; Co. KG</t>
  </si>
  <si>
    <t>0020</t>
  </si>
  <si>
    <t>4210</t>
  </si>
  <si>
    <t>;Märkte_Meldedaten_4210_Gesamtumsatz</t>
  </si>
  <si>
    <t>;Märkte_Meldedaten_4210_EBITDA</t>
  </si>
  <si>
    <t>;Märkte_Meldedaten_4210_JÜ</t>
  </si>
  <si>
    <t>OAO St. Petersburger Karton- und Polygraphiekombinat</t>
  </si>
  <si>
    <t>Knauf Insulation SAS</t>
  </si>
  <si>
    <t>0212</t>
  </si>
  <si>
    <t>Märkte_Meldedaten_0021_JÜ</t>
  </si>
  <si>
    <t>Isogranulat GmbH</t>
  </si>
  <si>
    <t>0021</t>
  </si>
  <si>
    <t>;Märkte_Meldedaten_4214_Gesamtumsatz</t>
  </si>
  <si>
    <t>;Märkte_Meldedaten_4214_EBITDA</t>
  </si>
  <si>
    <t>;Märkte_Meldedaten_4214_JÜ</t>
  </si>
  <si>
    <t>Knauf Insulation SA</t>
  </si>
  <si>
    <t>0689</t>
  </si>
  <si>
    <t>Märkte_Meldedaten_0022_JÜ</t>
  </si>
  <si>
    <t>;Märkte_Meldedaten_0689_Gesamtumsatz</t>
  </si>
  <si>
    <t>;Märkte_Meldedaten_0689_EBITDA</t>
  </si>
  <si>
    <t>;Märkte_Meldedaten_0689_JÜ</t>
  </si>
  <si>
    <t>Knauf Plasterboard Pty Limited</t>
  </si>
  <si>
    <t>0379</t>
  </si>
  <si>
    <t>Märkte_Meldedaten_0023_JÜ</t>
  </si>
  <si>
    <t>Gipswerk Embsen GmbH &amp; Co. KG</t>
  </si>
  <si>
    <t>0023</t>
  </si>
  <si>
    <t>&lt;&lt;bereinigt 36,2-13,6</t>
  </si>
  <si>
    <t>;Märkte_Meldedaten_0656_Gesamtumsatz</t>
  </si>
  <si>
    <t>;Märkte_Meldedaten_0656_EBITDA</t>
  </si>
  <si>
    <t>;Märkte_Meldedaten_0656_JÜ</t>
  </si>
  <si>
    <t>AO Knauf Petroboard</t>
  </si>
  <si>
    <t>0145</t>
  </si>
  <si>
    <t>Märkte_Meldedaten_0025_JÜ</t>
  </si>
  <si>
    <t>KNAUF AQUAPANEL GmbH</t>
  </si>
  <si>
    <t>0025</t>
  </si>
  <si>
    <t>0081</t>
  </si>
  <si>
    <t>;Märkte_Meldedaten_0081_Gesamtumsatz</t>
  </si>
  <si>
    <t>;Märkte_Meldedaten_0081_EBITDA</t>
  </si>
  <si>
    <t>;Märkte_Meldedaten_0081_JÜ</t>
  </si>
  <si>
    <t>Knauf di Knauf S.r.l. s.a.s.</t>
  </si>
  <si>
    <t>4215</t>
  </si>
  <si>
    <t>Märkte_Meldedaten_0030_JÜ</t>
  </si>
  <si>
    <t>Danogips GmbH &amp; Co. KG</t>
  </si>
  <si>
    <t>0030</t>
  </si>
  <si>
    <t>;Märkte_Meldedaten_0093_Gesamtumsatz</t>
  </si>
  <si>
    <t>;Märkte_Meldedaten_0093_EBITDA</t>
  </si>
  <si>
    <t>;Märkte_Meldedaten_0093_JÜ</t>
  </si>
  <si>
    <t>Knauf Plâtres et Cie. SCS</t>
  </si>
  <si>
    <t>0500</t>
  </si>
  <si>
    <t>Märkte_Meldedaten_0033_JÜ</t>
  </si>
  <si>
    <t>Rump &amp; Salzmann Gipswerk Ührde GmbH &amp; Co. KG</t>
  </si>
  <si>
    <t>0033</t>
  </si>
  <si>
    <t>4310</t>
  </si>
  <si>
    <t>;Märkte_Meldedaten_4310_Gesamtumsatz</t>
  </si>
  <si>
    <t>;Märkte_Meldedaten_4310_EBITDA</t>
  </si>
  <si>
    <t>;Märkte_Meldedaten_4310_JÜ</t>
  </si>
  <si>
    <t>Knauf Insulation Tehnologija d.o.o.</t>
  </si>
  <si>
    <t>0279</t>
  </si>
  <si>
    <t>Märkte_Meldedaten_0034_JÜ</t>
  </si>
  <si>
    <t>Gipsbergwerk Lamerden GmbH &amp; Co. KG</t>
  </si>
  <si>
    <t>0034</t>
  </si>
  <si>
    <t>0077</t>
  </si>
  <si>
    <t>;Märkte_Meldedaten_0077_Gesamtumsatz</t>
  </si>
  <si>
    <t>;Märkte_Meldedaten_0077_EBITDA</t>
  </si>
  <si>
    <t>;Märkte_Meldedaten_0077_JÜ</t>
  </si>
  <si>
    <t>Knauf B.V.</t>
  </si>
  <si>
    <t>0137</t>
  </si>
  <si>
    <t>Märkte_Meldedaten_0035_JÜ</t>
  </si>
  <si>
    <t>Rocal Boxberg GmbH &amp; Co. Anhydritproduktion KG</t>
  </si>
  <si>
    <t>0035</t>
  </si>
  <si>
    <t>0120</t>
  </si>
  <si>
    <t>;Märkte_Meldedaten_0120_Gesamtumsatz</t>
  </si>
  <si>
    <t>;Märkte_Meldedaten_0120_EBITDA</t>
  </si>
  <si>
    <t>;Märkte_Meldedaten_0120_JÜ</t>
  </si>
  <si>
    <t>Knauf Sp. z o.o.</t>
  </si>
  <si>
    <t>0393</t>
  </si>
  <si>
    <t>Märkte_Meldedaten_0037_JÜ</t>
  </si>
  <si>
    <t>Knauf Trans GmbH</t>
  </si>
  <si>
    <t>0037</t>
  </si>
  <si>
    <t>0253</t>
  </si>
  <si>
    <t>;Märkte_Meldedaten_0253_Gesamtumsatz</t>
  </si>
  <si>
    <t>;Märkte_Meldedaten_0253_EBITDA</t>
  </si>
  <si>
    <t>;Märkte_Meldedaten_0253_JÜ</t>
  </si>
  <si>
    <t>Knauf Insaat Ve Yapi Elemanlari Sanayi Ve Ticaret A.Ş.</t>
  </si>
  <si>
    <t>Märkte_Meldedaten_0038_JÜ</t>
  </si>
  <si>
    <t>Hanse Spedition GmbH</t>
  </si>
  <si>
    <t>0038</t>
  </si>
  <si>
    <t>0104</t>
  </si>
  <si>
    <t>;Märkte_Meldedaten_0104_Gesamtumsatz</t>
  </si>
  <si>
    <t>;Märkte_Meldedaten_0104_EBITDA</t>
  </si>
  <si>
    <t>;Märkte_Meldedaten_0104_JÜ</t>
  </si>
  <si>
    <t>Knauf AG</t>
  </si>
  <si>
    <t>0314</t>
  </si>
  <si>
    <t>Märkte_Meldedaten_0040_JÜ</t>
  </si>
  <si>
    <t>Danogips Verwaltungs GmbH</t>
  </si>
  <si>
    <t>0040</t>
  </si>
  <si>
    <t>0111</t>
  </si>
  <si>
    <t>;Märkte_Meldedaten_0111_Gesamtumsatz</t>
  </si>
  <si>
    <t>;Märkte_Meldedaten_0111_EBITDA</t>
  </si>
  <si>
    <t>;Märkte_Meldedaten_0111_JÜ</t>
  </si>
  <si>
    <t>Knauf Iran P.J.S.C.</t>
  </si>
  <si>
    <t>Märkte_Meldedaten_0041_JÜ</t>
  </si>
  <si>
    <t>Eurogips Produktions- und Vertriebs-GmbH</t>
  </si>
  <si>
    <t>0041</t>
  </si>
  <si>
    <t>;Märkte_Meldedaten_0500_Gesamtumsatz</t>
  </si>
  <si>
    <t>;Märkte_Meldedaten_0500_EBITDA</t>
  </si>
  <si>
    <t>;Märkte_Meldedaten_0500_JÜ</t>
  </si>
  <si>
    <t>Richter-System GmbH &amp; Co KG</t>
  </si>
  <si>
    <t>Märkte_Meldedaten_0042_JÜ</t>
  </si>
  <si>
    <t>Knauf Deutsche Gipswerke KG</t>
  </si>
  <si>
    <t>0042</t>
  </si>
  <si>
    <t>0096</t>
  </si>
  <si>
    <t>;Märkte_Meldedaten_0095_Gesamtumsatz</t>
  </si>
  <si>
    <t>;Märkte_Meldedaten_0095_EBITDA</t>
  </si>
  <si>
    <t>;Märkte_Meldedaten_0095_JÜ</t>
  </si>
  <si>
    <t>Knauf GmbH Sucursal en España</t>
  </si>
  <si>
    <t>Märkte_Meldedaten_0043_JÜ</t>
  </si>
  <si>
    <t>GFR GmbH</t>
  </si>
  <si>
    <t>0043</t>
  </si>
  <si>
    <t>;Märkte_Meldedaten_0017_Gesamtumsatz</t>
  </si>
  <si>
    <t>;Märkte_Meldedaten_0017_EBITDA</t>
  </si>
  <si>
    <t>;Märkte_Meldedaten_0017_JÜ</t>
  </si>
  <si>
    <t>Märkte_Meldedaten_0060_JÜ</t>
  </si>
  <si>
    <t>Knauf Dämmstoffe GmbH</t>
  </si>
  <si>
    <t>0060</t>
  </si>
  <si>
    <t>4219</t>
  </si>
  <si>
    <t>;Märkte_Meldedaten_4219_Gesamtumsatz</t>
  </si>
  <si>
    <t>;Märkte_Meldedaten_4219_EBITDA</t>
  </si>
  <si>
    <t>;Märkte_Meldedaten_4219_JÜ</t>
  </si>
  <si>
    <t>Knauf Insulation Lannemezan s.a.s.</t>
  </si>
  <si>
    <t>Märkte_Meldedaten_0070_JÜ</t>
  </si>
  <si>
    <t>Knauf Ges.m.b.H.</t>
  </si>
  <si>
    <t>0070</t>
  </si>
  <si>
    <t>0083</t>
  </si>
  <si>
    <t>;Märkte_Meldedaten_0083_Gesamtumsatz</t>
  </si>
  <si>
    <t>;Märkte_Meldedaten_0083_EBITDA</t>
  </si>
  <si>
    <t>;Märkte_Meldedaten_0083_JÜ</t>
  </si>
  <si>
    <t>B. en N. Knauf &amp; Cie. Isolava G.C.V.</t>
  </si>
  <si>
    <t>Märkte_Meldedaten_0071_JÜ</t>
  </si>
  <si>
    <t>Knauf International GmbH</t>
  </si>
  <si>
    <t>0071</t>
  </si>
  <si>
    <t>4003</t>
  </si>
  <si>
    <t>;Märkte_Meldedaten_4003_Gesamtumsatz</t>
  </si>
  <si>
    <t>;Märkte_Meldedaten_4003_EBITDA</t>
  </si>
  <si>
    <t>;Märkte_Meldedaten_4003_JÜ</t>
  </si>
  <si>
    <t>Knauf Sud Est SAS</t>
  </si>
  <si>
    <t>Märkte_Meldedaten_0073_JÜ</t>
  </si>
  <si>
    <t>L’Anhydrite Lorraine SARL</t>
  </si>
  <si>
    <t>0073</t>
  </si>
  <si>
    <t>0299</t>
  </si>
  <si>
    <t>;Märkte_Meldedaten_0299_Gesamtumsatz</t>
  </si>
  <si>
    <t>;Märkte_Meldedaten_0299_EBITDA</t>
  </si>
  <si>
    <t>;Märkte_Meldedaten_0299_JÜ</t>
  </si>
  <si>
    <t>Norgips Sp. z o. o.</t>
  </si>
  <si>
    <t>Märkte_Meldedaten_0075_JÜ</t>
  </si>
  <si>
    <t>PFT Systems Vertriebs-Ges. m.b.H., Österreich</t>
  </si>
  <si>
    <t>0075</t>
  </si>
  <si>
    <t>4006</t>
  </si>
  <si>
    <t>;Märkte_Meldedaten_4006_Gesamtumsatz</t>
  </si>
  <si>
    <t>;Märkte_Meldedaten_4006_EBITDA</t>
  </si>
  <si>
    <t>;Märkte_Meldedaten_4006_JÜ</t>
  </si>
  <si>
    <t>Knauf Ile de France SAS</t>
  </si>
  <si>
    <t>Märkte_Meldedaten_0076_JÜ</t>
  </si>
  <si>
    <t>Yesoval SA</t>
  </si>
  <si>
    <t>0076</t>
  </si>
  <si>
    <t>;Märkte_Meldedaten_0128_Gesamtumsatz</t>
  </si>
  <si>
    <t>;Märkte_Meldedaten_0128_EBITDA</t>
  </si>
  <si>
    <t>;Märkte_Meldedaten_0128_JÜ</t>
  </si>
  <si>
    <t>OOO Knauf Gips Kuban</t>
  </si>
  <si>
    <t>Märkte_Meldedaten_0077_JÜ</t>
  </si>
  <si>
    <t>;Märkte_Meldedaten_0070_Gesamtumsatz</t>
  </si>
  <si>
    <t>;Märkte_Meldedaten_0070_EBITDA</t>
  </si>
  <si>
    <t>;Märkte_Meldedaten_0070_JÜ</t>
  </si>
  <si>
    <t>Knauf Gesellschaft m.b.H.</t>
  </si>
  <si>
    <t>Märkte_Meldedaten_0079_JÜ</t>
  </si>
  <si>
    <t>Knauf Oy</t>
  </si>
  <si>
    <t>0079</t>
  </si>
  <si>
    <t>0087</t>
  </si>
  <si>
    <t>;Märkte_Meldedaten_0087_Gesamtumsatz</t>
  </si>
  <si>
    <t>;Märkte_Meldedaten_0087_EBITDA</t>
  </si>
  <si>
    <t>;Märkte_Meldedaten_0087_JÜ</t>
  </si>
  <si>
    <t>Knauf A/S</t>
  </si>
  <si>
    <t>Märkte_Meldedaten_0081_JÜ</t>
  </si>
  <si>
    <t>Knauf di Lothar Knauf s.a.s.</t>
  </si>
  <si>
    <t>;Märkte_Meldedaten_0379_Gesamtumsatz</t>
  </si>
  <si>
    <t>;Märkte_Meldedaten_0379_EBITDA</t>
  </si>
  <si>
    <t>;Märkte_Meldedaten_0379_JÜ</t>
  </si>
  <si>
    <t>OOO Knauf Gips Kolpino</t>
  </si>
  <si>
    <t>Märkte_Meldedaten_0082_JÜ</t>
  </si>
  <si>
    <t>Knauf Gypsopiia A.B.E.E.</t>
  </si>
  <si>
    <t>0082</t>
  </si>
  <si>
    <t>;Märkte_Meldedaten_0314_Gesamtumsatz</t>
  </si>
  <si>
    <t>;Märkte_Meldedaten_0314_EBITDA</t>
  </si>
  <si>
    <t>;Märkte_Meldedaten_0314_JÜ</t>
  </si>
  <si>
    <t>VG-ORTH GmbH &amp; Co. KG</t>
  </si>
  <si>
    <t>Märkte_Meldedaten_0083_JÜ</t>
  </si>
  <si>
    <t>4020</t>
  </si>
  <si>
    <t>;Märkte_Meldedaten_4020_Gesamtumsatz</t>
  </si>
  <si>
    <t>;Märkte_Meldedaten_4020_EBITDA</t>
  </si>
  <si>
    <t>;Märkte_Meldedaten_4020_JÜ</t>
  </si>
  <si>
    <t>Knauf Industries Ouest SAS</t>
  </si>
  <si>
    <t>;Märkte_Meldedaten_0042_Gesamtumsatz</t>
  </si>
  <si>
    <t>;Märkte_Meldedaten_0042_EBITDA</t>
  </si>
  <si>
    <t>;Märkte_Meldedaten_0042_JÜ</t>
  </si>
  <si>
    <t>Märkte_Meldedaten_0084_JÜ</t>
  </si>
  <si>
    <t>Isolava France SARL</t>
  </si>
  <si>
    <t>0084</t>
  </si>
  <si>
    <t>0226</t>
  </si>
  <si>
    <t>;Märkte_Meldedaten_0303_Gesamtumsatz</t>
  </si>
  <si>
    <t>;Märkte_Meldedaten_0303_EBITDA</t>
  </si>
  <si>
    <t>;Märkte_Meldedaten_0303_JÜ</t>
  </si>
  <si>
    <t>Knauf Danogips GmbH</t>
  </si>
  <si>
    <t>Märkte_Meldedaten_0087_JÜ</t>
  </si>
  <si>
    <t>0121</t>
  </si>
  <si>
    <t>;Märkte_Meldedaten_0121_Gesamtumsatz</t>
  </si>
  <si>
    <t>;Märkte_Meldedaten_0121_EBITDA</t>
  </si>
  <si>
    <t>;Märkte_Meldedaten_0121_JÜ</t>
  </si>
  <si>
    <t>Knauf Belchatów Sp. z o.o.</t>
  </si>
  <si>
    <t>Märkte_Meldedaten_0089_JÜ</t>
  </si>
  <si>
    <t>Knauf Insulation GmbH</t>
  </si>
  <si>
    <t>0089</t>
  </si>
  <si>
    <t>;Märkte_Meldedaten_0145_Gesamtumsatz</t>
  </si>
  <si>
    <t>;Märkte_Meldedaten_0145_EBITDA</t>
  </si>
  <si>
    <t>;Märkte_Meldedaten_0145_JÜ</t>
  </si>
  <si>
    <t>OOO Knauf Gips Novomoskovsk</t>
  </si>
  <si>
    <t>Märkte_Meldedaten_0090_JÜ</t>
  </si>
  <si>
    <t>Knauf La Rhénane S.A.S.</t>
  </si>
  <si>
    <t>0090</t>
  </si>
  <si>
    <t>0301</t>
  </si>
  <si>
    <t>;Märkte_Meldedaten_0301_Gesamtumsatz</t>
  </si>
  <si>
    <t>;Märkte_Meldedaten_0301_EBITDA</t>
  </si>
  <si>
    <t>;Märkte_Meldedaten_0301_JÜ</t>
  </si>
  <si>
    <t>Norgips Norge AS</t>
  </si>
  <si>
    <t>Märkte_Meldedaten_0092_JÜ</t>
  </si>
  <si>
    <t>SCI St. Luc</t>
  </si>
  <si>
    <t>0092</t>
  </si>
  <si>
    <t>4204</t>
  </si>
  <si>
    <t>;Märkte_Meldedaten_4204_Gesamtumsatz</t>
  </si>
  <si>
    <t>;Märkte_Meldedaten_4204_EBITDA</t>
  </si>
  <si>
    <t>;Märkte_Meldedaten_4204_JÜ</t>
  </si>
  <si>
    <t>Elosa Trading AG</t>
  </si>
  <si>
    <t>Märkte_Meldedaten_0093_JÜ</t>
  </si>
  <si>
    <t>Knauf Plâtres et Cie. S.C.S.</t>
  </si>
  <si>
    <t>4045</t>
  </si>
  <si>
    <t>;Märkte_Meldedaten_4045_Gesamtumsatz</t>
  </si>
  <si>
    <t>;Märkte_Meldedaten_4045_EBITDA</t>
  </si>
  <si>
    <t>;Märkte_Meldedaten_4045_JÜ</t>
  </si>
  <si>
    <t>Gabriel Technologie SA</t>
  </si>
  <si>
    <t>Märkte_Meldedaten_0095_JÜ</t>
  </si>
  <si>
    <t>Knauf GmbH</t>
  </si>
  <si>
    <t>0095</t>
  </si>
  <si>
    <t>4244</t>
  </si>
  <si>
    <t>;Märkte_Meldedaten_4244_Gesamtumsatz</t>
  </si>
  <si>
    <t>;Märkte_Meldedaten_4244_EBITDA</t>
  </si>
  <si>
    <t>;Märkte_Meldedaten_4244_JÜ</t>
  </si>
  <si>
    <t>Silvercote, LLC</t>
  </si>
  <si>
    <t>Märkte_Meldedaten_0102_JÜ</t>
  </si>
  <si>
    <t>Knauf Bulgaria EOOD</t>
  </si>
  <si>
    <t>0102</t>
  </si>
  <si>
    <t>0278</t>
  </si>
  <si>
    <t>;Märkte_Meldedaten_0278_Gesamtumsatz</t>
  </si>
  <si>
    <t>;Märkte_Meldedaten_0278_EBITDA</t>
  </si>
  <si>
    <t>;Märkte_Meldedaten_0278_JÜ</t>
  </si>
  <si>
    <t>SAKRET Bausysteme GmbH &amp; Co. KG</t>
  </si>
  <si>
    <t>Märkte_Meldedaten_0104_JÜ</t>
  </si>
  <si>
    <t>4002</t>
  </si>
  <si>
    <t>;Märkte_Meldedaten_4002_Gesamtumsatz</t>
  </si>
  <si>
    <t>;Märkte_Meldedaten_4002_EBITDA</t>
  </si>
  <si>
    <t>;Märkte_Meldedaten_4002_JÜ</t>
  </si>
  <si>
    <t>Knauf EST SAS</t>
  </si>
  <si>
    <t>Märkte_Meldedaten_0105_JÜ</t>
  </si>
  <si>
    <t>Knauf Bratislava s.r.o.</t>
  </si>
  <si>
    <t>0105</t>
  </si>
  <si>
    <t>;Märkte_Meldedaten_0030_Gesamtumsatz</t>
  </si>
  <si>
    <t>;Märkte_Meldedaten_0030_EBITDA</t>
  </si>
  <si>
    <t>;Märkte_Meldedaten_0030_JÜ</t>
  </si>
  <si>
    <t>Märkte_Meldedaten_0106_JÜ</t>
  </si>
  <si>
    <t>Knauf Praha spol. s r.o.</t>
  </si>
  <si>
    <t>0106</t>
  </si>
  <si>
    <t>0150</t>
  </si>
  <si>
    <t>;Märkte_Meldedaten_0150_Gesamtumsatz</t>
  </si>
  <si>
    <t>;Märkte_Meldedaten_0150_EBITDA</t>
  </si>
  <si>
    <t>;Märkte_Meldedaten_0150_JÜ</t>
  </si>
  <si>
    <t>TOV Knauf Gips Kiev</t>
  </si>
  <si>
    <t>Märkte_Meldedaten_0107_JÜ</t>
  </si>
  <si>
    <t>Knauf Tallinn UÜ</t>
  </si>
  <si>
    <t>0107</t>
  </si>
  <si>
    <t>4005</t>
  </si>
  <si>
    <t>;Märkte_Meldedaten_4005_Gesamtumsatz</t>
  </si>
  <si>
    <t>;Märkte_Meldedaten_4005_EBITDA</t>
  </si>
  <si>
    <t>;Märkte_Meldedaten_4005_JÜ</t>
  </si>
  <si>
    <t>Knauf Sud Ouest SAS</t>
  </si>
  <si>
    <t>Märkte_Meldedaten_0110_JÜ</t>
  </si>
  <si>
    <t>Knauf Épitöipari Kft.</t>
  </si>
  <si>
    <t>0110</t>
  </si>
  <si>
    <t>4216</t>
  </si>
  <si>
    <t>;Märkte_Meldedaten_4216_Gesamtumsatz</t>
  </si>
  <si>
    <t>;Märkte_Meldedaten_4216_EBITDA</t>
  </si>
  <si>
    <t>;Märkte_Meldedaten_4216_JÜ</t>
  </si>
  <si>
    <t>Knauf Insulation spol. s r.o.</t>
  </si>
  <si>
    <t>Märkte_Meldedaten_0111_JÜ</t>
  </si>
  <si>
    <t>4302</t>
  </si>
  <si>
    <t>;Märkte_Meldedaten_4302_Gesamtumsatz</t>
  </si>
  <si>
    <t>;Märkte_Meldedaten_4302_EBITDA</t>
  </si>
  <si>
    <t>;Märkte_Meldedaten_4302_JÜ</t>
  </si>
  <si>
    <t>Knauf Insulation Operation GmbH</t>
  </si>
  <si>
    <t>Märkte_Meldedaten_0115_JÜ</t>
  </si>
  <si>
    <t>Knauf SIA, Riga</t>
  </si>
  <si>
    <t>0115</t>
  </si>
  <si>
    <t>;Märkte_Meldedaten_0015_Gesamtumsatz</t>
  </si>
  <si>
    <t>;Märkte_Meldedaten_0015_EBITDA</t>
  </si>
  <si>
    <t>;Märkte_Meldedaten_0015_JÜ</t>
  </si>
  <si>
    <t>Knauf Integral KG</t>
  </si>
  <si>
    <t>Märkte_Meldedaten_0117_JÜ</t>
  </si>
  <si>
    <t>Knauf d.o.o., Skopje</t>
  </si>
  <si>
    <t>0117</t>
  </si>
  <si>
    <t>0185</t>
  </si>
  <si>
    <t>;Märkte_Meldedaten_0185_Gesamtumsatz</t>
  </si>
  <si>
    <t>;Märkte_Meldedaten_0185_EBITDA</t>
  </si>
  <si>
    <t>;Märkte_Meldedaten_0185_JÜ</t>
  </si>
  <si>
    <t>Orbond Gypsum &amp; Gypsum Products Industries Ltd.</t>
  </si>
  <si>
    <t>Märkte_Meldedaten_0118_JÜ</t>
  </si>
  <si>
    <t>Knauf Gips S.R.L., Balti</t>
  </si>
  <si>
    <t>0118</t>
  </si>
  <si>
    <t>;Märkte_Meldedaten_0115_Gesamtumsatz</t>
  </si>
  <si>
    <t>;Märkte_Meldedaten_0115_EBITDA</t>
  </si>
  <si>
    <t>;Märkte_Meldedaten_0115_JÜ</t>
  </si>
  <si>
    <t>SIA Knauf</t>
  </si>
  <si>
    <t>Märkte_Meldedaten_0120_JÜ</t>
  </si>
  <si>
    <t>Knauf Sp. z o.o., Warschau</t>
  </si>
  <si>
    <t>0203</t>
  </si>
  <si>
    <t>;Märkte_Meldedaten_0203_Gesamtumsatz</t>
  </si>
  <si>
    <t>;Märkte_Meldedaten_0203_EBITDA</t>
  </si>
  <si>
    <t>;Märkte_Meldedaten_0203_JÜ</t>
  </si>
  <si>
    <t>Knauf do Brasil Ltda.</t>
  </si>
  <si>
    <t>Märkte_Meldedaten_0121_JÜ</t>
  </si>
  <si>
    <t>0248</t>
  </si>
  <si>
    <t>;Märkte_Meldedaten_0248_Gesamtumsatz</t>
  </si>
  <si>
    <t>;Märkte_Meldedaten_0248_EBITDA</t>
  </si>
  <si>
    <t>;Märkte_Meldedaten_0248_JÜ</t>
  </si>
  <si>
    <t>Knauf Information Services GmbH</t>
  </si>
  <si>
    <t>Märkte_Meldedaten_0122_JÜ</t>
  </si>
  <si>
    <t>Knauf Jaworzno III Sp. z o.o.</t>
  </si>
  <si>
    <t>0122</t>
  </si>
  <si>
    <t>4308</t>
  </si>
  <si>
    <t>;Märkte_Meldedaten_4308_Gesamtumsatz</t>
  </si>
  <si>
    <t>;Märkte_Meldedaten_4308_EBITDA</t>
  </si>
  <si>
    <t>;Märkte_Meldedaten_4308_JÜ</t>
  </si>
  <si>
    <t>Knauf Insulation s.r.o.</t>
  </si>
  <si>
    <t>Märkte_Meldedaten_0123_JÜ</t>
  </si>
  <si>
    <t>Knauf Gips s.r.l.</t>
  </si>
  <si>
    <t>0123</t>
  </si>
  <si>
    <t>;Märkte_Meldedaten_0025_Gesamtumsatz</t>
  </si>
  <si>
    <t>;Märkte_Meldedaten_0025_EBITDA</t>
  </si>
  <si>
    <t>;Märkte_Meldedaten_0025_JÜ</t>
  </si>
  <si>
    <t>Märkte_Meldedaten_0124_JÜ</t>
  </si>
  <si>
    <t>Knauf New Building Material (Wuhu) Co. Ltd.</t>
  </si>
  <si>
    <t>0124</t>
  </si>
  <si>
    <t>0609</t>
  </si>
  <si>
    <t>&lt;&lt;bereinigt 15,7-1,3</t>
  </si>
  <si>
    <t>;Märkte_Meldedaten_0609_Gesamtumsatz</t>
  </si>
  <si>
    <t>;Märkte_Meldedaten_0609_EBITDA</t>
  </si>
  <si>
    <t>;Märkte_Meldedaten_0609_JÜ</t>
  </si>
  <si>
    <t>OOO Knauf Gips Baikal</t>
  </si>
  <si>
    <t>Märkte_Meldedaten_0126_JÜ</t>
  </si>
  <si>
    <t>Knauf Gips OOO, Krasnogorsk</t>
  </si>
  <si>
    <t>;Märkte_Meldedaten_4215_Gesamtumsatz</t>
  </si>
  <si>
    <t>;Märkte_Meldedaten_4215_EBITDA</t>
  </si>
  <si>
    <t>;Märkte_Meldedaten_4215_JÜ</t>
  </si>
  <si>
    <t>OOO Knauf Insulation</t>
  </si>
  <si>
    <t>Märkte_Meldedaten_0127_JÜ</t>
  </si>
  <si>
    <t>Knauf Marketing Krasnogorsk OOO</t>
  </si>
  <si>
    <t>;Märkte_Meldedaten_0137_Gesamtumsatz</t>
  </si>
  <si>
    <t>;Märkte_Meldedaten_0137_EBITDA</t>
  </si>
  <si>
    <t>;Märkte_Meldedaten_0137_JÜ</t>
  </si>
  <si>
    <t>OOO Knauf Gips Tscheljabinsk</t>
  </si>
  <si>
    <t>Märkte_Meldedaten_0128_JÜ</t>
  </si>
  <si>
    <t>Knauf Gips Kuban OOO</t>
  </si>
  <si>
    <t>0202</t>
  </si>
  <si>
    <t>;Märkte_Meldedaten_0202_Gesamtumsatz</t>
  </si>
  <si>
    <t>;Märkte_Meldedaten_0202_EBITDA</t>
  </si>
  <si>
    <t>;Märkte_Meldedaten_0202_JÜ</t>
  </si>
  <si>
    <t>Yesos Knauf GmbH Sucursal Argentina</t>
  </si>
  <si>
    <t>Märkte_Meldedaten_0129_JÜ</t>
  </si>
  <si>
    <t>Knauf Marketing Krasnodar OOO</t>
  </si>
  <si>
    <t>0623</t>
  </si>
  <si>
    <t>;Märkte_Meldedaten_0623_Gesamtumsatz</t>
  </si>
  <si>
    <t>;Märkte_Meldedaten_0623_EBITDA</t>
  </si>
  <si>
    <t>;Märkte_Meldedaten_0623_JÜ</t>
  </si>
  <si>
    <t>Knauf RAK FZE</t>
  </si>
  <si>
    <t>Märkte_Meldedaten_0133_JÜ</t>
  </si>
  <si>
    <t>Knauf Gips Dzershinsk OOO</t>
  </si>
  <si>
    <t>0133</t>
  </si>
  <si>
    <t>;Märkte_Meldedaten_0014_Gesamtumsatz</t>
  </si>
  <si>
    <t>;Märkte_Meldedaten_0014_EBITDA</t>
  </si>
  <si>
    <t>;Märkte_Meldedaten_0014_JÜ</t>
  </si>
  <si>
    <t>Märkte_Meldedaten_0137_JÜ</t>
  </si>
  <si>
    <t>Knauf Gips Tscheljabinsk OOO</t>
  </si>
  <si>
    <t>4007</t>
  </si>
  <si>
    <t>;Märkte_Meldedaten_4007_Gesamtumsatz</t>
  </si>
  <si>
    <t>;Märkte_Meldedaten_4007_EBITDA</t>
  </si>
  <si>
    <t>;Märkte_Meldedaten_4007_JÜ</t>
  </si>
  <si>
    <t>Knauf Ouest SAS</t>
  </si>
  <si>
    <t>Märkte_Meldedaten_0139_JÜ</t>
  </si>
  <si>
    <t>St. Petersburger Karton- und Polygraphiekombinat OAO</t>
  </si>
  <si>
    <t>0139</t>
  </si>
  <si>
    <t>;Märkte_Meldedaten_0124_Gesamtumsatz</t>
  </si>
  <si>
    <t>;Märkte_Meldedaten_0124_EBITDA</t>
  </si>
  <si>
    <t>;Märkte_Meldedaten_0124_JÜ</t>
  </si>
  <si>
    <t>Märkte_Meldedaten_0142_JÜ</t>
  </si>
  <si>
    <t>PFT S.C.S.</t>
  </si>
  <si>
    <t>0142</t>
  </si>
  <si>
    <t>4016</t>
  </si>
  <si>
    <t>;Märkte_Meldedaten_4016_Gesamtumsatz</t>
  </si>
  <si>
    <t>;Märkte_Meldedaten_4016_EBITDA</t>
  </si>
  <si>
    <t>;Märkte_Meldedaten_4016_JÜ</t>
  </si>
  <si>
    <t>Knauf Industries EST SAS</t>
  </si>
  <si>
    <t>Märkte_Meldedaten_0145_JÜ</t>
  </si>
  <si>
    <t>Knauf Gips Novomoskovsk OOO</t>
  </si>
  <si>
    <t>;Märkte_Meldedaten_0279_Gesamtumsatz</t>
  </si>
  <si>
    <t>;Märkte_Meldedaten_0279_EBITDA</t>
  </si>
  <si>
    <t>;Märkte_Meldedaten_0279_JÜ</t>
  </si>
  <si>
    <t>TOO Knauf Gips Donbass</t>
  </si>
  <si>
    <t>Märkte_Meldedaten_0147_JÜ</t>
  </si>
  <si>
    <t>Knauf Gips Baskuntschak ZAO</t>
  </si>
  <si>
    <t>0147</t>
  </si>
  <si>
    <t>4068</t>
  </si>
  <si>
    <t>;Märkte_Meldedaten_4068_Gesamtumsatz</t>
  </si>
  <si>
    <t>;Märkte_Meldedaten_4068_EBITDA</t>
  </si>
  <si>
    <t>;Märkte_Meldedaten_4068_JÜ</t>
  </si>
  <si>
    <t>Knauf Plâtres-Fleurus SPA</t>
  </si>
  <si>
    <t>Märkte_Meldedaten_0150_JÜ</t>
  </si>
  <si>
    <t>Knauf Gips Kiev TOV</t>
  </si>
  <si>
    <t>4301</t>
  </si>
  <si>
    <t>;Märkte_Meldedaten_4301_Gesamtumsatz</t>
  </si>
  <si>
    <t>;Märkte_Meldedaten_4301_EBITDA</t>
  </si>
  <si>
    <t>;Märkte_Meldedaten_4301_JÜ</t>
  </si>
  <si>
    <t>Märkte_Meldedaten_0159_JÜ</t>
  </si>
  <si>
    <t>CSM Industrial Development SA</t>
  </si>
  <si>
    <t>0159</t>
  </si>
  <si>
    <t>4061</t>
  </si>
  <si>
    <t>;Märkte_Meldedaten_4061_Gesamtumsatz</t>
  </si>
  <si>
    <t>;Märkte_Meldedaten_4061_EBITDA</t>
  </si>
  <si>
    <t>;Märkte_Meldedaten_4061_JÜ</t>
  </si>
  <si>
    <t>Knauf Industries Polska Sp. z o.o.</t>
  </si>
  <si>
    <t>Märkte_Meldedaten_0156_JÜ</t>
  </si>
  <si>
    <t>Home Pratik SAS</t>
  </si>
  <si>
    <t>0156</t>
  </si>
  <si>
    <t>;Märkte_Meldedaten_0106_Gesamtumsatz</t>
  </si>
  <si>
    <t>;Märkte_Meldedaten_0106_EBITDA</t>
  </si>
  <si>
    <t>;Märkte_Meldedaten_0106_JÜ</t>
  </si>
  <si>
    <t>Märkte_Meldedaten_0174_JÜ</t>
  </si>
  <si>
    <t>SHS Südharzer Servicegesellschaft mbH</t>
  </si>
  <si>
    <t>0174</t>
  </si>
  <si>
    <t>4075</t>
  </si>
  <si>
    <t>;Märkte_Meldedaten_4075_Gesamtumsatz</t>
  </si>
  <si>
    <t>;Märkte_Meldedaten_4075_EBITDA</t>
  </si>
  <si>
    <t>;Märkte_Meldedaten_4075_JÜ</t>
  </si>
  <si>
    <t>Knauf Miret S.L.</t>
  </si>
  <si>
    <t>Märkte_Meldedaten_0177_JÜ</t>
  </si>
  <si>
    <t>Knauf Bauprodukte Polska Sp. z o.o.</t>
  </si>
  <si>
    <t>0177</t>
  </si>
  <si>
    <t>;Märkte_Meldedaten_0102_Gesamtumsatz</t>
  </si>
  <si>
    <t>;Märkte_Meldedaten_0102_EBITDA</t>
  </si>
  <si>
    <t>;Märkte_Meldedaten_0102_JÜ</t>
  </si>
  <si>
    <t>Märkte_Meldedaten_0176_JÜ</t>
  </si>
  <si>
    <t>Lasselsberger-Knauf Kft.</t>
  </si>
  <si>
    <t>0176</t>
  </si>
  <si>
    <t>0251</t>
  </si>
  <si>
    <t>;Märkte_Meldedaten_0251_Gesamtumsatz</t>
  </si>
  <si>
    <t>;Märkte_Meldedaten_0251_EBITDA</t>
  </si>
  <si>
    <t>;Märkte_Meldedaten_0251_JÜ</t>
  </si>
  <si>
    <t>Knauf Aquapanel GmbH &amp; Co. KG</t>
  </si>
  <si>
    <t>Märkte_Meldedaten_0178_JÜ</t>
  </si>
  <si>
    <t>Knauf Trans Polska Sp. z o.o.</t>
  </si>
  <si>
    <t>0178</t>
  </si>
  <si>
    <t>4225</t>
  </si>
  <si>
    <t>;Märkte_Meldedaten_4225_Gesamtumsatz</t>
  </si>
  <si>
    <t>;Märkte_Meldedaten_4225_EBITDA</t>
  </si>
  <si>
    <t>;Märkte_Meldedaten_4225_JÜ</t>
  </si>
  <si>
    <t>Knauf Insulation Pty Ltd</t>
  </si>
  <si>
    <t>Märkte_Meldedaten_0183_JÜ</t>
  </si>
  <si>
    <t>Knauf Astra GmbH</t>
  </si>
  <si>
    <t>0183</t>
  </si>
  <si>
    <t>4305</t>
  </si>
  <si>
    <t>;Märkte_Meldedaten_4305_Gesamtumsatz</t>
  </si>
  <si>
    <t>;Märkte_Meldedaten_4305_EBITDA</t>
  </si>
  <si>
    <t>;Märkte_Meldedaten_4305_JÜ</t>
  </si>
  <si>
    <t>Knauf Insulation d.o.o.</t>
  </si>
  <si>
    <t>Märkte_Meldedaten_0185_JÜ</t>
  </si>
  <si>
    <t>Orbond Gypsum Industries Ltd.</t>
  </si>
  <si>
    <t>4009</t>
  </si>
  <si>
    <t>;Märkte_Meldedaten_4009_Gesamtumsatz</t>
  </si>
  <si>
    <t>;Märkte_Meldedaten_4009_EBITDA</t>
  </si>
  <si>
    <t>;Märkte_Meldedaten_4009_JÜ</t>
  </si>
  <si>
    <t>Knauf Industries Nord SAS</t>
  </si>
  <si>
    <t>Märkte_Meldedaten_0189_JÜ</t>
  </si>
  <si>
    <t>Knauf Radika AD</t>
  </si>
  <si>
    <t>0189</t>
  </si>
  <si>
    <t>0606</t>
  </si>
  <si>
    <t>;Märkte_Meldedaten_0606_Gesamtumsatz</t>
  </si>
  <si>
    <t>;Märkte_Meldedaten_0606_EBITDA</t>
  </si>
  <si>
    <t>;Märkte_Meldedaten_0606_JÜ</t>
  </si>
  <si>
    <t>Knauf LLC</t>
  </si>
  <si>
    <t>Märkte_Meldedaten_0199_JÜ</t>
  </si>
  <si>
    <t>Krautol-Werke GmbH &amp; Co. KG</t>
  </si>
  <si>
    <t>0199</t>
  </si>
  <si>
    <t>4010</t>
  </si>
  <si>
    <t>;Märkte_Meldedaten_4010_Gesamtumsatz</t>
  </si>
  <si>
    <t>;Märkte_Meldedaten_4010_EBITDA</t>
  </si>
  <si>
    <t>;Märkte_Meldedaten_4010_JÜ</t>
  </si>
  <si>
    <t>Knauf Fibre SAS</t>
  </si>
  <si>
    <t>Märkte_Meldedaten_0202_JÜ</t>
  </si>
  <si>
    <t>0268</t>
  </si>
  <si>
    <t>;Märkte_Meldedaten_0268_Gesamtumsatz</t>
  </si>
  <si>
    <t>;Märkte_Meldedaten_0268_EBITDA</t>
  </si>
  <si>
    <t>;Märkte_Meldedaten_0268_JÜ</t>
  </si>
  <si>
    <t>TOO Knauf Gips Kaptschagaj, ein Unternehmen mit Beteiligungder DEG</t>
  </si>
  <si>
    <t>Märkte_Meldedaten_0203_JÜ</t>
  </si>
  <si>
    <t>4111</t>
  </si>
  <si>
    <t>;Märkte_Meldedaten_4111_Gesamtumsatz</t>
  </si>
  <si>
    <t>;Märkte_Meldedaten_4111_EBITDA</t>
  </si>
  <si>
    <t>;Märkte_Meldedaten_4111_JÜ</t>
  </si>
  <si>
    <t>Isobox Technologies SAS</t>
  </si>
  <si>
    <t>Märkte_Meldedaten_0209_JÜ</t>
  </si>
  <si>
    <t>Knauf Marketing Novomoskovsk OOO</t>
  </si>
  <si>
    <t>;Märkte_Meldedaten_0177_Gesamtumsatz</t>
  </si>
  <si>
    <t>;Märkte_Meldedaten_0177_EBITDA</t>
  </si>
  <si>
    <t>;Märkte_Meldedaten_0177_JÜ</t>
  </si>
  <si>
    <t>Märkte_Meldedaten_0212_JÜ</t>
  </si>
  <si>
    <t>Knauf Marketing DF, Kiev</t>
  </si>
  <si>
    <t>0604</t>
  </si>
  <si>
    <t>;Märkte_Meldedaten_0604_Gesamtumsatz</t>
  </si>
  <si>
    <t>;Märkte_Meldedaten_0604_EBITDA</t>
  </si>
  <si>
    <t>;Märkte_Meldedaten_0604_JÜ</t>
  </si>
  <si>
    <t>IP Knauf Gips Buchara OOO</t>
  </si>
  <si>
    <t>Märkte_Meldedaten_0210_JÜ</t>
  </si>
  <si>
    <t>Knauf Marketing Tscheljabinsk OOO</t>
  </si>
  <si>
    <t>4051</t>
  </si>
  <si>
    <t>;Märkte_Meldedaten_4051_Gesamtumsatz</t>
  </si>
  <si>
    <t>;Märkte_Meldedaten_4051_EBITDA</t>
  </si>
  <si>
    <t>;Märkte_Meldedaten_4051_JÜ</t>
  </si>
  <si>
    <t>Knauf Insulation B.V.</t>
  </si>
  <si>
    <t>Märkte_Meldedaten_0217_JÜ</t>
  </si>
  <si>
    <t>4233</t>
  </si>
  <si>
    <t>;Märkte_Meldedaten_4233_Gesamtumsatz</t>
  </si>
  <si>
    <t>;Märkte_Meldedaten_4233_EBITDA</t>
  </si>
  <si>
    <t>;Märkte_Meldedaten_4233_JÜ</t>
  </si>
  <si>
    <t>Knauf İnsulation İzolasyon Sanayi ve Ticaret Anonim Sirketi.</t>
  </si>
  <si>
    <t>Märkte_Meldedaten_0229_JÜ</t>
  </si>
  <si>
    <t>Knauf AMF Verwaltungsgesellschaft mbH</t>
  </si>
  <si>
    <t>0229</t>
  </si>
  <si>
    <t>;Märkte_Meldedaten_0079_Gesamtumsatz</t>
  </si>
  <si>
    <t>;Märkte_Meldedaten_0079_EBITDA</t>
  </si>
  <si>
    <t>;Märkte_Meldedaten_0079_JÜ</t>
  </si>
  <si>
    <t>Märkte_Meldedaten_0230_JÜ</t>
  </si>
  <si>
    <t>0238</t>
  </si>
  <si>
    <t>;Märkte_Meldedaten_0238_Gesamtumsatz</t>
  </si>
  <si>
    <t>;Märkte_Meldedaten_0238_EBITDA</t>
  </si>
  <si>
    <t>;Märkte_Meldedaten_0238_JÜ</t>
  </si>
  <si>
    <t>Guangdong Knauf New Building Material Products Co. Ltd.</t>
  </si>
  <si>
    <t>Märkte_Meldedaten_0237_JÜ</t>
  </si>
  <si>
    <t>Tusket Mining Inc.</t>
  </si>
  <si>
    <t>0237</t>
  </si>
  <si>
    <t>4091</t>
  </si>
  <si>
    <t>;Märkte_Meldedaten_4091_Gesamtumsatz</t>
  </si>
  <si>
    <t>;Märkte_Meldedaten_4091_EBITDA</t>
  </si>
  <si>
    <t>;Märkte_Meldedaten_4091_JÜ</t>
  </si>
  <si>
    <t>Knauf SAS</t>
  </si>
  <si>
    <t>Märkte_Meldedaten_0301_JÜ</t>
  </si>
  <si>
    <t>0254</t>
  </si>
  <si>
    <t>;Märkte_Meldedaten_0254_Gesamtumsatz</t>
  </si>
  <si>
    <t>;Märkte_Meldedaten_0254_EBITDA</t>
  </si>
  <si>
    <t>;Märkte_Meldedaten_0254_JÜ</t>
  </si>
  <si>
    <t>Knauf New Building System (Tianjin) Co. Ltd.</t>
  </si>
  <si>
    <t>Märkte_Meldedaten_0238_JÜ</t>
  </si>
  <si>
    <t>4015</t>
  </si>
  <si>
    <t>;Märkte_Meldedaten_4015_Gesamtumsatz</t>
  </si>
  <si>
    <t>;Märkte_Meldedaten_4015_EBITDA</t>
  </si>
  <si>
    <t>;Märkte_Meldedaten_4015_JÜ</t>
  </si>
  <si>
    <t>Knauf ISBA SAS</t>
  </si>
  <si>
    <t>Märkte_Meldedaten_0246_JÜ</t>
  </si>
  <si>
    <t>Knauf Pensionsgesellschaft mbH</t>
  </si>
  <si>
    <t>0246</t>
  </si>
  <si>
    <t>4062</t>
  </si>
  <si>
    <t>;Märkte_Meldedaten_4062_Gesamtumsatz</t>
  </si>
  <si>
    <t>;Märkte_Meldedaten_4062_EBITDA</t>
  </si>
  <si>
    <t>;Märkte_Meldedaten_4062_JÜ</t>
  </si>
  <si>
    <t>Knauf Insulation SpA</t>
  </si>
  <si>
    <t>Märkte_Meldedaten_0247_JÜ</t>
  </si>
  <si>
    <t>VG-Orth Polska Sp. z o.o.</t>
  </si>
  <si>
    <t>0247</t>
  </si>
  <si>
    <t>;Märkte_Meldedaten_0082_Gesamtumsatz</t>
  </si>
  <si>
    <t>;Märkte_Meldedaten_0082_EBITDA</t>
  </si>
  <si>
    <t>;Märkte_Meldedaten_0082_JÜ</t>
  </si>
  <si>
    <t>Märkte_Meldedaten_0248_JÜ</t>
  </si>
  <si>
    <t>4217</t>
  </si>
  <si>
    <t>;Märkte_Meldedaten_4217_Gesamtumsatz</t>
  </si>
  <si>
    <t>;Märkte_Meldedaten_4217_EBITDA</t>
  </si>
  <si>
    <t>;Märkte_Meldedaten_4217_JÜ</t>
  </si>
  <si>
    <t>Märkte_Meldedaten_0251_JÜ</t>
  </si>
  <si>
    <t>Knauf USG Systems GmbH &amp; Co. KG</t>
  </si>
  <si>
    <t>;Märkte_Meldedaten_0123_Gesamtumsatz</t>
  </si>
  <si>
    <t>;Märkte_Meldedaten_0123_EBITDA</t>
  </si>
  <si>
    <t>;Märkte_Meldedaten_0123_JÜ</t>
  </si>
  <si>
    <t>Märkte_Meldedaten_0252_JÜ</t>
  </si>
  <si>
    <t>Knauf Singapore Pte Ltd</t>
  </si>
  <si>
    <t>0252</t>
  </si>
  <si>
    <t>0387</t>
  </si>
  <si>
    <t>;Märkte_Meldedaten_0387_Gesamtumsatz</t>
  </si>
  <si>
    <t>;Märkte_Meldedaten_0387_EBITDA</t>
  </si>
  <si>
    <t>;Märkte_Meldedaten_0387_JÜ</t>
  </si>
  <si>
    <t>Climowool GmbH</t>
  </si>
  <si>
    <t>Märkte_Meldedaten_0253_JÜ</t>
  </si>
  <si>
    <t>Knauf A.Ş.</t>
  </si>
  <si>
    <t>;Märkte_Meldedaten_0156_Gesamtumsatz</t>
  </si>
  <si>
    <t>;Märkte_Meldedaten_0156_EBITDA</t>
  </si>
  <si>
    <t>;Märkte_Meldedaten_0156_JÜ</t>
  </si>
  <si>
    <t>Märkte_Meldedaten_0254_JÜ</t>
  </si>
  <si>
    <t>Knauf Plasterboard (Tianjin) Co. Ltd.</t>
  </si>
  <si>
    <t>0721</t>
  </si>
  <si>
    <t>;Märkte_Meldedaten_0721_Gesamtumsatz</t>
  </si>
  <si>
    <t>;Märkte_Meldedaten_0721_EBITDA</t>
  </si>
  <si>
    <t>;Märkte_Meldedaten_0721_JÜ</t>
  </si>
  <si>
    <t>OOO KG Stroj Sistemy</t>
  </si>
  <si>
    <t>Märkte_Meldedaten_0255_JÜ</t>
  </si>
  <si>
    <t>Knauf Hong Kong Ltd.</t>
  </si>
  <si>
    <t>0255</t>
  </si>
  <si>
    <t>0259</t>
  </si>
  <si>
    <t>;Märkte_Meldedaten_0259_Gesamtumsatz</t>
  </si>
  <si>
    <t>;Märkte_Meldedaten_0259_EBITDA</t>
  </si>
  <si>
    <t>;Märkte_Meldedaten_0259_JÜ</t>
  </si>
  <si>
    <t>Knauf d.o.o.</t>
  </si>
  <si>
    <t>Märkte_Meldedaten_0256_JÜ</t>
  </si>
  <si>
    <t>Knauf Co. Ltd., Taiwan</t>
  </si>
  <si>
    <t>0256</t>
  </si>
  <si>
    <t>4065</t>
  </si>
  <si>
    <t>;Märkte_Meldedaten_4065_Gesamtumsatz</t>
  </si>
  <si>
    <t>;Märkte_Meldedaten_4065_EBITDA</t>
  </si>
  <si>
    <t>;Märkte_Meldedaten_4065_JÜ</t>
  </si>
  <si>
    <t>Knauf Isopor Ltda.</t>
  </si>
  <si>
    <t>Märkte_Meldedaten_0258_JÜ</t>
  </si>
  <si>
    <t>Knauf Service OOO, Moskau</t>
  </si>
  <si>
    <t>0258</t>
  </si>
  <si>
    <t>0719</t>
  </si>
  <si>
    <t>;Märkte_Meldedaten_0719_Gesamtumsatz</t>
  </si>
  <si>
    <t>;Märkte_Meldedaten_0719_EBITDA</t>
  </si>
  <si>
    <t>;Märkte_Meldedaten_0719_JÜ</t>
  </si>
  <si>
    <t>Knauf-AMF Plafonds et Systèmes SAS</t>
  </si>
  <si>
    <t>Märkte_Meldedaten_0259_JÜ</t>
  </si>
  <si>
    <t>Knauf d.o.o., Knin</t>
  </si>
  <si>
    <t>0269</t>
  </si>
  <si>
    <t>;Märkte_Meldedaten_0269_Gesamtumsatz</t>
  </si>
  <si>
    <t>;Märkte_Meldedaten_0269_EBITDA</t>
  </si>
  <si>
    <t>;Märkte_Meldedaten_0269_JÜ</t>
  </si>
  <si>
    <t>OOO Knauf Gips Kungur</t>
  </si>
  <si>
    <t>Märkte_Meldedaten_0265_JÜ</t>
  </si>
  <si>
    <t>Knauf USA Polystyrene Inc.</t>
  </si>
  <si>
    <t>0265</t>
  </si>
  <si>
    <t>;Märkte_Meldedaten_0176_Gesamtumsatz</t>
  </si>
  <si>
    <t>;Märkte_Meldedaten_0176_EBITDA</t>
  </si>
  <si>
    <t>;Märkte_Meldedaten_0176_JÜ</t>
  </si>
  <si>
    <t>Märkte_Meldedaten_0267_JÜ</t>
  </si>
  <si>
    <t>Lasselsberger-Knauf d.o.o., Durdevac</t>
  </si>
  <si>
    <t>0267</t>
  </si>
  <si>
    <t>0513</t>
  </si>
  <si>
    <t>;Märkte_Meldedaten_0513_Gesamtumsatz</t>
  </si>
  <si>
    <t>;Märkte_Meldedaten_0513_EBITDA</t>
  </si>
  <si>
    <t>;Märkte_Meldedaten_0513_JÜ</t>
  </si>
  <si>
    <t>Richter System SAS</t>
  </si>
  <si>
    <t>Märkte_Meldedaten_0268_JÜ</t>
  </si>
  <si>
    <t>Knauf Gips Kaptschagaj TOO</t>
  </si>
  <si>
    <t>0639</t>
  </si>
  <si>
    <t>;Märkte_Meldedaten_0639_Gesamtumsatz</t>
  </si>
  <si>
    <t>;Märkte_Meldedaten_0639_EBITDA</t>
  </si>
  <si>
    <t>;Märkte_Meldedaten_0639_JÜ</t>
  </si>
  <si>
    <t>Knauf Ltd. &amp; Partner</t>
  </si>
  <si>
    <t>Märkte_Meldedaten_0269_JÜ</t>
  </si>
  <si>
    <t>Knauf Gips Kungur OOO</t>
  </si>
  <si>
    <t>4234</t>
  </si>
  <si>
    <t>;Märkte_Meldedaten_4234_Gesamtumsatz</t>
  </si>
  <si>
    <t>;Märkte_Meldedaten_4234_EBITDA</t>
  </si>
  <si>
    <t>;Märkte_Meldedaten_4234_JÜ</t>
  </si>
  <si>
    <t>OOO Knauf Insulation Tjumen</t>
  </si>
  <si>
    <t>Märkte_Meldedaten_0271_JÜ</t>
  </si>
  <si>
    <t>PFT Systems Polska Sp. z o.o.</t>
  </si>
  <si>
    <t>0271</t>
  </si>
  <si>
    <t>;Märkte_Meldedaten_0189_Gesamtumsatz</t>
  </si>
  <si>
    <t>;Märkte_Meldedaten_0189_EBITDA</t>
  </si>
  <si>
    <t>;Märkte_Meldedaten_0189_JÜ</t>
  </si>
  <si>
    <t>Märkte_Meldedaten_0273_JÜ</t>
  </si>
  <si>
    <t>PFT Sýva Sistemleri A.S.</t>
  </si>
  <si>
    <t>0273</t>
  </si>
  <si>
    <t>0288</t>
  </si>
  <si>
    <t>;Märkte_Meldedaten_0288_Gesamtumsatz</t>
  </si>
  <si>
    <t>;Märkte_Meldedaten_0288_EBITDA</t>
  </si>
  <si>
    <t>;Märkte_Meldedaten_0288_JÜ</t>
  </si>
  <si>
    <t>PT Knauf Gypsum Indonesia</t>
  </si>
  <si>
    <t>Märkte_Meldedaten_0274_JÜ</t>
  </si>
  <si>
    <t>Knauf Service Sp. z o.o.</t>
  </si>
  <si>
    <t>0274</t>
  </si>
  <si>
    <t>4097</t>
  </si>
  <si>
    <t>;Märkte_Meldedaten_4097_Gesamtumsatz</t>
  </si>
  <si>
    <t>;Märkte_Meldedaten_4097_EBITDA</t>
  </si>
  <si>
    <t>;Märkte_Meldedaten_4097_JÜ</t>
  </si>
  <si>
    <t>Knauf Industries Gestion SAS</t>
  </si>
  <si>
    <t>Märkte_Meldedaten_0275_JÜ</t>
  </si>
  <si>
    <t>Bahnhofsbetriebsgesellschaft BBG Stadtoldendorf mbH</t>
  </si>
  <si>
    <t>0275</t>
  </si>
  <si>
    <t>0333</t>
  </si>
  <si>
    <t>;Märkte_Meldedaten_0333_Gesamtumsatz</t>
  </si>
  <si>
    <t>;Märkte_Meldedaten_0333_EBITDA</t>
  </si>
  <si>
    <t>;Märkte_Meldedaten_0333_JÜ</t>
  </si>
  <si>
    <t>Knauf AMF Deckensysteme Ges. m.b.H</t>
  </si>
  <si>
    <t>Märkte_Meldedaten_0276_JÜ</t>
  </si>
  <si>
    <t>Knauf de Chile Ltda.</t>
  </si>
  <si>
    <t>0276</t>
  </si>
  <si>
    <t>0627</t>
  </si>
  <si>
    <t>;Märkte_Meldedaten_0627_Gesamtumsatz</t>
  </si>
  <si>
    <t>;Märkte_Meldedaten_0627_EBITDA</t>
  </si>
  <si>
    <t>;Märkte_Meldedaten_0627_JÜ</t>
  </si>
  <si>
    <t>Knauf Plasterboard (Jiangsu) Co. Ltd.</t>
  </si>
  <si>
    <t>Märkte_Meldedaten_0278_JÜ</t>
  </si>
  <si>
    <t>;Märkte_Meldedaten_0117_Gesamtumsatz</t>
  </si>
  <si>
    <t>;Märkte_Meldedaten_0117_EBITDA</t>
  </si>
  <si>
    <t>;Märkte_Meldedaten_0117_JÜ</t>
  </si>
  <si>
    <t>Märkte_Meldedaten_0279_JÜ</t>
  </si>
  <si>
    <t>Knauf Gips Donbass TOO</t>
  </si>
  <si>
    <t>4220</t>
  </si>
  <si>
    <t>;Märkte_Meldedaten_4220_Gesamtumsatz</t>
  </si>
  <si>
    <t>;Märkte_Meldedaten_4220_EBITDA</t>
  </si>
  <si>
    <t>;Märkte_Meldedaten_4220_JÜ</t>
  </si>
  <si>
    <t>Knauf Insulation S.L.</t>
  </si>
  <si>
    <t>Märkte_Meldedaten_0285_JÜ</t>
  </si>
  <si>
    <t>Knauf Gips Irkutsk OOO</t>
  </si>
  <si>
    <t>0285</t>
  </si>
  <si>
    <t>0651</t>
  </si>
  <si>
    <t>;Märkte_Meldedaten_0651_Gesamtumsatz</t>
  </si>
  <si>
    <t>;Märkte_Meldedaten_0651_EBITDA</t>
  </si>
  <si>
    <t>;Märkte_Meldedaten_0651_JÜ</t>
  </si>
  <si>
    <t>Knauf Gips Tbilisi Sh.P.S.</t>
  </si>
  <si>
    <t>Märkte_Meldedaten_0284_JÜ</t>
  </si>
  <si>
    <t>Knauf Marketing Novosibirsk OOO</t>
  </si>
  <si>
    <t>0284</t>
  </si>
  <si>
    <t>0646</t>
  </si>
  <si>
    <t>;Märkte_Meldedaten_0646_Gesamtumsatz</t>
  </si>
  <si>
    <t>;Märkte_Meldedaten_0646_EBITDA</t>
  </si>
  <si>
    <t>;Märkte_Meldedaten_0646_JÜ</t>
  </si>
  <si>
    <t>MARBOS GmbH&amp; Co. KG</t>
  </si>
  <si>
    <t>Märkte_Meldedaten_0286_JÜ</t>
  </si>
  <si>
    <t>Knauf Marketing Chabarovsk OOO</t>
  </si>
  <si>
    <t>0286</t>
  </si>
  <si>
    <t>0685</t>
  </si>
  <si>
    <t>;Märkte_Meldedaten_0685_Gesamtumsatz</t>
  </si>
  <si>
    <t>;Märkte_Meldedaten_0685_EBITDA</t>
  </si>
  <si>
    <t>;Märkte_Meldedaten_0685_JÜ</t>
  </si>
  <si>
    <t>Knauf Gypsum (Thailand) Limited</t>
  </si>
  <si>
    <t>Märkte_Meldedaten_0287_JÜ</t>
  </si>
  <si>
    <t>Knauf Artfix A.Ş., Istanbul</t>
  </si>
  <si>
    <t>0287</t>
  </si>
  <si>
    <t>4312</t>
  </si>
  <si>
    <t>;Märkte_Meldedaten_4312_Gesamtumsatz</t>
  </si>
  <si>
    <t>;Märkte_Meldedaten_4312_EBITDA</t>
  </si>
  <si>
    <t>;Märkte_Meldedaten_4312_JÜ</t>
  </si>
  <si>
    <t>Heraklith Hungaria Kft.</t>
  </si>
  <si>
    <t>Märkte_Meldedaten_0288_JÜ</t>
  </si>
  <si>
    <t>PT Knauf Gypsum Indonesia Ltd.</t>
  </si>
  <si>
    <t>;Märkte_Meldedaten_0118_Gesamtumsatz</t>
  </si>
  <si>
    <t>;Märkte_Meldedaten_0118_EBITDA</t>
  </si>
  <si>
    <t>;Märkte_Meldedaten_0118_JÜ</t>
  </si>
  <si>
    <t>Knauf-Gips S.R.L.</t>
  </si>
  <si>
    <t>Märkte_Meldedaten_0290_JÜ</t>
  </si>
  <si>
    <t>BMI Building Material Industries AG</t>
  </si>
  <si>
    <t>0290</t>
  </si>
  <si>
    <t>4031</t>
  </si>
  <si>
    <t>;Märkte_Meldedaten_4031_Gesamtumsatz</t>
  </si>
  <si>
    <t>;Märkte_Meldedaten_4031_EBITDA</t>
  </si>
  <si>
    <t>;Märkte_Meldedaten_4031_JÜ</t>
  </si>
  <si>
    <t>Knauf Insulation Artix SAS</t>
  </si>
  <si>
    <t>Märkte_Meldedaten_0291_JÜ</t>
  </si>
  <si>
    <t>Knauf Service Ges.m.b.H.</t>
  </si>
  <si>
    <t>0291</t>
  </si>
  <si>
    <t>4235</t>
  </si>
  <si>
    <t>;Märkte_Meldedaten_4235_Gesamtumsatz</t>
  </si>
  <si>
    <t>;Märkte_Meldedaten_4235_EBITDA</t>
  </si>
  <si>
    <t>;Märkte_Meldedaten_4235_JÜ</t>
  </si>
  <si>
    <t>Märkte_Meldedaten_0293_JÜ</t>
  </si>
  <si>
    <t>PFT Systems Vertriebs-GmbH</t>
  </si>
  <si>
    <t>0293</t>
  </si>
  <si>
    <t>;Märkte_Meldedaten_0071_Gesamtumsatz</t>
  </si>
  <si>
    <t>;Märkte_Meldedaten_0071_EBITDA</t>
  </si>
  <si>
    <t>;Märkte_Meldedaten_0071_JÜ</t>
  </si>
  <si>
    <t>Märkte_Meldedaten_0299_JÜ</t>
  </si>
  <si>
    <t>Norgips Sp. z o. o. Sp. k.</t>
  </si>
  <si>
    <t>;Märkte_Meldedaten_0043_Gesamtumsatz</t>
  </si>
  <si>
    <t>;Märkte_Meldedaten_0043_EBITDA</t>
  </si>
  <si>
    <t>;Märkte_Meldedaten_0043_JÜ</t>
  </si>
  <si>
    <t>GFR Gesellschaft für die Aufbereitung und Verwertung von Reststoffen mbH</t>
  </si>
  <si>
    <t>Märkte_Meldedaten_0300_JÜ</t>
  </si>
  <si>
    <t>Norgips Sp. z o.o.</t>
  </si>
  <si>
    <t>0300</t>
  </si>
  <si>
    <t>;Märkte_Meldedaten_0001_Gesamtumsatz</t>
  </si>
  <si>
    <t>;Märkte_Meldedaten_0001_EBITDA</t>
  </si>
  <si>
    <t>;Märkte_Meldedaten_0001_JÜ</t>
  </si>
  <si>
    <t>Gebr. Knauf Verwaltungsgesellschaft KG</t>
  </si>
  <si>
    <t>Märkte_Meldedaten_0302_JÜ</t>
  </si>
  <si>
    <t>Norgips Svenska AB</t>
  </si>
  <si>
    <t>0302</t>
  </si>
  <si>
    <t>0611</t>
  </si>
  <si>
    <t>;Märkte_Meldedaten_0611_Gesamtumsatz</t>
  </si>
  <si>
    <t>;Märkte_Meldedaten_0611_EBITDA</t>
  </si>
  <si>
    <t>;Märkte_Meldedaten_0611_JÜ</t>
  </si>
  <si>
    <t>Knauf USG Building Systems A.B.E.E.</t>
  </si>
  <si>
    <t>Märkte_Meldedaten_0303_JÜ</t>
  </si>
  <si>
    <t>0303</t>
  </si>
  <si>
    <t>;Märkte_Meldedaten_0276_Gesamtumsatz</t>
  </si>
  <si>
    <t>;Märkte_Meldedaten_0276_EBITDA</t>
  </si>
  <si>
    <t>;Märkte_Meldedaten_0276_JÜ</t>
  </si>
  <si>
    <t>Märkte_Meldedaten_0306_JÜ</t>
  </si>
  <si>
    <t>0306</t>
  </si>
  <si>
    <t>0378</t>
  </si>
  <si>
    <t>;Märkte_Meldedaten_0378_Gesamtumsatz</t>
  </si>
  <si>
    <t>;Märkte_Meldedaten_0378_EBITDA</t>
  </si>
  <si>
    <t>;Märkte_Meldedaten_0378_JÜ</t>
  </si>
  <si>
    <t>Knauf Zemun d.o.o.</t>
  </si>
  <si>
    <t>Märkte_Meldedaten_0311_JÜ</t>
  </si>
  <si>
    <t>Norgips SIA</t>
  </si>
  <si>
    <t>0311</t>
  </si>
  <si>
    <t>;Märkte_Meldedaten_0133_Gesamtumsatz</t>
  </si>
  <si>
    <t>;Märkte_Meldedaten_0133_EBITDA</t>
  </si>
  <si>
    <t>;Märkte_Meldedaten_0133_JÜ</t>
  </si>
  <si>
    <t>OOO Knauf Gips Dzershinsk</t>
  </si>
  <si>
    <t>Märkte_Meldedaten_0312_JÜ</t>
  </si>
  <si>
    <t>Norgips OÜ</t>
  </si>
  <si>
    <t>0312</t>
  </si>
  <si>
    <t>4316</t>
  </si>
  <si>
    <t>;Märkte_Meldedaten_4316_Gesamtumsatz</t>
  </si>
  <si>
    <t>;Märkte_Meldedaten_4316_EBITDA</t>
  </si>
  <si>
    <t>;Märkte_Meldedaten_4316_JÜ</t>
  </si>
  <si>
    <t>Knauf Insulation Trading s.r.o.</t>
  </si>
  <si>
    <t>Märkte_Meldedaten_0314_JÜ</t>
  </si>
  <si>
    <t>VG-ORTH GmbH &amp; Co. KG, Stadtoldendorf</t>
  </si>
  <si>
    <t>4222</t>
  </si>
  <si>
    <t>;Märkte_Meldedaten_4222_Gesamtumsatz</t>
  </si>
  <si>
    <t>;Märkte_Meldedaten_4222_EBITDA</t>
  </si>
  <si>
    <t>;Märkte_Meldedaten_4222_JÜ</t>
  </si>
  <si>
    <t>Knauf Insulation s.r.l.</t>
  </si>
  <si>
    <t>Märkte_Meldedaten_0316_JÜ</t>
  </si>
  <si>
    <t>Knauf Marketing Bauprodukti DF</t>
  </si>
  <si>
    <t>0316</t>
  </si>
  <si>
    <t>0732</t>
  </si>
  <si>
    <t>;Märkte_Meldedaten_0732_Gesamtumsatz</t>
  </si>
  <si>
    <t>;Märkte_Meldedaten_0732_EBITDA</t>
  </si>
  <si>
    <t>;Märkte_Meldedaten_0732_JÜ</t>
  </si>
  <si>
    <t>Knauf de Colombia S.A.S.</t>
  </si>
  <si>
    <t>Märkte_Meldedaten_0317_JÜ</t>
  </si>
  <si>
    <t>Knauf Service Ukraine TU</t>
  </si>
  <si>
    <t>0317</t>
  </si>
  <si>
    <t>;Märkte_Meldedaten_0016_Gesamtumsatz</t>
  </si>
  <si>
    <t>;Märkte_Meldedaten_0016_EBITDA</t>
  </si>
  <si>
    <t>;Märkte_Meldedaten_0016_JÜ</t>
  </si>
  <si>
    <t>Märkte_Meldedaten_0320_JÜ</t>
  </si>
  <si>
    <t>Knauf Insulation Holding GmbH</t>
  </si>
  <si>
    <t>0320</t>
  </si>
  <si>
    <t>4230</t>
  </si>
  <si>
    <t>;Märkte_Meldedaten_4230_Gesamtumsatz</t>
  </si>
  <si>
    <t>;Märkte_Meldedaten_4230_EBITDA</t>
  </si>
  <si>
    <t>;Märkte_Meldedaten_4230_JÜ</t>
  </si>
  <si>
    <t>Märkte_Meldedaten_0356_JÜ</t>
  </si>
  <si>
    <t>Knauf Insulation (China) Co. Ltd.</t>
  </si>
  <si>
    <t>0356</t>
  </si>
  <si>
    <t>4307</t>
  </si>
  <si>
    <t>;Märkte_Meldedaten_4307_Gesamtumsatz</t>
  </si>
  <si>
    <t>;Märkte_Meldedaten_4307_EBITDA</t>
  </si>
  <si>
    <t>;Märkte_Meldedaten_4307_JÜ</t>
  </si>
  <si>
    <t>Knauf Insulation Sp. z o.o.</t>
  </si>
  <si>
    <t>Märkte_Meldedaten_0333_JÜ</t>
  </si>
  <si>
    <t>0380</t>
  </si>
  <si>
    <t>;Märkte_Meldedaten_0380_Gesamtumsatz</t>
  </si>
  <si>
    <t>;Märkte_Meldedaten_0380_EBITDA</t>
  </si>
  <si>
    <t>;Märkte_Meldedaten_0380_JÜ</t>
  </si>
  <si>
    <t>SP Bucharagips OAO</t>
  </si>
  <si>
    <t>Märkte_Meldedaten_0357_JÜ</t>
  </si>
  <si>
    <t>Knauf Marmorit (UK) GmbH</t>
  </si>
  <si>
    <t>0357</t>
  </si>
  <si>
    <t>4237</t>
  </si>
  <si>
    <t>;Märkte_Meldedaten_4237_Gesamtumsatz</t>
  </si>
  <si>
    <t>;Märkte_Meldedaten_4237_EBITDA</t>
  </si>
  <si>
    <t>;Märkte_Meldedaten_4237_JÜ</t>
  </si>
  <si>
    <t>Knauf Insulation A/S</t>
  </si>
  <si>
    <t>Märkte_Meldedaten_0366_JÜ</t>
  </si>
  <si>
    <t>ISI Gips Inder TOO</t>
  </si>
  <si>
    <t>0366</t>
  </si>
  <si>
    <t>4240</t>
  </si>
  <si>
    <t>;Märkte_Meldedaten_4240_Gesamtumsatz</t>
  </si>
  <si>
    <t>;Märkte_Meldedaten_4240_EBITDA</t>
  </si>
  <si>
    <t>;Märkte_Meldedaten_4240_JÜ</t>
  </si>
  <si>
    <t>Knauf Exeed Insulation LLC</t>
  </si>
  <si>
    <t>Märkte_Meldedaten_0367_JÜ</t>
  </si>
  <si>
    <t>Knauf Gips Taras TOO</t>
  </si>
  <si>
    <t>0367</t>
  </si>
  <si>
    <t>;Märkte_Meldedaten_0122_Gesamtumsatz</t>
  </si>
  <si>
    <t>;Märkte_Meldedaten_0122_EBITDA</t>
  </si>
  <si>
    <t>;Märkte_Meldedaten_0122_JÜ</t>
  </si>
  <si>
    <t>Märkte_Meldedaten_0368_JÜ</t>
  </si>
  <si>
    <t>Uralmineralresurs ZAO</t>
  </si>
  <si>
    <t>0368</t>
  </si>
  <si>
    <t>;Märkte_Meldedaten_0073_Gesamtumsatz</t>
  </si>
  <si>
    <t>;Märkte_Meldedaten_0073_EBITDA</t>
  </si>
  <si>
    <t>;Märkte_Meldedaten_0073_JÜ</t>
  </si>
  <si>
    <t>L’Anhydrite Lorraine S.A.R.L.</t>
  </si>
  <si>
    <t>Märkte_Meldedaten_0376_JÜ</t>
  </si>
  <si>
    <t>Knauf Gatch P.J.S.C.</t>
  </si>
  <si>
    <t>0376</t>
  </si>
  <si>
    <t>;Märkte_Meldedaten_0320_Gesamtumsatz</t>
  </si>
  <si>
    <t>;Märkte_Meldedaten_0320_EBITDA</t>
  </si>
  <si>
    <t>;Märkte_Meldedaten_0320_JÜ</t>
  </si>
  <si>
    <t>Märkte_Meldedaten_0378_JÜ</t>
  </si>
  <si>
    <t>Knauf Zemun d.o.o., Belgrad</t>
  </si>
  <si>
    <t>4224</t>
  </si>
  <si>
    <t>;Märkte_Meldedaten_4224_Gesamtumsatz</t>
  </si>
  <si>
    <t>;Märkte_Meldedaten_4224_EBITDA</t>
  </si>
  <si>
    <t>;Märkte_Meldedaten_4224_JÜ</t>
  </si>
  <si>
    <t>Manson Insulation Products Ltd.</t>
  </si>
  <si>
    <t>Märkte_Meldedaten_0377_JÜ</t>
  </si>
  <si>
    <t>Knauf Plâtres SA, Meknassy</t>
  </si>
  <si>
    <t>0377</t>
  </si>
  <si>
    <t>;Märkte_Meldedaten_0255_Gesamtumsatz</t>
  </si>
  <si>
    <t>;Märkte_Meldedaten_0255_EBITDA</t>
  </si>
  <si>
    <t>;Märkte_Meldedaten_0255_JÜ</t>
  </si>
  <si>
    <t>Märkte_Meldedaten_0379_JÜ</t>
  </si>
  <si>
    <t>Knauf Gips Kolpino OOO</t>
  </si>
  <si>
    <t>;Märkte_Meldedaten__Gesamtumsatz</t>
  </si>
  <si>
    <t>;Märkte_Meldedaten__EBITDA</t>
  </si>
  <si>
    <t>;Märkte_Meldedaten__JÜ</t>
  </si>
  <si>
    <t>Märkte_Meldedaten_0380_JÜ</t>
  </si>
  <si>
    <t>Märkte_Meldedaten_0393_JÜ</t>
  </si>
  <si>
    <t>Knauf Marketing St. Petersburg OOO</t>
  </si>
  <si>
    <t>Märkte_Meldedaten_0500_JÜ</t>
  </si>
  <si>
    <t>Richter System GmbH &amp; Co. KG</t>
  </si>
  <si>
    <t>Märkte_Meldedaten_0502_JÜ</t>
  </si>
  <si>
    <t>Claire o' Acéti Branch Richter UK</t>
  </si>
  <si>
    <t>0502</t>
  </si>
  <si>
    <t>Märkte_Meldedaten_0506_JÜ</t>
  </si>
  <si>
    <t>RIDA R. Richter GmbH &amp; Co. KG</t>
  </si>
  <si>
    <t>0506</t>
  </si>
  <si>
    <t>Märkte_Meldedaten_0509_JÜ</t>
  </si>
  <si>
    <t>Richter System G.C.V.</t>
  </si>
  <si>
    <t>0509</t>
  </si>
  <si>
    <t>Märkte_Meldedaten_0510_JÜ</t>
  </si>
  <si>
    <t>Richter System GmbH</t>
  </si>
  <si>
    <t>0510</t>
  </si>
  <si>
    <t>Märkte_Meldedaten_0513_JÜ</t>
  </si>
  <si>
    <t>Richter System S.C.S.</t>
  </si>
  <si>
    <t>Märkte_Meldedaten_0514_JÜ</t>
  </si>
  <si>
    <t>Richter System Verwaltungs GmbH</t>
  </si>
  <si>
    <t>0514</t>
  </si>
  <si>
    <t>Märkte_Meldedaten_0602_JÜ</t>
  </si>
  <si>
    <t>Knauf Gips Skala TOV</t>
  </si>
  <si>
    <t>0602</t>
  </si>
  <si>
    <t>Märkte_Meldedaten_0604_JÜ</t>
  </si>
  <si>
    <t>Märkte_Meldedaten_0606_JÜ</t>
  </si>
  <si>
    <t>Märkte_Meldedaten_0608_JÜ</t>
  </si>
  <si>
    <t>SAKRET Zeipekkis Ltd.</t>
  </si>
  <si>
    <t>0608</t>
  </si>
  <si>
    <t>Märkte_Meldedaten_0609_JÜ</t>
  </si>
  <si>
    <t>Knauf Gips Baikal OOO</t>
  </si>
  <si>
    <t>Märkte_Meldedaten_0611_JÜ</t>
  </si>
  <si>
    <t>Märkte_Meldedaten_0614_JÜ</t>
  </si>
  <si>
    <t>Knauf Alutop GmbH</t>
  </si>
  <si>
    <t>0614</t>
  </si>
  <si>
    <t>Märkte_Meldedaten_0615_JÜ</t>
  </si>
  <si>
    <t>Knauf Marketing Baku LLC</t>
  </si>
  <si>
    <t>0615</t>
  </si>
  <si>
    <t>Märkte_Meldedaten_0616_JÜ</t>
  </si>
  <si>
    <t>Knauf Marketing Sh.P.S. Tiblissi</t>
  </si>
  <si>
    <t>0616</t>
  </si>
  <si>
    <t>Märkte_Meldedaten_0617_JÜ</t>
  </si>
  <si>
    <t>Saket Produktionsgesellschaft Münsterland mbH</t>
  </si>
  <si>
    <t>0617</t>
  </si>
  <si>
    <t>Märkte_Meldedaten_0623_JÜ</t>
  </si>
  <si>
    <t>Märkte_Meldedaten_0624_JÜ</t>
  </si>
  <si>
    <t>Iran Gatch Co.</t>
  </si>
  <si>
    <t>0624</t>
  </si>
  <si>
    <t>Märkte_Meldedaten_0625_JÜ</t>
  </si>
  <si>
    <t>Rapid-Mix Baustoffvertriebsgesellschaft mbH &amp; Co. KG</t>
  </si>
  <si>
    <t>0625</t>
  </si>
  <si>
    <t>Märkte_Meldedaten_0627_JÜ</t>
  </si>
  <si>
    <t>Knauf Plasterboard (Taicang) Co. Ltd.</t>
  </si>
  <si>
    <t>Märkte_Meldedaten_0646_JÜ</t>
  </si>
  <si>
    <t>MARBOS GmbH &amp; Co. KG</t>
  </si>
  <si>
    <t>Märkte_Meldedaten_0651_JÜ</t>
  </si>
  <si>
    <t>Märkte_Meldedaten_0656_JÜ</t>
  </si>
  <si>
    <t>Knauf Petroboard ZAO</t>
  </si>
  <si>
    <t>Märkte_Meldedaten_0657_JÜ</t>
  </si>
  <si>
    <t>PetroBoard Trading ZAO</t>
  </si>
  <si>
    <t>0657</t>
  </si>
  <si>
    <t>Märkte_Meldedaten_0658_JÜ</t>
  </si>
  <si>
    <t>Alt Papier ZAO</t>
  </si>
  <si>
    <t>0658</t>
  </si>
  <si>
    <t>Märkte_Meldedaten_0665_JÜ</t>
  </si>
  <si>
    <t>Knauf Gypsum (Australia) Pty Ltd.</t>
  </si>
  <si>
    <t>0665</t>
  </si>
  <si>
    <t>Märkte_Meldedaten_0683_JÜ</t>
  </si>
  <si>
    <t>Sävsjö Plåtindustri AB</t>
  </si>
  <si>
    <t>0683</t>
  </si>
  <si>
    <t>Märkte_Meldedaten_0685_JÜ</t>
  </si>
  <si>
    <t>Knauf Gypsum (Thailand) Ltd. Saraburi</t>
  </si>
  <si>
    <t>Märkte_Meldedaten_0689_JÜ</t>
  </si>
  <si>
    <t>Knauf Plasterboard Pty Ltd.</t>
  </si>
  <si>
    <t>Märkte_Meldedaten_0690_JÜ</t>
  </si>
  <si>
    <t>Knauf Australia Pty. Ltd.</t>
  </si>
  <si>
    <t>0690</t>
  </si>
  <si>
    <t>Märkte_Meldedaten_0711_JÜ</t>
  </si>
  <si>
    <t>Knauf Riessler GmbH &amp; Co. KG</t>
  </si>
  <si>
    <t>0711</t>
  </si>
  <si>
    <t>Märkte_Meldedaten_4002_JÜ</t>
  </si>
  <si>
    <t>Märkte_Meldedaten_4003_JÜ</t>
  </si>
  <si>
    <t>Märkte_Meldedaten_4005_JÜ</t>
  </si>
  <si>
    <t>Märkte_Meldedaten_4006_JÜ</t>
  </si>
  <si>
    <t>Märkte_Meldedaten_4007_JÜ</t>
  </si>
  <si>
    <t>Märkte_Meldedaten_4009_JÜ</t>
  </si>
  <si>
    <t>Märkte_Meldedaten_4010_JÜ</t>
  </si>
  <si>
    <t>Märkte_Meldedaten_4012_JÜ</t>
  </si>
  <si>
    <t>QUICKCIEL SARL</t>
  </si>
  <si>
    <t>4012</t>
  </si>
  <si>
    <t>Märkte_Meldedaten_4015_JÜ</t>
  </si>
  <si>
    <t>Märkte_Meldedaten_4016_JÜ</t>
  </si>
  <si>
    <t>Märkte_Meldedaten_4019_JÜ</t>
  </si>
  <si>
    <t>Macaple SAS</t>
  </si>
  <si>
    <t>4019</t>
  </si>
  <si>
    <t>Märkte_Meldedaten_4020_JÜ</t>
  </si>
  <si>
    <t>Märkte_Meldedaten_4024_JÜ</t>
  </si>
  <si>
    <t>Bové SAS</t>
  </si>
  <si>
    <t>4024</t>
  </si>
  <si>
    <t>Märkte_Meldedaten_4031_JÜ</t>
  </si>
  <si>
    <t>Märkte_Meldedaten_4039_JÜ</t>
  </si>
  <si>
    <t>Knauf Building Services SAS</t>
  </si>
  <si>
    <t>4039</t>
  </si>
  <si>
    <t>Märkte_Meldedaten_4045_JÜ</t>
  </si>
  <si>
    <t>Märkte_Meldedaten_4051_JÜ</t>
  </si>
  <si>
    <t>Märkte_Meldedaten_4053_JÜ</t>
  </si>
  <si>
    <t>Lithaan B.V.</t>
  </si>
  <si>
    <t>4053</t>
  </si>
  <si>
    <t>Märkte_Meldedaten_4058_JÜ</t>
  </si>
  <si>
    <t>Knauf Penoplast OOO, Krasnogorsk</t>
  </si>
  <si>
    <t>4058</t>
  </si>
  <si>
    <t>Märkte_Meldedaten_4060_JÜ</t>
  </si>
  <si>
    <t>Knauf Penoplast OOO, St. Petersburg</t>
  </si>
  <si>
    <t>4060</t>
  </si>
  <si>
    <t>Märkte_Meldedaten_4061_JÜ</t>
  </si>
  <si>
    <t>Märkte_Meldedaten_4062_JÜ</t>
  </si>
  <si>
    <t>Märkte_Meldedaten_4063_JÜ</t>
  </si>
  <si>
    <t>Knauf Plast OOO, Kaliningrad</t>
  </si>
  <si>
    <t>4063</t>
  </si>
  <si>
    <t>Märkte_Meldedaten_4065_JÜ</t>
  </si>
  <si>
    <t>Märkte_Meldedaten_4066_JÜ</t>
  </si>
  <si>
    <t>Knauf Isopor da Amazonia Ltda., Manaus</t>
  </si>
  <si>
    <t>4066</t>
  </si>
  <si>
    <t>Märkte_Meldedaten_4068_JÜ</t>
  </si>
  <si>
    <t>Märkte_Meldedaten_4073_JÜ</t>
  </si>
  <si>
    <t>Knauf Pack Hungary Kft.</t>
  </si>
  <si>
    <t>4073</t>
  </si>
  <si>
    <t>Märkte_Meldedaten_4075_JÜ</t>
  </si>
  <si>
    <t>Märkte_Meldedaten_4077_JÜ</t>
  </si>
  <si>
    <t>Knauf Isol. Kft.</t>
  </si>
  <si>
    <t>4077</t>
  </si>
  <si>
    <t>Märkte_Meldedaten_4079_JÜ</t>
  </si>
  <si>
    <t>Knauf Industries Maroc</t>
  </si>
  <si>
    <t>4079</t>
  </si>
  <si>
    <t>Märkte_Meldedaten_4081_JÜ</t>
  </si>
  <si>
    <t>SCI du Mittelfeld</t>
  </si>
  <si>
    <t>4081</t>
  </si>
  <si>
    <t>Märkte_Meldedaten_4091_JÜ</t>
  </si>
  <si>
    <t>Märkte_Meldedaten_4093_JÜ</t>
  </si>
  <si>
    <t>Knauf Bâtiment SAS</t>
  </si>
  <si>
    <t>4093</t>
  </si>
  <si>
    <t>Märkte_Meldedaten_4095_JÜ</t>
  </si>
  <si>
    <t>Knauf Industries SAS</t>
  </si>
  <si>
    <t>4095</t>
  </si>
  <si>
    <t>Märkte_Meldedaten_4097_JÜ</t>
  </si>
  <si>
    <t>Märkte_Meldedaten_4100_JÜ</t>
  </si>
  <si>
    <t>Styrocorte São Simão Ltda.</t>
  </si>
  <si>
    <t>4100</t>
  </si>
  <si>
    <t>Märkte_Meldedaten_4101_JÜ</t>
  </si>
  <si>
    <t>Styrocorte Minas Gerais Ltda., Sarzedo</t>
  </si>
  <si>
    <t>4101</t>
  </si>
  <si>
    <t>Märkte_Meldedaten_4102_JÜ</t>
  </si>
  <si>
    <t>Styrocorte Da Bahia Ltda, Simoes Filho</t>
  </si>
  <si>
    <t>4102</t>
  </si>
  <si>
    <t>Märkte_Meldedaten_4103_JÜ</t>
  </si>
  <si>
    <t>Styrocorte Sao Paulo Ltda, Atibaia</t>
  </si>
  <si>
    <t>4103</t>
  </si>
  <si>
    <t>Märkte_Meldedaten_4202_JÜ</t>
  </si>
  <si>
    <t>Knauf Insulation Holding UK</t>
  </si>
  <si>
    <t>4202</t>
  </si>
  <si>
    <t>Märkte_Meldedaten_4204_JÜ</t>
  </si>
  <si>
    <t>Märkte_Meldedaten_4205_JÜ</t>
  </si>
  <si>
    <t>Knauf Insulation Holding AG</t>
  </si>
  <si>
    <t>4205</t>
  </si>
  <si>
    <t>Märkte_Meldedaten_4206_JÜ</t>
  </si>
  <si>
    <t>Märkte_Meldedaten_4210_JÜ</t>
  </si>
  <si>
    <t>Märkte_Meldedaten_4214_JÜ</t>
  </si>
  <si>
    <t>Knauf Insulation SPRL, Visé</t>
  </si>
  <si>
    <t>Märkte_Meldedaten_4215_JÜ</t>
  </si>
  <si>
    <t>Knauf Insulation OOO</t>
  </si>
  <si>
    <t>Märkte_Meldedaten_4216_JÜ</t>
  </si>
  <si>
    <t>Märkte_Meldedaten_4217_JÜ</t>
  </si>
  <si>
    <t>Knauf Insulation d.o.o., Surdulica</t>
  </si>
  <si>
    <t>Märkte_Meldedaten_4218_JÜ</t>
  </si>
  <si>
    <t>Knauf Insulation Ukraina TOV</t>
  </si>
  <si>
    <t>4218</t>
  </si>
  <si>
    <t>Märkte_Meldedaten_4219_JÜ</t>
  </si>
  <si>
    <t>Märkte_Meldedaten_4220_JÜ</t>
  </si>
  <si>
    <t>Märkte_Meldedaten_4222_JÜ</t>
  </si>
  <si>
    <t>Märkte_Meldedaten_4223_JÜ</t>
  </si>
  <si>
    <t>Knauf Insulation Technologie SPRL</t>
  </si>
  <si>
    <t>4223</t>
  </si>
  <si>
    <t>Märkte_Meldedaten_4224_JÜ</t>
  </si>
  <si>
    <t>Märkte_Meldedaten_4225_JÜ</t>
  </si>
  <si>
    <t>Märkte_Meldedaten_4226_JÜ</t>
  </si>
  <si>
    <t>Knauf Insulation AB</t>
  </si>
  <si>
    <t>4226</t>
  </si>
  <si>
    <t>Märkte_Meldedaten_4227_JÜ</t>
  </si>
  <si>
    <t>Knauf Insulation AS</t>
  </si>
  <si>
    <t>4227</t>
  </si>
  <si>
    <t>Märkte_Meldedaten_4228_JÜ</t>
  </si>
  <si>
    <t>Knauf Insulation Oy</t>
  </si>
  <si>
    <t>4228</t>
  </si>
  <si>
    <t>Märkte_Meldedaten_4229_JÜ</t>
  </si>
  <si>
    <t>Knauf Insulation Service TOV</t>
  </si>
  <si>
    <t>4229</t>
  </si>
  <si>
    <t>Märkte_Meldedaten_4230_JÜ</t>
  </si>
  <si>
    <t>Märkte_Meldedaten_4231_JÜ</t>
  </si>
  <si>
    <t>Knauf Insulation AE</t>
  </si>
  <si>
    <t>4231</t>
  </si>
  <si>
    <t>Märkte_Meldedaten_4232_JÜ</t>
  </si>
  <si>
    <t>Knauf Insulation EOOD</t>
  </si>
  <si>
    <t>4232</t>
  </si>
  <si>
    <t>Märkte_Meldedaten_4233_JÜ</t>
  </si>
  <si>
    <t>Knauf İnsulation İzolasyon Sanayi ve Ticaret A.S.</t>
  </si>
  <si>
    <t>Märkte_Meldedaten_4234_JÜ</t>
  </si>
  <si>
    <t>Knauf Insulation Tjumen OOO</t>
  </si>
  <si>
    <t>Märkte_Meldedaten_4235_JÜ</t>
  </si>
  <si>
    <t>Märkte_Meldedaten_4236_JÜ</t>
  </si>
  <si>
    <t>Knauf Insulation Ltd. Auckland</t>
  </si>
  <si>
    <t>4236</t>
  </si>
  <si>
    <t>Märkte_Meldedaten_4301_JÜ</t>
  </si>
  <si>
    <t>Knauf Insulation GmbH, Fürnitz</t>
  </si>
  <si>
    <t>Märkte_Meldedaten_4302_JÜ</t>
  </si>
  <si>
    <t>Knauf Insulation Operation GmbH, Simbach am Inn</t>
  </si>
  <si>
    <t>Märkte_Meldedaten_4303_JÜ</t>
  </si>
  <si>
    <t>Knauf Insulation Technology GmbH</t>
  </si>
  <si>
    <t>4303</t>
  </si>
  <si>
    <t>Märkte_Meldedaten_4305_JÜ</t>
  </si>
  <si>
    <t>Knauf Insulation d.o.o., Novi Marof</t>
  </si>
  <si>
    <t>Märkte_Meldedaten_4306_JÜ</t>
  </si>
  <si>
    <t>Heradesign Nederland B.V.</t>
  </si>
  <si>
    <t>4306</t>
  </si>
  <si>
    <t>Märkte_Meldedaten_4307_JÜ</t>
  </si>
  <si>
    <t>Märkte_Meldedaten_4308_JÜ</t>
  </si>
  <si>
    <t>Knauf Insulation s.r.o., Nova Bana</t>
  </si>
  <si>
    <t>Märkte_Meldedaten_4309_JÜ</t>
  </si>
  <si>
    <t>Knauf Insulation d.o.o., Skofja Loka</t>
  </si>
  <si>
    <t>4309</t>
  </si>
  <si>
    <t>Märkte_Meldedaten_4310_JÜ</t>
  </si>
  <si>
    <t>Märkte_Meldedaten_4311_JÜ</t>
  </si>
  <si>
    <t>Heradesign España S.L.</t>
  </si>
  <si>
    <t>4311</t>
  </si>
  <si>
    <t>Märkte_Meldedaten_4312_JÜ</t>
  </si>
  <si>
    <t>Knauf Insulation Kft.</t>
  </si>
  <si>
    <t>Märkte_Meldedaten_4313_JÜ</t>
  </si>
  <si>
    <t>Ideal Baustoffwerk M. Reichenberger GmbH &amp; Co. KG</t>
  </si>
  <si>
    <t>4313</t>
  </si>
  <si>
    <t>Märkte_Meldedaten_4314_JÜ</t>
  </si>
  <si>
    <t>Knauf Insulation GmbH, Simbach</t>
  </si>
  <si>
    <t>Märkte_Meldedaten_4315_JÜ</t>
  </si>
  <si>
    <t>C&amp;G Verwaltungs-GmbH</t>
  </si>
  <si>
    <t>4315</t>
  </si>
  <si>
    <t>Märkte_Meldedaten_4316_JÜ</t>
  </si>
  <si>
    <t>Knauf Insulation Trading spol. s.r.o.</t>
  </si>
  <si>
    <t>Märkte_Meldedaten_4317_JÜ</t>
  </si>
  <si>
    <t>M. Reichenberger GmbH</t>
  </si>
  <si>
    <t>4317</t>
  </si>
  <si>
    <t>Märkte_Meldedaten_4318_JÜ</t>
  </si>
  <si>
    <t>Global B&amp;C d.o.o.</t>
  </si>
  <si>
    <t>4318</t>
  </si>
  <si>
    <t>Märkte_Meldedaten_4319_JÜ</t>
  </si>
  <si>
    <t>Heraklith CEE Holding GmbH</t>
  </si>
  <si>
    <t>4319</t>
  </si>
  <si>
    <t>Märkte_Meldedaten_4325_JÜ</t>
  </si>
  <si>
    <t>Knauf Insulation Tehnologija d.o.o., Skofja Loka</t>
  </si>
  <si>
    <t>4325</t>
  </si>
  <si>
    <t>0010 Knauf Gips KG, Iphofen</t>
  </si>
  <si>
    <t>4246 Knauf Insulation Inc.</t>
  </si>
  <si>
    <t>4314 Knauf Insulation GmbH, Simbach</t>
  </si>
  <si>
    <t>0085 Knauf (UK) GmbH</t>
  </si>
  <si>
    <t>4206 Knauf Insulation Ltd., St. Helens</t>
  </si>
  <si>
    <t>0217 N. et B. Knauf et Cie. S.C.S.</t>
  </si>
  <si>
    <t>0126 Knauf Gips OOO, Krasnogorsk</t>
  </si>
  <si>
    <t>0022 Knauf Bauprodukte GmbH &amp; Co. KG</t>
  </si>
  <si>
    <t>0230 Knauf AMF GmbH &amp; Co. KG</t>
  </si>
  <si>
    <t>4210 Knauf Insulation SAS, Paris</t>
  </si>
  <si>
    <t>4214 Knauf Insulation SPRL, Visé</t>
  </si>
  <si>
    <t>0689 Knauf Plasterboard Pty Ltd.</t>
  </si>
  <si>
    <t>0656 Knauf Petroboard ZAO</t>
  </si>
  <si>
    <t>0081 Knauf di Knauf S.r.l. s.a.s.</t>
  </si>
  <si>
    <t>0093 Knauf Plâtres et Cie. S.C.S.</t>
  </si>
  <si>
    <t>4310 Knauf Insulation  d.o.o., Skofja Loka</t>
  </si>
  <si>
    <t>0077 Knauf B.V.</t>
  </si>
  <si>
    <t>0120 Knauf Sp. z o.o., Warschau</t>
  </si>
  <si>
    <t>0253 Knauf  A.S.</t>
  </si>
  <si>
    <t>0104 Knauf AG</t>
  </si>
  <si>
    <t>0111 Knauf Iran P.J.S.C.</t>
  </si>
  <si>
    <t>0500 Richter-System GmbH &amp; Co KG</t>
  </si>
  <si>
    <t>0096 Knauf GmbH Suc. en Espana</t>
  </si>
  <si>
    <t>0017 Knauf Marmorit GmbH</t>
  </si>
  <si>
    <t>4219 Knauf Insulation SAS, Lannemezan</t>
  </si>
  <si>
    <t>0083 B. en N. Knauf et Cie Isolava G.C.V.</t>
  </si>
  <si>
    <t>4003 Knauf Sud Est SAS</t>
  </si>
  <si>
    <t>0299 Norgips Sp. z o.o., Polen</t>
  </si>
  <si>
    <t>4006 Knauf Ile de France SAS</t>
  </si>
  <si>
    <t>0128 Knauf Gips Kuban OOO</t>
  </si>
  <si>
    <t>0070 Knauf Gesellschaft m.b.H., Weißenbach</t>
  </si>
  <si>
    <t>0087 Knauf A/S</t>
  </si>
  <si>
    <t>0379 Knauf Gips Kolpino OOO, St. Petersburg</t>
  </si>
  <si>
    <t>0314 VG-Orth GmbH &amp; Co. KG, Stadtoldendorf</t>
  </si>
  <si>
    <t>4020 Knauf Industries Ouest SAS</t>
  </si>
  <si>
    <t>0042 Knauf Deutsche Gipswerke KG</t>
  </si>
  <si>
    <t>0226 Knauf Danogips GmbH</t>
  </si>
  <si>
    <t>0121 Knauf Belchatów Sp. z o.o.</t>
  </si>
  <si>
    <t>0145 Knauf Gips Novomoskovsk OOO</t>
  </si>
  <si>
    <t>0301 Norgips Norge AS, Norwegen</t>
  </si>
  <si>
    <t>4204 Elosa Trading AG, Schweiz</t>
  </si>
  <si>
    <t>4045 Gabriel Technologie</t>
  </si>
  <si>
    <t>4244 Silvercote LLC</t>
  </si>
  <si>
    <t>0278 Sakret Bausysteme GmbH &amp; Co. KG, Neuss</t>
  </si>
  <si>
    <t>4002 KNAUF EST SAS</t>
  </si>
  <si>
    <t>0030 Danogips GmbH &amp; Co. KG, Neuss</t>
  </si>
  <si>
    <t>0150 Knauf Gips Kiev TOV</t>
  </si>
  <si>
    <t>4005 Knauf Sud Ouest SAS, Colomiers</t>
  </si>
  <si>
    <t>4216 Knauf Insulation spol. s r. o., Prag</t>
  </si>
  <si>
    <t>4302 Knauf Insulation Operation GmbH, Simbach</t>
  </si>
  <si>
    <t>0015 Knauf Integral KG</t>
  </si>
  <si>
    <t>0185 Orbond Gypsum Industries Ltd.</t>
  </si>
  <si>
    <t>0115 Knauf SIA, Riga</t>
  </si>
  <si>
    <t>0203 Knauf do Brasil Ltda.</t>
  </si>
  <si>
    <t>0248 Knauf Information Services GmbH</t>
  </si>
  <si>
    <t>4308 Knauf Insulation s.r.o., Nová Bana</t>
  </si>
  <si>
    <t>0025 KNAUF AQUAPANEL GmbH</t>
  </si>
  <si>
    <t>0609 Knauf Gips Baikal OOO</t>
  </si>
  <si>
    <t>4215 Knauf Insulation OOO, Stupino</t>
  </si>
  <si>
    <t>0137 Knauf Gips Tscheljabinsk OOO</t>
  </si>
  <si>
    <t>0202 Yesos Knauf GmbH</t>
  </si>
  <si>
    <t>0623 Knauf RAK FZE</t>
  </si>
  <si>
    <t>0014 Knauf PFT GmbH &amp; Co. KG</t>
  </si>
  <si>
    <t>4007 Knauf Ouest SAS</t>
  </si>
  <si>
    <t>0124 Knauf New Building Material (Wuhu) Co. Ltd.</t>
  </si>
  <si>
    <t>4016 Knauf Industries Est SAS</t>
  </si>
  <si>
    <t>0279 Knauf Gips Donbass TOV</t>
  </si>
  <si>
    <t>4068 Knauf Plâtres SARL</t>
  </si>
  <si>
    <t>4301 Knauf Insulation GmbH, Fürnitz</t>
  </si>
  <si>
    <t>4061 Knauf Industries Polska Sp. z o.o.</t>
  </si>
  <si>
    <t>0106 Knauf Praha spol. s r.o.</t>
  </si>
  <si>
    <t>4075 Knauf Miret SL</t>
  </si>
  <si>
    <t>0102 Knauf Bulgaria EOOD, Sofia</t>
  </si>
  <si>
    <t>0251 Knauf Aquapanel GmbH &amp; Co. KG</t>
  </si>
  <si>
    <t>4225 Knauf Insulation Pty Ltd.</t>
  </si>
  <si>
    <t>4305 Knauf Insulation d.o.o., Novi Marof</t>
  </si>
  <si>
    <t>4009 Knauf Industries Nord SAS</t>
  </si>
  <si>
    <t>0606 Knauf LLC, Dubai</t>
  </si>
  <si>
    <t>4010 Knauf Fibre SAS</t>
  </si>
  <si>
    <t>0268 Knauf Gips Kaptschagaj TOO, Kasachstan</t>
  </si>
  <si>
    <t>4111 Isobox Technologies SAS</t>
  </si>
  <si>
    <t>0177 Knauf Bauprodukte Polska Sp. z o.o.</t>
  </si>
  <si>
    <t>0604 Knauf Gips Buchara OOO</t>
  </si>
  <si>
    <t>4051 Knauf Insulation BV</t>
  </si>
  <si>
    <t>4233 Knauf Insulation Izolasyon Sanayi Ve Ticaret Anonim Sirketi</t>
  </si>
  <si>
    <t>0079 Knauf Oy</t>
  </si>
  <si>
    <t>0238 Guangdong Knauf New Building Material products Co. Ltd.</t>
  </si>
  <si>
    <t>4091 Knauf SAS, Wolfgantzen</t>
  </si>
  <si>
    <t>0254 Knauf New Building System (Tianjin) Co. Ltd.</t>
  </si>
  <si>
    <t>4015 Knauf ISBA SAS</t>
  </si>
  <si>
    <t>4062 Knauf Insulation SPA, Turin</t>
  </si>
  <si>
    <t>0082 Knauf Gypsopiia A.B.E.E.</t>
  </si>
  <si>
    <t>4217 Knauf Insulation d.o.o., Beograd</t>
  </si>
  <si>
    <t>0123 Knauf Gips s.r.l.</t>
  </si>
  <si>
    <t>0387 climowool GmbH</t>
  </si>
  <si>
    <t>0156 HOME PRATIK S.A.S.</t>
  </si>
  <si>
    <t>0721 KG Stroj Sistemy OOO</t>
  </si>
  <si>
    <t>0259 Knauf d.o.o. Knin</t>
  </si>
  <si>
    <t>4065 Knauf Isopor Ltda.</t>
  </si>
  <si>
    <t>0719 Knauf AMF Plafonds et Systèmes SAS</t>
  </si>
  <si>
    <t>0269 Knauf Kungur OOO</t>
  </si>
  <si>
    <t>0176 Lasselsberger-Knauf Kft.</t>
  </si>
  <si>
    <t>0513 Richter System SAS</t>
  </si>
  <si>
    <t>0639 Knauf Ltd. &amp; Partner</t>
  </si>
  <si>
    <t>4234 Knauf Insulation OOO, Tjumen</t>
  </si>
  <si>
    <t>0189 Knauf Radika A.D.</t>
  </si>
  <si>
    <t>0288 PT Knauf Gypsum Indonesia</t>
  </si>
  <si>
    <t>4097 Knauf Industries Gestion SAS</t>
  </si>
  <si>
    <t>0333 Knauf AMF Deckensysteme Ges. m.b.H</t>
  </si>
  <si>
    <t>0627 Knauf Plasterboard (Taicang) Co. Ltd.</t>
  </si>
  <si>
    <t>0117 Knauf d.o.o., Skopje</t>
  </si>
  <si>
    <t>4220 Knauf Insulation S.L. Barcelona</t>
  </si>
  <si>
    <t>0651 Knauf Gips Tbilisi OOO</t>
  </si>
  <si>
    <t>0646 Marbos GmbH &amp; Co. KG</t>
  </si>
  <si>
    <t>0685 Knauf Gypsum (Thailand) Limited</t>
  </si>
  <si>
    <t>4312 Knauf Insulation Kft.</t>
  </si>
  <si>
    <t>0118 Knauf-Gips S.R.L., Balti</t>
  </si>
  <si>
    <t>4031 Knauf Insulation Artix SAS</t>
  </si>
  <si>
    <t>4235 Knauf Insulation Ltd., Brossard, Québec</t>
  </si>
  <si>
    <t>0071 Knauf International GmbH</t>
  </si>
  <si>
    <t>0043 GFR Ges. für Aufbereitg. und Verwertg. von Reststoffen mbH</t>
  </si>
  <si>
    <t>0001 Gebr. Knauf KG</t>
  </si>
  <si>
    <t>0611 Knauf Aquapanel ABEE</t>
  </si>
  <si>
    <t>0276 Knauf de Chile Limitada</t>
  </si>
  <si>
    <t>0378 Knauf Zemun d.o.o.</t>
  </si>
  <si>
    <t>0133 Knauf Gips Dzershinsk OOO</t>
  </si>
  <si>
    <t>4316 Knauf Insulation Trading s r.o.</t>
  </si>
  <si>
    <t>4222 Knauf Insulation s.r.l., Bukarest</t>
  </si>
  <si>
    <t>0732 Knauf de Colombia S.A.S.</t>
  </si>
  <si>
    <t>0016 Knauf Engineering GmbH</t>
  </si>
  <si>
    <t>4230 Knauf Insulation Trading GmbH</t>
  </si>
  <si>
    <t>4307 Knauf Insulation Sp. z o.o.</t>
  </si>
  <si>
    <t>0380 Bucharagips SP OAO</t>
  </si>
  <si>
    <t>4237 Knauf Insulation A/S</t>
  </si>
  <si>
    <t>4240 Knauf Exeed Insulation LLC</t>
  </si>
  <si>
    <t>0122 Knauf Jaworzno III Sp. z o.o</t>
  </si>
  <si>
    <t>0073 L'Anhydrite Lorraine S.A.R.L.</t>
  </si>
  <si>
    <t>0320 Knauf Insulation Holding GmbH</t>
  </si>
  <si>
    <t>4224 Manson Insulation Products Ltd.</t>
  </si>
  <si>
    <t>0255 Knauf Hong Kong Ltd.</t>
  </si>
  <si>
    <t>Knauf Insulation, LLC</t>
  </si>
  <si>
    <t>ISOMAT</t>
  </si>
  <si>
    <t>Guangdong Knauf New Build. Material Prod. Co. Ltd.</t>
  </si>
  <si>
    <t>KG Stroj Sistemy 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</si>
</sst>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#_X_X"/>
    <numFmt numFmtId="165" formatCode="#,##0.0"/>
    <numFmt numFmtId="166" formatCode="0\ &quot;px&quot;"/>
    <numFmt numFmtId="167" formatCode="#,##0_'"/>
    <numFmt numFmtId="168" formatCode="0000"/>
    <numFmt numFmtId="169" formatCode="#,##0.00;\-#,##0.00"/>
    <numFmt numFmtId="170" formatCode="d\/m\/yy"/>
    <numFmt numFmtId="171" formatCode="0.0"/>
  </numFmts>
  <fonts count="46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6"/>
      <name val="Arial"/>
      <family val="2"/>
    </font>
    <font>
      <sz val="7"/>
      <name val="Tms Rmn"/>
    </font>
    <font>
      <sz val="8"/>
      <name val="Arial"/>
      <family val="2"/>
    </font>
    <font>
      <sz val="24"/>
      <name val="Times New Roman"/>
      <family val="1"/>
    </font>
    <font>
      <b/>
      <sz val="12"/>
      <name val="Vogue"/>
      <family val="2"/>
    </font>
    <font>
      <sz val="10"/>
      <name val="Helv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7"/>
      <color rgb="FF414042"/>
      <name val="Frutiger Neue LT Pro Book"/>
      <family val="2"/>
    </font>
    <font>
      <sz val="7.5"/>
      <color rgb="FF414042"/>
      <name val="Frutiger Neue LT Pro Light"/>
      <family val="2"/>
    </font>
    <font>
      <sz val="6"/>
      <color rgb="FF414042"/>
      <name val="Frutiger Neue LT Pro Light"/>
      <family val="2"/>
    </font>
    <font>
      <b/>
      <sz val="7.5"/>
      <color rgb="FF00AEEF"/>
      <name val="Frutiger Neue LT Pro Book"/>
      <family val="2"/>
    </font>
    <font>
      <b/>
      <sz val="7"/>
      <color rgb="FF00AEEF"/>
      <name val="Frutiger Neue LT Pro Book"/>
      <family val="2"/>
    </font>
    <font>
      <sz val="7"/>
      <color theme="1"/>
      <name val="Frutiger Neue LT Pro Light"/>
      <family val="2"/>
    </font>
    <font>
      <sz val="7"/>
      <color rgb="FF414042"/>
      <name val="Frutiger Neue LT Pro Light"/>
      <family val="2"/>
    </font>
    <font>
      <sz val="10"/>
      <color rgb="FFFF0000"/>
      <name val="Arial"/>
      <family val="2"/>
    </font>
    <font>
      <sz val="10"/>
      <color rgb="FF00AEEF"/>
      <name val="Arial"/>
      <family val="2"/>
    </font>
    <font>
      <sz val="11"/>
      <color indexed="54"/>
      <name val="Arial"/>
      <family val="2"/>
    </font>
    <font>
      <sz val="6"/>
      <color indexed="59"/>
      <name val="Arial"/>
      <family val="2"/>
    </font>
    <font>
      <sz val="6"/>
      <color indexed="59"/>
      <name val="Arial Unicode MS"/>
      <family val="2"/>
    </font>
    <font>
      <b/>
      <sz val="10"/>
      <color indexed="55"/>
      <name val="Frutiger Neue LT Pro Bold"/>
      <family val="2"/>
    </font>
    <font>
      <b/>
      <sz val="10"/>
      <color indexed="59"/>
      <name val="Futura Md BT"/>
      <family val="2"/>
    </font>
    <font>
      <b/>
      <sz val="14"/>
      <color indexed="59"/>
      <name val="Futura Md BT"/>
      <family val="2"/>
    </font>
    <font>
      <sz val="8"/>
      <color indexed="55"/>
      <name val="Frutiger Neue LT Pro Bold"/>
      <family val="2"/>
    </font>
    <font>
      <sz val="8"/>
      <color indexed="59"/>
      <name val="Futura Md BT"/>
      <family val="2"/>
    </font>
    <font>
      <sz val="12"/>
      <color indexed="59"/>
      <name val="Futura BdCn BT"/>
      <family val="2"/>
    </font>
    <font>
      <sz val="12"/>
      <color indexed="59"/>
      <name val="Times New Roman"/>
      <family val="1"/>
    </font>
    <font>
      <sz val="6"/>
      <color indexed="8"/>
      <name val="Frutiger Neue LT Pro Light"/>
      <family val="2"/>
    </font>
    <font>
      <sz val="8"/>
      <color indexed="59"/>
      <name val="Futura BdCn BT"/>
      <family val="2"/>
    </font>
    <font>
      <sz val="7.5"/>
      <color indexed="8"/>
      <name val="Frutiger Neue LT Pro Light"/>
      <family val="2"/>
    </font>
    <font>
      <sz val="7"/>
      <color indexed="8"/>
      <name val="Frutiger Neue LT Pro Light"/>
      <family val="2"/>
    </font>
    <font>
      <b/>
      <sz val="10"/>
      <color indexed="10"/>
      <name val="Arial"/>
      <family val="2"/>
    </font>
    <font>
      <sz val="7.5"/>
      <color indexed="55"/>
      <name val="Frutiger Neue LT Pro Bold"/>
      <family val="2"/>
    </font>
    <font>
      <sz val="7"/>
      <color indexed="55"/>
      <name val="Frutiger Neue LT Pro Bold"/>
      <family val="2"/>
    </font>
    <font>
      <sz val="8"/>
      <color indexed="59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0"/>
      <color indexed="55"/>
      <name val="Arial"/>
      <family val="2"/>
    </font>
    <font>
      <sz val="6"/>
      <color indexed="55"/>
      <name val="Arial Unicode MS"/>
      <family val="2"/>
    </font>
    <font>
      <b/>
      <sz val="14"/>
      <color indexed="55"/>
      <name val="Futura Md BT"/>
      <family val="2"/>
    </font>
    <font>
      <sz val="12"/>
      <color indexed="55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lightUp">
        <fgColor theme="1"/>
      </patternFill>
    </fill>
    <fill>
      <patternFill patternType="lightUp">
        <fgColor rgb="FF0070C0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3B3B3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00AEEF"/>
      </bottom>
      <diagonal/>
    </border>
    <border>
      <left/>
      <right/>
      <top/>
      <bottom style="medium">
        <color rgb="FF00AEEF"/>
      </bottom>
      <diagonal/>
    </border>
    <border>
      <left/>
      <right/>
      <top/>
      <bottom style="thin">
        <color rgb="FF808285"/>
      </bottom>
      <diagonal/>
    </border>
    <border>
      <left/>
      <right/>
      <top/>
      <bottom style="medium">
        <color rgb="FF808285"/>
      </bottom>
      <diagonal/>
    </border>
    <border>
      <left/>
      <right style="thick">
        <color rgb="FFFFFFFF"/>
      </right>
      <top/>
      <bottom/>
      <diagonal/>
    </border>
    <border>
      <left/>
      <right/>
      <top style="thin">
        <color rgb="FF808285"/>
      </top>
      <bottom style="medium">
        <color rgb="FF808285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 style="thin">
        <color rgb="FF969696"/>
      </top>
      <bottom style="thin">
        <color rgb="FF808285"/>
      </bottom>
      <diagonal/>
    </border>
    <border>
      <left/>
      <right/>
      <top style="thin">
        <color rgb="FF808285"/>
      </top>
      <bottom style="medium">
        <color rgb="FF00B0F0"/>
      </bottom>
      <diagonal/>
    </border>
  </borders>
  <cellStyleXfs count="36">
    <xf numFmtId="0" fontId="0" fillId="0" borderId="0"/>
    <xf numFmtId="0" fontId="10" fillId="3" borderId="0"/>
    <xf numFmtId="0" fontId="11" fillId="4" borderId="0">
      <alignment horizontal="center" vertical="center" wrapText="1"/>
    </xf>
    <xf numFmtId="0" fontId="11" fillId="5" borderId="0"/>
    <xf numFmtId="0" fontId="1" fillId="6" borderId="0"/>
    <xf numFmtId="0" fontId="12" fillId="7" borderId="0"/>
    <xf numFmtId="0" fontId="2" fillId="0" borderId="0"/>
    <xf numFmtId="0" fontId="1" fillId="8" borderId="1">
      <alignment horizontal="center" vertical="center" wrapText="1"/>
    </xf>
    <xf numFmtId="0" fontId="12" fillId="9" borderId="0"/>
    <xf numFmtId="170" fontId="6" fillId="0" borderId="0">
      <alignment vertical="center"/>
    </xf>
    <xf numFmtId="0" fontId="12" fillId="6" borderId="2"/>
    <xf numFmtId="0" fontId="12" fillId="7" borderId="0">
      <alignment horizontal="right"/>
    </xf>
    <xf numFmtId="0" fontId="10" fillId="10" borderId="3">
      <alignment horizontal="right"/>
    </xf>
    <xf numFmtId="0" fontId="1" fillId="11" borderId="0"/>
    <xf numFmtId="0" fontId="13" fillId="0" borderId="0"/>
    <xf numFmtId="0" fontId="14" fillId="0" borderId="0">
      <alignment horizontal="right"/>
    </xf>
    <xf numFmtId="0" fontId="15" fillId="0" borderId="0">
      <alignment horizontal="left"/>
    </xf>
    <xf numFmtId="0" fontId="16" fillId="0" borderId="4"/>
    <xf numFmtId="0" fontId="17" fillId="0" borderId="5"/>
    <xf numFmtId="0" fontId="18" fillId="0" borderId="6"/>
    <xf numFmtId="0" fontId="13" fillId="0" borderId="7"/>
    <xf numFmtId="0" fontId="9" fillId="0" borderId="0"/>
    <xf numFmtId="0" fontId="12" fillId="0" borderId="0"/>
    <xf numFmtId="9" fontId="10" fillId="0" borderId="0"/>
    <xf numFmtId="0" fontId="1" fillId="12" borderId="0">
      <alignment horizontal="center" vertical="center" wrapText="1"/>
    </xf>
    <xf numFmtId="0" fontId="19" fillId="0" borderId="0">
      <alignment horizontal="left"/>
    </xf>
    <xf numFmtId="0" fontId="12" fillId="0" borderId="0"/>
    <xf numFmtId="0" fontId="10" fillId="0" borderId="0"/>
    <xf numFmtId="0" fontId="1" fillId="0" borderId="0"/>
    <xf numFmtId="0" fontId="2" fillId="0" borderId="0"/>
    <xf numFmtId="0" fontId="10" fillId="0" borderId="0"/>
    <xf numFmtId="169" fontId="5" fillId="0" borderId="0"/>
    <xf numFmtId="0" fontId="19" fillId="0" borderId="0">
      <alignment horizontal="right"/>
    </xf>
    <xf numFmtId="0" fontId="7" fillId="0" borderId="0"/>
    <xf numFmtId="0" fontId="8" fillId="0" borderId="0"/>
    <xf numFmtId="9" fontId="3" fillId="13" borderId="0"/>
  </cellStyleXfs>
  <cellXfs count="68">
    <xf numFmtId="0" fontId="0" fillId="0" borderId="0" xfId="0" applyNumberFormat="1" applyFont="1" applyFill="1" applyBorder="1"/>
    <xf numFmtId="0" fontId="0" fillId="0" borderId="0" xfId="0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0" fontId="20" fillId="0" borderId="0" xfId="0" applyNumberFormat="1" applyFont="1" applyFill="1" applyBorder="1"/>
    <xf numFmtId="0" fontId="21" fillId="0" borderId="0" xfId="0" applyNumberFormat="1" applyFont="1" applyFill="1" applyBorder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0" fontId="42" fillId="0" borderId="0" xfId="0" applyNumberFormat="1" applyFont="1" applyFill="1" applyBorder="1"/>
    <xf numFmtId="0" fontId="41" fillId="0" borderId="0" xfId="0" applyNumberFormat="1" applyFont="1" applyFill="1" applyBorder="1"/>
    <xf numFmtId="0" fontId="0" fillId="16" borderId="0" xfId="0" applyNumberFormat="1" applyFont="1" applyFill="1" applyBorder="1"/>
    <xf numFmtId="0" fontId="22" fillId="0" borderId="0" xfId="0" applyNumberFormat="1" applyFont="1" applyFill="1" applyBorder="1"/>
    <xf numFmtId="166" fontId="24" fillId="0" borderId="8" xfId="0" applyNumberFormat="1" applyFont="1" applyFill="1" applyBorder="1" applyAlignment="1">
      <alignment horizontal="center" vertical="center"/>
    </xf>
    <xf numFmtId="166" fontId="43" fillId="0" borderId="8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left"/>
    </xf>
    <xf numFmtId="166" fontId="24" fillId="0" borderId="0" xfId="0" applyNumberFormat="1" applyFont="1" applyFill="1" applyBorder="1" applyAlignment="1">
      <alignment horizontal="center" vertical="center"/>
    </xf>
    <xf numFmtId="166" fontId="43" fillId="0" borderId="0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Border="1" applyAlignment="1">
      <alignment horizontal="left" vertical="center"/>
    </xf>
    <xf numFmtId="0" fontId="23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centerContinuous" vertical="center" wrapText="1"/>
    </xf>
    <xf numFmtId="167" fontId="27" fillId="0" borderId="0" xfId="0" applyNumberFormat="1" applyFont="1" applyFill="1" applyBorder="1" applyAlignment="1">
      <alignment horizontal="centerContinuous" vertical="center" wrapText="1"/>
    </xf>
    <xf numFmtId="167" fontId="44" fillId="0" borderId="0" xfId="0" applyNumberFormat="1" applyFont="1" applyFill="1" applyBorder="1" applyAlignment="1">
      <alignment horizontal="centerContinuous" vertical="center" wrapText="1"/>
    </xf>
    <xf numFmtId="167" fontId="44" fillId="0" borderId="8" xfId="0" applyNumberFormat="1" applyFont="1" applyFill="1" applyBorder="1" applyAlignment="1">
      <alignment horizontal="centerContinuous" vertical="center" wrapText="1"/>
    </xf>
    <xf numFmtId="0" fontId="28" fillId="0" borderId="0" xfId="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Border="1" applyAlignment="1">
      <alignment horizontal="centerContinuous" vertical="center" wrapText="1"/>
    </xf>
    <xf numFmtId="167" fontId="31" fillId="0" borderId="0" xfId="0" applyNumberFormat="1" applyFont="1" applyFill="1" applyBorder="1" applyAlignment="1">
      <alignment horizontal="centerContinuous" vertical="center" wrapText="1"/>
    </xf>
    <xf numFmtId="167" fontId="45" fillId="0" borderId="0" xfId="0" applyNumberFormat="1" applyFont="1" applyFill="1" applyBorder="1" applyAlignment="1">
      <alignment horizontal="centerContinuous" vertical="center" wrapText="1"/>
    </xf>
    <xf numFmtId="167" fontId="45" fillId="0" borderId="8" xfId="0" applyNumberFormat="1" applyFont="1" applyFill="1" applyBorder="1" applyAlignment="1">
      <alignment horizontal="centerContinuous" vertical="center" wrapText="1"/>
    </xf>
    <xf numFmtId="0" fontId="32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center" vertical="center"/>
    </xf>
    <xf numFmtId="167" fontId="37" fillId="0" borderId="0" xfId="0" applyNumberFormat="1" applyFont="1" applyFill="1" applyBorder="1" applyAlignment="1">
      <alignment horizontal="centerContinuous"/>
    </xf>
    <xf numFmtId="0" fontId="33" fillId="0" borderId="0" xfId="0" applyNumberFormat="1" applyFont="1" applyFill="1" applyBorder="1" applyAlignment="1">
      <alignment horizontal="centerContinuous" vertical="center"/>
    </xf>
    <xf numFmtId="167" fontId="37" fillId="0" borderId="0" xfId="0" applyNumberFormat="1" applyFont="1" applyFill="1" applyBorder="1" applyAlignment="1">
      <alignment horizontal="centerContinuous" wrapText="1"/>
    </xf>
    <xf numFmtId="0" fontId="36" fillId="0" borderId="0" xfId="0" applyNumberFormat="1" applyFont="1" applyFill="1" applyBorder="1" applyAlignment="1">
      <alignment horizontal="right"/>
    </xf>
    <xf numFmtId="0" fontId="32" fillId="0" borderId="6" xfId="0" applyNumberFormat="1" applyFont="1" applyFill="1" applyBorder="1" applyAlignment="1">
      <alignment horizontal="left"/>
    </xf>
    <xf numFmtId="0" fontId="34" fillId="0" borderId="6" xfId="0" applyNumberFormat="1" applyFont="1" applyFill="1" applyBorder="1" applyAlignment="1">
      <alignment horizontal="right"/>
    </xf>
    <xf numFmtId="164" fontId="33" fillId="0" borderId="0" xfId="0" applyNumberFormat="1" applyFont="1" applyFill="1" applyBorder="1" applyAlignment="1">
      <alignment vertical="center"/>
    </xf>
    <xf numFmtId="0" fontId="37" fillId="0" borderId="5" xfId="0" applyNumberFormat="1" applyFont="1" applyFill="1" applyBorder="1" applyAlignment="1">
      <alignment horizontal="right"/>
    </xf>
    <xf numFmtId="168" fontId="23" fillId="15" borderId="0" xfId="0" applyNumberFormat="1" applyFont="1" applyFill="1" applyBorder="1" applyAlignment="1">
      <alignment horizontal="right"/>
    </xf>
    <xf numFmtId="168" fontId="23" fillId="14" borderId="0" xfId="0" applyNumberFormat="1" applyFont="1" applyFill="1" applyBorder="1" applyAlignment="1">
      <alignment horizontal="right"/>
    </xf>
    <xf numFmtId="0" fontId="35" fillId="0" borderId="6" xfId="0" applyNumberFormat="1" applyFont="1" applyFill="1" applyBorder="1" applyAlignment="1">
      <alignment horizontal="left" wrapText="1"/>
    </xf>
    <xf numFmtId="0" fontId="35" fillId="0" borderId="0" xfId="0" applyNumberFormat="1" applyFont="1" applyFill="1" applyBorder="1" applyAlignment="1">
      <alignment horizontal="right" wrapText="1"/>
    </xf>
    <xf numFmtId="165" fontId="35" fillId="0" borderId="6" xfId="0" applyNumberFormat="1" applyFont="1" applyFill="1" applyBorder="1" applyAlignment="1">
      <alignment horizontal="right"/>
    </xf>
    <xf numFmtId="165" fontId="35" fillId="0" borderId="0" xfId="0" applyNumberFormat="1" applyFont="1" applyFill="1" applyBorder="1" applyAlignment="1">
      <alignment horizontal="right"/>
    </xf>
    <xf numFmtId="165" fontId="38" fillId="0" borderId="6" xfId="0" applyNumberFormat="1" applyFont="1" applyFill="1" applyBorder="1" applyAlignment="1">
      <alignment horizontal="right"/>
    </xf>
    <xf numFmtId="165" fontId="35" fillId="0" borderId="15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0" fontId="40" fillId="0" borderId="0" xfId="0" applyNumberFormat="1" applyFont="1" applyFill="1" applyBorder="1"/>
    <xf numFmtId="0" fontId="0" fillId="0" borderId="10" xfId="0" applyNumberFormat="1" applyFont="1" applyFill="1" applyBorder="1"/>
    <xf numFmtId="0" fontId="0" fillId="0" borderId="11" xfId="0" applyNumberFormat="1" applyFont="1" applyFill="1" applyBorder="1"/>
    <xf numFmtId="0" fontId="0" fillId="0" borderId="12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171" fontId="1" fillId="0" borderId="0" xfId="0" applyNumberFormat="1" applyFont="1" applyFill="1" applyBorder="1"/>
    <xf numFmtId="168" fontId="23" fillId="0" borderId="0" xfId="0" applyNumberFormat="1" applyFont="1" applyFill="1" applyBorder="1" applyAlignment="1">
      <alignment horizontal="right"/>
    </xf>
    <xf numFmtId="0" fontId="0" fillId="0" borderId="13" xfId="0" applyNumberFormat="1" applyFont="1" applyFill="1" applyBorder="1"/>
    <xf numFmtId="0" fontId="0" fillId="0" borderId="14" xfId="0" applyNumberFormat="1" applyFont="1" applyFill="1" applyBorder="1"/>
    <xf numFmtId="0" fontId="39" fillId="0" borderId="0" xfId="0" applyNumberFormat="1" applyFont="1" applyFill="1" applyBorder="1" applyAlignment="1">
      <alignment vertical="center"/>
    </xf>
    <xf numFmtId="0" fontId="40" fillId="0" borderId="0" xfId="0" applyNumberFormat="1" applyFont="1" applyFill="1" applyBorder="1" applyAlignment="1">
      <alignment vertical="center"/>
    </xf>
    <xf numFmtId="169" fontId="4" fillId="14" borderId="0" xfId="0" applyNumberFormat="1" applyFont="1" applyFill="1" applyBorder="1" applyAlignment="1">
      <alignment horizontal="right"/>
    </xf>
    <xf numFmtId="0" fontId="23" fillId="14" borderId="0" xfId="0" applyNumberFormat="1" applyFont="1" applyFill="1" applyBorder="1" applyAlignment="1">
      <alignment horizontal="right"/>
    </xf>
    <xf numFmtId="0" fontId="35" fillId="0" borderId="9" xfId="0" applyNumberFormat="1" applyFont="1" applyFill="1" applyBorder="1" applyAlignment="1">
      <alignment horizontal="left" wrapText="1"/>
    </xf>
    <xf numFmtId="165" fontId="35" fillId="0" borderId="9" xfId="0" applyNumberFormat="1" applyFont="1" applyFill="1" applyBorder="1" applyAlignment="1">
      <alignment horizontal="right"/>
    </xf>
    <xf numFmtId="165" fontId="38" fillId="0" borderId="16" xfId="0" applyNumberFormat="1" applyFont="1" applyFill="1" applyBorder="1" applyAlignment="1">
      <alignment horizontal="right"/>
    </xf>
    <xf numFmtId="49" fontId="0" fillId="0" borderId="0" xfId="0" applyNumberFormat="1" applyFont="1" applyFill="1" applyBorder="1"/>
  </cellXfs>
  <cellStyles count="36">
    <cellStyle name="20 % - Akzent2 2" xfId="1" xr:uid="{00000000-0005-0000-0000-000000000000}"/>
    <cellStyle name="ACT" xfId="2" xr:uid="{00000000-0005-0000-0000-000001000000}"/>
    <cellStyle name="Akzent2 2" xfId="3" xr:uid="{00000000-0005-0000-0000-000002000000}"/>
    <cellStyle name="Berechneter Wert" xfId="4" xr:uid="{00000000-0005-0000-0000-000003000000}"/>
    <cellStyle name="Beschriftung" xfId="5" xr:uid="{00000000-0005-0000-0000-000004000000}"/>
    <cellStyle name="Betz" xfId="6" xr:uid="{00000000-0005-0000-0000-000005000000}"/>
    <cellStyle name="BUD" xfId="7" xr:uid="{00000000-0005-0000-0000-000006000000}"/>
    <cellStyle name="Dateneingabe" xfId="8" xr:uid="{00000000-0005-0000-0000-000007000000}"/>
    <cellStyle name="Datum" xfId="9" xr:uid="{00000000-0005-0000-0000-000008000000}"/>
    <cellStyle name="Diagrammflächenbegrenzung" xfId="10" xr:uid="{00000000-0005-0000-0000-000009000000}"/>
    <cellStyle name="Eigenschaft" xfId="11" xr:uid="{00000000-0005-0000-0000-00000A000000}"/>
    <cellStyle name="FC" xfId="12" xr:uid="{00000000-0005-0000-0000-00000B000000}"/>
    <cellStyle name="Gesperrt" xfId="13" xr:uid="{00000000-0005-0000-0000-00000C000000}"/>
    <cellStyle name="Hervorhebung Schwarz" xfId="14" xr:uid="{00000000-0005-0000-0000-00000D000000}"/>
    <cellStyle name="Kopfzeile" xfId="15" xr:uid="{00000000-0005-0000-0000-00000E000000}"/>
    <cellStyle name="Kopfzeile Links" xfId="16" xr:uid="{00000000-0005-0000-0000-00000F000000}"/>
    <cellStyle name="Linie Blau" xfId="17" xr:uid="{00000000-0005-0000-0000-000010000000}"/>
    <cellStyle name="Linie Blau Unten" xfId="18" xr:uid="{00000000-0005-0000-0000-000011000000}"/>
    <cellStyle name="Linie Grau" xfId="19" xr:uid="{00000000-0005-0000-0000-000012000000}"/>
    <cellStyle name="Linie Unten Abschluss" xfId="20" xr:uid="{00000000-0005-0000-0000-000013000000}"/>
    <cellStyle name="Normal_Cons1200P" xfId="21" xr:uid="{00000000-0005-0000-0000-000014000000}"/>
    <cellStyle name="Objektname" xfId="22" xr:uid="{00000000-0005-0000-0000-000015000000}"/>
    <cellStyle name="Prozent 2" xfId="23" xr:uid="{00000000-0005-0000-0000-000016000000}"/>
    <cellStyle name="PY" xfId="24" xr:uid="{00000000-0005-0000-0000-000017000000}"/>
    <cellStyle name="Spalte Links" xfId="25" xr:uid="{00000000-0005-0000-0000-000018000000}"/>
    <cellStyle name="Standard" xfId="0" builtinId="0"/>
    <cellStyle name="Standard 2" xfId="26" xr:uid="{00000000-0005-0000-0000-00001A000000}"/>
    <cellStyle name="Standard 2 2" xfId="27" xr:uid="{00000000-0005-0000-0000-00001B000000}"/>
    <cellStyle name="Standard 3" xfId="28" xr:uid="{00000000-0005-0000-0000-00001C000000}"/>
    <cellStyle name="Standard 4" xfId="29" xr:uid="{00000000-0005-0000-0000-00001D000000}"/>
    <cellStyle name="Standard 5" xfId="30" xr:uid="{00000000-0005-0000-0000-00001E000000}"/>
    <cellStyle name="Standard 6" xfId="31" xr:uid="{00000000-0005-0000-0000-00001F000000}"/>
    <cellStyle name="Tabelle Körper" xfId="32" xr:uid="{00000000-0005-0000-0000-000020000000}"/>
    <cellStyle name="Titel" xfId="33" xr:uid="{00000000-0005-0000-0000-000021000000}"/>
    <cellStyle name="Überschrift 5" xfId="34" xr:uid="{00000000-0005-0000-0000-000022000000}"/>
    <cellStyle name="Verlinkt" xfId="35" xr:uid="{00000000-0005-0000-0000-00002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53FFFF"/>
      <rgbColor rgb="00800000"/>
      <rgbColor rgb="00008000"/>
      <rgbColor rgb="00000080"/>
      <rgbColor rgb="00808000"/>
      <rgbColor rgb="00CCCCCC"/>
      <rgbColor rgb="00008080"/>
      <rgbColor rgb="00B3B3B3"/>
      <rgbColor rgb="0035ADE1"/>
      <rgbColor rgb="008B8E92"/>
      <rgbColor rgb="009FB8CE"/>
      <rgbColor rgb="00C5D4E2"/>
      <rgbColor rgb="00D9E3EB"/>
      <rgbColor rgb="00ECF1F5"/>
      <rgbColor rgb="00A6A32B"/>
      <rgbColor rgb="00BCBA60"/>
      <rgbColor rgb="00D2D195"/>
      <rgbColor rgb="00E9E8CA"/>
      <rgbColor rgb="00FFFFFF"/>
      <rgbColor rgb="00D9D9D9"/>
      <rgbColor rgb="00000000"/>
      <rgbColor rgb="00000000"/>
      <rgbColor rgb="00000000"/>
      <rgbColor rgb="00000000"/>
      <rgbColor rgb="00000000"/>
      <rgbColor rgb="0000CCFF"/>
      <rgbColor rgb="00CDE1ED"/>
      <rgbColor rgb="00CCFFCC"/>
      <rgbColor rgb="00FEF1BC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E77919"/>
      <rgbColor rgb="007A7E81"/>
      <rgbColor rgb="000093DD"/>
      <rgbColor rgb="003333CC"/>
      <rgbColor rgb="00336666"/>
      <rgbColor rgb="00003300"/>
      <rgbColor rgb="00333300"/>
      <rgbColor rgb="00663300"/>
      <rgbColor rgb="00E6E6E6"/>
      <rgbColor rgb="00333399"/>
      <rgbColor rgb="00A9CBE0"/>
    </indexedColors>
    <mruColors>
      <color rgb="FF00A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sten\Gesch&#228;ftsbericht\2014\Konsolidierung\Meldedaten\Bericht%20Ex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sten\Gesch&#228;ftsbericht\2015\Firmenliste%20G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sten\Generalverteiler%20C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>
        <row r="3">
          <cell r="A3" t="str">
            <v>Bericht Export</v>
          </cell>
        </row>
        <row r="4">
          <cell r="B4">
            <v>42124.59447916667</v>
          </cell>
        </row>
        <row r="5">
          <cell r="A5" t="str">
            <v>Mappe</v>
          </cell>
          <cell r="B5" t="str">
            <v>Zusammenfassung 3JV</v>
          </cell>
        </row>
        <row r="6">
          <cell r="A6" t="str">
            <v>Zeile</v>
          </cell>
        </row>
        <row r="7">
          <cell r="A7" t="str">
            <v>Spalte</v>
          </cell>
          <cell r="B7">
            <v>42124.491435185184</v>
          </cell>
        </row>
        <row r="9">
          <cell r="A9" t="str">
            <v>Nr.</v>
          </cell>
          <cell r="B9" t="str">
            <v>Gesellschaft</v>
          </cell>
        </row>
        <row r="10">
          <cell r="A10" t="str">
            <v>0001</v>
          </cell>
          <cell r="B10" t="str">
            <v>Knauf Verwaltungsgesellschaft KG</v>
          </cell>
        </row>
        <row r="11">
          <cell r="A11" t="str">
            <v>0009</v>
          </cell>
          <cell r="B11" t="str">
            <v>Knauf Mineral KG</v>
          </cell>
        </row>
        <row r="12">
          <cell r="A12" t="str">
            <v>0010</v>
          </cell>
          <cell r="B12" t="str">
            <v>Knauf Gips KG, Iphofen</v>
          </cell>
        </row>
        <row r="13">
          <cell r="A13" t="str">
            <v>0012</v>
          </cell>
          <cell r="B13" t="str">
            <v>Knauf V.V.G. Versicherungsservice und -Vermittlungs-GmbH</v>
          </cell>
        </row>
        <row r="14">
          <cell r="A14" t="str">
            <v>0014</v>
          </cell>
          <cell r="B14" t="str">
            <v>Knauf PFT GmbH &amp; Co. KG</v>
          </cell>
        </row>
        <row r="15">
          <cell r="A15" t="str">
            <v>0015</v>
          </cell>
          <cell r="B15" t="str">
            <v>Knauf Integral KG, Satteldorf</v>
          </cell>
        </row>
        <row r="16">
          <cell r="A16" t="str">
            <v>0016</v>
          </cell>
          <cell r="B16" t="str">
            <v>Knauf Engineering GmbH</v>
          </cell>
        </row>
        <row r="17">
          <cell r="A17" t="str">
            <v>0017</v>
          </cell>
          <cell r="B17" t="str">
            <v>Knauf Marmorit GmbH</v>
          </cell>
        </row>
        <row r="18">
          <cell r="A18" t="str">
            <v>0020</v>
          </cell>
          <cell r="B18" t="str">
            <v>Knauf &amp; Schwenk GmbH &amp; Co. KG</v>
          </cell>
        </row>
        <row r="19">
          <cell r="A19" t="str">
            <v>0021</v>
          </cell>
          <cell r="B19" t="str">
            <v>Isogranulat GmbH</v>
          </cell>
        </row>
        <row r="20">
          <cell r="A20" t="str">
            <v>0022</v>
          </cell>
          <cell r="B20" t="str">
            <v>Knauf Bauprodukte GmbH &amp; Co. KG</v>
          </cell>
        </row>
        <row r="21">
          <cell r="A21" t="str">
            <v>0023</v>
          </cell>
          <cell r="B21" t="str">
            <v>Gipswerk Embsen GmbH &amp; Co. KG</v>
          </cell>
        </row>
        <row r="22">
          <cell r="A22" t="str">
            <v>0025</v>
          </cell>
          <cell r="B22" t="str">
            <v>KNAUF AQUAPANEL GmbH</v>
          </cell>
        </row>
        <row r="23">
          <cell r="A23" t="str">
            <v>0030</v>
          </cell>
          <cell r="B23" t="str">
            <v>Danogips GmbH &amp; Co. KG</v>
          </cell>
        </row>
        <row r="24">
          <cell r="A24" t="str">
            <v>0033</v>
          </cell>
          <cell r="B24" t="str">
            <v>Rump &amp; Salzmann Gipswerk Ührde GmbH &amp; Co. KG</v>
          </cell>
        </row>
        <row r="25">
          <cell r="A25" t="str">
            <v>0034</v>
          </cell>
          <cell r="B25" t="str">
            <v>Gipsbergwerk Lamerden GmbH &amp; Co. KG</v>
          </cell>
        </row>
        <row r="26">
          <cell r="A26" t="str">
            <v>0035</v>
          </cell>
          <cell r="B26" t="str">
            <v>Rocal Boxberg GmbH &amp; Co. Anhydritproduktion KG</v>
          </cell>
        </row>
        <row r="27">
          <cell r="A27" t="str">
            <v>0037</v>
          </cell>
          <cell r="B27" t="str">
            <v>Knauf Trans GmbH</v>
          </cell>
        </row>
        <row r="28">
          <cell r="A28" t="str">
            <v>0038</v>
          </cell>
          <cell r="B28" t="str">
            <v>Hanse Spedition GmbH</v>
          </cell>
        </row>
        <row r="29">
          <cell r="A29" t="str">
            <v>0040</v>
          </cell>
          <cell r="B29" t="str">
            <v>Danogips Verwaltungs GmbH</v>
          </cell>
        </row>
        <row r="30">
          <cell r="A30" t="str">
            <v>0041</v>
          </cell>
          <cell r="B30" t="str">
            <v>Eurogips Produktions- und Vertriebs-GmbH</v>
          </cell>
        </row>
        <row r="31">
          <cell r="A31" t="str">
            <v>0042</v>
          </cell>
          <cell r="B31" t="str">
            <v>Knauf Deutsche Gipswerke KG</v>
          </cell>
        </row>
        <row r="32">
          <cell r="A32" t="str">
            <v>0043</v>
          </cell>
          <cell r="B32" t="str">
            <v>GFR GmbH</v>
          </cell>
        </row>
        <row r="33">
          <cell r="A33" t="str">
            <v>0060</v>
          </cell>
          <cell r="B33" t="str">
            <v>Knauf Dämmstoffe GmbH</v>
          </cell>
        </row>
        <row r="34">
          <cell r="A34" t="str">
            <v>0070</v>
          </cell>
          <cell r="B34" t="str">
            <v>Knauf Gesellschaft m.b.H.</v>
          </cell>
        </row>
        <row r="35">
          <cell r="A35" t="str">
            <v>0071</v>
          </cell>
          <cell r="B35" t="str">
            <v>Knauf International GmbH</v>
          </cell>
        </row>
        <row r="36">
          <cell r="A36" t="str">
            <v>0073</v>
          </cell>
          <cell r="B36" t="str">
            <v>L’Anhydrite Lorraine SARL</v>
          </cell>
        </row>
        <row r="37">
          <cell r="A37" t="str">
            <v>0075</v>
          </cell>
          <cell r="B37" t="str">
            <v>PFT Systems Vertriebs-Ges. m.b.H., Österreich</v>
          </cell>
        </row>
        <row r="38">
          <cell r="A38" t="str">
            <v>0076</v>
          </cell>
          <cell r="B38" t="str">
            <v>Yesoval SA</v>
          </cell>
        </row>
        <row r="39">
          <cell r="A39" t="str">
            <v>0077</v>
          </cell>
          <cell r="B39" t="str">
            <v>Knauf B.V.</v>
          </cell>
        </row>
        <row r="40">
          <cell r="A40" t="str">
            <v>0079</v>
          </cell>
          <cell r="B40" t="str">
            <v>Knauf Oy</v>
          </cell>
        </row>
        <row r="41">
          <cell r="A41" t="str">
            <v>0081</v>
          </cell>
          <cell r="B41" t="str">
            <v>Knauf di Lothar Knauf s.a.s.</v>
          </cell>
        </row>
        <row r="42">
          <cell r="A42" t="str">
            <v>0082</v>
          </cell>
          <cell r="B42" t="str">
            <v>Knauf Gypsopiia A.B.E.E.</v>
          </cell>
        </row>
        <row r="43">
          <cell r="A43" t="str">
            <v>0083</v>
          </cell>
          <cell r="B43" t="str">
            <v>B. en N. Knauf &amp; Cie. Isolava G.C.V.</v>
          </cell>
        </row>
        <row r="44">
          <cell r="A44" t="str">
            <v>0084</v>
          </cell>
          <cell r="B44" t="str">
            <v>Isolava France SARL</v>
          </cell>
        </row>
        <row r="45">
          <cell r="A45" t="str">
            <v>0085</v>
          </cell>
          <cell r="B45" t="str">
            <v>Knauf (UK) GmbH</v>
          </cell>
        </row>
        <row r="46">
          <cell r="A46" t="str">
            <v>0087</v>
          </cell>
          <cell r="B46" t="str">
            <v>Knauf A/S</v>
          </cell>
        </row>
        <row r="47">
          <cell r="A47" t="str">
            <v>0089</v>
          </cell>
          <cell r="B47" t="str">
            <v>Knauf Insulation GmbH</v>
          </cell>
        </row>
        <row r="48">
          <cell r="A48" t="str">
            <v>0090</v>
          </cell>
          <cell r="B48" t="str">
            <v>Knauf La Rhénane S.A.S.</v>
          </cell>
        </row>
        <row r="49">
          <cell r="A49" t="str">
            <v>0092</v>
          </cell>
          <cell r="B49" t="str">
            <v>SCI St. Luc</v>
          </cell>
        </row>
        <row r="50">
          <cell r="A50" t="str">
            <v>0093</v>
          </cell>
          <cell r="B50" t="str">
            <v>Knauf Plâtres et Cie. S.C.S.</v>
          </cell>
        </row>
        <row r="51">
          <cell r="A51" t="str">
            <v>0095</v>
          </cell>
          <cell r="B51" t="str">
            <v>Knauf GmbH</v>
          </cell>
        </row>
        <row r="52">
          <cell r="A52" t="str">
            <v>0096</v>
          </cell>
          <cell r="B52" t="str">
            <v>Knauf GmbH Sucursal en España</v>
          </cell>
        </row>
        <row r="53">
          <cell r="A53" t="str">
            <v>0102</v>
          </cell>
          <cell r="B53" t="str">
            <v>Knauf Bulgaria EOOD</v>
          </cell>
        </row>
        <row r="54">
          <cell r="A54" t="str">
            <v>0104</v>
          </cell>
          <cell r="B54" t="str">
            <v>Knauf AG</v>
          </cell>
        </row>
        <row r="55">
          <cell r="A55" t="str">
            <v>0105</v>
          </cell>
          <cell r="B55" t="str">
            <v>Knauf Bratislava s.r.o.</v>
          </cell>
        </row>
        <row r="56">
          <cell r="A56" t="str">
            <v>0106</v>
          </cell>
          <cell r="B56" t="str">
            <v>Knauf Praha spol. s r.o.</v>
          </cell>
        </row>
        <row r="57">
          <cell r="A57" t="str">
            <v>0107</v>
          </cell>
          <cell r="B57" t="str">
            <v>Knauf Tallinn UÜ</v>
          </cell>
        </row>
        <row r="58">
          <cell r="A58" t="str">
            <v>0110</v>
          </cell>
          <cell r="B58" t="str">
            <v>Knauf Épitöipari Kft.</v>
          </cell>
        </row>
        <row r="59">
          <cell r="A59" t="str">
            <v>0111</v>
          </cell>
          <cell r="B59" t="str">
            <v>Knauf Iran P.J.S.C.</v>
          </cell>
        </row>
        <row r="60">
          <cell r="A60" t="str">
            <v>0115</v>
          </cell>
          <cell r="B60" t="str">
            <v>Knauf SIA, Riga</v>
          </cell>
        </row>
        <row r="61">
          <cell r="A61" t="str">
            <v>0117</v>
          </cell>
          <cell r="B61" t="str">
            <v>Knauf d.o.o., Skopje</v>
          </cell>
        </row>
        <row r="62">
          <cell r="A62" t="str">
            <v>0118</v>
          </cell>
          <cell r="B62" t="str">
            <v>Knauf Gips S.R.L., Balti</v>
          </cell>
        </row>
        <row r="63">
          <cell r="A63" t="str">
            <v>0120</v>
          </cell>
          <cell r="B63" t="str">
            <v>Knauf Sp. z o.o., Warschau</v>
          </cell>
        </row>
        <row r="64">
          <cell r="A64" t="str">
            <v>0121</v>
          </cell>
          <cell r="B64" t="str">
            <v>Knauf Belchatów Sp. z o.o.</v>
          </cell>
        </row>
        <row r="65">
          <cell r="A65" t="str">
            <v>0122</v>
          </cell>
          <cell r="B65" t="str">
            <v>Knauf Jaworzno III Sp. z o.o.</v>
          </cell>
        </row>
        <row r="66">
          <cell r="A66" t="str">
            <v>0123</v>
          </cell>
          <cell r="B66" t="str">
            <v>Knauf Gips s.r.l.</v>
          </cell>
        </row>
        <row r="67">
          <cell r="A67" t="str">
            <v>0124</v>
          </cell>
          <cell r="B67" t="str">
            <v>Knauf New Building Material (Wuhu) Co. Ltd.</v>
          </cell>
        </row>
        <row r="68">
          <cell r="A68" t="str">
            <v>0126</v>
          </cell>
          <cell r="B68" t="str">
            <v>Knauf Gips OOO, Krasnogorsk</v>
          </cell>
        </row>
        <row r="69">
          <cell r="A69" t="str">
            <v>0127</v>
          </cell>
          <cell r="B69" t="str">
            <v>nicht GV CIM</v>
          </cell>
        </row>
        <row r="70">
          <cell r="A70" t="str">
            <v>0128</v>
          </cell>
          <cell r="B70" t="str">
            <v>Knauf Gips Kuban OOO</v>
          </cell>
        </row>
        <row r="71">
          <cell r="A71" t="str">
            <v>0129</v>
          </cell>
          <cell r="B71" t="str">
            <v>nicht GV CIM</v>
          </cell>
        </row>
        <row r="72">
          <cell r="A72" t="str">
            <v>0133</v>
          </cell>
          <cell r="B72" t="str">
            <v>Knauf Gips Dzershinsk OOO</v>
          </cell>
        </row>
        <row r="73">
          <cell r="A73" t="str">
            <v>0137</v>
          </cell>
          <cell r="B73" t="str">
            <v>Knauf Gips Tscheljabinsk OOO</v>
          </cell>
        </row>
        <row r="74">
          <cell r="A74" t="str">
            <v>0139</v>
          </cell>
          <cell r="B74" t="str">
            <v>St. Petersburger Karton- und Polygraphiekombinat OAO</v>
          </cell>
        </row>
        <row r="75">
          <cell r="A75" t="str">
            <v>0142</v>
          </cell>
          <cell r="B75" t="str">
            <v>PFT S.C.S.</v>
          </cell>
        </row>
        <row r="76">
          <cell r="A76" t="str">
            <v>0143</v>
          </cell>
          <cell r="B76" t="str">
            <v>PFT Systems Vertriebs-GmbH, Italien</v>
          </cell>
        </row>
        <row r="77">
          <cell r="A77" t="str">
            <v>0145</v>
          </cell>
          <cell r="B77" t="str">
            <v>Knauf Gips Novomoskovsk OOO</v>
          </cell>
        </row>
        <row r="78">
          <cell r="A78" t="str">
            <v>0147</v>
          </cell>
          <cell r="B78" t="str">
            <v>Knauf Gips Baskuntschak ZAO</v>
          </cell>
        </row>
        <row r="79">
          <cell r="A79" t="str">
            <v>0150</v>
          </cell>
          <cell r="B79" t="str">
            <v>Knauf Gips Kiev TOV</v>
          </cell>
        </row>
        <row r="80">
          <cell r="A80" t="str">
            <v>0156</v>
          </cell>
          <cell r="B80" t="str">
            <v>Home Pratik SAS</v>
          </cell>
        </row>
        <row r="81">
          <cell r="A81" t="str">
            <v>0159</v>
          </cell>
          <cell r="B81" t="str">
            <v>CSM Industrial Development SA</v>
          </cell>
        </row>
        <row r="82">
          <cell r="A82" t="str">
            <v>0174</v>
          </cell>
          <cell r="B82" t="str">
            <v>SHS Südharzer Servicegesellschaft mbH</v>
          </cell>
        </row>
        <row r="83">
          <cell r="A83" t="str">
            <v>0176</v>
          </cell>
          <cell r="B83" t="str">
            <v>Lasselsberger-Knauf Kft.</v>
          </cell>
        </row>
        <row r="84">
          <cell r="A84" t="str">
            <v>0177</v>
          </cell>
          <cell r="B84" t="str">
            <v>Knauf Bauprodukte Polska Sp. z o.o.</v>
          </cell>
        </row>
        <row r="85">
          <cell r="A85" t="str">
            <v>0178</v>
          </cell>
          <cell r="B85" t="str">
            <v>Knauf Trans Polska Sp. z o.o.</v>
          </cell>
        </row>
        <row r="86">
          <cell r="A86" t="str">
            <v>0183</v>
          </cell>
          <cell r="B86" t="str">
            <v>Knauf Astra GmbH</v>
          </cell>
        </row>
        <row r="87">
          <cell r="A87" t="str">
            <v>0185</v>
          </cell>
          <cell r="B87" t="str">
            <v>Orbond Gypsum Industries Ltd.</v>
          </cell>
        </row>
        <row r="88">
          <cell r="A88" t="str">
            <v>0189</v>
          </cell>
          <cell r="B88" t="str">
            <v>Knauf Radika AD</v>
          </cell>
        </row>
        <row r="89">
          <cell r="A89" t="str">
            <v>0199</v>
          </cell>
          <cell r="B89" t="e">
            <v>#N/A</v>
          </cell>
        </row>
        <row r="90">
          <cell r="A90" t="str">
            <v>0202</v>
          </cell>
          <cell r="B90" t="str">
            <v>Yesos Knauf GmbH Sucursal Argentina</v>
          </cell>
        </row>
        <row r="91">
          <cell r="A91" t="str">
            <v>0203</v>
          </cell>
          <cell r="B91" t="str">
            <v>Knauf do Brasil Ltda.</v>
          </cell>
        </row>
        <row r="92">
          <cell r="A92" t="str">
            <v>0209</v>
          </cell>
          <cell r="B92" t="str">
            <v>nicht GV CIM</v>
          </cell>
        </row>
        <row r="93">
          <cell r="A93" t="str">
            <v>0210</v>
          </cell>
          <cell r="B93" t="str">
            <v>nicht GV CIM</v>
          </cell>
        </row>
        <row r="94">
          <cell r="A94" t="str">
            <v>0212</v>
          </cell>
          <cell r="B94" t="str">
            <v>Knauf Marketing DF, Kiev</v>
          </cell>
        </row>
        <row r="95">
          <cell r="A95" t="str">
            <v>0217</v>
          </cell>
          <cell r="B95" t="str">
            <v>N. et B. Knauf et Cie. S.C.S.</v>
          </cell>
        </row>
        <row r="96">
          <cell r="A96" t="str">
            <v>0219</v>
          </cell>
          <cell r="B96" t="str">
            <v>Knauf Marmorit (UK) GmbH</v>
          </cell>
        </row>
        <row r="97">
          <cell r="A97" t="str">
            <v>0221</v>
          </cell>
          <cell r="B97" t="str">
            <v>PFT Systems Vertriebs-GmbH, Spanien</v>
          </cell>
        </row>
        <row r="98">
          <cell r="A98" t="str">
            <v>0226</v>
          </cell>
          <cell r="B98" t="str">
            <v>Knauf Danogips GmbH</v>
          </cell>
        </row>
        <row r="99">
          <cell r="A99" t="str">
            <v>0229</v>
          </cell>
          <cell r="B99" t="str">
            <v>Knauf AMF Verwaltungsgesellschaft mbH</v>
          </cell>
        </row>
        <row r="100">
          <cell r="A100" t="str">
            <v>0230</v>
          </cell>
          <cell r="B100" t="str">
            <v>Knauf AMF GmbH &amp; Co. KG</v>
          </cell>
        </row>
        <row r="101">
          <cell r="A101" t="str">
            <v>0237</v>
          </cell>
          <cell r="B101" t="str">
            <v>Tusket Mining Inc.</v>
          </cell>
        </row>
        <row r="102">
          <cell r="A102" t="str">
            <v>0238</v>
          </cell>
          <cell r="B102" t="str">
            <v>Guangdong Knauf New Building Material Products Co. Ltd.</v>
          </cell>
        </row>
        <row r="103">
          <cell r="A103" t="str">
            <v>0246</v>
          </cell>
          <cell r="B103" t="str">
            <v>Knauf Pensionsgesellschaft mbH</v>
          </cell>
        </row>
        <row r="104">
          <cell r="A104" t="str">
            <v>0247</v>
          </cell>
          <cell r="B104" t="str">
            <v>VG-Orth Polska Sp. z o.o.</v>
          </cell>
        </row>
        <row r="105">
          <cell r="A105" t="str">
            <v>0248</v>
          </cell>
          <cell r="B105" t="str">
            <v>Knauf Information Services GmbH</v>
          </cell>
        </row>
        <row r="106">
          <cell r="A106" t="str">
            <v>0251</v>
          </cell>
          <cell r="B106" t="str">
            <v>Knauf USG Systems GmbH &amp; Co. KG</v>
          </cell>
        </row>
        <row r="107">
          <cell r="A107" t="str">
            <v>0252</v>
          </cell>
          <cell r="B107" t="str">
            <v>Knauf Singapore Pte Ltd</v>
          </cell>
        </row>
        <row r="108">
          <cell r="A108" t="str">
            <v>0253</v>
          </cell>
          <cell r="B108" t="str">
            <v>Knauf A.Ş.</v>
          </cell>
        </row>
        <row r="109">
          <cell r="A109" t="str">
            <v>0254</v>
          </cell>
          <cell r="B109" t="str">
            <v>Knauf New Building System (Tianjin) Co. Ltd.</v>
          </cell>
        </row>
        <row r="110">
          <cell r="A110" t="str">
            <v>0255</v>
          </cell>
          <cell r="B110" t="str">
            <v>Knauf Hong Kong Ltd.</v>
          </cell>
        </row>
        <row r="111">
          <cell r="A111" t="str">
            <v>0256</v>
          </cell>
          <cell r="B111" t="str">
            <v>Knauf Co. Ltd., Taiwan</v>
          </cell>
        </row>
        <row r="112">
          <cell r="A112" t="str">
            <v>0258</v>
          </cell>
          <cell r="B112" t="str">
            <v>Knauf Service OOO, Moskau</v>
          </cell>
        </row>
        <row r="113">
          <cell r="A113" t="str">
            <v>0259</v>
          </cell>
          <cell r="B113" t="str">
            <v>Knauf d.o.o., Knin</v>
          </cell>
        </row>
        <row r="114">
          <cell r="A114" t="str">
            <v>0265</v>
          </cell>
          <cell r="B114" t="e">
            <v>#N/A</v>
          </cell>
        </row>
        <row r="115">
          <cell r="A115" t="str">
            <v>0267</v>
          </cell>
          <cell r="B115" t="str">
            <v>Lasselsberger-Knauf d.o.o., Durdevac</v>
          </cell>
        </row>
        <row r="116">
          <cell r="A116" t="str">
            <v>0268</v>
          </cell>
          <cell r="B116" t="str">
            <v>Knauf Gips Kaptschagaj TOO</v>
          </cell>
        </row>
        <row r="117">
          <cell r="A117" t="str">
            <v>0269</v>
          </cell>
          <cell r="B117" t="str">
            <v>Knauf Gips Kungur OOO</v>
          </cell>
        </row>
        <row r="118">
          <cell r="A118" t="str">
            <v>0271</v>
          </cell>
          <cell r="B118" t="str">
            <v>PFT Systems Polska Sp. z o.o.</v>
          </cell>
        </row>
        <row r="119">
          <cell r="A119" t="str">
            <v>0273</v>
          </cell>
          <cell r="B119" t="str">
            <v>PFT Sýva Sistemleri A.S.</v>
          </cell>
        </row>
        <row r="120">
          <cell r="A120" t="str">
            <v>0274</v>
          </cell>
          <cell r="B120" t="str">
            <v>Knauf Service Sp. z o.o.</v>
          </cell>
        </row>
        <row r="121">
          <cell r="A121" t="str">
            <v>0275</v>
          </cell>
          <cell r="B121" t="str">
            <v>Bahnhofsbetriebsgesellschaft BBG Stadtoldendorf mbH</v>
          </cell>
        </row>
        <row r="122">
          <cell r="A122" t="str">
            <v>0276</v>
          </cell>
          <cell r="B122" t="str">
            <v>Knauf de Chile Ltda.</v>
          </cell>
        </row>
        <row r="123">
          <cell r="A123" t="str">
            <v>0277</v>
          </cell>
          <cell r="B123" t="e">
            <v>#N/A</v>
          </cell>
        </row>
        <row r="124">
          <cell r="A124" t="str">
            <v>0278</v>
          </cell>
          <cell r="B124" t="str">
            <v>SAKRET Bausysteme GmbH &amp; Co. KG</v>
          </cell>
        </row>
        <row r="125">
          <cell r="A125" t="str">
            <v>0279</v>
          </cell>
          <cell r="B125" t="str">
            <v>Knauf Gips Donbass TOO</v>
          </cell>
        </row>
        <row r="126">
          <cell r="A126" t="str">
            <v>0284</v>
          </cell>
          <cell r="B126" t="e">
            <v>#N/A</v>
          </cell>
        </row>
        <row r="127">
          <cell r="A127" t="str">
            <v>0285</v>
          </cell>
          <cell r="B127" t="e">
            <v>#N/A</v>
          </cell>
        </row>
        <row r="128">
          <cell r="A128" t="str">
            <v>0286</v>
          </cell>
          <cell r="B128" t="e">
            <v>#N/A</v>
          </cell>
        </row>
        <row r="129">
          <cell r="A129" t="str">
            <v>0287</v>
          </cell>
          <cell r="B129" t="e">
            <v>#N/A</v>
          </cell>
        </row>
        <row r="130">
          <cell r="A130" t="str">
            <v>0288</v>
          </cell>
          <cell r="B130" t="str">
            <v>PT Knauf Gypsum Indonesia Ltd.</v>
          </cell>
        </row>
        <row r="131">
          <cell r="A131" t="str">
            <v>0290</v>
          </cell>
          <cell r="B131" t="str">
            <v>BMI Building Material Industries AG</v>
          </cell>
        </row>
        <row r="132">
          <cell r="A132" t="str">
            <v>0291</v>
          </cell>
          <cell r="B132" t="e">
            <v>#N/A</v>
          </cell>
        </row>
        <row r="133">
          <cell r="A133" t="str">
            <v>0293</v>
          </cell>
          <cell r="B133" t="str">
            <v>PFT Systems Vertriebs-GmbH</v>
          </cell>
        </row>
        <row r="134">
          <cell r="A134" t="str">
            <v>0299</v>
          </cell>
          <cell r="B134" t="str">
            <v>Norgips Sp. z o. o. Sp. k.</v>
          </cell>
        </row>
        <row r="135">
          <cell r="A135" t="str">
            <v>0300</v>
          </cell>
          <cell r="B135" t="str">
            <v>Norgips Sp. z o.o.</v>
          </cell>
        </row>
        <row r="136">
          <cell r="A136" t="str">
            <v>0301</v>
          </cell>
          <cell r="B136" t="str">
            <v>Norgips Norge AS</v>
          </cell>
        </row>
        <row r="137">
          <cell r="A137" t="str">
            <v>0302</v>
          </cell>
          <cell r="B137" t="str">
            <v>Norgips Svenska AB</v>
          </cell>
        </row>
        <row r="138">
          <cell r="A138" t="str">
            <v>0303</v>
          </cell>
          <cell r="B138" t="str">
            <v>Knauf Danogips GmbH</v>
          </cell>
        </row>
        <row r="139">
          <cell r="A139" t="str">
            <v>0306</v>
          </cell>
          <cell r="B139" t="str">
            <v>Knauf (UK) GmbH</v>
          </cell>
        </row>
        <row r="140">
          <cell r="A140" t="str">
            <v>0311</v>
          </cell>
          <cell r="B140" t="str">
            <v>Norgips SIA</v>
          </cell>
        </row>
        <row r="141">
          <cell r="A141" t="str">
            <v>0312</v>
          </cell>
          <cell r="B141" t="str">
            <v>Norgips OÜ</v>
          </cell>
        </row>
        <row r="142">
          <cell r="A142" t="str">
            <v>0314</v>
          </cell>
          <cell r="B142" t="str">
            <v>VG-ORTH GmbH &amp; Co. KG, Stadtoldendorf</v>
          </cell>
        </row>
        <row r="143">
          <cell r="A143" t="str">
            <v>0316</v>
          </cell>
          <cell r="B143" t="str">
            <v>Knauf Marketing Bauprodukti DF</v>
          </cell>
        </row>
        <row r="144">
          <cell r="A144" t="str">
            <v>0317</v>
          </cell>
          <cell r="B144" t="str">
            <v>Knauf Service Ukraine TU</v>
          </cell>
        </row>
        <row r="145">
          <cell r="A145" t="str">
            <v>0318</v>
          </cell>
          <cell r="B145" t="e">
            <v>#N/A</v>
          </cell>
        </row>
        <row r="146">
          <cell r="A146" t="str">
            <v>0320</v>
          </cell>
          <cell r="B146" t="str">
            <v>Knauf Insulation Holding GmbH</v>
          </cell>
        </row>
        <row r="147">
          <cell r="A147" t="str">
            <v>0330</v>
          </cell>
          <cell r="B147" t="str">
            <v>Knauf AMF Ceilings Ltd.</v>
          </cell>
        </row>
        <row r="148">
          <cell r="A148" t="str">
            <v>0333</v>
          </cell>
          <cell r="B148" t="str">
            <v>Knauf AMF Deckensysteme Ges. m.b.H</v>
          </cell>
        </row>
        <row r="149">
          <cell r="A149" t="str">
            <v>0356</v>
          </cell>
          <cell r="B149" t="str">
            <v>Knauf Insulation (China) Co. Ltd.</v>
          </cell>
        </row>
        <row r="150">
          <cell r="A150" t="str">
            <v>0357</v>
          </cell>
          <cell r="B150" t="str">
            <v>Knauf Marmorit (UK) GmbH</v>
          </cell>
        </row>
        <row r="151">
          <cell r="A151" t="str">
            <v>0366</v>
          </cell>
          <cell r="B151" t="str">
            <v>ISI Gips Inder TOO</v>
          </cell>
        </row>
        <row r="152">
          <cell r="A152" t="str">
            <v>0367</v>
          </cell>
          <cell r="B152" t="str">
            <v>Knauf Gips Taras TOO</v>
          </cell>
        </row>
        <row r="153">
          <cell r="A153" t="str">
            <v>0368</v>
          </cell>
          <cell r="B153" t="e">
            <v>#N/A</v>
          </cell>
        </row>
        <row r="154">
          <cell r="A154" t="str">
            <v>0374</v>
          </cell>
          <cell r="B154" t="str">
            <v>Knauf Marketing Minsk</v>
          </cell>
        </row>
        <row r="155">
          <cell r="A155" t="str">
            <v>0376</v>
          </cell>
          <cell r="B155" t="str">
            <v>Knauf Gatch P.J.S.C.</v>
          </cell>
        </row>
        <row r="156">
          <cell r="A156" t="str">
            <v>0377</v>
          </cell>
          <cell r="B156" t="str">
            <v>Knauf Plâtres SA, Meknassy</v>
          </cell>
        </row>
        <row r="157">
          <cell r="A157" t="str">
            <v>0378</v>
          </cell>
          <cell r="B157" t="str">
            <v>Knauf Zemun d.o.o., Belgrad</v>
          </cell>
        </row>
        <row r="158">
          <cell r="A158" t="str">
            <v>0379</v>
          </cell>
          <cell r="B158" t="str">
            <v>Knauf Gips Kolpino OOO</v>
          </cell>
        </row>
        <row r="159">
          <cell r="A159" t="str">
            <v>0380</v>
          </cell>
          <cell r="B159" t="str">
            <v>SP Bucharagips OAO</v>
          </cell>
        </row>
        <row r="160">
          <cell r="A160" t="str">
            <v>0387</v>
          </cell>
          <cell r="B160" t="str">
            <v>Climowool GmbH</v>
          </cell>
        </row>
        <row r="161">
          <cell r="A161" t="str">
            <v>0393</v>
          </cell>
          <cell r="B161" t="e">
            <v>#N/A</v>
          </cell>
        </row>
        <row r="162">
          <cell r="A162" t="str">
            <v>0500</v>
          </cell>
          <cell r="B162" t="str">
            <v>Richter System GmbH &amp; Co. KG</v>
          </cell>
        </row>
        <row r="163">
          <cell r="A163" t="str">
            <v>0502</v>
          </cell>
          <cell r="B163" t="str">
            <v>Claire o' Acéti Branch Richter UK</v>
          </cell>
        </row>
        <row r="164">
          <cell r="A164" t="str">
            <v>0506</v>
          </cell>
          <cell r="B164" t="str">
            <v>RIDA R. Richter GmbH &amp; Co. KG</v>
          </cell>
        </row>
        <row r="165">
          <cell r="A165" t="str">
            <v>0509</v>
          </cell>
          <cell r="B165" t="e">
            <v>#N/A</v>
          </cell>
        </row>
        <row r="166">
          <cell r="A166" t="str">
            <v>0510</v>
          </cell>
          <cell r="B166" t="str">
            <v>Richter System GmbH</v>
          </cell>
        </row>
        <row r="167">
          <cell r="A167" t="str">
            <v>0513</v>
          </cell>
          <cell r="B167" t="str">
            <v>Richter System SAS</v>
          </cell>
        </row>
        <row r="168">
          <cell r="A168" t="str">
            <v>0514</v>
          </cell>
          <cell r="B168" t="str">
            <v>Richter System Verwaltungs GmbH</v>
          </cell>
        </row>
        <row r="169">
          <cell r="A169" t="str">
            <v>0602</v>
          </cell>
          <cell r="B169" t="str">
            <v>Knauf Gips Skala TOV</v>
          </cell>
        </row>
        <row r="170">
          <cell r="A170" t="str">
            <v>0604</v>
          </cell>
          <cell r="B170" t="str">
            <v>IP Knauf Gips Buchara OOO</v>
          </cell>
        </row>
        <row r="171">
          <cell r="A171" t="str">
            <v>0606</v>
          </cell>
          <cell r="B171" t="str">
            <v>Knauf LLC</v>
          </cell>
        </row>
        <row r="172">
          <cell r="A172" t="str">
            <v>0608</v>
          </cell>
          <cell r="B172" t="str">
            <v>SAKRET Zeipekkis Ltd.</v>
          </cell>
        </row>
        <row r="173">
          <cell r="A173" t="str">
            <v>0609</v>
          </cell>
          <cell r="B173" t="str">
            <v>Knauf Gips Baikal OOO</v>
          </cell>
        </row>
        <row r="174">
          <cell r="A174" t="str">
            <v>0611</v>
          </cell>
          <cell r="B174" t="str">
            <v>Knauf USG Building Systems A.B.E.E.</v>
          </cell>
        </row>
        <row r="175">
          <cell r="A175" t="str">
            <v>0614</v>
          </cell>
          <cell r="B175" t="str">
            <v>Knauf Alutop GmbH</v>
          </cell>
        </row>
        <row r="176">
          <cell r="A176" t="str">
            <v>0615</v>
          </cell>
          <cell r="B176" t="str">
            <v>Knauf Marketing Baku LLC</v>
          </cell>
        </row>
        <row r="177">
          <cell r="A177" t="str">
            <v>0616</v>
          </cell>
          <cell r="B177" t="e">
            <v>#N/A</v>
          </cell>
        </row>
        <row r="178">
          <cell r="A178" t="str">
            <v>0617</v>
          </cell>
          <cell r="B178" t="str">
            <v>nicht GV CIM</v>
          </cell>
        </row>
        <row r="179">
          <cell r="A179" t="str">
            <v>0623</v>
          </cell>
          <cell r="B179" t="str">
            <v>Knauf RAK FZE</v>
          </cell>
        </row>
        <row r="180">
          <cell r="A180" t="str">
            <v>0624</v>
          </cell>
          <cell r="B180" t="str">
            <v>Iran Gatch Co.</v>
          </cell>
        </row>
        <row r="181">
          <cell r="A181" t="str">
            <v>0625</v>
          </cell>
          <cell r="B181" t="str">
            <v>Rapid-Mix Baustoffvertriebsgesellschaft mbH &amp; Co. KG</v>
          </cell>
        </row>
        <row r="182">
          <cell r="A182" t="str">
            <v>0627</v>
          </cell>
          <cell r="B182" t="str">
            <v>Knauf Plasterboard (Taicang) Co. Ltd.</v>
          </cell>
        </row>
        <row r="183">
          <cell r="A183" t="str">
            <v>0637</v>
          </cell>
          <cell r="B183" t="str">
            <v>Knaufgips HHK</v>
          </cell>
        </row>
        <row r="184">
          <cell r="A184" t="str">
            <v>0639</v>
          </cell>
          <cell r="B184" t="str">
            <v>Knauf Ltd. &amp; Partner</v>
          </cell>
        </row>
        <row r="185">
          <cell r="A185" t="str">
            <v>0646</v>
          </cell>
          <cell r="B185" t="str">
            <v>MARBOS GmbH &amp; Co. KG</v>
          </cell>
        </row>
        <row r="186">
          <cell r="A186" t="str">
            <v>0651</v>
          </cell>
          <cell r="B186" t="str">
            <v>Knauf Gips Tbilisi Sh.P.S.</v>
          </cell>
        </row>
        <row r="187">
          <cell r="A187" t="str">
            <v>0656</v>
          </cell>
          <cell r="B187" t="str">
            <v>Knauf Petroboard ZAO</v>
          </cell>
        </row>
        <row r="188">
          <cell r="A188" t="str">
            <v>0657</v>
          </cell>
          <cell r="B188" t="str">
            <v>nicht GV CIM</v>
          </cell>
        </row>
        <row r="189">
          <cell r="A189" t="str">
            <v>0658</v>
          </cell>
          <cell r="B189" t="str">
            <v>Alt Papier ZAO</v>
          </cell>
        </row>
        <row r="190">
          <cell r="A190" t="str">
            <v>0665</v>
          </cell>
          <cell r="B190" t="str">
            <v>Knauf Gypsum (Australia) Pty Ltd.</v>
          </cell>
        </row>
        <row r="191">
          <cell r="A191" t="str">
            <v>0666</v>
          </cell>
          <cell r="B191" t="str">
            <v>Knauf Korea Co., Ltd.</v>
          </cell>
        </row>
        <row r="192">
          <cell r="A192" t="str">
            <v>0683</v>
          </cell>
          <cell r="B192" t="str">
            <v>Sävsjö Plåtindustri AB</v>
          </cell>
        </row>
        <row r="193">
          <cell r="A193" t="str">
            <v>0685</v>
          </cell>
          <cell r="B193" t="str">
            <v>Knauf Gypsum (Thailand) Ltd. Saraburi</v>
          </cell>
        </row>
        <row r="194">
          <cell r="A194" t="str">
            <v>0689</v>
          </cell>
          <cell r="B194" t="str">
            <v>Knauf Plasterboard Pty Ltd.</v>
          </cell>
        </row>
        <row r="195">
          <cell r="A195" t="str">
            <v>0690</v>
          </cell>
          <cell r="B195" t="str">
            <v>Knauf Australia Pty. Ltd.</v>
          </cell>
        </row>
        <row r="196">
          <cell r="A196" t="str">
            <v>0691</v>
          </cell>
          <cell r="B196" t="str">
            <v>Knauf Company for Prod. &amp; Trading Constr. Materials/Ltd.</v>
          </cell>
        </row>
        <row r="197">
          <cell r="A197" t="str">
            <v>0711</v>
          </cell>
          <cell r="B197" t="str">
            <v>Knauf Riessler GmbH &amp; Co. KG</v>
          </cell>
        </row>
        <row r="198">
          <cell r="A198" t="str">
            <v>0716</v>
          </cell>
          <cell r="B198" t="str">
            <v>Antwerp Slitter Branch of Knauf AMF Deckensysteme GmbH</v>
          </cell>
        </row>
        <row r="199">
          <cell r="A199" t="str">
            <v>0718</v>
          </cell>
          <cell r="B199" t="str">
            <v>Knauf Interiors Hellas EPE</v>
          </cell>
        </row>
        <row r="200">
          <cell r="A200" t="str">
            <v>0719</v>
          </cell>
          <cell r="B200" t="str">
            <v>Knauf-AMF Plafonds et Systèmes SAS</v>
          </cell>
        </row>
        <row r="201">
          <cell r="A201" t="str">
            <v>0720</v>
          </cell>
          <cell r="B201" t="str">
            <v>Knauf Interiors España S.L.</v>
          </cell>
        </row>
        <row r="202">
          <cell r="A202" t="str">
            <v>0721</v>
          </cell>
          <cell r="B202" t="str">
            <v>KG Stroj Sistemy OOO</v>
          </cell>
        </row>
        <row r="203">
          <cell r="A203" t="str">
            <v>0723</v>
          </cell>
          <cell r="B203" t="str">
            <v>Knauf Plasterboard Ltd., Christchurch</v>
          </cell>
        </row>
        <row r="204">
          <cell r="A204" t="str">
            <v>0910</v>
          </cell>
          <cell r="B204" t="str">
            <v>Knauf Insulation SpA, Chivasso (Industrie)</v>
          </cell>
        </row>
        <row r="205">
          <cell r="A205" t="str">
            <v>0911</v>
          </cell>
          <cell r="B205" t="str">
            <v>Knauf Insulation SpA, Chivasso (Insulation)</v>
          </cell>
        </row>
        <row r="206">
          <cell r="A206" t="str">
            <v>0913</v>
          </cell>
          <cell r="B206" t="str">
            <v>Gabriel Technologie SA - KLR Industries</v>
          </cell>
        </row>
        <row r="207">
          <cell r="A207" t="str">
            <v>0914</v>
          </cell>
          <cell r="B207" t="str">
            <v>Gabriel Technologie SA - KLR Batiment</v>
          </cell>
        </row>
        <row r="208">
          <cell r="A208" t="str">
            <v>0915</v>
          </cell>
          <cell r="B208" t="str">
            <v>Knauf SAS - KLR Industries</v>
          </cell>
        </row>
        <row r="209">
          <cell r="A209" t="str">
            <v>0916</v>
          </cell>
          <cell r="B209" t="str">
            <v>Knauf SAS - KLR Batiment</v>
          </cell>
        </row>
        <row r="210">
          <cell r="A210" t="str">
            <v>0917</v>
          </cell>
          <cell r="B210" t="str">
            <v>Knauf La Rhénane SAS - KLR Industries</v>
          </cell>
        </row>
        <row r="211">
          <cell r="A211" t="str">
            <v>0918</v>
          </cell>
          <cell r="B211" t="str">
            <v>Knauf La Rhénane SAS - KLR Batiment</v>
          </cell>
        </row>
        <row r="212">
          <cell r="A212" t="str">
            <v>0919</v>
          </cell>
          <cell r="B212" t="str">
            <v>Elosa Trading AG - KLR Industries</v>
          </cell>
        </row>
        <row r="213">
          <cell r="A213" t="str">
            <v>0920</v>
          </cell>
          <cell r="B213" t="str">
            <v>Elosa Trading AG - KLR Batiment</v>
          </cell>
        </row>
        <row r="214">
          <cell r="A214" t="str">
            <v>0921</v>
          </cell>
          <cell r="B214" t="str">
            <v>Knauf La Rhénane SAS - KLR Insulation</v>
          </cell>
        </row>
        <row r="215">
          <cell r="A215" t="str">
            <v>4002</v>
          </cell>
          <cell r="B215" t="str">
            <v>Knauf EST SAS</v>
          </cell>
        </row>
        <row r="216">
          <cell r="A216" t="str">
            <v>4003</v>
          </cell>
          <cell r="B216" t="str">
            <v>Knauf Sud Est SAS</v>
          </cell>
        </row>
        <row r="217">
          <cell r="A217" t="str">
            <v>4005</v>
          </cell>
          <cell r="B217" t="str">
            <v>Knauf Sud Ouest SAS</v>
          </cell>
        </row>
        <row r="218">
          <cell r="A218" t="str">
            <v>4006</v>
          </cell>
          <cell r="B218" t="str">
            <v>Knauf Ile de France SAS</v>
          </cell>
        </row>
        <row r="219">
          <cell r="A219" t="str">
            <v>4007</v>
          </cell>
          <cell r="B219" t="str">
            <v>Knauf Ouest SAS</v>
          </cell>
        </row>
        <row r="220">
          <cell r="A220" t="str">
            <v>4009</v>
          </cell>
          <cell r="B220" t="str">
            <v>Knauf Industries Nord SAS</v>
          </cell>
        </row>
        <row r="221">
          <cell r="A221" t="str">
            <v>4010</v>
          </cell>
          <cell r="B221" t="str">
            <v>Knauf Fibre SAS</v>
          </cell>
        </row>
        <row r="222">
          <cell r="A222" t="str">
            <v>4012</v>
          </cell>
          <cell r="B222" t="str">
            <v>QUICKCIEL SARL</v>
          </cell>
        </row>
        <row r="223">
          <cell r="A223" t="str">
            <v>4015</v>
          </cell>
          <cell r="B223" t="str">
            <v>Knauf ISBA SAS</v>
          </cell>
        </row>
        <row r="224">
          <cell r="A224" t="str">
            <v>4016</v>
          </cell>
          <cell r="B224" t="str">
            <v>Knauf Industries EST SAS</v>
          </cell>
        </row>
        <row r="225">
          <cell r="A225" t="str">
            <v>4019</v>
          </cell>
          <cell r="B225" t="str">
            <v>Macaple SAS</v>
          </cell>
        </row>
        <row r="226">
          <cell r="A226" t="str">
            <v>4020</v>
          </cell>
          <cell r="B226" t="str">
            <v>Knauf Industries Ouest SAS</v>
          </cell>
        </row>
        <row r="227">
          <cell r="A227" t="str">
            <v>4024</v>
          </cell>
          <cell r="B227" t="str">
            <v>Bové SAS</v>
          </cell>
        </row>
        <row r="228">
          <cell r="A228" t="str">
            <v>4031</v>
          </cell>
          <cell r="B228" t="str">
            <v>Knauf Insulation Artix SAS</v>
          </cell>
        </row>
        <row r="229">
          <cell r="A229" t="str">
            <v>4039</v>
          </cell>
          <cell r="B229" t="str">
            <v>Knauf Building Services SAS</v>
          </cell>
        </row>
        <row r="230">
          <cell r="A230" t="str">
            <v>4045</v>
          </cell>
          <cell r="B230" t="str">
            <v>Gabriel Technologie SA</v>
          </cell>
        </row>
        <row r="231">
          <cell r="A231" t="str">
            <v>4051</v>
          </cell>
          <cell r="B231" t="str">
            <v>Knauf Insulation B.V.</v>
          </cell>
        </row>
        <row r="232">
          <cell r="A232" t="str">
            <v>4052</v>
          </cell>
          <cell r="B232" t="str">
            <v>Rhinolith Nederland B.V.</v>
          </cell>
        </row>
        <row r="233">
          <cell r="A233" t="str">
            <v>4053</v>
          </cell>
          <cell r="B233" t="str">
            <v>Lithaan B.V.</v>
          </cell>
        </row>
        <row r="234">
          <cell r="A234" t="str">
            <v>4058</v>
          </cell>
          <cell r="B234" t="str">
            <v>Knauf Penoplast OOO, Krasnogorsk</v>
          </cell>
        </row>
        <row r="235">
          <cell r="A235" t="str">
            <v>4060</v>
          </cell>
          <cell r="B235" t="str">
            <v>Knauf Penoplast OOO, St. Petersburg</v>
          </cell>
        </row>
        <row r="236">
          <cell r="A236" t="str">
            <v>4061</v>
          </cell>
          <cell r="B236" t="str">
            <v>Knauf Industries Polska Sp. z o.o.</v>
          </cell>
        </row>
        <row r="237">
          <cell r="A237" t="str">
            <v>4062</v>
          </cell>
          <cell r="B237" t="str">
            <v>Knauf Insulation SpA</v>
          </cell>
        </row>
        <row r="238">
          <cell r="A238" t="str">
            <v>4063</v>
          </cell>
          <cell r="B238" t="e">
            <v>#N/A</v>
          </cell>
        </row>
        <row r="239">
          <cell r="A239" t="str">
            <v>4065</v>
          </cell>
          <cell r="B239" t="str">
            <v>Knauf Isopor Ltda.</v>
          </cell>
        </row>
        <row r="240">
          <cell r="A240" t="str">
            <v>4066</v>
          </cell>
          <cell r="B240" t="str">
            <v>Knauf Isopor da Amazonia Ltda., Manaus</v>
          </cell>
        </row>
        <row r="241">
          <cell r="A241" t="str">
            <v>4068</v>
          </cell>
          <cell r="B241" t="str">
            <v>Knauf Plâtres-Fleurus SPA</v>
          </cell>
        </row>
        <row r="242">
          <cell r="A242" t="str">
            <v>4070</v>
          </cell>
          <cell r="B242" t="str">
            <v>Knauf Tunisie Systém SARL</v>
          </cell>
        </row>
        <row r="243">
          <cell r="A243" t="str">
            <v>4073</v>
          </cell>
          <cell r="B243" t="str">
            <v>Knauf Pack Hungary Kft.</v>
          </cell>
        </row>
        <row r="244">
          <cell r="A244" t="str">
            <v>4074</v>
          </cell>
          <cell r="B244" t="str">
            <v>Knauf Africa Trade SARL</v>
          </cell>
        </row>
        <row r="245">
          <cell r="A245" t="str">
            <v>4075</v>
          </cell>
          <cell r="B245" t="str">
            <v>Knauf Miret S.L.</v>
          </cell>
        </row>
        <row r="246">
          <cell r="A246" t="str">
            <v>4077</v>
          </cell>
          <cell r="B246" t="str">
            <v>Knauf Isol. Kft.</v>
          </cell>
        </row>
        <row r="247">
          <cell r="A247" t="str">
            <v>4079</v>
          </cell>
          <cell r="B247" t="str">
            <v>Knauf Industries Maroc</v>
          </cell>
        </row>
        <row r="248">
          <cell r="A248" t="str">
            <v>4081</v>
          </cell>
          <cell r="B248" t="str">
            <v>SCI du Mittelfeld</v>
          </cell>
        </row>
        <row r="249">
          <cell r="A249" t="str">
            <v>4091</v>
          </cell>
          <cell r="B249" t="str">
            <v>Knauf SAS</v>
          </cell>
        </row>
        <row r="250">
          <cell r="A250" t="str">
            <v>4093</v>
          </cell>
          <cell r="B250" t="str">
            <v>Knauf Bâtiment SAS</v>
          </cell>
        </row>
        <row r="251">
          <cell r="A251" t="str">
            <v>4095</v>
          </cell>
          <cell r="B251" t="str">
            <v>Knauf Industries SAS</v>
          </cell>
        </row>
        <row r="252">
          <cell r="A252" t="str">
            <v>4097</v>
          </cell>
          <cell r="B252" t="str">
            <v>Knauf Industries Gestion SAS</v>
          </cell>
        </row>
        <row r="253">
          <cell r="A253" t="str">
            <v>4100</v>
          </cell>
          <cell r="B253" t="e">
            <v>#N/A</v>
          </cell>
        </row>
        <row r="254">
          <cell r="A254" t="str">
            <v>4101</v>
          </cell>
          <cell r="B254" t="e">
            <v>#N/A</v>
          </cell>
        </row>
        <row r="255">
          <cell r="A255" t="str">
            <v>4102</v>
          </cell>
          <cell r="B255" t="e">
            <v>#N/A</v>
          </cell>
        </row>
        <row r="256">
          <cell r="A256" t="str">
            <v>4103</v>
          </cell>
          <cell r="B256" t="e">
            <v>#N/A</v>
          </cell>
        </row>
        <row r="257">
          <cell r="A257" t="str">
            <v>4104</v>
          </cell>
          <cell r="B257" t="str">
            <v>Polydec Anjou SARL</v>
          </cell>
        </row>
        <row r="258">
          <cell r="A258" t="str">
            <v>4105</v>
          </cell>
          <cell r="B258" t="str">
            <v>Polydec Provence SAS</v>
          </cell>
        </row>
        <row r="259">
          <cell r="A259" t="str">
            <v>4106</v>
          </cell>
          <cell r="B259" t="str">
            <v>Polydec Bourgogne SAS</v>
          </cell>
        </row>
        <row r="260">
          <cell r="A260" t="str">
            <v>4107</v>
          </cell>
          <cell r="B260" t="str">
            <v>Technimousse SAS</v>
          </cell>
        </row>
        <row r="261">
          <cell r="A261" t="str">
            <v>4108</v>
          </cell>
          <cell r="B261" t="str">
            <v>Polydec 85 SARL</v>
          </cell>
        </row>
        <row r="262">
          <cell r="A262" t="str">
            <v>4109</v>
          </cell>
          <cell r="B262" t="str">
            <v>Polydec SAS</v>
          </cell>
        </row>
        <row r="263">
          <cell r="A263" t="str">
            <v>4111</v>
          </cell>
          <cell r="B263" t="str">
            <v>ISOMAT</v>
          </cell>
        </row>
        <row r="264">
          <cell r="A264" t="str">
            <v>4112</v>
          </cell>
          <cell r="B264" t="str">
            <v>Isobox Technologies SAS</v>
          </cell>
        </row>
        <row r="265">
          <cell r="A265" t="str">
            <v>4202</v>
          </cell>
          <cell r="B265" t="str">
            <v>Knauf Insulation Holding UK</v>
          </cell>
        </row>
        <row r="266">
          <cell r="A266" t="str">
            <v>4204</v>
          </cell>
          <cell r="B266" t="str">
            <v>Elosa Trading AG</v>
          </cell>
        </row>
        <row r="267">
          <cell r="A267" t="str">
            <v>4205</v>
          </cell>
          <cell r="B267" t="str">
            <v>Knauf Insulation Holding AG</v>
          </cell>
        </row>
        <row r="268">
          <cell r="A268" t="str">
            <v>4206</v>
          </cell>
          <cell r="B268" t="str">
            <v>Knauf Insulation Ltd.</v>
          </cell>
        </row>
        <row r="269">
          <cell r="A269" t="str">
            <v>4210</v>
          </cell>
          <cell r="B269" t="str">
            <v>Knauf Insulation SAS</v>
          </cell>
        </row>
        <row r="270">
          <cell r="A270" t="str">
            <v>4214</v>
          </cell>
          <cell r="B270" t="str">
            <v>Knauf Insulation SPRL, Visé</v>
          </cell>
        </row>
        <row r="271">
          <cell r="A271" t="str">
            <v>4215</v>
          </cell>
          <cell r="B271" t="str">
            <v>Knauf Insulation OOO</v>
          </cell>
        </row>
        <row r="272">
          <cell r="A272" t="str">
            <v>4216</v>
          </cell>
          <cell r="B272" t="str">
            <v>Knauf Insulation spol. s r.o.</v>
          </cell>
        </row>
        <row r="273">
          <cell r="A273" t="str">
            <v>4217</v>
          </cell>
          <cell r="B273" t="str">
            <v>Knauf Insulation d.o.o., Surdulica</v>
          </cell>
        </row>
        <row r="274">
          <cell r="A274" t="str">
            <v>4218</v>
          </cell>
          <cell r="B274" t="str">
            <v>Knauf Insulation Ukraina TOV</v>
          </cell>
        </row>
        <row r="275">
          <cell r="A275" t="str">
            <v>4219</v>
          </cell>
          <cell r="B275" t="str">
            <v>Knauf Insulation Lannemezan s.a.s.</v>
          </cell>
        </row>
        <row r="276">
          <cell r="A276" t="str">
            <v>4220</v>
          </cell>
          <cell r="B276" t="str">
            <v>Knauf Insulation S.L.</v>
          </cell>
        </row>
        <row r="277">
          <cell r="A277" t="str">
            <v>4222</v>
          </cell>
          <cell r="B277" t="str">
            <v>Knauf Insulation s.r.l.</v>
          </cell>
        </row>
        <row r="278">
          <cell r="A278" t="str">
            <v>4223</v>
          </cell>
          <cell r="B278" t="str">
            <v>Knauf Insulation Technologie SPRL</v>
          </cell>
        </row>
        <row r="279">
          <cell r="A279" t="str">
            <v>4224</v>
          </cell>
          <cell r="B279" t="str">
            <v>Manson Insulation Products Ltd.</v>
          </cell>
        </row>
        <row r="280">
          <cell r="A280" t="str">
            <v>4225</v>
          </cell>
          <cell r="B280" t="str">
            <v>Knauf Insulation Pty Ltd</v>
          </cell>
        </row>
        <row r="281">
          <cell r="A281" t="str">
            <v>4226</v>
          </cell>
          <cell r="B281" t="str">
            <v>Knauf Insulation AB</v>
          </cell>
        </row>
        <row r="282">
          <cell r="A282" t="str">
            <v>4227</v>
          </cell>
          <cell r="B282" t="str">
            <v>Knauf Insulation AS</v>
          </cell>
        </row>
        <row r="283">
          <cell r="A283" t="str">
            <v>4228</v>
          </cell>
          <cell r="B283" t="str">
            <v>Knauf Insulation Oy</v>
          </cell>
        </row>
        <row r="284">
          <cell r="A284" t="str">
            <v>4229</v>
          </cell>
          <cell r="B284" t="str">
            <v>Knauf Insulation Service TOV</v>
          </cell>
        </row>
        <row r="285">
          <cell r="A285" t="str">
            <v>4230</v>
          </cell>
          <cell r="B285" t="str">
            <v>Knauf Insulation GmbH</v>
          </cell>
        </row>
        <row r="286">
          <cell r="A286" t="str">
            <v>4231</v>
          </cell>
          <cell r="B286" t="str">
            <v>Knauf Insulation AE</v>
          </cell>
        </row>
        <row r="287">
          <cell r="A287" t="str">
            <v>4232</v>
          </cell>
          <cell r="B287" t="str">
            <v>Knauf Insulation EOOD</v>
          </cell>
        </row>
        <row r="288">
          <cell r="A288" t="str">
            <v>4233</v>
          </cell>
          <cell r="B288" t="str">
            <v>Knauf İnsulation İzolasyon Sanayi ve Ticaret A.S.</v>
          </cell>
        </row>
        <row r="289">
          <cell r="A289" t="str">
            <v>4234</v>
          </cell>
          <cell r="B289" t="str">
            <v>Knauf Insulation Tjumen OOO</v>
          </cell>
        </row>
        <row r="290">
          <cell r="A290" t="str">
            <v>4235</v>
          </cell>
          <cell r="B290" t="str">
            <v>Knauf Insulation Ltd.</v>
          </cell>
        </row>
        <row r="291">
          <cell r="A291" t="str">
            <v>4236</v>
          </cell>
          <cell r="B291" t="str">
            <v>Knauf Insulation Ltd. Auckland</v>
          </cell>
        </row>
        <row r="292">
          <cell r="A292" t="str">
            <v>4237</v>
          </cell>
          <cell r="B292" t="str">
            <v>Knauf Insulation A/S</v>
          </cell>
        </row>
        <row r="293">
          <cell r="A293" t="str">
            <v>4238</v>
          </cell>
          <cell r="B293" t="str">
            <v>Climowool Sp. z o.o., Swidnica</v>
          </cell>
        </row>
        <row r="294">
          <cell r="A294" t="str">
            <v>4239</v>
          </cell>
          <cell r="B294" t="str">
            <v>Knauf Insulation Kasachstan TOO</v>
          </cell>
        </row>
        <row r="295">
          <cell r="A295" t="str">
            <v>4240</v>
          </cell>
          <cell r="B295" t="str">
            <v>Knauf Exeed Insulation LLC</v>
          </cell>
        </row>
        <row r="296">
          <cell r="A296" t="str">
            <v>4242</v>
          </cell>
          <cell r="B296" t="str">
            <v>Ursa Isi Yalitim Sanayi Ve Tic. A.S.</v>
          </cell>
        </row>
        <row r="297">
          <cell r="A297" t="str">
            <v>4244</v>
          </cell>
          <cell r="B297" t="str">
            <v>Silvercote, LLC</v>
          </cell>
        </row>
        <row r="298">
          <cell r="A298" t="str">
            <v>4246</v>
          </cell>
          <cell r="B298" t="str">
            <v>Knauf Insulation, LLC</v>
          </cell>
        </row>
        <row r="299">
          <cell r="A299" t="str">
            <v>4301</v>
          </cell>
          <cell r="B299" t="str">
            <v>Knauf Insulation GmbH, Fürnitz</v>
          </cell>
        </row>
        <row r="300">
          <cell r="A300" t="str">
            <v>4302</v>
          </cell>
          <cell r="B300" t="str">
            <v>Knauf Insulation Operation GmbH, Simbach am Inn</v>
          </cell>
        </row>
        <row r="301">
          <cell r="A301" t="str">
            <v>4303</v>
          </cell>
          <cell r="B301" t="str">
            <v>Knauf Insulation Technology GmbH</v>
          </cell>
        </row>
        <row r="302">
          <cell r="A302" t="str">
            <v>4305</v>
          </cell>
          <cell r="B302" t="str">
            <v>Knauf Insulation d.o.o., Novi Marof</v>
          </cell>
        </row>
        <row r="303">
          <cell r="A303" t="str">
            <v>4306</v>
          </cell>
          <cell r="B303" t="str">
            <v>Knauf AMF Plafondsystemen B.V.</v>
          </cell>
        </row>
        <row r="304">
          <cell r="A304" t="str">
            <v>4307</v>
          </cell>
          <cell r="B304" t="str">
            <v>Knauf Insulation Sp. z o.o.</v>
          </cell>
        </row>
        <row r="305">
          <cell r="A305" t="str">
            <v>4308</v>
          </cell>
          <cell r="B305" t="str">
            <v>Knauf Insulation s.r.o., Nova Bana</v>
          </cell>
        </row>
        <row r="306">
          <cell r="A306" t="str">
            <v>4309</v>
          </cell>
          <cell r="B306" t="str">
            <v>Knauf Insulation d.o.o., Skofja Loka</v>
          </cell>
        </row>
        <row r="307">
          <cell r="A307" t="str">
            <v>4310</v>
          </cell>
          <cell r="B307" t="str">
            <v>Knauf Insulation Tehnologija d.o.o.</v>
          </cell>
        </row>
        <row r="308">
          <cell r="A308" t="str">
            <v>4311</v>
          </cell>
          <cell r="B308" t="str">
            <v>Heradesign España S.L.</v>
          </cell>
        </row>
        <row r="309">
          <cell r="A309" t="str">
            <v>4312</v>
          </cell>
          <cell r="B309" t="str">
            <v>Knauf Insulation Kft.</v>
          </cell>
        </row>
        <row r="310">
          <cell r="A310" t="str">
            <v>4313</v>
          </cell>
          <cell r="B310" t="e">
            <v>#N/A</v>
          </cell>
        </row>
        <row r="311">
          <cell r="A311" t="str">
            <v>4314</v>
          </cell>
          <cell r="B311" t="str">
            <v>Knauf Insulation GmbH, Simbach</v>
          </cell>
        </row>
        <row r="312">
          <cell r="A312" t="str">
            <v>4315</v>
          </cell>
          <cell r="B312" t="str">
            <v>C&amp;G Verwaltungs-GmbH</v>
          </cell>
        </row>
        <row r="313">
          <cell r="A313" t="str">
            <v>4316</v>
          </cell>
          <cell r="B313" t="str">
            <v>Knauf Insulation Trading spol. s.r.o.</v>
          </cell>
        </row>
        <row r="314">
          <cell r="A314" t="str">
            <v>4317</v>
          </cell>
          <cell r="B314" t="str">
            <v>M. Reichenberger GmbH</v>
          </cell>
        </row>
        <row r="315">
          <cell r="A315" t="str">
            <v>4318</v>
          </cell>
          <cell r="B315" t="e">
            <v>#N/A</v>
          </cell>
        </row>
        <row r="316">
          <cell r="A316" t="str">
            <v>4319</v>
          </cell>
          <cell r="B316" t="str">
            <v>Heraklith CEE Holding GmbH</v>
          </cell>
        </row>
        <row r="317">
          <cell r="A317" t="str">
            <v>4325</v>
          </cell>
          <cell r="B3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enliste"/>
    </sheetNames>
    <sheetDataSet>
      <sheetData sheetId="0">
        <row r="9">
          <cell r="A9" t="str">
            <v>Knauf Verwaltungsgesellschaft KG</v>
          </cell>
          <cell r="B9" t="str">
            <v>0001</v>
          </cell>
          <cell r="C9" t="str">
            <v>Deutschland</v>
          </cell>
          <cell r="D9" t="str">
            <v>Ohne Zuordnung</v>
          </cell>
        </row>
        <row r="10">
          <cell r="A10" t="str">
            <v>Knauf Mineral KG</v>
          </cell>
          <cell r="B10" t="str">
            <v>0009</v>
          </cell>
          <cell r="C10" t="str">
            <v>Deutschland</v>
          </cell>
          <cell r="D10" t="str">
            <v>Ohne Zuordnung</v>
          </cell>
        </row>
        <row r="11">
          <cell r="A11" t="str">
            <v>Knauf Gips KG, Iphofen</v>
          </cell>
          <cell r="B11" t="str">
            <v>0010</v>
          </cell>
          <cell r="C11" t="str">
            <v>Deutschland</v>
          </cell>
          <cell r="D11" t="str">
            <v>Christoph Dorn</v>
          </cell>
        </row>
        <row r="12">
          <cell r="A12" t="str">
            <v>Knauf V.V.G. Versicherungsservice und -Vermittlungs-GmbH</v>
          </cell>
          <cell r="B12" t="str">
            <v>0012</v>
          </cell>
          <cell r="C12" t="str">
            <v>Deutschland</v>
          </cell>
          <cell r="D12" t="str">
            <v>Ohne Zuordnung</v>
          </cell>
        </row>
        <row r="13">
          <cell r="A13" t="str">
            <v>Knauf PFT GmbH &amp; Co. KG</v>
          </cell>
          <cell r="B13" t="str">
            <v>0014</v>
          </cell>
          <cell r="C13" t="str">
            <v>Deutschland</v>
          </cell>
          <cell r="D13" t="str">
            <v>A. Knauf/M. Grundke</v>
          </cell>
        </row>
        <row r="14">
          <cell r="A14" t="str">
            <v>Knauf Integral KG, Satteldorf</v>
          </cell>
          <cell r="B14" t="str">
            <v>0015</v>
          </cell>
          <cell r="C14" t="str">
            <v>Deutschland</v>
          </cell>
          <cell r="D14" t="str">
            <v>Christoph Dorn</v>
          </cell>
        </row>
        <row r="15">
          <cell r="A15" t="str">
            <v>Knauf Engineering GmbH</v>
          </cell>
          <cell r="B15" t="str">
            <v>0016</v>
          </cell>
          <cell r="C15" t="str">
            <v>Deutschland</v>
          </cell>
          <cell r="D15" t="str">
            <v>Ohne Zuordnung</v>
          </cell>
        </row>
        <row r="16">
          <cell r="A16" t="str">
            <v>Knauf Marmorit GmbH</v>
          </cell>
          <cell r="B16" t="str">
            <v>0017</v>
          </cell>
          <cell r="C16" t="str">
            <v>Deutschland</v>
          </cell>
          <cell r="D16" t="str">
            <v>Christoph Dorn</v>
          </cell>
        </row>
        <row r="17">
          <cell r="A17" t="str">
            <v>Knauf &amp; Schwenk GmbH &amp; Co. KG</v>
          </cell>
          <cell r="B17" t="str">
            <v>0020</v>
          </cell>
          <cell r="C17" t="str">
            <v>Deutschland</v>
          </cell>
          <cell r="D17" t="str">
            <v>Christoph Dorn</v>
          </cell>
        </row>
        <row r="18">
          <cell r="A18" t="str">
            <v>Isogranulat GmbH</v>
          </cell>
          <cell r="B18" t="str">
            <v>0021</v>
          </cell>
          <cell r="C18" t="str">
            <v>Deutschland</v>
          </cell>
          <cell r="D18" t="str">
            <v>Christoph Dorn</v>
          </cell>
        </row>
        <row r="19">
          <cell r="A19" t="str">
            <v>Knauf Bauprodukte GmbH &amp; Co. KG</v>
          </cell>
          <cell r="B19" t="str">
            <v>0022</v>
          </cell>
          <cell r="C19" t="str">
            <v>Deutschland</v>
          </cell>
          <cell r="D19" t="str">
            <v>Christoph Dorn</v>
          </cell>
        </row>
        <row r="20">
          <cell r="A20" t="str">
            <v>Gipswerk Embsen GmbH &amp; Co. KG</v>
          </cell>
          <cell r="B20" t="str">
            <v>0023</v>
          </cell>
          <cell r="C20" t="str">
            <v>Deutschland</v>
          </cell>
          <cell r="D20" t="str">
            <v>Christoph Dorn</v>
          </cell>
        </row>
        <row r="21">
          <cell r="A21" t="str">
            <v>KNAUF AQUAPANEL GmbH</v>
          </cell>
          <cell r="B21" t="str">
            <v>0025</v>
          </cell>
          <cell r="C21" t="str">
            <v>Deutschland</v>
          </cell>
          <cell r="D21" t="str">
            <v>Christoph Dorn</v>
          </cell>
        </row>
        <row r="22">
          <cell r="A22" t="str">
            <v>Danogips GmbH &amp; Co. KG</v>
          </cell>
          <cell r="B22" t="str">
            <v>0030</v>
          </cell>
          <cell r="C22" t="str">
            <v>Deutschland</v>
          </cell>
          <cell r="D22" t="str">
            <v>Jesper Jørgensen</v>
          </cell>
        </row>
        <row r="23">
          <cell r="A23" t="str">
            <v>Rump &amp; Salzmann Gipswerk Ührde GmbH &amp; Co. KG</v>
          </cell>
          <cell r="B23" t="str">
            <v>0033</v>
          </cell>
          <cell r="C23" t="str">
            <v>Deutschland</v>
          </cell>
          <cell r="D23" t="str">
            <v>Christoph Dorn</v>
          </cell>
        </row>
        <row r="24">
          <cell r="A24" t="str">
            <v>Gipsbergwerk Lamerden GmbH &amp; Co. KG</v>
          </cell>
          <cell r="B24" t="str">
            <v>0034</v>
          </cell>
          <cell r="C24" t="str">
            <v>Deutschland</v>
          </cell>
          <cell r="D24" t="str">
            <v>Christoph Dorn</v>
          </cell>
        </row>
        <row r="25">
          <cell r="A25" t="str">
            <v>Rocal Boxberg GmbH &amp; Co. Anhydritproduktion KG</v>
          </cell>
          <cell r="B25" t="str">
            <v>0035</v>
          </cell>
          <cell r="C25" t="str">
            <v>Deutschland</v>
          </cell>
          <cell r="D25" t="str">
            <v>Christoph Dorn</v>
          </cell>
        </row>
        <row r="26">
          <cell r="A26" t="str">
            <v>Knauf Trans GmbH</v>
          </cell>
          <cell r="B26" t="str">
            <v>0037</v>
          </cell>
          <cell r="C26" t="str">
            <v>Deutschland</v>
          </cell>
          <cell r="D26" t="str">
            <v>Christoph Dorn</v>
          </cell>
        </row>
        <row r="27">
          <cell r="A27" t="str">
            <v>Hanse Spedition GmbH</v>
          </cell>
          <cell r="B27" t="str">
            <v>0038</v>
          </cell>
          <cell r="C27" t="str">
            <v>Deutschland</v>
          </cell>
          <cell r="D27" t="str">
            <v>Ohne Zuordnung</v>
          </cell>
        </row>
        <row r="28">
          <cell r="A28" t="str">
            <v>Danogips Verwaltungs GmbH</v>
          </cell>
          <cell r="B28" t="str">
            <v>0040</v>
          </cell>
          <cell r="C28" t="str">
            <v>Deutschland</v>
          </cell>
          <cell r="D28" t="str">
            <v>Jesper Jørgensen</v>
          </cell>
        </row>
        <row r="29">
          <cell r="A29" t="str">
            <v>Eurogips Produktions- und Vertriebs-GmbH</v>
          </cell>
          <cell r="B29" t="str">
            <v>0041</v>
          </cell>
          <cell r="C29" t="str">
            <v>Deutschland</v>
          </cell>
          <cell r="D29" t="str">
            <v>Christoph Dorn</v>
          </cell>
        </row>
        <row r="30">
          <cell r="A30" t="str">
            <v>Knauf Deutsche Gipswerke KG</v>
          </cell>
          <cell r="B30" t="str">
            <v>0042</v>
          </cell>
          <cell r="C30" t="str">
            <v>Deutschland</v>
          </cell>
          <cell r="D30" t="str">
            <v>Christoph Dorn</v>
          </cell>
        </row>
        <row r="31">
          <cell r="A31" t="str">
            <v>GFR GmbH</v>
          </cell>
          <cell r="B31" t="str">
            <v>0043</v>
          </cell>
          <cell r="C31" t="str">
            <v>Deutschland</v>
          </cell>
          <cell r="D31" t="str">
            <v>Christoph Dorn</v>
          </cell>
        </row>
        <row r="32">
          <cell r="A32" t="str">
            <v>nicht GV CIM</v>
          </cell>
          <cell r="B32" t="str">
            <v>0060</v>
          </cell>
          <cell r="C32" t="str">
            <v>kein Land</v>
          </cell>
          <cell r="D32" t="str">
            <v>kein VB</v>
          </cell>
        </row>
        <row r="33">
          <cell r="A33" t="str">
            <v>Knauf Gesellschaft m.b.H.</v>
          </cell>
          <cell r="B33" t="str">
            <v>0070</v>
          </cell>
          <cell r="C33" t="str">
            <v>Österreich</v>
          </cell>
          <cell r="D33" t="str">
            <v>Beatrix Peter-Knauf</v>
          </cell>
        </row>
        <row r="34">
          <cell r="A34" t="str">
            <v>Knauf International GmbH</v>
          </cell>
          <cell r="B34" t="str">
            <v>0071</v>
          </cell>
          <cell r="C34" t="str">
            <v>Deutschland</v>
          </cell>
          <cell r="D34" t="str">
            <v>Ohne Zuordnung</v>
          </cell>
        </row>
        <row r="35">
          <cell r="A35" t="str">
            <v>L’Anhydrite Lorraine SARL</v>
          </cell>
          <cell r="B35" t="str">
            <v>0073</v>
          </cell>
          <cell r="C35" t="str">
            <v>Frankreich</v>
          </cell>
          <cell r="D35" t="str">
            <v>Serge Azaïs</v>
          </cell>
        </row>
        <row r="36">
          <cell r="A36" t="str">
            <v>nicht GV CIM</v>
          </cell>
          <cell r="B36" t="str">
            <v>0075</v>
          </cell>
          <cell r="C36" t="str">
            <v>kein Land</v>
          </cell>
          <cell r="D36" t="str">
            <v>kein VB</v>
          </cell>
        </row>
        <row r="37">
          <cell r="A37" t="str">
            <v>Yesoval SA</v>
          </cell>
          <cell r="B37" t="str">
            <v>0076</v>
          </cell>
          <cell r="C37" t="str">
            <v>Spanien</v>
          </cell>
          <cell r="D37" t="str">
            <v>Serge Azaïs</v>
          </cell>
        </row>
        <row r="38">
          <cell r="A38" t="str">
            <v>Knauf B.V.</v>
          </cell>
          <cell r="B38" t="str">
            <v>0077</v>
          </cell>
          <cell r="C38" t="str">
            <v>Niederlande</v>
          </cell>
          <cell r="D38" t="str">
            <v>Serge Azaïs</v>
          </cell>
        </row>
        <row r="39">
          <cell r="A39" t="str">
            <v>Knauf Oy</v>
          </cell>
          <cell r="B39" t="str">
            <v>0079</v>
          </cell>
          <cell r="C39" t="str">
            <v>Finnland</v>
          </cell>
          <cell r="D39" t="str">
            <v>Jesper Jørgensen</v>
          </cell>
        </row>
        <row r="40">
          <cell r="A40" t="str">
            <v>Knauf di Lothar Knauf s.a.s.</v>
          </cell>
          <cell r="B40" t="str">
            <v>0081</v>
          </cell>
          <cell r="C40" t="str">
            <v>Italien</v>
          </cell>
          <cell r="D40" t="str">
            <v>Isabel Knauf</v>
          </cell>
        </row>
        <row r="41">
          <cell r="A41" t="str">
            <v>Knauf Gypsopiia A.B.E.E.</v>
          </cell>
          <cell r="B41" t="str">
            <v>0082</v>
          </cell>
          <cell r="C41" t="str">
            <v>Griechenland</v>
          </cell>
          <cell r="D41" t="str">
            <v>Isabel Knauf</v>
          </cell>
        </row>
        <row r="42">
          <cell r="A42" t="str">
            <v>B. en N. Knauf &amp; Cie. Isolava G.C.V.</v>
          </cell>
          <cell r="B42" t="str">
            <v>0083</v>
          </cell>
          <cell r="C42" t="str">
            <v>Belgien</v>
          </cell>
          <cell r="D42" t="str">
            <v>Serge Azaïs</v>
          </cell>
        </row>
        <row r="43">
          <cell r="A43" t="str">
            <v>Isolava France SARL</v>
          </cell>
          <cell r="B43" t="str">
            <v>0084</v>
          </cell>
          <cell r="C43" t="str">
            <v>Frankreich</v>
          </cell>
          <cell r="D43" t="str">
            <v>Serge Azaïs</v>
          </cell>
        </row>
        <row r="44">
          <cell r="A44" t="str">
            <v>Knauf (UK) GmbH</v>
          </cell>
          <cell r="B44" t="str">
            <v>0085</v>
          </cell>
          <cell r="C44" t="str">
            <v>Großbritannien</v>
          </cell>
          <cell r="D44" t="str">
            <v>Jesper Jørgensen</v>
          </cell>
        </row>
        <row r="45">
          <cell r="A45" t="str">
            <v>Knauf A/S</v>
          </cell>
          <cell r="B45" t="str">
            <v>0087</v>
          </cell>
          <cell r="C45" t="str">
            <v>Dänemark</v>
          </cell>
          <cell r="D45" t="str">
            <v>Jesper Jørgensen</v>
          </cell>
        </row>
        <row r="46">
          <cell r="A46" t="str">
            <v>nicht GV CIM</v>
          </cell>
          <cell r="B46" t="str">
            <v>0089</v>
          </cell>
          <cell r="C46" t="str">
            <v>kein Land</v>
          </cell>
          <cell r="D46" t="str">
            <v>kein VB</v>
          </cell>
        </row>
        <row r="47">
          <cell r="A47" t="str">
            <v>Knauf La Rhénane S.A.S.</v>
          </cell>
          <cell r="B47" t="str">
            <v>0090</v>
          </cell>
          <cell r="C47" t="str">
            <v>Frankreich</v>
          </cell>
          <cell r="D47" t="str">
            <v>Ohne Zuordnung</v>
          </cell>
        </row>
        <row r="48">
          <cell r="A48" t="str">
            <v>SCI St. Luc</v>
          </cell>
          <cell r="B48" t="str">
            <v>0092</v>
          </cell>
          <cell r="C48" t="str">
            <v>Frankreich</v>
          </cell>
          <cell r="D48" t="str">
            <v>Serge Azaïs</v>
          </cell>
        </row>
        <row r="49">
          <cell r="A49" t="str">
            <v>Knauf Plâtres et Cie. S.C.S.</v>
          </cell>
          <cell r="B49" t="str">
            <v>0093</v>
          </cell>
          <cell r="C49" t="str">
            <v>Frankreich</v>
          </cell>
          <cell r="D49" t="str">
            <v>Serge Azaïs</v>
          </cell>
        </row>
        <row r="50">
          <cell r="A50" t="str">
            <v>Knauf GmbH</v>
          </cell>
          <cell r="B50" t="str">
            <v>0095</v>
          </cell>
          <cell r="C50" t="str">
            <v>Spanien</v>
          </cell>
          <cell r="D50" t="str">
            <v>Serge Azaïs</v>
          </cell>
        </row>
        <row r="51">
          <cell r="A51" t="str">
            <v>Knauf Bulgaria EOOD</v>
          </cell>
          <cell r="B51" t="str">
            <v>0102</v>
          </cell>
          <cell r="C51" t="str">
            <v>Bulgarien</v>
          </cell>
          <cell r="D51" t="str">
            <v>Beatrix Peter-Knauf</v>
          </cell>
        </row>
        <row r="52">
          <cell r="A52" t="str">
            <v>Knauf AG</v>
          </cell>
          <cell r="B52" t="str">
            <v>0104</v>
          </cell>
          <cell r="C52" t="str">
            <v>Schweiz</v>
          </cell>
          <cell r="D52" t="str">
            <v>Christoph Dorn</v>
          </cell>
        </row>
        <row r="53">
          <cell r="A53" t="str">
            <v>Knauf Bratislava s.r.o.</v>
          </cell>
          <cell r="B53" t="str">
            <v>0105</v>
          </cell>
          <cell r="C53" t="str">
            <v>Slowakei</v>
          </cell>
          <cell r="D53" t="str">
            <v>Beatrix Peter-Knauf</v>
          </cell>
        </row>
        <row r="54">
          <cell r="A54" t="str">
            <v>Knauf Praha spol. s r.o.</v>
          </cell>
          <cell r="B54" t="str">
            <v>0106</v>
          </cell>
          <cell r="C54" t="str">
            <v>Tschechische Republik</v>
          </cell>
          <cell r="D54" t="str">
            <v>Beatrix Peter-Knauf</v>
          </cell>
        </row>
        <row r="55">
          <cell r="A55" t="str">
            <v>Knauf Tallinn UÜ</v>
          </cell>
          <cell r="B55" t="str">
            <v>0107</v>
          </cell>
          <cell r="C55" t="str">
            <v>Estland</v>
          </cell>
          <cell r="D55" t="str">
            <v>Beatrix Peter-Knauf</v>
          </cell>
        </row>
        <row r="56">
          <cell r="A56" t="str">
            <v>Knauf Épitöipari Kft.</v>
          </cell>
          <cell r="B56" t="str">
            <v>0110</v>
          </cell>
          <cell r="C56" t="str">
            <v>Ungarn</v>
          </cell>
          <cell r="D56" t="str">
            <v>Beatrix Peter-Knauf</v>
          </cell>
        </row>
        <row r="57">
          <cell r="A57" t="str">
            <v>Knauf Iran P.J.S.C.</v>
          </cell>
          <cell r="B57" t="str">
            <v>0111</v>
          </cell>
          <cell r="C57" t="str">
            <v>Iran</v>
          </cell>
          <cell r="D57" t="str">
            <v>Isabel Knauf</v>
          </cell>
        </row>
        <row r="58">
          <cell r="A58" t="str">
            <v>Knauf SIA, Riga</v>
          </cell>
          <cell r="B58" t="str">
            <v>0115</v>
          </cell>
          <cell r="C58" t="str">
            <v>Lettland</v>
          </cell>
          <cell r="D58" t="str">
            <v>Beatrix Peter-Knauf</v>
          </cell>
        </row>
        <row r="59">
          <cell r="A59" t="str">
            <v>Knauf d.o.o., Skopje</v>
          </cell>
          <cell r="B59" t="str">
            <v>0117</v>
          </cell>
          <cell r="C59" t="str">
            <v>Mazedonien</v>
          </cell>
          <cell r="D59" t="str">
            <v>Beatrix Peter-Knauf</v>
          </cell>
        </row>
        <row r="60">
          <cell r="A60" t="str">
            <v>Knauf Gips S.R.L., Balti</v>
          </cell>
          <cell r="B60" t="str">
            <v>0118</v>
          </cell>
          <cell r="C60" t="str">
            <v>Moldawien</v>
          </cell>
          <cell r="D60" t="str">
            <v>Beatrix Peter-Knauf</v>
          </cell>
        </row>
        <row r="61">
          <cell r="A61" t="str">
            <v>Knauf Sp. z o.o., Warschau</v>
          </cell>
          <cell r="B61" t="str">
            <v>0120</v>
          </cell>
          <cell r="C61" t="str">
            <v>Polen</v>
          </cell>
          <cell r="D61" t="str">
            <v>Beatrix Peter-Knauf</v>
          </cell>
        </row>
        <row r="62">
          <cell r="A62" t="str">
            <v>Knauf Belchatów Sp. z o.o.</v>
          </cell>
          <cell r="B62" t="str">
            <v>0121</v>
          </cell>
          <cell r="C62" t="str">
            <v>Polen</v>
          </cell>
          <cell r="D62" t="str">
            <v>Beatrix Peter-Knauf</v>
          </cell>
        </row>
        <row r="63">
          <cell r="A63" t="str">
            <v>Knauf Jaworzno III Sp. z o.o.</v>
          </cell>
          <cell r="B63" t="str">
            <v>0122</v>
          </cell>
          <cell r="C63" t="str">
            <v>Polen</v>
          </cell>
          <cell r="D63" t="str">
            <v>Beatrix Peter-Knauf</v>
          </cell>
        </row>
        <row r="64">
          <cell r="A64" t="str">
            <v>Knauf Gips s.r.l.</v>
          </cell>
          <cell r="B64" t="str">
            <v>0123</v>
          </cell>
          <cell r="C64" t="str">
            <v>Rumänien</v>
          </cell>
          <cell r="D64" t="str">
            <v>Beatrix Peter-Knauf</v>
          </cell>
        </row>
        <row r="65">
          <cell r="A65" t="str">
            <v>Knauf New Building Material (Wuhu) Co. Ltd.</v>
          </cell>
          <cell r="B65" t="str">
            <v>0124</v>
          </cell>
          <cell r="C65" t="str">
            <v>China</v>
          </cell>
          <cell r="D65" t="str">
            <v>Murray Read</v>
          </cell>
        </row>
        <row r="66">
          <cell r="A66" t="str">
            <v>Knauf Gips OOO, Krasnogorsk</v>
          </cell>
          <cell r="B66" t="str">
            <v>0126</v>
          </cell>
          <cell r="C66" t="str">
            <v>Russland</v>
          </cell>
          <cell r="D66" t="str">
            <v>Janis Kraulis</v>
          </cell>
        </row>
        <row r="67">
          <cell r="A67" t="str">
            <v>nicht GV CIM</v>
          </cell>
          <cell r="B67" t="str">
            <v>0127</v>
          </cell>
          <cell r="C67" t="str">
            <v>kein Land</v>
          </cell>
          <cell r="D67" t="str">
            <v>kein VB</v>
          </cell>
        </row>
        <row r="68">
          <cell r="A68" t="str">
            <v>Knauf Gips Kuban OOO</v>
          </cell>
          <cell r="B68" t="str">
            <v>0128</v>
          </cell>
          <cell r="C68" t="str">
            <v>Russland</v>
          </cell>
          <cell r="D68" t="str">
            <v>Janis Kraulis</v>
          </cell>
        </row>
        <row r="69">
          <cell r="A69" t="str">
            <v>nicht GV CIM</v>
          </cell>
          <cell r="B69" t="str">
            <v>0129</v>
          </cell>
          <cell r="C69" t="str">
            <v>kein Land</v>
          </cell>
          <cell r="D69" t="str">
            <v>kein VB</v>
          </cell>
        </row>
        <row r="70">
          <cell r="A70" t="str">
            <v>Knauf Gips Dzershinsk OOO</v>
          </cell>
          <cell r="B70" t="str">
            <v>0133</v>
          </cell>
          <cell r="C70" t="str">
            <v>Russland</v>
          </cell>
          <cell r="D70" t="str">
            <v>Janis Kraulis</v>
          </cell>
        </row>
        <row r="71">
          <cell r="A71" t="str">
            <v>Knauf Gips Tscheljabinsk OOO</v>
          </cell>
          <cell r="B71" t="str">
            <v>0137</v>
          </cell>
          <cell r="C71" t="str">
            <v>Russland</v>
          </cell>
          <cell r="D71" t="str">
            <v>Janis Kraulis</v>
          </cell>
        </row>
        <row r="72">
          <cell r="A72" t="str">
            <v>nicht GV CIM</v>
          </cell>
          <cell r="B72" t="str">
            <v>0139</v>
          </cell>
          <cell r="C72" t="str">
            <v>kein Land</v>
          </cell>
          <cell r="D72" t="str">
            <v>kein VB</v>
          </cell>
        </row>
        <row r="73">
          <cell r="A73" t="str">
            <v>PFT S.C.S.</v>
          </cell>
          <cell r="B73" t="str">
            <v>0142</v>
          </cell>
          <cell r="C73" t="str">
            <v>Frankreich</v>
          </cell>
          <cell r="D73" t="str">
            <v>A. Knauf/M. Grundke</v>
          </cell>
        </row>
        <row r="74">
          <cell r="A74" t="str">
            <v>PFT Systems Vertriebs-GmbH, Italien</v>
          </cell>
          <cell r="B74" t="str">
            <v>0143</v>
          </cell>
          <cell r="C74" t="str">
            <v>Italien</v>
          </cell>
          <cell r="D74" t="str">
            <v>A. Knauf/M. Grundke</v>
          </cell>
        </row>
        <row r="75">
          <cell r="A75" t="str">
            <v>Knauf Gips Novomoskovsk OOO</v>
          </cell>
          <cell r="B75" t="str">
            <v>0145</v>
          </cell>
          <cell r="C75" t="str">
            <v>Russland</v>
          </cell>
          <cell r="D75" t="str">
            <v>Janis Kraulis</v>
          </cell>
        </row>
        <row r="76">
          <cell r="A76" t="str">
            <v>Knauf Gips Baskuntschak ZAO</v>
          </cell>
          <cell r="B76" t="str">
            <v>0147</v>
          </cell>
          <cell r="C76" t="str">
            <v>Russland</v>
          </cell>
          <cell r="D76" t="str">
            <v>Janis Kraulis</v>
          </cell>
        </row>
        <row r="77">
          <cell r="A77" t="str">
            <v>Knauf Gips Kiev TOV</v>
          </cell>
          <cell r="B77" t="str">
            <v>0150</v>
          </cell>
          <cell r="C77" t="str">
            <v>Ukraine</v>
          </cell>
          <cell r="D77" t="str">
            <v>Janis Kraulis</v>
          </cell>
        </row>
        <row r="78">
          <cell r="A78" t="str">
            <v>Home Pratik SAS</v>
          </cell>
          <cell r="B78" t="str">
            <v>0156</v>
          </cell>
          <cell r="C78" t="str">
            <v>Frankreich</v>
          </cell>
          <cell r="D78" t="str">
            <v>Serge Azaïs</v>
          </cell>
        </row>
        <row r="79">
          <cell r="A79" t="str">
            <v>CSM Industrial Development SA</v>
          </cell>
          <cell r="B79" t="str">
            <v>0159</v>
          </cell>
          <cell r="C79" t="str">
            <v>Schweiz</v>
          </cell>
          <cell r="D79" t="str">
            <v>Ohne Zuordnung</v>
          </cell>
        </row>
        <row r="80">
          <cell r="A80" t="str">
            <v>SHS Südharzer Servicegesellschaft mbH</v>
          </cell>
          <cell r="B80" t="str">
            <v>0174</v>
          </cell>
          <cell r="C80" t="str">
            <v>Deutschland</v>
          </cell>
          <cell r="D80" t="str">
            <v>Christoph Dorn</v>
          </cell>
        </row>
        <row r="81">
          <cell r="A81" t="str">
            <v>Lasselsberger-Knauf Kft.</v>
          </cell>
          <cell r="B81" t="str">
            <v>0176</v>
          </cell>
          <cell r="C81" t="str">
            <v>Ungarn</v>
          </cell>
          <cell r="D81" t="str">
            <v>Beatrix Peter-Knauf</v>
          </cell>
        </row>
        <row r="82">
          <cell r="A82" t="str">
            <v>Knauf Bauprodukte Polska Sp. z o.o.</v>
          </cell>
          <cell r="B82" t="str">
            <v>0177</v>
          </cell>
          <cell r="C82" t="str">
            <v>Polen</v>
          </cell>
          <cell r="D82" t="str">
            <v>Beatrix Peter-Knauf</v>
          </cell>
        </row>
        <row r="83">
          <cell r="A83" t="str">
            <v>nicht GV CIM</v>
          </cell>
          <cell r="B83" t="str">
            <v>0178</v>
          </cell>
          <cell r="C83" t="str">
            <v>kein Land</v>
          </cell>
          <cell r="D83" t="str">
            <v>kein VB</v>
          </cell>
        </row>
        <row r="84">
          <cell r="A84" t="str">
            <v>Knauf Astra GmbH</v>
          </cell>
          <cell r="B84" t="str">
            <v>0183</v>
          </cell>
          <cell r="C84" t="str">
            <v>Deutschland</v>
          </cell>
          <cell r="D84" t="str">
            <v>Ohne Zuordnung</v>
          </cell>
        </row>
        <row r="85">
          <cell r="A85" t="str">
            <v>Orbond Gypsum Industries Ltd.</v>
          </cell>
          <cell r="B85" t="str">
            <v>0185</v>
          </cell>
          <cell r="C85" t="str">
            <v>Israel</v>
          </cell>
          <cell r="D85" t="str">
            <v>Serge Azaïs</v>
          </cell>
        </row>
        <row r="86">
          <cell r="A86" t="str">
            <v>Knauf Radika AD</v>
          </cell>
          <cell r="B86" t="str">
            <v>0189</v>
          </cell>
          <cell r="C86" t="str">
            <v>Mazedonien</v>
          </cell>
          <cell r="D86" t="str">
            <v>Beatrix Peter-Knauf</v>
          </cell>
        </row>
        <row r="87">
          <cell r="A87" t="str">
            <v>Yesos Knauf GmbH Sucursal Argentina</v>
          </cell>
          <cell r="B87" t="str">
            <v>0202</v>
          </cell>
          <cell r="C87" t="str">
            <v>Argentinien</v>
          </cell>
          <cell r="D87" t="str">
            <v>Serge Azaïs</v>
          </cell>
        </row>
        <row r="88">
          <cell r="A88" t="str">
            <v>Knauf do Brasil Ltda.</v>
          </cell>
          <cell r="B88" t="str">
            <v>0203</v>
          </cell>
          <cell r="C88" t="str">
            <v>Brasilien</v>
          </cell>
          <cell r="D88" t="str">
            <v>Serge Azaïs</v>
          </cell>
        </row>
        <row r="89">
          <cell r="A89" t="str">
            <v>nicht GV CIM</v>
          </cell>
          <cell r="B89" t="str">
            <v>0209</v>
          </cell>
          <cell r="C89" t="str">
            <v>kein Land</v>
          </cell>
          <cell r="D89" t="str">
            <v>kein VB</v>
          </cell>
        </row>
        <row r="90">
          <cell r="A90" t="str">
            <v>nicht GV CIM</v>
          </cell>
          <cell r="B90" t="str">
            <v>0210</v>
          </cell>
          <cell r="C90" t="str">
            <v>kein Land</v>
          </cell>
          <cell r="D90" t="str">
            <v>kein VB</v>
          </cell>
        </row>
        <row r="91">
          <cell r="A91" t="str">
            <v>Knauf Marketing DF, Kiev</v>
          </cell>
          <cell r="B91" t="str">
            <v>0212</v>
          </cell>
          <cell r="C91" t="str">
            <v>Ukraine</v>
          </cell>
          <cell r="D91" t="str">
            <v>Janis Kraulis</v>
          </cell>
        </row>
        <row r="92">
          <cell r="A92" t="str">
            <v>N. et B. Knauf et Cie. S.C.S.</v>
          </cell>
          <cell r="B92" t="str">
            <v>0217</v>
          </cell>
          <cell r="C92" t="str">
            <v>Belgien</v>
          </cell>
          <cell r="D92" t="str">
            <v>Serge Azaïs</v>
          </cell>
        </row>
        <row r="93">
          <cell r="A93" t="str">
            <v>nicht GV CIM</v>
          </cell>
          <cell r="B93" t="str">
            <v>0219</v>
          </cell>
          <cell r="C93" t="str">
            <v>kein Land</v>
          </cell>
          <cell r="D93" t="str">
            <v>kein VB</v>
          </cell>
        </row>
        <row r="94">
          <cell r="A94" t="str">
            <v>PFT Systems Vertriebs-GmbH, Spanien</v>
          </cell>
          <cell r="B94" t="str">
            <v>0221</v>
          </cell>
          <cell r="C94" t="str">
            <v>Spanien</v>
          </cell>
          <cell r="D94" t="str">
            <v>A. Knauf/M. Grundke</v>
          </cell>
        </row>
        <row r="95">
          <cell r="A95" t="str">
            <v>Knauf Danogips GmbH</v>
          </cell>
          <cell r="B95" t="str">
            <v>0226</v>
          </cell>
          <cell r="C95" t="str">
            <v>Schweden</v>
          </cell>
          <cell r="D95" t="str">
            <v>Jesper Jørgensen</v>
          </cell>
        </row>
        <row r="96">
          <cell r="A96" t="str">
            <v>Knauf AMF Verwaltungsgesellschaft mbH</v>
          </cell>
          <cell r="B96" t="str">
            <v>0229</v>
          </cell>
          <cell r="C96" t="str">
            <v>Deutschland</v>
          </cell>
          <cell r="D96" t="str">
            <v>Christoph Dorn</v>
          </cell>
        </row>
        <row r="97">
          <cell r="A97" t="str">
            <v>Knauf AMF GmbH &amp; Co. KG</v>
          </cell>
          <cell r="B97" t="str">
            <v>0230</v>
          </cell>
          <cell r="C97" t="str">
            <v>Deutschland</v>
          </cell>
          <cell r="D97" t="str">
            <v>A. Knauf/M. Grundke</v>
          </cell>
        </row>
        <row r="98">
          <cell r="A98" t="str">
            <v>Tusket Mining Inc.</v>
          </cell>
          <cell r="B98" t="str">
            <v>0237</v>
          </cell>
          <cell r="C98" t="str">
            <v>Kanada</v>
          </cell>
          <cell r="D98" t="str">
            <v>Ohne Zuordnung</v>
          </cell>
        </row>
        <row r="99">
          <cell r="A99" t="str">
            <v>Guangdong Knauf New Building Material Products Co. Ltd.</v>
          </cell>
          <cell r="B99" t="str">
            <v>0238</v>
          </cell>
          <cell r="C99" t="str">
            <v>China</v>
          </cell>
          <cell r="D99" t="str">
            <v>Murray Read</v>
          </cell>
        </row>
        <row r="100">
          <cell r="A100" t="str">
            <v>Knauf Pensionsgesellschaft mbH</v>
          </cell>
          <cell r="B100" t="str">
            <v>0246</v>
          </cell>
          <cell r="C100" t="str">
            <v>Deutschland</v>
          </cell>
          <cell r="D100" t="str">
            <v>Christoph Dorn</v>
          </cell>
        </row>
        <row r="101">
          <cell r="A101" t="str">
            <v>VG-Orth Polska Sp. z o.o.</v>
          </cell>
          <cell r="B101" t="str">
            <v>0247</v>
          </cell>
          <cell r="C101" t="str">
            <v>Polen</v>
          </cell>
          <cell r="D101" t="str">
            <v>Christoph Dorn</v>
          </cell>
        </row>
        <row r="102">
          <cell r="A102" t="str">
            <v>Knauf Information Services GmbH</v>
          </cell>
          <cell r="B102" t="str">
            <v>0248</v>
          </cell>
          <cell r="C102" t="str">
            <v>Deutschland</v>
          </cell>
          <cell r="D102" t="str">
            <v>Ohne Zuordnung</v>
          </cell>
        </row>
        <row r="103">
          <cell r="A103" t="str">
            <v>Knauf Aquapanel GmbH &amp; Co. KG</v>
          </cell>
          <cell r="B103" t="str">
            <v>0251</v>
          </cell>
          <cell r="C103" t="str">
            <v>Deutschland</v>
          </cell>
          <cell r="D103" t="str">
            <v>A. Knauf/M. Grundke</v>
          </cell>
        </row>
        <row r="104">
          <cell r="A104" t="str">
            <v>Knauf Singapore Pte Ltd</v>
          </cell>
          <cell r="B104" t="str">
            <v>0252</v>
          </cell>
          <cell r="C104" t="str">
            <v>Singapur</v>
          </cell>
          <cell r="D104" t="str">
            <v>Murray Read</v>
          </cell>
        </row>
        <row r="105">
          <cell r="A105" t="str">
            <v>Knauf A.Ş.</v>
          </cell>
          <cell r="B105" t="str">
            <v>0253</v>
          </cell>
          <cell r="C105" t="str">
            <v>Türkei</v>
          </cell>
          <cell r="D105" t="str">
            <v>Isabel Knauf</v>
          </cell>
        </row>
        <row r="106">
          <cell r="A106" t="str">
            <v>Knauf New Building System (Tianjin) Co. Ltd.</v>
          </cell>
          <cell r="B106" t="str">
            <v>0254</v>
          </cell>
          <cell r="C106" t="str">
            <v>China</v>
          </cell>
          <cell r="D106" t="str">
            <v>Murray Read</v>
          </cell>
        </row>
        <row r="107">
          <cell r="A107" t="str">
            <v>Knauf Hong Kong Ltd.</v>
          </cell>
          <cell r="B107" t="str">
            <v>0255</v>
          </cell>
          <cell r="C107" t="str">
            <v>China</v>
          </cell>
          <cell r="D107" t="str">
            <v>Murray Read</v>
          </cell>
        </row>
        <row r="108">
          <cell r="A108" t="str">
            <v>Knauf Co. Ltd., Taiwan</v>
          </cell>
          <cell r="B108" t="str">
            <v>0256</v>
          </cell>
          <cell r="C108" t="str">
            <v>Taiwan</v>
          </cell>
          <cell r="D108" t="str">
            <v>Murray Read</v>
          </cell>
        </row>
        <row r="109">
          <cell r="A109" t="str">
            <v>Knauf Service OOO, Moskau</v>
          </cell>
          <cell r="B109" t="str">
            <v>0258</v>
          </cell>
          <cell r="C109" t="str">
            <v>Russland</v>
          </cell>
          <cell r="D109" t="str">
            <v>Janis Kraulis</v>
          </cell>
        </row>
        <row r="110">
          <cell r="A110" t="str">
            <v>Knauf d.o.o., Knin</v>
          </cell>
          <cell r="B110" t="str">
            <v>0259</v>
          </cell>
          <cell r="C110" t="str">
            <v>Kroatien</v>
          </cell>
          <cell r="D110" t="str">
            <v>Beatrix Peter-Knauf</v>
          </cell>
        </row>
        <row r="111">
          <cell r="A111" t="str">
            <v>Lasselsberger-Knauf d.o.o., Durdevac</v>
          </cell>
          <cell r="B111" t="str">
            <v>0267</v>
          </cell>
          <cell r="C111" t="str">
            <v>Kroatien</v>
          </cell>
          <cell r="D111" t="str">
            <v>Beatrix Peter-Knauf</v>
          </cell>
        </row>
        <row r="112">
          <cell r="A112" t="str">
            <v>Knauf Gips Kaptschagaj TOO</v>
          </cell>
          <cell r="B112" t="str">
            <v>0268</v>
          </cell>
          <cell r="C112" t="str">
            <v>Kasachstan</v>
          </cell>
          <cell r="D112" t="str">
            <v>Janis Kraulis</v>
          </cell>
        </row>
        <row r="113">
          <cell r="A113" t="str">
            <v>Knauf Gips Kungur OOO</v>
          </cell>
          <cell r="B113" t="str">
            <v>0269</v>
          </cell>
          <cell r="C113" t="str">
            <v>Russland</v>
          </cell>
          <cell r="D113" t="str">
            <v>Janis Kraulis</v>
          </cell>
        </row>
        <row r="114">
          <cell r="A114" t="str">
            <v>PFT Systems Polska Sp. z o.o.</v>
          </cell>
          <cell r="B114" t="str">
            <v>0271</v>
          </cell>
          <cell r="C114" t="str">
            <v>Polen</v>
          </cell>
          <cell r="D114" t="str">
            <v>A. Knauf/M. Grundke</v>
          </cell>
        </row>
        <row r="115">
          <cell r="A115" t="str">
            <v>PFT Sýva Sistemleri A.S.</v>
          </cell>
          <cell r="B115" t="str">
            <v>0273</v>
          </cell>
          <cell r="C115" t="str">
            <v>Türkei</v>
          </cell>
          <cell r="D115" t="str">
            <v>Isabel Knauf</v>
          </cell>
        </row>
        <row r="116">
          <cell r="A116" t="str">
            <v>Knauf Service Sp. z o.o.</v>
          </cell>
          <cell r="B116" t="str">
            <v>0274</v>
          </cell>
          <cell r="C116" t="str">
            <v>Polen</v>
          </cell>
          <cell r="D116" t="str">
            <v>Beatrix Peter-Knauf</v>
          </cell>
        </row>
        <row r="117">
          <cell r="A117" t="str">
            <v>Bahnhofsbetriebsgesellschaft BBG Stadtoldendorf mbH</v>
          </cell>
          <cell r="B117" t="str">
            <v>0275</v>
          </cell>
          <cell r="C117" t="str">
            <v>Deutschland</v>
          </cell>
          <cell r="D117" t="str">
            <v>Christoph Dorn</v>
          </cell>
        </row>
        <row r="118">
          <cell r="A118" t="str">
            <v>Knauf de Chile Ltda.</v>
          </cell>
          <cell r="B118" t="str">
            <v>0276</v>
          </cell>
          <cell r="C118" t="str">
            <v>Chile</v>
          </cell>
          <cell r="D118" t="str">
            <v>Serge Azaïs</v>
          </cell>
        </row>
        <row r="119">
          <cell r="A119" t="str">
            <v>SAKRET Bausysteme GmbH &amp; Co. KG</v>
          </cell>
          <cell r="B119" t="str">
            <v>0278</v>
          </cell>
          <cell r="C119" t="str">
            <v>Deutschland</v>
          </cell>
          <cell r="D119" t="str">
            <v>Christoph Dorn</v>
          </cell>
        </row>
        <row r="120">
          <cell r="A120" t="str">
            <v>Knauf Gips Donbass TOO</v>
          </cell>
          <cell r="B120" t="str">
            <v>0279</v>
          </cell>
          <cell r="C120" t="str">
            <v>Ukraine</v>
          </cell>
          <cell r="D120" t="str">
            <v>Janis Kraulis</v>
          </cell>
        </row>
        <row r="121">
          <cell r="A121" t="str">
            <v>PT Knauf Gypsum Indonesia Ltd.</v>
          </cell>
          <cell r="B121" t="str">
            <v>0288</v>
          </cell>
          <cell r="C121" t="str">
            <v>Indonesien</v>
          </cell>
          <cell r="D121" t="str">
            <v>Murray Read</v>
          </cell>
        </row>
        <row r="122">
          <cell r="A122" t="str">
            <v>BMI Building Material Industries AG</v>
          </cell>
          <cell r="B122" t="str">
            <v>0290</v>
          </cell>
          <cell r="C122" t="str">
            <v>Schweiz</v>
          </cell>
          <cell r="D122" t="str">
            <v>Ohne Zuordnung</v>
          </cell>
        </row>
        <row r="123">
          <cell r="A123" t="str">
            <v>PFT Systems Vertriebs-GmbH</v>
          </cell>
          <cell r="B123" t="str">
            <v>0293</v>
          </cell>
          <cell r="C123" t="str">
            <v>Deutschland</v>
          </cell>
          <cell r="D123" t="str">
            <v>A. Knauf/M. Grundke</v>
          </cell>
        </row>
        <row r="124">
          <cell r="A124" t="str">
            <v>Norgips Sp. z o. o.</v>
          </cell>
          <cell r="B124" t="str">
            <v>0299</v>
          </cell>
          <cell r="C124" t="str">
            <v>Polen</v>
          </cell>
          <cell r="D124" t="str">
            <v>Beatrix Peter-Knauf</v>
          </cell>
        </row>
        <row r="125">
          <cell r="A125" t="str">
            <v>nicht GV CIM</v>
          </cell>
          <cell r="B125" t="str">
            <v>0300</v>
          </cell>
          <cell r="C125" t="str">
            <v>kein Land</v>
          </cell>
          <cell r="D125" t="str">
            <v>kein VB</v>
          </cell>
        </row>
        <row r="126">
          <cell r="A126" t="str">
            <v>Norgips Norge AS</v>
          </cell>
          <cell r="B126" t="str">
            <v>0301</v>
          </cell>
          <cell r="C126" t="str">
            <v>Norwegen</v>
          </cell>
          <cell r="D126" t="str">
            <v>Jesper Jørgensen</v>
          </cell>
        </row>
        <row r="127">
          <cell r="A127" t="str">
            <v>Norgips Svenska AB</v>
          </cell>
          <cell r="B127" t="str">
            <v>0302</v>
          </cell>
          <cell r="C127" t="str">
            <v>Schweden</v>
          </cell>
          <cell r="D127" t="str">
            <v>Jesper Jørgensen</v>
          </cell>
        </row>
        <row r="128">
          <cell r="A128" t="str">
            <v>Knauf Danogips GmbH</v>
          </cell>
          <cell r="B128" t="str">
            <v>0303</v>
          </cell>
          <cell r="C128" t="str">
            <v>Schweden</v>
          </cell>
          <cell r="D128" t="str">
            <v>Jesper Jørgensen</v>
          </cell>
        </row>
        <row r="129">
          <cell r="A129" t="str">
            <v>Knauf (UK) GmbH</v>
          </cell>
          <cell r="B129" t="str">
            <v>0306</v>
          </cell>
          <cell r="C129" t="str">
            <v>Großbritannien</v>
          </cell>
          <cell r="D129" t="str">
            <v>Jesper Jørgensen</v>
          </cell>
        </row>
        <row r="130">
          <cell r="A130" t="str">
            <v>Norgips SIA</v>
          </cell>
          <cell r="B130" t="str">
            <v>0311</v>
          </cell>
          <cell r="C130" t="str">
            <v>Lettland</v>
          </cell>
          <cell r="D130" t="str">
            <v>Beatrix Peter-Knauf</v>
          </cell>
        </row>
        <row r="131">
          <cell r="A131" t="str">
            <v>Norgips OÜ</v>
          </cell>
          <cell r="B131" t="str">
            <v>0312</v>
          </cell>
          <cell r="C131" t="str">
            <v>Estland</v>
          </cell>
          <cell r="D131" t="str">
            <v>Beatrix Peter-Knauf</v>
          </cell>
        </row>
        <row r="132">
          <cell r="A132" t="str">
            <v>VG-ORTH GmbH &amp; Co. KG, Stadtoldendorf</v>
          </cell>
          <cell r="B132" t="str">
            <v>0314</v>
          </cell>
          <cell r="C132" t="str">
            <v>Deutschland</v>
          </cell>
          <cell r="D132" t="str">
            <v>Christoph Dorn</v>
          </cell>
        </row>
        <row r="133">
          <cell r="A133" t="str">
            <v>Knauf Marketing Bauprodukti DF</v>
          </cell>
          <cell r="B133" t="str">
            <v>0316</v>
          </cell>
          <cell r="C133" t="str">
            <v>Ukraine</v>
          </cell>
          <cell r="D133" t="str">
            <v>Janis Kraulis</v>
          </cell>
        </row>
        <row r="134">
          <cell r="A134" t="str">
            <v>Knauf Service Ukraine TU</v>
          </cell>
          <cell r="B134" t="str">
            <v>0317</v>
          </cell>
          <cell r="C134" t="str">
            <v>Ukraine</v>
          </cell>
          <cell r="D134" t="str">
            <v>Janis Kraulis</v>
          </cell>
        </row>
        <row r="135">
          <cell r="A135" t="str">
            <v>Knauf Insulation Holding GmbH</v>
          </cell>
          <cell r="B135" t="str">
            <v>0320</v>
          </cell>
          <cell r="C135" t="str">
            <v>Deutschland</v>
          </cell>
          <cell r="D135" t="str">
            <v>Thies Knauf</v>
          </cell>
        </row>
        <row r="136">
          <cell r="A136" t="str">
            <v>Knauf AMF Deckensysteme Ges. m.b.H</v>
          </cell>
          <cell r="B136" t="str">
            <v>0333</v>
          </cell>
          <cell r="C136" t="str">
            <v>Österreich</v>
          </cell>
          <cell r="D136" t="str">
            <v>A. Knauf/M. Grundke</v>
          </cell>
        </row>
        <row r="137">
          <cell r="A137" t="str">
            <v>Knauf Insulation (China) Co. Ltd.</v>
          </cell>
          <cell r="B137" t="str">
            <v>0356</v>
          </cell>
          <cell r="C137" t="str">
            <v>China</v>
          </cell>
          <cell r="D137" t="str">
            <v>Thies Knauf</v>
          </cell>
        </row>
        <row r="138">
          <cell r="A138" t="str">
            <v>nicht GV CIM</v>
          </cell>
          <cell r="B138" t="str">
            <v>0357</v>
          </cell>
          <cell r="C138" t="str">
            <v>Großbritannien</v>
          </cell>
          <cell r="D138" t="str">
            <v>kein VB</v>
          </cell>
        </row>
        <row r="139">
          <cell r="A139" t="str">
            <v>ISI Gips Inder TOO</v>
          </cell>
          <cell r="B139" t="str">
            <v>0366</v>
          </cell>
          <cell r="C139" t="str">
            <v>Kasachstan</v>
          </cell>
          <cell r="D139" t="str">
            <v>Janis Kraulis</v>
          </cell>
        </row>
        <row r="140">
          <cell r="A140" t="str">
            <v>Knauf Gips Taras TOO</v>
          </cell>
          <cell r="B140" t="str">
            <v>0367</v>
          </cell>
          <cell r="C140" t="str">
            <v>Kasachstan</v>
          </cell>
          <cell r="D140" t="str">
            <v>Janis Kraulis</v>
          </cell>
        </row>
        <row r="141">
          <cell r="A141" t="str">
            <v>Knauf Gatch P.J.S.C.</v>
          </cell>
          <cell r="B141" t="str">
            <v>0376</v>
          </cell>
          <cell r="C141" t="str">
            <v>Iran</v>
          </cell>
          <cell r="D141" t="str">
            <v>Isabel Knauf</v>
          </cell>
        </row>
        <row r="142">
          <cell r="A142" t="str">
            <v>Knauf Plâtres SA, Meknassy</v>
          </cell>
          <cell r="B142" t="str">
            <v>0377</v>
          </cell>
          <cell r="C142" t="str">
            <v>Tunesien</v>
          </cell>
          <cell r="D142" t="str">
            <v>Isabel Knauf</v>
          </cell>
        </row>
        <row r="143">
          <cell r="A143" t="str">
            <v>Knauf Zemun d.o.o., Belgrad</v>
          </cell>
          <cell r="B143" t="str">
            <v>0378</v>
          </cell>
          <cell r="C143" t="str">
            <v>Serbien</v>
          </cell>
          <cell r="D143" t="str">
            <v>Beatrix Peter-Knauf</v>
          </cell>
        </row>
        <row r="144">
          <cell r="A144" t="str">
            <v>Knauf Gips Kolpino OOO</v>
          </cell>
          <cell r="B144" t="str">
            <v>0379</v>
          </cell>
          <cell r="C144" t="str">
            <v>Russland</v>
          </cell>
          <cell r="D144" t="str">
            <v>Janis Kraulis</v>
          </cell>
        </row>
        <row r="145">
          <cell r="A145" t="str">
            <v>SP Bucharagips OAO</v>
          </cell>
          <cell r="B145" t="str">
            <v>0380</v>
          </cell>
          <cell r="C145" t="str">
            <v>Usbekistan</v>
          </cell>
          <cell r="D145" t="str">
            <v>Janis Kraulis</v>
          </cell>
        </row>
        <row r="146">
          <cell r="A146" t="str">
            <v>Richter System GmbH &amp; Co. KG</v>
          </cell>
          <cell r="B146" t="str">
            <v>0500</v>
          </cell>
          <cell r="C146" t="str">
            <v>Deutschland</v>
          </cell>
          <cell r="D146" t="str">
            <v>Christoph Dorn</v>
          </cell>
        </row>
        <row r="147">
          <cell r="A147" t="str">
            <v>nicht GV CIM</v>
          </cell>
          <cell r="B147" t="str">
            <v>0502</v>
          </cell>
          <cell r="C147" t="str">
            <v>kein Land</v>
          </cell>
          <cell r="D147" t="str">
            <v>kein VB</v>
          </cell>
        </row>
        <row r="148">
          <cell r="A148" t="str">
            <v>nicht GV CIM</v>
          </cell>
          <cell r="B148" t="str">
            <v>0506</v>
          </cell>
          <cell r="C148" t="str">
            <v>kein Land</v>
          </cell>
          <cell r="D148" t="str">
            <v>kein VB</v>
          </cell>
        </row>
        <row r="149">
          <cell r="A149" t="str">
            <v>Richter System GmbH</v>
          </cell>
          <cell r="B149" t="str">
            <v>0510</v>
          </cell>
          <cell r="C149" t="str">
            <v>Schweiz</v>
          </cell>
          <cell r="D149" t="str">
            <v>Christoph Dorn</v>
          </cell>
        </row>
        <row r="150">
          <cell r="A150" t="str">
            <v>Richter System SAS</v>
          </cell>
          <cell r="B150" t="str">
            <v>0513</v>
          </cell>
          <cell r="C150" t="str">
            <v>Frankreich</v>
          </cell>
          <cell r="D150" t="str">
            <v>Serge Azaïs</v>
          </cell>
        </row>
        <row r="151">
          <cell r="A151" t="str">
            <v>Richter System Verwaltungs GmbH</v>
          </cell>
          <cell r="B151" t="str">
            <v>0514</v>
          </cell>
          <cell r="C151" t="str">
            <v>Spanien</v>
          </cell>
          <cell r="D151" t="str">
            <v>Serge Azaïs</v>
          </cell>
        </row>
        <row r="152">
          <cell r="A152" t="str">
            <v>Knauf Gips Skala TOV</v>
          </cell>
          <cell r="B152" t="str">
            <v>0602</v>
          </cell>
          <cell r="C152" t="str">
            <v>Ukraine</v>
          </cell>
          <cell r="D152" t="str">
            <v>Janis Kraulis</v>
          </cell>
        </row>
        <row r="153">
          <cell r="A153" t="str">
            <v>IP Knauf Gips Buchara OOO</v>
          </cell>
          <cell r="B153" t="str">
            <v>0604</v>
          </cell>
          <cell r="C153" t="str">
            <v>Usbekistan</v>
          </cell>
          <cell r="D153" t="str">
            <v>Janis Kraulis</v>
          </cell>
        </row>
        <row r="154">
          <cell r="A154" t="str">
            <v>Knauf LLC</v>
          </cell>
          <cell r="B154" t="str">
            <v>0606</v>
          </cell>
          <cell r="C154" t="str">
            <v>Vereinigte Arabische Emirate</v>
          </cell>
          <cell r="D154" t="str">
            <v>Isabel Knauf</v>
          </cell>
        </row>
        <row r="155">
          <cell r="A155" t="str">
            <v>SAKRET Zeipekkis Ltd.</v>
          </cell>
          <cell r="B155" t="str">
            <v>0608</v>
          </cell>
          <cell r="C155" t="str">
            <v>Zypern</v>
          </cell>
          <cell r="D155" t="str">
            <v>Isabel Knauf</v>
          </cell>
        </row>
        <row r="156">
          <cell r="A156" t="str">
            <v>Knauf Gips Baikal OOO</v>
          </cell>
          <cell r="B156" t="str">
            <v>0609</v>
          </cell>
          <cell r="C156" t="str">
            <v>Russland</v>
          </cell>
          <cell r="D156" t="str">
            <v>Janis Kraulis</v>
          </cell>
        </row>
        <row r="157">
          <cell r="A157" t="str">
            <v>Knauf USG Building Systems A.B.E.E.</v>
          </cell>
          <cell r="B157" t="str">
            <v>0611</v>
          </cell>
          <cell r="C157" t="str">
            <v>Griechenland</v>
          </cell>
          <cell r="D157" t="str">
            <v>A. Knauf/M. Grundke</v>
          </cell>
        </row>
        <row r="158">
          <cell r="A158" t="str">
            <v>nicht GV CIM</v>
          </cell>
          <cell r="B158" t="str">
            <v>0614</v>
          </cell>
          <cell r="C158" t="str">
            <v>kein Land</v>
          </cell>
          <cell r="D158" t="str">
            <v>kein VB</v>
          </cell>
        </row>
        <row r="159">
          <cell r="A159" t="str">
            <v>Knauf Marketing Baku LLC</v>
          </cell>
          <cell r="B159" t="str">
            <v>0615</v>
          </cell>
          <cell r="C159" t="str">
            <v>Aserbaidschan</v>
          </cell>
          <cell r="D159" t="str">
            <v>Janis Kraulis</v>
          </cell>
        </row>
        <row r="160">
          <cell r="A160" t="str">
            <v>nicht GV CIM</v>
          </cell>
          <cell r="B160" t="str">
            <v>0617</v>
          </cell>
          <cell r="C160" t="str">
            <v>kein Land</v>
          </cell>
          <cell r="D160" t="str">
            <v>kein VB</v>
          </cell>
        </row>
        <row r="161">
          <cell r="A161" t="str">
            <v>Knauf RAK FZE</v>
          </cell>
          <cell r="B161" t="str">
            <v>0623</v>
          </cell>
          <cell r="C161" t="str">
            <v>Vereinigte Arabische Emirate</v>
          </cell>
          <cell r="D161" t="str">
            <v>Isabel Knauf</v>
          </cell>
        </row>
        <row r="162">
          <cell r="A162" t="str">
            <v>Iran Gatch Co.</v>
          </cell>
          <cell r="B162" t="str">
            <v>0624</v>
          </cell>
          <cell r="C162" t="str">
            <v>Iran</v>
          </cell>
          <cell r="D162" t="str">
            <v>Isabel Knauf</v>
          </cell>
        </row>
        <row r="163">
          <cell r="A163" t="str">
            <v>nicht GV CIM</v>
          </cell>
          <cell r="B163" t="str">
            <v>0625</v>
          </cell>
          <cell r="C163" t="str">
            <v>kein Land</v>
          </cell>
          <cell r="D163" t="str">
            <v>kein VB</v>
          </cell>
        </row>
        <row r="164">
          <cell r="A164" t="str">
            <v>Knauf Plasterboard (Taicang) Co. Ltd.</v>
          </cell>
          <cell r="B164" t="str">
            <v>0627</v>
          </cell>
          <cell r="C164" t="str">
            <v>China</v>
          </cell>
          <cell r="D164" t="str">
            <v>Murray Read</v>
          </cell>
        </row>
        <row r="165">
          <cell r="A165" t="str">
            <v>MARBOS GmbH &amp; Co. KG</v>
          </cell>
          <cell r="B165" t="str">
            <v>0646</v>
          </cell>
          <cell r="C165" t="str">
            <v>Deutschland</v>
          </cell>
          <cell r="D165" t="str">
            <v>Christoph Dorn</v>
          </cell>
        </row>
        <row r="166">
          <cell r="A166" t="str">
            <v>Knauf Gips Tbilisi Sh.P.S.</v>
          </cell>
          <cell r="B166" t="str">
            <v>0651</v>
          </cell>
          <cell r="C166" t="str">
            <v>Georgien</v>
          </cell>
          <cell r="D166" t="str">
            <v>Janis Kraulis</v>
          </cell>
        </row>
        <row r="167">
          <cell r="A167" t="str">
            <v>Knauf Petroboard ZAO</v>
          </cell>
          <cell r="B167" t="str">
            <v>0656</v>
          </cell>
          <cell r="C167" t="str">
            <v>Russland</v>
          </cell>
          <cell r="D167" t="str">
            <v>Janis Kraulis</v>
          </cell>
        </row>
        <row r="168">
          <cell r="A168" t="str">
            <v>nicht GV CIM</v>
          </cell>
          <cell r="B168" t="str">
            <v>0657</v>
          </cell>
          <cell r="C168" t="str">
            <v>kein Land</v>
          </cell>
          <cell r="D168" t="str">
            <v>kein VB</v>
          </cell>
        </row>
        <row r="169">
          <cell r="A169" t="str">
            <v>nicht GV CIM</v>
          </cell>
          <cell r="B169" t="str">
            <v>0658</v>
          </cell>
          <cell r="C169" t="str">
            <v>kein Land</v>
          </cell>
          <cell r="D169" t="str">
            <v>kein VB</v>
          </cell>
        </row>
        <row r="170">
          <cell r="A170" t="str">
            <v>Knauf Gypsum (Australia) Pty Ltd.</v>
          </cell>
          <cell r="B170" t="str">
            <v>0665</v>
          </cell>
          <cell r="C170" t="str">
            <v>Australien</v>
          </cell>
          <cell r="D170" t="str">
            <v>Murray Read</v>
          </cell>
        </row>
        <row r="171">
          <cell r="A171" t="str">
            <v>Knauf Korea Co., Ltd.</v>
          </cell>
          <cell r="B171" t="str">
            <v>0666</v>
          </cell>
          <cell r="C171" t="str">
            <v>Südkorea</v>
          </cell>
          <cell r="D171" t="str">
            <v>Murray Read</v>
          </cell>
        </row>
        <row r="172">
          <cell r="A172" t="str">
            <v>nicht GV CIM</v>
          </cell>
          <cell r="B172" t="str">
            <v>0683</v>
          </cell>
          <cell r="C172" t="str">
            <v>kein Land</v>
          </cell>
          <cell r="D172" t="str">
            <v>kein VB</v>
          </cell>
        </row>
        <row r="173">
          <cell r="A173" t="str">
            <v>Knauf Gypsum (Thailand) Ltd. Saraburi</v>
          </cell>
          <cell r="B173" t="str">
            <v>0685</v>
          </cell>
          <cell r="C173" t="str">
            <v>Thailand</v>
          </cell>
          <cell r="D173" t="str">
            <v>Murray Read</v>
          </cell>
        </row>
        <row r="174">
          <cell r="A174" t="str">
            <v>Knauf Plasterboard Pty Ltd.</v>
          </cell>
          <cell r="B174" t="str">
            <v>0689</v>
          </cell>
          <cell r="C174" t="str">
            <v>Australien</v>
          </cell>
          <cell r="D174" t="str">
            <v>Murray Read</v>
          </cell>
        </row>
        <row r="175">
          <cell r="A175" t="str">
            <v>Knauf Australia Pty. Ltd.</v>
          </cell>
          <cell r="B175" t="str">
            <v>0690</v>
          </cell>
          <cell r="C175" t="str">
            <v>Australien</v>
          </cell>
          <cell r="D175" t="str">
            <v>Murray Read</v>
          </cell>
        </row>
        <row r="176">
          <cell r="A176" t="str">
            <v>Knauf Riessler GmbH &amp; Co. KG</v>
          </cell>
          <cell r="B176" t="str">
            <v>0711</v>
          </cell>
          <cell r="C176" t="str">
            <v>Deutschland</v>
          </cell>
          <cell r="D176" t="str">
            <v>Christoph Dorn</v>
          </cell>
        </row>
        <row r="177">
          <cell r="A177" t="str">
            <v>Knauf Insulation SpA, Chivasso (Industrie)</v>
          </cell>
          <cell r="B177" t="str">
            <v>0910</v>
          </cell>
          <cell r="C177" t="str">
            <v>Italien</v>
          </cell>
          <cell r="D177" t="str">
            <v>Jean-Claude Carlin</v>
          </cell>
        </row>
        <row r="178">
          <cell r="A178" t="str">
            <v>Knauf Insulation SpA, Chivasso (Insulation)</v>
          </cell>
          <cell r="B178" t="str">
            <v>0911</v>
          </cell>
          <cell r="C178" t="str">
            <v>Italien</v>
          </cell>
          <cell r="D178" t="str">
            <v>Thies Knauf</v>
          </cell>
        </row>
        <row r="179">
          <cell r="A179" t="str">
            <v>Gabriel Technologie SA - KLR Industries</v>
          </cell>
          <cell r="B179" t="str">
            <v>0913</v>
          </cell>
          <cell r="C179" t="str">
            <v>Belgien</v>
          </cell>
          <cell r="D179" t="str">
            <v>Jean-Claude Carlin</v>
          </cell>
        </row>
        <row r="180">
          <cell r="A180" t="str">
            <v>Gabriel Technologie SA - KLR Batiment</v>
          </cell>
          <cell r="B180" t="str">
            <v>0914</v>
          </cell>
          <cell r="C180" t="str">
            <v>Belgien</v>
          </cell>
          <cell r="D180" t="str">
            <v>Serge Azaïs</v>
          </cell>
        </row>
        <row r="181">
          <cell r="A181" t="str">
            <v>Knauf SAS - KLR Industries</v>
          </cell>
          <cell r="B181" t="str">
            <v>0915</v>
          </cell>
          <cell r="C181" t="str">
            <v>Frankreich</v>
          </cell>
          <cell r="D181" t="str">
            <v>Jean-Claude Carlin</v>
          </cell>
        </row>
        <row r="182">
          <cell r="A182" t="str">
            <v>Knauf SAS - KLR Batiment</v>
          </cell>
          <cell r="B182" t="str">
            <v>0916</v>
          </cell>
          <cell r="C182" t="str">
            <v>Frankreich</v>
          </cell>
          <cell r="D182" t="str">
            <v>Serge Azaïs</v>
          </cell>
        </row>
        <row r="183">
          <cell r="A183" t="str">
            <v>Knauf La Rhénane SAS - KLR Industries</v>
          </cell>
          <cell r="B183" t="str">
            <v>0917</v>
          </cell>
          <cell r="C183" t="str">
            <v>Frankreich</v>
          </cell>
          <cell r="D183" t="str">
            <v>Jean-Claude Carlin</v>
          </cell>
        </row>
        <row r="184">
          <cell r="A184" t="str">
            <v>Knauf La Rhénane SAS - KLR Batiment</v>
          </cell>
          <cell r="B184" t="str">
            <v>0918</v>
          </cell>
          <cell r="C184" t="str">
            <v>Frankreich</v>
          </cell>
          <cell r="D184" t="str">
            <v>Serge Azaïs</v>
          </cell>
        </row>
        <row r="185">
          <cell r="A185" t="str">
            <v>Elosa Trading AG - KLR Industries</v>
          </cell>
          <cell r="B185" t="str">
            <v>0919</v>
          </cell>
          <cell r="C185" t="str">
            <v>Schweiz</v>
          </cell>
          <cell r="D185" t="str">
            <v>Jean-Claude Carlin</v>
          </cell>
        </row>
        <row r="186">
          <cell r="A186" t="str">
            <v>Elosa Trading AG - KLR Batiment</v>
          </cell>
          <cell r="B186" t="str">
            <v>0920</v>
          </cell>
          <cell r="C186" t="str">
            <v>Schweiz</v>
          </cell>
          <cell r="D186" t="str">
            <v>Serge Azaïs</v>
          </cell>
        </row>
        <row r="187">
          <cell r="A187" t="str">
            <v>Knauf EST SAS</v>
          </cell>
          <cell r="B187" t="str">
            <v>4002</v>
          </cell>
          <cell r="C187" t="str">
            <v>Frankreich</v>
          </cell>
          <cell r="D187" t="str">
            <v>Serge Azaïs</v>
          </cell>
        </row>
        <row r="188">
          <cell r="A188" t="str">
            <v>Knauf Sud Est SAS</v>
          </cell>
          <cell r="B188" t="str">
            <v>4003</v>
          </cell>
          <cell r="C188" t="str">
            <v>Frankreich</v>
          </cell>
          <cell r="D188" t="str">
            <v>Serge Azaïs</v>
          </cell>
        </row>
        <row r="189">
          <cell r="A189" t="str">
            <v>Knauf Sud Ouest SAS</v>
          </cell>
          <cell r="B189" t="str">
            <v>4005</v>
          </cell>
          <cell r="C189" t="str">
            <v>Frankreich</v>
          </cell>
          <cell r="D189" t="str">
            <v>Serge Azaïs</v>
          </cell>
        </row>
        <row r="190">
          <cell r="A190" t="str">
            <v>Knauf Ile de France SAS</v>
          </cell>
          <cell r="B190" t="str">
            <v>4006</v>
          </cell>
          <cell r="C190" t="str">
            <v>Frankreich</v>
          </cell>
          <cell r="D190" t="str">
            <v>Serge Azaïs</v>
          </cell>
        </row>
        <row r="191">
          <cell r="A191" t="str">
            <v>Knauf Ouest SAS</v>
          </cell>
          <cell r="B191" t="str">
            <v>4007</v>
          </cell>
          <cell r="C191" t="str">
            <v>Frankreich</v>
          </cell>
          <cell r="D191" t="str">
            <v>Serge Azaïs</v>
          </cell>
        </row>
        <row r="192">
          <cell r="A192" t="str">
            <v>Knauf Industries Nord SAS</v>
          </cell>
          <cell r="B192" t="str">
            <v>4009</v>
          </cell>
          <cell r="C192" t="str">
            <v>Frankreich</v>
          </cell>
          <cell r="D192" t="str">
            <v>Jean-Claude Carlin</v>
          </cell>
        </row>
        <row r="193">
          <cell r="A193" t="str">
            <v>Knauf Fibre SAS</v>
          </cell>
          <cell r="B193" t="str">
            <v>4010</v>
          </cell>
          <cell r="C193" t="str">
            <v>Frankreich</v>
          </cell>
          <cell r="D193" t="str">
            <v>Serge Azaïs</v>
          </cell>
        </row>
        <row r="194">
          <cell r="A194" t="str">
            <v>QUICKCIEL SARL</v>
          </cell>
          <cell r="B194" t="str">
            <v>4012</v>
          </cell>
          <cell r="C194" t="str">
            <v>Frankreich</v>
          </cell>
          <cell r="D194" t="str">
            <v>Serge Azaïs</v>
          </cell>
        </row>
        <row r="195">
          <cell r="A195" t="str">
            <v>Knauf ISBA SAS</v>
          </cell>
          <cell r="B195" t="str">
            <v>4015</v>
          </cell>
          <cell r="C195" t="str">
            <v>Frankreich</v>
          </cell>
          <cell r="D195" t="str">
            <v>Serge Azaïs</v>
          </cell>
        </row>
        <row r="196">
          <cell r="A196" t="str">
            <v>Knauf Industries EST SAS</v>
          </cell>
          <cell r="B196" t="str">
            <v>4016</v>
          </cell>
          <cell r="C196" t="str">
            <v>Frankreich</v>
          </cell>
          <cell r="D196" t="str">
            <v>Jean-Claude Carlin</v>
          </cell>
        </row>
        <row r="197">
          <cell r="A197" t="str">
            <v>Macaple SAS</v>
          </cell>
          <cell r="B197" t="str">
            <v>4019</v>
          </cell>
          <cell r="C197" t="str">
            <v>Frankreich</v>
          </cell>
          <cell r="D197" t="str">
            <v>Jean-Claude Carlin</v>
          </cell>
        </row>
        <row r="198">
          <cell r="A198" t="str">
            <v>Knauf Industries Ouest SAS</v>
          </cell>
          <cell r="B198" t="str">
            <v>4020</v>
          </cell>
          <cell r="C198" t="str">
            <v>Frankreich</v>
          </cell>
          <cell r="D198" t="str">
            <v>Jean-Claude Carlin</v>
          </cell>
        </row>
        <row r="199">
          <cell r="A199" t="str">
            <v>Bové SAS</v>
          </cell>
          <cell r="B199" t="str">
            <v>4024</v>
          </cell>
          <cell r="C199" t="str">
            <v>Frankreich</v>
          </cell>
          <cell r="D199" t="str">
            <v>Serge Azaïs</v>
          </cell>
        </row>
        <row r="200">
          <cell r="A200" t="str">
            <v>Knauf Insulation Artix SAS</v>
          </cell>
          <cell r="B200" t="str">
            <v>4031</v>
          </cell>
          <cell r="C200" t="str">
            <v>Frankreich</v>
          </cell>
          <cell r="D200" t="str">
            <v>Thies Knauf</v>
          </cell>
        </row>
        <row r="201">
          <cell r="A201" t="str">
            <v>Knauf Building Services SAS</v>
          </cell>
          <cell r="B201" t="str">
            <v>4039</v>
          </cell>
          <cell r="C201" t="str">
            <v>Frankreich</v>
          </cell>
          <cell r="D201" t="str">
            <v>Serge Azaïs</v>
          </cell>
        </row>
        <row r="202">
          <cell r="A202" t="str">
            <v>Gabriel Technologie SA</v>
          </cell>
          <cell r="B202" t="str">
            <v>4045</v>
          </cell>
          <cell r="C202" t="str">
            <v>Belgien</v>
          </cell>
          <cell r="D202" t="str">
            <v>Serge Azaïs</v>
          </cell>
        </row>
        <row r="203">
          <cell r="A203" t="str">
            <v>Knauf Insulation B.V.</v>
          </cell>
          <cell r="B203" t="str">
            <v>4051</v>
          </cell>
          <cell r="C203" t="str">
            <v>Niederlande</v>
          </cell>
          <cell r="D203" t="str">
            <v>Thies Knauf</v>
          </cell>
        </row>
        <row r="204">
          <cell r="A204" t="str">
            <v>Lithaan B.V.</v>
          </cell>
          <cell r="B204" t="str">
            <v>4053</v>
          </cell>
          <cell r="C204" t="str">
            <v>Niederlande</v>
          </cell>
          <cell r="D204" t="str">
            <v>Ohne Zuordnung</v>
          </cell>
        </row>
        <row r="205">
          <cell r="A205" t="str">
            <v>Knauf Penoplast OOO, Krasnogorsk</v>
          </cell>
          <cell r="B205" t="str">
            <v>4058</v>
          </cell>
          <cell r="C205" t="str">
            <v>Russland</v>
          </cell>
          <cell r="D205" t="str">
            <v>Jean-Claude Carlin</v>
          </cell>
        </row>
        <row r="206">
          <cell r="A206" t="str">
            <v>Knauf Penoplast OOO, St. Petersburg</v>
          </cell>
          <cell r="B206" t="str">
            <v>4060</v>
          </cell>
          <cell r="C206" t="str">
            <v>Russland</v>
          </cell>
          <cell r="D206" t="str">
            <v>Jean-Claude Carlin</v>
          </cell>
        </row>
        <row r="207">
          <cell r="A207" t="str">
            <v>Knauf Industries Polska Sp. z o.o.</v>
          </cell>
          <cell r="B207" t="str">
            <v>4061</v>
          </cell>
          <cell r="C207" t="str">
            <v>Polen</v>
          </cell>
          <cell r="D207" t="str">
            <v>Jean-Claude Carlin</v>
          </cell>
        </row>
        <row r="208">
          <cell r="A208" t="str">
            <v>Knauf Insulation SpA</v>
          </cell>
          <cell r="B208" t="str">
            <v>4062</v>
          </cell>
          <cell r="C208" t="str">
            <v>Italien</v>
          </cell>
          <cell r="D208" t="str">
            <v>Thies Knauf</v>
          </cell>
        </row>
        <row r="209">
          <cell r="A209" t="str">
            <v>Knauf Isopor Ltda.</v>
          </cell>
          <cell r="B209" t="str">
            <v>4065</v>
          </cell>
          <cell r="C209" t="str">
            <v>Brasilien</v>
          </cell>
          <cell r="D209" t="str">
            <v>Jean-Claude Carlin</v>
          </cell>
        </row>
        <row r="210">
          <cell r="A210" t="str">
            <v>Knauf Isopor da Amazonia Ltda., Manaus</v>
          </cell>
          <cell r="B210" t="str">
            <v>4066</v>
          </cell>
          <cell r="C210" t="str">
            <v>Brasilien</v>
          </cell>
          <cell r="D210" t="str">
            <v>Jean-Claude Carlin</v>
          </cell>
        </row>
        <row r="211">
          <cell r="A211" t="str">
            <v>Knauf Plâtres-Fleurus SPA</v>
          </cell>
          <cell r="B211" t="str">
            <v>4068</v>
          </cell>
          <cell r="C211" t="str">
            <v>Algerien</v>
          </cell>
          <cell r="D211" t="str">
            <v>Isabel Knauf</v>
          </cell>
        </row>
        <row r="212">
          <cell r="A212" t="str">
            <v>Knauf Pack Hungary Kft.</v>
          </cell>
          <cell r="B212" t="str">
            <v>4073</v>
          </cell>
          <cell r="C212" t="str">
            <v>Ungarn</v>
          </cell>
          <cell r="D212" t="str">
            <v>Jean-Claude Carlin</v>
          </cell>
        </row>
        <row r="213">
          <cell r="A213" t="str">
            <v>Knauf Miret S.L.</v>
          </cell>
          <cell r="B213" t="str">
            <v>4075</v>
          </cell>
          <cell r="C213" t="str">
            <v>Spanien</v>
          </cell>
          <cell r="D213" t="str">
            <v>Jean-Claude Carlin</v>
          </cell>
        </row>
        <row r="214">
          <cell r="A214" t="str">
            <v>Knauf Isol. Kft.</v>
          </cell>
          <cell r="B214" t="str">
            <v>4077</v>
          </cell>
          <cell r="C214" t="str">
            <v>Ungarn</v>
          </cell>
          <cell r="D214" t="str">
            <v>Serge Azaïs</v>
          </cell>
        </row>
        <row r="215">
          <cell r="A215" t="str">
            <v>Knauf Industries Maroc</v>
          </cell>
          <cell r="B215" t="str">
            <v>4079</v>
          </cell>
          <cell r="C215" t="str">
            <v>Marokko</v>
          </cell>
          <cell r="D215" t="str">
            <v>Jean-Claude Carlin</v>
          </cell>
        </row>
        <row r="216">
          <cell r="A216" t="str">
            <v>SCI du Mittelfeld</v>
          </cell>
          <cell r="B216" t="str">
            <v>4081</v>
          </cell>
          <cell r="C216" t="str">
            <v>Frankreich</v>
          </cell>
          <cell r="D216" t="str">
            <v>Serge Azaïs</v>
          </cell>
        </row>
        <row r="217">
          <cell r="A217" t="str">
            <v>Knauf SAS</v>
          </cell>
          <cell r="B217" t="str">
            <v>4091</v>
          </cell>
          <cell r="C217" t="str">
            <v>Frankreich</v>
          </cell>
          <cell r="D217" t="str">
            <v>Serge Azaïs</v>
          </cell>
        </row>
        <row r="218">
          <cell r="A218" t="str">
            <v>Knauf Bâtiment SAS</v>
          </cell>
          <cell r="B218" t="str">
            <v>4093</v>
          </cell>
          <cell r="C218" t="str">
            <v>Frankreich</v>
          </cell>
          <cell r="D218" t="str">
            <v>Serge Azaïs</v>
          </cell>
        </row>
        <row r="219">
          <cell r="A219" t="str">
            <v>nicht GV CIM</v>
          </cell>
          <cell r="B219" t="str">
            <v>4095</v>
          </cell>
          <cell r="C219" t="str">
            <v>kein Land</v>
          </cell>
          <cell r="D219" t="str">
            <v>kein VB</v>
          </cell>
        </row>
        <row r="220">
          <cell r="A220" t="str">
            <v>Knauf Industries Gestion SAS</v>
          </cell>
          <cell r="B220" t="str">
            <v>4097</v>
          </cell>
          <cell r="C220" t="str">
            <v>Frankreich</v>
          </cell>
          <cell r="D220" t="str">
            <v>Jean-Claude Carlin</v>
          </cell>
        </row>
        <row r="221">
          <cell r="A221" t="str">
            <v>Knauf Insulation Holding UK</v>
          </cell>
          <cell r="B221" t="str">
            <v>4202</v>
          </cell>
          <cell r="C221" t="str">
            <v>Großbritannien</v>
          </cell>
          <cell r="D221" t="str">
            <v>Thies Knauf</v>
          </cell>
        </row>
        <row r="222">
          <cell r="A222" t="str">
            <v>Elosa Trading AG</v>
          </cell>
          <cell r="B222" t="str">
            <v>4204</v>
          </cell>
          <cell r="C222" t="str">
            <v>Schweiz</v>
          </cell>
          <cell r="D222" t="str">
            <v>Serge Azaïs</v>
          </cell>
        </row>
        <row r="223">
          <cell r="A223" t="str">
            <v>Knauf Insulation Holding AG</v>
          </cell>
          <cell r="B223" t="str">
            <v>4205</v>
          </cell>
          <cell r="C223" t="str">
            <v>Schweiz</v>
          </cell>
          <cell r="D223" t="str">
            <v>Ohne Zuordnung</v>
          </cell>
        </row>
        <row r="224">
          <cell r="A224" t="str">
            <v>Knauf Insulation Ltd.</v>
          </cell>
          <cell r="B224" t="str">
            <v>4206</v>
          </cell>
          <cell r="C224" t="str">
            <v>Großbritannien</v>
          </cell>
          <cell r="D224" t="str">
            <v>Thies Knauf</v>
          </cell>
        </row>
        <row r="225">
          <cell r="A225" t="str">
            <v>Knauf Insulation SAS</v>
          </cell>
          <cell r="B225" t="str">
            <v>4210</v>
          </cell>
          <cell r="C225" t="str">
            <v>Frankreich</v>
          </cell>
          <cell r="D225" t="str">
            <v>Thies Knauf</v>
          </cell>
        </row>
        <row r="226">
          <cell r="A226" t="str">
            <v>Knauf Insulation SPRL, Visé</v>
          </cell>
          <cell r="B226" t="str">
            <v>4214</v>
          </cell>
          <cell r="C226" t="str">
            <v>Belgien</v>
          </cell>
          <cell r="D226" t="str">
            <v>Thies Knauf</v>
          </cell>
        </row>
        <row r="227">
          <cell r="A227" t="str">
            <v>Knauf Insulation OOO</v>
          </cell>
          <cell r="B227" t="str">
            <v>4215</v>
          </cell>
          <cell r="C227" t="str">
            <v>Russland</v>
          </cell>
          <cell r="D227" t="str">
            <v>Thies Knauf</v>
          </cell>
        </row>
        <row r="228">
          <cell r="A228" t="str">
            <v>Knauf Insulation spol. s r.o.</v>
          </cell>
          <cell r="B228" t="str">
            <v>4216</v>
          </cell>
          <cell r="C228" t="str">
            <v>Tschechische Republik</v>
          </cell>
          <cell r="D228" t="str">
            <v>Thies Knauf</v>
          </cell>
        </row>
        <row r="229">
          <cell r="A229" t="str">
            <v>Knauf Insulation d.o.o., Surdulica</v>
          </cell>
          <cell r="B229" t="str">
            <v>4217</v>
          </cell>
          <cell r="C229" t="str">
            <v>Serbien</v>
          </cell>
          <cell r="D229" t="str">
            <v>Thies Knauf</v>
          </cell>
        </row>
        <row r="230">
          <cell r="A230" t="str">
            <v>Knauf Insulation Ukraina TOV</v>
          </cell>
          <cell r="B230" t="str">
            <v>4218</v>
          </cell>
          <cell r="C230" t="str">
            <v>Ukraine</v>
          </cell>
          <cell r="D230" t="str">
            <v>Thies Knauf</v>
          </cell>
        </row>
        <row r="231">
          <cell r="A231" t="str">
            <v>Knauf Insulation Lannemezan s.a.s.</v>
          </cell>
          <cell r="B231" t="str">
            <v>4219</v>
          </cell>
          <cell r="C231" t="str">
            <v>Frankreich</v>
          </cell>
          <cell r="D231" t="str">
            <v>Thies Knauf</v>
          </cell>
        </row>
        <row r="232">
          <cell r="A232" t="str">
            <v>Knauf Insulation S.L.</v>
          </cell>
          <cell r="B232" t="str">
            <v>4220</v>
          </cell>
          <cell r="C232" t="str">
            <v>Spanien</v>
          </cell>
          <cell r="D232" t="str">
            <v>Thies Knauf</v>
          </cell>
        </row>
        <row r="233">
          <cell r="A233" t="str">
            <v>Knauf Insulation s.r.l.</v>
          </cell>
          <cell r="B233" t="str">
            <v>4222</v>
          </cell>
          <cell r="C233" t="str">
            <v>Rumänien</v>
          </cell>
          <cell r="D233" t="str">
            <v>Thies Knauf</v>
          </cell>
        </row>
        <row r="234">
          <cell r="A234" t="str">
            <v>Knauf Insulation Technologie SPRL</v>
          </cell>
          <cell r="B234" t="str">
            <v>4223</v>
          </cell>
          <cell r="C234" t="str">
            <v>Belgien</v>
          </cell>
          <cell r="D234" t="str">
            <v>Thies Knauf</v>
          </cell>
        </row>
        <row r="235">
          <cell r="A235" t="str">
            <v>Manson Insulation Products Ltd.</v>
          </cell>
          <cell r="B235" t="str">
            <v>4224</v>
          </cell>
          <cell r="C235" t="str">
            <v>Kanada</v>
          </cell>
          <cell r="D235" t="str">
            <v>Thies Knauf</v>
          </cell>
        </row>
        <row r="236">
          <cell r="A236" t="str">
            <v>Knauf Insulation Pty Ltd</v>
          </cell>
          <cell r="B236" t="str">
            <v>4225</v>
          </cell>
          <cell r="C236" t="str">
            <v>Australien</v>
          </cell>
          <cell r="D236" t="str">
            <v>Thies Knauf</v>
          </cell>
        </row>
        <row r="237">
          <cell r="A237" t="str">
            <v>Knauf Insulation AB</v>
          </cell>
          <cell r="B237" t="str">
            <v>4226</v>
          </cell>
          <cell r="C237" t="str">
            <v>Schweden</v>
          </cell>
          <cell r="D237" t="str">
            <v>Thies Knauf</v>
          </cell>
        </row>
        <row r="238">
          <cell r="A238" t="str">
            <v>Knauf Insulation AS</v>
          </cell>
          <cell r="B238" t="str">
            <v>4227</v>
          </cell>
          <cell r="C238" t="str">
            <v>Norwegen</v>
          </cell>
          <cell r="D238" t="str">
            <v>Thies Knauf</v>
          </cell>
        </row>
        <row r="239">
          <cell r="A239" t="str">
            <v>Knauf Insulation Oy</v>
          </cell>
          <cell r="B239" t="str">
            <v>4228</v>
          </cell>
          <cell r="C239" t="str">
            <v>Finnland</v>
          </cell>
          <cell r="D239" t="str">
            <v>Thies Knauf</v>
          </cell>
        </row>
        <row r="240">
          <cell r="A240" t="str">
            <v>Knauf Insulation Service TOV</v>
          </cell>
          <cell r="B240" t="str">
            <v>4229</v>
          </cell>
          <cell r="C240" t="str">
            <v>Ukraine</v>
          </cell>
          <cell r="D240" t="str">
            <v>Thies Knauf</v>
          </cell>
        </row>
        <row r="241">
          <cell r="A241" t="str">
            <v>Knauf Insulation GmbH</v>
          </cell>
          <cell r="B241" t="str">
            <v>4230</v>
          </cell>
          <cell r="C241" t="str">
            <v>Schweiz</v>
          </cell>
          <cell r="D241" t="str">
            <v>Thies Knauf</v>
          </cell>
        </row>
        <row r="242">
          <cell r="A242" t="str">
            <v>Knauf Insulation AE</v>
          </cell>
          <cell r="B242" t="str">
            <v>4231</v>
          </cell>
          <cell r="C242" t="str">
            <v>Griechenland</v>
          </cell>
          <cell r="D242" t="str">
            <v>Thies Knauf</v>
          </cell>
        </row>
        <row r="243">
          <cell r="A243" t="str">
            <v>Knauf Insulation EOOD</v>
          </cell>
          <cell r="B243" t="str">
            <v>4232</v>
          </cell>
          <cell r="C243" t="str">
            <v>Bulgarien</v>
          </cell>
          <cell r="D243" t="str">
            <v>Thies Knauf</v>
          </cell>
        </row>
        <row r="244">
          <cell r="A244" t="str">
            <v>Knauf İnsulation İzolasyon Sanayi ve Ticaret A.S.</v>
          </cell>
          <cell r="B244" t="str">
            <v>4233</v>
          </cell>
          <cell r="C244" t="str">
            <v>Türkei</v>
          </cell>
          <cell r="D244" t="str">
            <v>Thies Knauf</v>
          </cell>
        </row>
        <row r="245">
          <cell r="A245" t="str">
            <v>Knauf Insulation Tjumen OOO</v>
          </cell>
          <cell r="B245" t="str">
            <v>4234</v>
          </cell>
          <cell r="C245" t="str">
            <v>Russland</v>
          </cell>
          <cell r="D245" t="str">
            <v>Thies Knauf</v>
          </cell>
        </row>
        <row r="246">
          <cell r="A246" t="str">
            <v>Knauf Insulation Ltd.</v>
          </cell>
          <cell r="B246" t="str">
            <v>4235</v>
          </cell>
          <cell r="C246" t="str">
            <v>Kanada</v>
          </cell>
          <cell r="D246" t="str">
            <v>Thies Knauf</v>
          </cell>
        </row>
        <row r="247">
          <cell r="A247" t="str">
            <v>Knauf Insulation Ltd. Auckland</v>
          </cell>
          <cell r="B247" t="str">
            <v>4236</v>
          </cell>
          <cell r="C247" t="str">
            <v>Neuseeland</v>
          </cell>
          <cell r="D247" t="str">
            <v>Thies Knauf</v>
          </cell>
        </row>
        <row r="248">
          <cell r="A248" t="str">
            <v>Knauf Insulation Kasachstan TOO</v>
          </cell>
          <cell r="B248" t="str">
            <v>4239</v>
          </cell>
          <cell r="C248" t="str">
            <v>Kasachstan</v>
          </cell>
          <cell r="D248" t="str">
            <v>Thies Knauf</v>
          </cell>
        </row>
        <row r="249">
          <cell r="A249" t="str">
            <v>Knauf Insulation GmbH, Fürnitz</v>
          </cell>
          <cell r="B249" t="str">
            <v>4301</v>
          </cell>
          <cell r="C249" t="str">
            <v>Österreich</v>
          </cell>
          <cell r="D249" t="str">
            <v>Thies Knauf</v>
          </cell>
        </row>
        <row r="250">
          <cell r="A250" t="str">
            <v>Knauf Insulation Operation GmbH, Simbach am Inn</v>
          </cell>
          <cell r="B250" t="str">
            <v>4302</v>
          </cell>
          <cell r="C250" t="str">
            <v>Deutschland</v>
          </cell>
          <cell r="D250" t="str">
            <v>Thies Knauf</v>
          </cell>
        </row>
        <row r="251">
          <cell r="A251" t="str">
            <v>Knauf Insulation Technology GmbH</v>
          </cell>
          <cell r="B251" t="str">
            <v>4303</v>
          </cell>
          <cell r="C251" t="str">
            <v>Österreich</v>
          </cell>
          <cell r="D251" t="str">
            <v>Thies Knauf</v>
          </cell>
        </row>
        <row r="252">
          <cell r="A252" t="str">
            <v>Knauf Insulation d.o.o., Novi Marof</v>
          </cell>
          <cell r="B252" t="str">
            <v>4305</v>
          </cell>
          <cell r="C252" t="str">
            <v>Kroatien</v>
          </cell>
          <cell r="D252" t="str">
            <v>Thies Knauf</v>
          </cell>
        </row>
        <row r="253">
          <cell r="A253" t="str">
            <v>Knauf AMF Plafondsystemen B.V.</v>
          </cell>
          <cell r="B253" t="str">
            <v>4306</v>
          </cell>
          <cell r="C253" t="str">
            <v>Niederlande</v>
          </cell>
          <cell r="D253" t="str">
            <v>A. Knauf/M. Grundke</v>
          </cell>
        </row>
        <row r="254">
          <cell r="A254" t="str">
            <v>Knauf Insulation Sp. z o.o.</v>
          </cell>
          <cell r="B254" t="str">
            <v>4307</v>
          </cell>
          <cell r="C254" t="str">
            <v>Polen</v>
          </cell>
          <cell r="D254" t="str">
            <v>Thies Knauf</v>
          </cell>
        </row>
        <row r="255">
          <cell r="A255" t="str">
            <v>Knauf Insulation s.r.o., Nova Bana</v>
          </cell>
          <cell r="B255" t="str">
            <v>4308</v>
          </cell>
          <cell r="C255" t="str">
            <v>Slowakei</v>
          </cell>
          <cell r="D255" t="str">
            <v>Thies Knauf</v>
          </cell>
        </row>
        <row r="256">
          <cell r="A256" t="str">
            <v>Knauf Insulation d.o.o., Skofja Loka</v>
          </cell>
          <cell r="B256" t="str">
            <v>4309</v>
          </cell>
          <cell r="C256" t="str">
            <v>Slowenien</v>
          </cell>
          <cell r="D256" t="str">
            <v>Thies Knauf</v>
          </cell>
        </row>
        <row r="257">
          <cell r="A257" t="str">
            <v>Knauf Insulation Tehnologija d.o.o.</v>
          </cell>
          <cell r="B257" t="str">
            <v>4310</v>
          </cell>
          <cell r="C257" t="str">
            <v>Slowenien</v>
          </cell>
          <cell r="D257" t="str">
            <v>Thies Knauf</v>
          </cell>
        </row>
        <row r="258">
          <cell r="A258" t="str">
            <v>Heradesign España S.L.</v>
          </cell>
          <cell r="B258" t="str">
            <v>4311</v>
          </cell>
          <cell r="C258" t="str">
            <v>Spanien</v>
          </cell>
          <cell r="D258" t="str">
            <v>Thies Knauf</v>
          </cell>
        </row>
        <row r="259">
          <cell r="A259" t="str">
            <v>Knauf Insulation Kft.</v>
          </cell>
          <cell r="B259" t="str">
            <v>4312</v>
          </cell>
          <cell r="C259" t="str">
            <v>Ungarn</v>
          </cell>
          <cell r="D259" t="str">
            <v>Thies Knauf</v>
          </cell>
        </row>
        <row r="260">
          <cell r="A260" t="str">
            <v>Knauf Insulation GmbH, Simbach</v>
          </cell>
          <cell r="B260" t="str">
            <v>4314</v>
          </cell>
          <cell r="C260" t="str">
            <v>Deutschland</v>
          </cell>
          <cell r="D260" t="str">
            <v>Thies Knauf</v>
          </cell>
        </row>
        <row r="261">
          <cell r="A261" t="str">
            <v>C&amp;G Verwaltungs-GmbH</v>
          </cell>
          <cell r="B261" t="str">
            <v>4315</v>
          </cell>
          <cell r="C261" t="str">
            <v>Deutschland</v>
          </cell>
          <cell r="D261" t="str">
            <v>Ohne Zuordnung</v>
          </cell>
        </row>
        <row r="262">
          <cell r="A262" t="str">
            <v>Knauf Insulation Trading spol. s.r.o.</v>
          </cell>
          <cell r="B262" t="str">
            <v>4316</v>
          </cell>
          <cell r="C262" t="str">
            <v>Tschechische Republik</v>
          </cell>
          <cell r="D262" t="str">
            <v>Thies Knauf</v>
          </cell>
        </row>
        <row r="263">
          <cell r="A263" t="str">
            <v>M. Reichenberger GmbH</v>
          </cell>
          <cell r="B263" t="str">
            <v>4317</v>
          </cell>
          <cell r="C263" t="str">
            <v>Österreich</v>
          </cell>
          <cell r="D263" t="str">
            <v>Thies Knauf</v>
          </cell>
        </row>
        <row r="264">
          <cell r="A264" t="str">
            <v>Heraklith CEE Holding GmbH</v>
          </cell>
          <cell r="B264" t="str">
            <v>4319</v>
          </cell>
          <cell r="C264" t="str">
            <v>Österreich</v>
          </cell>
          <cell r="D264" t="str">
            <v>Thies Knauf</v>
          </cell>
        </row>
        <row r="265">
          <cell r="A265" t="str">
            <v>Knauf AMF Ceilings Ltd.</v>
          </cell>
          <cell r="B265" t="str">
            <v>0330</v>
          </cell>
          <cell r="C265" t="str">
            <v>Großbritannien</v>
          </cell>
          <cell r="D265" t="str">
            <v>A. Knauf/M. Grundke</v>
          </cell>
        </row>
        <row r="266">
          <cell r="A266" t="str">
            <v>Climowool GmbH</v>
          </cell>
          <cell r="B266" t="str">
            <v>0387</v>
          </cell>
          <cell r="C266" t="str">
            <v>Deutschland</v>
          </cell>
          <cell r="D266" t="str">
            <v>Thies Knauf</v>
          </cell>
        </row>
        <row r="267">
          <cell r="A267" t="str">
            <v>Knauf Ltd. &amp; Partner</v>
          </cell>
          <cell r="B267" t="str">
            <v>0639</v>
          </cell>
          <cell r="C267" t="str">
            <v>Ägypten</v>
          </cell>
          <cell r="D267" t="str">
            <v>Isabel Knauf</v>
          </cell>
        </row>
        <row r="268">
          <cell r="A268" t="str">
            <v>Knauf Interiors Hellas EPE</v>
          </cell>
          <cell r="B268" t="str">
            <v>0718</v>
          </cell>
          <cell r="C268" t="str">
            <v>Griechenland</v>
          </cell>
          <cell r="D268" t="str">
            <v>Isabel Knauf</v>
          </cell>
        </row>
        <row r="269">
          <cell r="A269" t="str">
            <v>Knauf-AMF Plafonds et Systèmes SAS</v>
          </cell>
          <cell r="B269" t="str">
            <v>0719</v>
          </cell>
          <cell r="C269" t="str">
            <v>Frankreich</v>
          </cell>
          <cell r="D269" t="str">
            <v>A. Knauf/M. Grundke</v>
          </cell>
        </row>
        <row r="270">
          <cell r="A270" t="str">
            <v>Knauf Interiors España S.L.</v>
          </cell>
          <cell r="B270" t="str">
            <v>0720</v>
          </cell>
          <cell r="C270" t="str">
            <v>Spanien</v>
          </cell>
          <cell r="D270" t="str">
            <v>Serge Azaïs</v>
          </cell>
        </row>
        <row r="271">
          <cell r="A271" t="str">
            <v>KG Stroj Sistemy OOO</v>
          </cell>
          <cell r="B271" t="str">
            <v>0721</v>
          </cell>
          <cell r="C271" t="str">
            <v>Russland</v>
          </cell>
          <cell r="D271" t="str">
            <v>Janis Kraulis</v>
          </cell>
        </row>
        <row r="272">
          <cell r="A272" t="str">
            <v>Knauf Plasterboard Ltd., Christchurch</v>
          </cell>
          <cell r="B272" t="str">
            <v>0723</v>
          </cell>
          <cell r="C272" t="str">
            <v>Neuseeland</v>
          </cell>
          <cell r="D272" t="str">
            <v>Murray Read</v>
          </cell>
        </row>
        <row r="273">
          <cell r="A273" t="str">
            <v>Knauf Africa Trade SARL</v>
          </cell>
          <cell r="B273" t="str">
            <v>4074</v>
          </cell>
          <cell r="C273" t="str">
            <v>Tunesien</v>
          </cell>
          <cell r="D273" t="str">
            <v>Isabel Knauf</v>
          </cell>
        </row>
        <row r="274">
          <cell r="A274" t="str">
            <v>nicht GV CIM</v>
          </cell>
          <cell r="B274" t="str">
            <v>4104</v>
          </cell>
          <cell r="C274" t="str">
            <v>kein Land</v>
          </cell>
          <cell r="D274" t="str">
            <v>kein VB</v>
          </cell>
        </row>
        <row r="275">
          <cell r="A275" t="str">
            <v>nicht GV CIM</v>
          </cell>
          <cell r="B275" t="str">
            <v>4105</v>
          </cell>
          <cell r="C275" t="str">
            <v>kein Land</v>
          </cell>
          <cell r="D275" t="str">
            <v>kein VB</v>
          </cell>
        </row>
        <row r="276">
          <cell r="A276" t="str">
            <v>nicht GV CIM</v>
          </cell>
          <cell r="B276" t="str">
            <v>4106</v>
          </cell>
          <cell r="C276" t="str">
            <v>kein Land</v>
          </cell>
          <cell r="D276" t="str">
            <v>kein VB</v>
          </cell>
        </row>
        <row r="277">
          <cell r="A277" t="str">
            <v>nicht GV CIM</v>
          </cell>
          <cell r="B277" t="str">
            <v>4107</v>
          </cell>
          <cell r="C277" t="str">
            <v>kein Land</v>
          </cell>
          <cell r="D277" t="str">
            <v>kein VB</v>
          </cell>
        </row>
        <row r="278">
          <cell r="A278" t="str">
            <v>nicht GV CIM</v>
          </cell>
          <cell r="B278" t="str">
            <v>4108</v>
          </cell>
          <cell r="C278" t="str">
            <v>kein Land</v>
          </cell>
          <cell r="D278" t="str">
            <v>kein VB</v>
          </cell>
        </row>
        <row r="279">
          <cell r="A279" t="str">
            <v>Polydec SAS</v>
          </cell>
          <cell r="B279" t="str">
            <v>4109</v>
          </cell>
          <cell r="C279" t="str">
            <v>Frankreich</v>
          </cell>
          <cell r="D279" t="str">
            <v>Serge Azaïs</v>
          </cell>
        </row>
        <row r="280">
          <cell r="A280" t="str">
            <v>Knauf Insulation A/S</v>
          </cell>
          <cell r="B280" t="str">
            <v>4237</v>
          </cell>
          <cell r="C280" t="str">
            <v>Dänemark</v>
          </cell>
          <cell r="D280" t="str">
            <v>Thies Knauf</v>
          </cell>
        </row>
        <row r="281">
          <cell r="A281" t="str">
            <v>Climowool Sp. z o.o., Swidnica</v>
          </cell>
          <cell r="B281" t="str">
            <v>4238</v>
          </cell>
          <cell r="C281" t="str">
            <v>Polen</v>
          </cell>
          <cell r="D281" t="str">
            <v>Thies Knauf</v>
          </cell>
        </row>
        <row r="282">
          <cell r="A282" t="str">
            <v>Knauf Exeed Insulation LLC</v>
          </cell>
          <cell r="B282" t="str">
            <v>4240</v>
          </cell>
          <cell r="C282" t="str">
            <v>Vereinigte Arabische Emirate</v>
          </cell>
          <cell r="D282" t="str">
            <v>Thies Knauf</v>
          </cell>
        </row>
        <row r="283">
          <cell r="A283" t="str">
            <v>nicht GV CIM</v>
          </cell>
          <cell r="B283" t="str">
            <v>4052</v>
          </cell>
          <cell r="C283" t="str">
            <v>kein Land</v>
          </cell>
          <cell r="D283" t="str">
            <v>kein VB</v>
          </cell>
        </row>
        <row r="284">
          <cell r="A284" t="str">
            <v>Knauf GmbH Sucursal en España</v>
          </cell>
          <cell r="B284" t="str">
            <v>0096</v>
          </cell>
          <cell r="C284" t="str">
            <v>Spanien</v>
          </cell>
          <cell r="D284" t="str">
            <v>Serge Azaïs</v>
          </cell>
        </row>
        <row r="285">
          <cell r="A285" t="str">
            <v>Knauf Tunisie Systém SARL</v>
          </cell>
          <cell r="B285" t="str">
            <v>4070</v>
          </cell>
          <cell r="C285" t="str">
            <v>Tunesien</v>
          </cell>
          <cell r="D285" t="str">
            <v>Isabel Knauf</v>
          </cell>
        </row>
        <row r="286">
          <cell r="A286" t="str">
            <v>Knauf La Rhénane SAS - KLR Insulation</v>
          </cell>
          <cell r="B286" t="str">
            <v>0921</v>
          </cell>
          <cell r="C286" t="str">
            <v>Frankreich</v>
          </cell>
          <cell r="D286" t="str">
            <v>Thies Knauf</v>
          </cell>
        </row>
        <row r="287">
          <cell r="A287" t="str">
            <v>Antwerp Slitter Branch of Knauf AMF Deckensysteme GmbH</v>
          </cell>
          <cell r="B287" t="str">
            <v>0716</v>
          </cell>
          <cell r="C287" t="str">
            <v>Belgien</v>
          </cell>
          <cell r="D287" t="str">
            <v>A. Knauf/M. Grundke</v>
          </cell>
        </row>
        <row r="288">
          <cell r="A288" t="str">
            <v>Knaufgips HHK</v>
          </cell>
          <cell r="B288" t="str">
            <v>0637</v>
          </cell>
          <cell r="C288" t="str">
            <v>Mongolei</v>
          </cell>
          <cell r="D288" t="str">
            <v>Janis Kraulis</v>
          </cell>
        </row>
        <row r="289">
          <cell r="A289" t="str">
            <v>Knauf Marketing Minsk</v>
          </cell>
          <cell r="B289" t="str">
            <v>0374</v>
          </cell>
          <cell r="C289" t="str">
            <v>Weißrussland</v>
          </cell>
          <cell r="D289" t="str">
            <v>Janis Kraulis</v>
          </cell>
        </row>
        <row r="290">
          <cell r="A290" t="str">
            <v>Knauf Company for Prod. &amp; Trading Constr. Materials/Ltd.</v>
          </cell>
          <cell r="B290" t="str">
            <v>0691</v>
          </cell>
          <cell r="C290" t="str">
            <v>Irak</v>
          </cell>
          <cell r="D290" t="str">
            <v>Isabel Knauf</v>
          </cell>
        </row>
        <row r="291">
          <cell r="A291" t="str">
            <v>Knauf Insulation, Inc.</v>
          </cell>
          <cell r="B291" t="str">
            <v>4246</v>
          </cell>
          <cell r="C291" t="str">
            <v>USA</v>
          </cell>
          <cell r="D291" t="str">
            <v>Thies Knauf</v>
          </cell>
        </row>
        <row r="292">
          <cell r="A292" t="str">
            <v>nicht GV CIM</v>
          </cell>
          <cell r="B292" t="str">
            <v>4242</v>
          </cell>
          <cell r="C292" t="str">
            <v>kein Land</v>
          </cell>
          <cell r="D292" t="str">
            <v>kein VB</v>
          </cell>
        </row>
        <row r="293">
          <cell r="A293" t="str">
            <v>Silvercote, LLC</v>
          </cell>
          <cell r="B293" t="str">
            <v>4244</v>
          </cell>
          <cell r="C293" t="str">
            <v>USA</v>
          </cell>
          <cell r="D293" t="str">
            <v>Thies Knauf</v>
          </cell>
        </row>
        <row r="294">
          <cell r="A294" t="str">
            <v>Isobox Technologies SAS - Alt</v>
          </cell>
          <cell r="B294" t="str">
            <v>4112</v>
          </cell>
          <cell r="C294" t="str">
            <v>Frankreich</v>
          </cell>
          <cell r="D294" t="str">
            <v>Jean-Claude Carlin</v>
          </cell>
        </row>
        <row r="295">
          <cell r="A295" t="str">
            <v>Isobox Technologies SAS</v>
          </cell>
          <cell r="B295" t="str">
            <v>4111</v>
          </cell>
          <cell r="C295" t="str">
            <v>Frankreich</v>
          </cell>
          <cell r="D295" t="str">
            <v>Jean-Claude Carlin</v>
          </cell>
        </row>
        <row r="296">
          <cell r="A296" t="str">
            <v>Knauf de Colombia S.A.S.</v>
          </cell>
          <cell r="B296" t="str">
            <v>0732</v>
          </cell>
          <cell r="C296" t="str">
            <v>Kolumbien</v>
          </cell>
          <cell r="D296" t="str">
            <v>Serge Azaïs</v>
          </cell>
        </row>
        <row r="297">
          <cell r="A297" t="str">
            <v>nicht GV CIM</v>
          </cell>
          <cell r="B297" t="str">
            <v>0368</v>
          </cell>
          <cell r="C297" t="str">
            <v>kein Land</v>
          </cell>
          <cell r="D297" t="str">
            <v>kein VB</v>
          </cell>
        </row>
        <row r="298">
          <cell r="A298" t="str">
            <v>Knauf Ltd., Kairo</v>
          </cell>
          <cell r="B298" t="str">
            <v>0277</v>
          </cell>
          <cell r="C298" t="str">
            <v>Ägypten</v>
          </cell>
          <cell r="D298" t="str">
            <v>Isabel Knauf</v>
          </cell>
        </row>
        <row r="299">
          <cell r="A299" t="str">
            <v>nicht GV CIM</v>
          </cell>
          <cell r="B299" t="str">
            <v>0393</v>
          </cell>
          <cell r="C299" t="str">
            <v>kein Land</v>
          </cell>
          <cell r="D299" t="str">
            <v>kein VB</v>
          </cell>
        </row>
        <row r="300">
          <cell r="A300" t="str">
            <v>Knauf Marketing Sh.P.S. Tiblissi</v>
          </cell>
          <cell r="B300" t="str">
            <v>0616</v>
          </cell>
          <cell r="C300" t="str">
            <v>Georgien</v>
          </cell>
          <cell r="D300" t="str">
            <v>Janis Kraulis</v>
          </cell>
        </row>
        <row r="301">
          <cell r="A301" t="str">
            <v>Knauf Distribuidora S.A.S.  Bogotá</v>
          </cell>
          <cell r="B301" t="str">
            <v>0733</v>
          </cell>
          <cell r="C301" t="str">
            <v>Kolumbien</v>
          </cell>
          <cell r="D301" t="str">
            <v>Serge Azaïs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verteiler"/>
      <sheetName val="op.GF"/>
      <sheetName val="z.K."/>
      <sheetName val="Contr"/>
      <sheetName val="GGF"/>
      <sheetName val="Tabelle2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 t="str">
            <v>operativer Geschäftsführer</v>
          </cell>
          <cell r="M1" t="str">
            <v>mail z. K.</v>
          </cell>
        </row>
        <row r="2">
          <cell r="B2" t="str">
            <v>Stand</v>
          </cell>
          <cell r="C2">
            <v>42625</v>
          </cell>
        </row>
        <row r="3">
          <cell r="A3" t="str">
            <v>Identnummer</v>
          </cell>
          <cell r="B3" t="str">
            <v>Firma</v>
          </cell>
          <cell r="C3" t="str">
            <v>Region</v>
          </cell>
          <cell r="D3" t="str">
            <v>VB Name</v>
          </cell>
          <cell r="E3" t="str">
            <v>existiert bis</v>
          </cell>
          <cell r="F3" t="str">
            <v>Land</v>
          </cell>
          <cell r="G3" t="str">
            <v>Anrede_GF</v>
          </cell>
          <cell r="H3" t="str">
            <v>Titel_GF</v>
          </cell>
          <cell r="I3" t="str">
            <v>Vorname_GF</v>
          </cell>
          <cell r="J3" t="str">
            <v>Name_GF</v>
          </cell>
          <cell r="K3" t="str">
            <v>Sprache_GF</v>
          </cell>
          <cell r="L3" t="str">
            <v>Mail_GF</v>
          </cell>
          <cell r="M3" t="str">
            <v>Sprache_z.K.</v>
          </cell>
          <cell r="N3" t="str">
            <v>Mail_z.K.</v>
          </cell>
          <cell r="O3" t="str">
            <v>Name</v>
          </cell>
          <cell r="P3" t="str">
            <v>Zugang_Gruppe</v>
          </cell>
          <cell r="Q3" t="str">
            <v>Gesetzlicher Name</v>
          </cell>
        </row>
        <row r="4">
          <cell r="A4" t="str">
            <v>0642</v>
          </cell>
          <cell r="B4" t="str">
            <v>Kirikao Holding Co. Ltd.</v>
          </cell>
          <cell r="C4" t="str">
            <v>Asien/Pazifik</v>
          </cell>
          <cell r="D4">
            <v>0</v>
          </cell>
          <cell r="E4">
            <v>0</v>
          </cell>
          <cell r="F4" t="str">
            <v>Thailand</v>
          </cell>
          <cell r="G4" t="str">
            <v>Herr</v>
          </cell>
          <cell r="H4"/>
          <cell r="I4" t="str">
            <v>Wayne</v>
          </cell>
          <cell r="J4" t="str">
            <v>Studdon</v>
          </cell>
          <cell r="K4" t="str">
            <v>EN</v>
          </cell>
          <cell r="L4" t="str">
            <v>wayne.studdon@knauf.co.id</v>
          </cell>
          <cell r="M4"/>
          <cell r="N4"/>
          <cell r="O4"/>
          <cell r="Q4" t="str">
            <v>Kirikao Holding Co. Ltd.</v>
          </cell>
        </row>
        <row r="5">
          <cell r="A5" t="str">
            <v>0647</v>
          </cell>
          <cell r="B5" t="str">
            <v>Knauf Agro Kuban OOO</v>
          </cell>
          <cell r="C5" t="str">
            <v>GUS</v>
          </cell>
          <cell r="D5">
            <v>0</v>
          </cell>
          <cell r="E5">
            <v>0</v>
          </cell>
          <cell r="F5" t="str">
            <v>Russland</v>
          </cell>
          <cell r="G5" t="str">
            <v>Herr</v>
          </cell>
          <cell r="H5"/>
          <cell r="I5" t="str">
            <v>Janis</v>
          </cell>
          <cell r="J5" t="str">
            <v>Kraulis</v>
          </cell>
          <cell r="K5" t="str">
            <v>DE</v>
          </cell>
          <cell r="L5" t="str">
            <v>kraulis.janis@knauf.ru</v>
          </cell>
          <cell r="M5" t="str">
            <v>DE</v>
          </cell>
          <cell r="N5" t="str">
            <v>schubert.thorsten@knauf.ru</v>
          </cell>
          <cell r="O5" t="str">
            <v>Schubert</v>
          </cell>
          <cell r="Q5" t="str">
            <v>OOO Knauf Agro Kuban</v>
          </cell>
        </row>
        <row r="6">
          <cell r="A6" t="str">
            <v>0668</v>
          </cell>
          <cell r="B6" t="str">
            <v>Knauf Marketing Duschanbe TschDMM</v>
          </cell>
          <cell r="C6" t="str">
            <v>GUS</v>
          </cell>
          <cell r="D6">
            <v>0</v>
          </cell>
          <cell r="E6">
            <v>0</v>
          </cell>
          <cell r="F6" t="str">
            <v>Tadschikistan</v>
          </cell>
          <cell r="G6"/>
          <cell r="H6"/>
          <cell r="I6"/>
          <cell r="J6"/>
          <cell r="K6"/>
          <cell r="L6"/>
          <cell r="M6" t="str">
            <v>DE</v>
          </cell>
          <cell r="N6" t="str">
            <v>schubert.thorsten@knauf.ru</v>
          </cell>
          <cell r="O6" t="str">
            <v>Schubert</v>
          </cell>
          <cell r="Q6" t="str">
            <v>Knauf Marketing Duschanbe TschDMM</v>
          </cell>
        </row>
        <row r="7">
          <cell r="A7" t="str">
            <v>0692</v>
          </cell>
          <cell r="B7" t="str">
            <v>Alem Al Binaa for Material Trad, Marketing and Training LLC</v>
          </cell>
          <cell r="C7" t="str">
            <v>Naher Osten/Afrika</v>
          </cell>
          <cell r="D7">
            <v>0</v>
          </cell>
          <cell r="E7">
            <v>0</v>
          </cell>
          <cell r="F7" t="str">
            <v>Irak</v>
          </cell>
          <cell r="G7"/>
          <cell r="H7"/>
          <cell r="I7"/>
          <cell r="J7"/>
          <cell r="K7"/>
          <cell r="L7"/>
          <cell r="M7"/>
          <cell r="N7"/>
          <cell r="O7"/>
          <cell r="Q7" t="str">
            <v>Alem Al Binaa for Material Trading, Marketing and Training LLC</v>
          </cell>
        </row>
        <row r="8">
          <cell r="A8" t="str">
            <v>0815</v>
          </cell>
          <cell r="B8" t="str">
            <v>Knauf USG - Gesamt</v>
          </cell>
          <cell r="C8" t="str">
            <v>Deutschland</v>
          </cell>
          <cell r="D8">
            <v>0</v>
          </cell>
          <cell r="E8">
            <v>0</v>
          </cell>
          <cell r="F8" t="str">
            <v>Deutschland</v>
          </cell>
          <cell r="G8"/>
          <cell r="H8"/>
          <cell r="I8"/>
          <cell r="J8"/>
          <cell r="K8"/>
          <cell r="L8"/>
          <cell r="M8"/>
          <cell r="N8"/>
          <cell r="O8"/>
          <cell r="Q8" t="str">
            <v>Knauf USG - Gesamt</v>
          </cell>
        </row>
        <row r="9">
          <cell r="A9" t="str">
            <v>0835</v>
          </cell>
          <cell r="B9" t="str">
            <v>KI Dummy CNY</v>
          </cell>
          <cell r="C9" t="str">
            <v>Asien/Pazifik</v>
          </cell>
          <cell r="D9">
            <v>0</v>
          </cell>
          <cell r="E9">
            <v>0</v>
          </cell>
          <cell r="F9" t="str">
            <v>China</v>
          </cell>
          <cell r="G9"/>
          <cell r="H9"/>
          <cell r="I9"/>
          <cell r="J9"/>
          <cell r="K9"/>
          <cell r="L9"/>
          <cell r="M9"/>
          <cell r="N9"/>
          <cell r="O9"/>
          <cell r="Q9" t="str">
            <v>KI Dummy CNY</v>
          </cell>
        </row>
        <row r="10">
          <cell r="A10" t="str">
            <v>0840</v>
          </cell>
          <cell r="B10" t="str">
            <v>Norgips Polen, BS Estland</v>
          </cell>
          <cell r="C10" t="str">
            <v>Osteuropa</v>
          </cell>
          <cell r="D10">
            <v>0</v>
          </cell>
          <cell r="E10">
            <v>0</v>
          </cell>
          <cell r="F10" t="str">
            <v>Estland</v>
          </cell>
          <cell r="G10"/>
          <cell r="H10"/>
          <cell r="I10"/>
          <cell r="J10"/>
          <cell r="K10"/>
          <cell r="L10"/>
          <cell r="M10"/>
          <cell r="N10"/>
          <cell r="O10"/>
          <cell r="Q10" t="str">
            <v>Norgips Polen, BS Estland</v>
          </cell>
        </row>
        <row r="11">
          <cell r="A11" t="str">
            <v>0841</v>
          </cell>
          <cell r="B11" t="str">
            <v>Norgips Polen, BS Lettland</v>
          </cell>
          <cell r="C11" t="str">
            <v>Osteuropa</v>
          </cell>
          <cell r="D11">
            <v>0</v>
          </cell>
          <cell r="E11">
            <v>0</v>
          </cell>
          <cell r="F11" t="str">
            <v>Lettland</v>
          </cell>
          <cell r="G11"/>
          <cell r="H11"/>
          <cell r="I11"/>
          <cell r="J11"/>
          <cell r="K11"/>
          <cell r="L11"/>
          <cell r="M11"/>
          <cell r="N11"/>
          <cell r="O11"/>
          <cell r="Q11" t="str">
            <v>Norgips Polen, BS Lettland</v>
          </cell>
        </row>
        <row r="12">
          <cell r="A12" t="str">
            <v>0842</v>
          </cell>
          <cell r="B12" t="str">
            <v>Norgips Polen, BS Litauen</v>
          </cell>
          <cell r="C12" t="str">
            <v>Osteuropa</v>
          </cell>
          <cell r="D12">
            <v>0</v>
          </cell>
          <cell r="E12">
            <v>0</v>
          </cell>
          <cell r="F12" t="str">
            <v>Litauen</v>
          </cell>
          <cell r="G12"/>
          <cell r="H12"/>
          <cell r="I12"/>
          <cell r="J12"/>
          <cell r="K12"/>
          <cell r="L12"/>
          <cell r="M12"/>
          <cell r="N12"/>
          <cell r="O12"/>
          <cell r="Q12" t="str">
            <v>Norgips Polen, BS Litauen</v>
          </cell>
        </row>
        <row r="13">
          <cell r="A13" t="str">
            <v>0843</v>
          </cell>
          <cell r="B13" t="str">
            <v>Norgips Polen, BS Kroatien</v>
          </cell>
          <cell r="C13" t="str">
            <v>Osteuropa</v>
          </cell>
          <cell r="D13">
            <v>0</v>
          </cell>
          <cell r="E13">
            <v>0</v>
          </cell>
          <cell r="F13" t="str">
            <v>Kroatien</v>
          </cell>
          <cell r="G13"/>
          <cell r="H13"/>
          <cell r="I13"/>
          <cell r="J13"/>
          <cell r="K13"/>
          <cell r="L13"/>
          <cell r="M13"/>
          <cell r="N13"/>
          <cell r="O13"/>
          <cell r="Q13" t="str">
            <v>Norgips Polen, BS Kroatien</v>
          </cell>
        </row>
        <row r="14">
          <cell r="A14" t="str">
            <v>0844</v>
          </cell>
          <cell r="B14" t="str">
            <v>Norgips Polen, VOrg Bulgarien</v>
          </cell>
          <cell r="C14" t="str">
            <v>Osteuropa</v>
          </cell>
          <cell r="D14">
            <v>0</v>
          </cell>
          <cell r="E14">
            <v>0</v>
          </cell>
          <cell r="F14" t="str">
            <v>Bulgarien</v>
          </cell>
          <cell r="G14"/>
          <cell r="H14"/>
          <cell r="I14"/>
          <cell r="J14"/>
          <cell r="K14"/>
          <cell r="L14"/>
          <cell r="M14"/>
          <cell r="N14"/>
          <cell r="O14"/>
          <cell r="Q14" t="str">
            <v>Norgips Polen, VOrg Bulgarien</v>
          </cell>
        </row>
        <row r="15">
          <cell r="A15" t="str">
            <v>0845</v>
          </cell>
          <cell r="B15" t="str">
            <v>Norgips Polen, VOrg Tschechien</v>
          </cell>
          <cell r="C15" t="str">
            <v>Osteuropa</v>
          </cell>
          <cell r="D15">
            <v>0</v>
          </cell>
          <cell r="E15">
            <v>0</v>
          </cell>
          <cell r="F15" t="str">
            <v>Tschechische Republik</v>
          </cell>
          <cell r="G15"/>
          <cell r="H15"/>
          <cell r="I15"/>
          <cell r="J15"/>
          <cell r="K15"/>
          <cell r="L15"/>
          <cell r="M15"/>
          <cell r="N15"/>
          <cell r="O15"/>
          <cell r="Q15" t="str">
            <v>Norgips Polen, VOrg Tschechien</v>
          </cell>
        </row>
        <row r="16">
          <cell r="A16" t="str">
            <v>0014</v>
          </cell>
          <cell r="B16" t="str">
            <v>Knauf PFT GmbH &amp; Co. KG</v>
          </cell>
          <cell r="C16" t="str">
            <v>Deutschland</v>
          </cell>
          <cell r="D16" t="str">
            <v>A. Knauf/M. Grundke</v>
          </cell>
          <cell r="E16">
            <v>0</v>
          </cell>
          <cell r="F16" t="str">
            <v>Deutschland</v>
          </cell>
          <cell r="G16" t="str">
            <v>Herr</v>
          </cell>
          <cell r="H16" t="str">
            <v>Dr.</v>
          </cell>
          <cell r="I16" t="str">
            <v>York</v>
          </cell>
          <cell r="J16" t="str">
            <v>Falkenberg</v>
          </cell>
          <cell r="K16" t="str">
            <v>DE</v>
          </cell>
          <cell r="L16" t="str">
            <v>falkenberg.york@pft-iphofen.de</v>
          </cell>
          <cell r="M16" t="str">
            <v>DE</v>
          </cell>
          <cell r="N16" t="str">
            <v>scheb.volker@pft-iphofen.de</v>
          </cell>
          <cell r="O16" t="str">
            <v>Scheb</v>
          </cell>
          <cell r="Q16" t="str">
            <v>Knauf PFT GmbH &amp; Co. KG</v>
          </cell>
        </row>
        <row r="17">
          <cell r="A17" t="str">
            <v>0142</v>
          </cell>
          <cell r="B17" t="str">
            <v>PFT S.C.S.</v>
          </cell>
          <cell r="C17" t="str">
            <v>Westeuropa</v>
          </cell>
          <cell r="D17" t="str">
            <v>A. Knauf/M. Grundke</v>
          </cell>
          <cell r="E17">
            <v>0</v>
          </cell>
          <cell r="F17" t="str">
            <v>Frankreich</v>
          </cell>
          <cell r="G17" t="str">
            <v>Herr</v>
          </cell>
          <cell r="H17" t="str">
            <v>Dr.</v>
          </cell>
          <cell r="I17" t="str">
            <v>York</v>
          </cell>
          <cell r="J17" t="str">
            <v>Falkenberg</v>
          </cell>
          <cell r="K17" t="str">
            <v>DE</v>
          </cell>
          <cell r="L17" t="str">
            <v>falkenberg.york@pft-iphofen.de</v>
          </cell>
          <cell r="M17"/>
          <cell r="N17"/>
          <cell r="O17"/>
          <cell r="Q17" t="str">
            <v>PFT S.C.S.</v>
          </cell>
        </row>
        <row r="18">
          <cell r="A18" t="str">
            <v>0143</v>
          </cell>
          <cell r="B18" t="str">
            <v>PFT Systems Vertriebs-GmbH, Italien</v>
          </cell>
          <cell r="C18" t="str">
            <v>Südeuropa</v>
          </cell>
          <cell r="D18" t="str">
            <v>A. Knauf/M. Grundke</v>
          </cell>
          <cell r="E18">
            <v>0</v>
          </cell>
          <cell r="F18" t="str">
            <v>Italien</v>
          </cell>
          <cell r="G18" t="str">
            <v>Herr</v>
          </cell>
          <cell r="H18" t="str">
            <v>Dr.</v>
          </cell>
          <cell r="I18" t="str">
            <v>York</v>
          </cell>
          <cell r="J18" t="str">
            <v>Falkenberg</v>
          </cell>
          <cell r="K18" t="str">
            <v>DE</v>
          </cell>
          <cell r="L18" t="str">
            <v>falkenberg.york@pft-iphofen.de</v>
          </cell>
          <cell r="M18" t="str">
            <v>DE</v>
          </cell>
          <cell r="N18" t="str">
            <v>scheb.volker@pft-iphofen.de</v>
          </cell>
          <cell r="O18" t="str">
            <v>Scheb</v>
          </cell>
          <cell r="Q18" t="str">
            <v>PFT Systems Vertriebs-GmbH sede secondaria</v>
          </cell>
        </row>
        <row r="19">
          <cell r="A19" t="str">
            <v>0221</v>
          </cell>
          <cell r="B19" t="str">
            <v>PFT Systems Vertriebs-GmbH, Spanien</v>
          </cell>
          <cell r="C19" t="str">
            <v>Westeuropa</v>
          </cell>
          <cell r="D19" t="str">
            <v>A. Knauf/M. Grundke</v>
          </cell>
          <cell r="E19">
            <v>0</v>
          </cell>
          <cell r="F19" t="str">
            <v>Spanien</v>
          </cell>
          <cell r="G19" t="str">
            <v>Herr</v>
          </cell>
          <cell r="H19" t="str">
            <v>Dr.</v>
          </cell>
          <cell r="I19" t="str">
            <v>York</v>
          </cell>
          <cell r="J19" t="str">
            <v>Falkenberg</v>
          </cell>
          <cell r="K19" t="str">
            <v>DE</v>
          </cell>
          <cell r="L19" t="str">
            <v>falkenberg.york@pft-iphofen.de</v>
          </cell>
          <cell r="M19"/>
          <cell r="N19"/>
          <cell r="O19"/>
          <cell r="Q19" t="str">
            <v>PFT Systems Vertriebs-GmbH Surcusal en España</v>
          </cell>
        </row>
        <row r="20">
          <cell r="A20" t="str">
            <v>0230</v>
          </cell>
          <cell r="B20" t="str">
            <v>Knauf AMF GmbH &amp; Co. KG</v>
          </cell>
          <cell r="C20" t="str">
            <v>Deutschland</v>
          </cell>
          <cell r="D20" t="str">
            <v>A. Knauf/M. Grundke</v>
          </cell>
          <cell r="E20">
            <v>0</v>
          </cell>
          <cell r="F20" t="str">
            <v>Deutschland</v>
          </cell>
          <cell r="G20" t="str">
            <v>Herr</v>
          </cell>
          <cell r="H20"/>
          <cell r="I20" t="str">
            <v>Karl</v>
          </cell>
          <cell r="J20" t="str">
            <v>Wenig</v>
          </cell>
          <cell r="K20" t="str">
            <v>DE</v>
          </cell>
          <cell r="L20" t="str">
            <v>wenig@amf-grafenau.de</v>
          </cell>
          <cell r="M20" t="str">
            <v>DE</v>
          </cell>
          <cell r="N20" t="str">
            <v>stuermer.martin@knauf.de</v>
          </cell>
          <cell r="O20" t="str">
            <v>Stürmer</v>
          </cell>
          <cell r="Q20" t="str">
            <v>Knauf AMF GmbH &amp; Co. KG</v>
          </cell>
        </row>
        <row r="21">
          <cell r="A21" t="str">
            <v>0251</v>
          </cell>
          <cell r="B21" t="str">
            <v>Knauf Aquapanel GmbH &amp; Co. KG</v>
          </cell>
          <cell r="C21" t="str">
            <v>Deutschland</v>
          </cell>
          <cell r="D21" t="str">
            <v>A. Knauf/M. Grundke</v>
          </cell>
          <cell r="E21">
            <v>0</v>
          </cell>
          <cell r="F21" t="str">
            <v>Deutschland</v>
          </cell>
          <cell r="G21" t="str">
            <v>Herr</v>
          </cell>
          <cell r="H21" t="str">
            <v>Dr.</v>
          </cell>
          <cell r="I21" t="str">
            <v>Thomas</v>
          </cell>
          <cell r="J21" t="str">
            <v>Koslowski</v>
          </cell>
          <cell r="K21" t="str">
            <v>DE</v>
          </cell>
          <cell r="L21" t="str">
            <v>koslowski.thomas@knauf-perlite.de</v>
          </cell>
          <cell r="M21"/>
          <cell r="N21"/>
          <cell r="O21"/>
          <cell r="Q21" t="str">
            <v>Knauf Aquapanel GmbH &amp; Co. KG</v>
          </cell>
        </row>
        <row r="22">
          <cell r="A22" t="str">
            <v>0271</v>
          </cell>
          <cell r="B22" t="str">
            <v>PFT Systems Polska Sp. z o.o.</v>
          </cell>
          <cell r="C22" t="str">
            <v>Osteuropa</v>
          </cell>
          <cell r="D22" t="str">
            <v>A. Knauf/M. Grundke</v>
          </cell>
          <cell r="E22">
            <v>0</v>
          </cell>
          <cell r="F22" t="str">
            <v>Polen</v>
          </cell>
          <cell r="G22" t="str">
            <v>Herr</v>
          </cell>
          <cell r="H22" t="str">
            <v>Dr.</v>
          </cell>
          <cell r="I22" t="str">
            <v>York</v>
          </cell>
          <cell r="J22" t="str">
            <v>Falkenberg</v>
          </cell>
          <cell r="K22" t="str">
            <v>DE</v>
          </cell>
          <cell r="L22" t="str">
            <v>falkenberg.york@pft-iphofen.de</v>
          </cell>
          <cell r="M22" t="str">
            <v>DE</v>
          </cell>
          <cell r="N22" t="str">
            <v>scheb.volker@pft-iphofen.de</v>
          </cell>
          <cell r="O22" t="str">
            <v>Scheb</v>
          </cell>
          <cell r="Q22" t="str">
            <v>PFT Systems Polska Sp. z o.o.</v>
          </cell>
        </row>
        <row r="23">
          <cell r="A23" t="str">
            <v>0293</v>
          </cell>
          <cell r="B23" t="str">
            <v>PFT Systems Vertriebs-GmbH</v>
          </cell>
          <cell r="C23" t="str">
            <v>Deutschland</v>
          </cell>
          <cell r="D23" t="str">
            <v>A. Knauf/M. Grundke</v>
          </cell>
          <cell r="E23">
            <v>0</v>
          </cell>
          <cell r="F23" t="str">
            <v>Deutschland</v>
          </cell>
          <cell r="G23" t="str">
            <v>Herr</v>
          </cell>
          <cell r="H23" t="str">
            <v>Dr.</v>
          </cell>
          <cell r="I23" t="str">
            <v>York</v>
          </cell>
          <cell r="J23" t="str">
            <v>Falkenberg</v>
          </cell>
          <cell r="K23" t="str">
            <v>DE</v>
          </cell>
          <cell r="L23" t="str">
            <v>falkenberg.york@pft-iphofen.de</v>
          </cell>
          <cell r="M23" t="str">
            <v>DE</v>
          </cell>
          <cell r="N23" t="str">
            <v>scheb.volker@pft-iphofen.de</v>
          </cell>
          <cell r="O23" t="str">
            <v>Scheb</v>
          </cell>
          <cell r="Q23" t="str">
            <v>PFT Systems Vertriebs-GmbH</v>
          </cell>
        </row>
        <row r="24">
          <cell r="A24" t="str">
            <v>0330</v>
          </cell>
          <cell r="B24" t="str">
            <v>Knauf AMF Ceilings Ltd.</v>
          </cell>
          <cell r="C24" t="str">
            <v>Nordeuropa</v>
          </cell>
          <cell r="D24" t="str">
            <v>A. Knauf/M. Grundke</v>
          </cell>
          <cell r="E24">
            <v>0</v>
          </cell>
          <cell r="F24" t="str">
            <v>Großbritannien</v>
          </cell>
          <cell r="G24"/>
          <cell r="H24"/>
          <cell r="I24"/>
          <cell r="J24"/>
          <cell r="K24"/>
          <cell r="L24"/>
          <cell r="M24"/>
          <cell r="N24"/>
          <cell r="O24"/>
          <cell r="Q24" t="str">
            <v>Knauf AMF Ceilings Ltd.</v>
          </cell>
        </row>
        <row r="25">
          <cell r="A25" t="str">
            <v>0333</v>
          </cell>
          <cell r="B25" t="str">
            <v>Knauf AMF Deckensysteme Ges. m.b.H</v>
          </cell>
          <cell r="C25" t="str">
            <v>Osteuropa</v>
          </cell>
          <cell r="D25" t="str">
            <v>A. Knauf/M. Grundke</v>
          </cell>
          <cell r="E25">
            <v>0</v>
          </cell>
          <cell r="F25" t="str">
            <v>Österreich</v>
          </cell>
          <cell r="G25"/>
          <cell r="H25"/>
          <cell r="I25"/>
          <cell r="J25"/>
          <cell r="K25"/>
          <cell r="L25"/>
          <cell r="M25"/>
          <cell r="N25"/>
          <cell r="O25"/>
          <cell r="Q25" t="str">
            <v>Knauf AMF Deckensysteme Ges. m.b.H</v>
          </cell>
        </row>
        <row r="26">
          <cell r="A26" t="str">
            <v>0611</v>
          </cell>
          <cell r="B26" t="str">
            <v>Knauf USG Building Systems A.B.E.E.</v>
          </cell>
          <cell r="C26" t="str">
            <v>Südeuropa</v>
          </cell>
          <cell r="D26" t="str">
            <v>A. Knauf/M. Grundke</v>
          </cell>
          <cell r="E26">
            <v>0</v>
          </cell>
          <cell r="F26" t="str">
            <v>Griechenland</v>
          </cell>
          <cell r="G26" t="str">
            <v>Herr</v>
          </cell>
          <cell r="H26" t="str">
            <v>Dr.</v>
          </cell>
          <cell r="I26" t="str">
            <v>Thomas</v>
          </cell>
          <cell r="J26" t="str">
            <v>Koslowski</v>
          </cell>
          <cell r="K26" t="str">
            <v>DE</v>
          </cell>
          <cell r="L26" t="str">
            <v>koslowski.thomas@knauf-perlite.de</v>
          </cell>
          <cell r="M26"/>
          <cell r="N26"/>
          <cell r="O26"/>
          <cell r="Q26" t="str">
            <v>Knauf USG Building Systems A.B.E.E.</v>
          </cell>
        </row>
        <row r="27">
          <cell r="A27" t="str">
            <v>0716</v>
          </cell>
          <cell r="B27" t="str">
            <v>Antwerp Slitter Branch of Knauf AMF Deckensysteme GmbH</v>
          </cell>
          <cell r="C27" t="str">
            <v>Westeuropa</v>
          </cell>
          <cell r="D27" t="str">
            <v>A. Knauf/M. Grundke</v>
          </cell>
          <cell r="E27">
            <v>0</v>
          </cell>
          <cell r="F27" t="str">
            <v>Belgien</v>
          </cell>
          <cell r="G27"/>
          <cell r="H27"/>
          <cell r="I27"/>
          <cell r="J27"/>
          <cell r="K27"/>
          <cell r="L27"/>
          <cell r="M27"/>
          <cell r="N27"/>
          <cell r="O27"/>
          <cell r="Q27" t="str">
            <v>Antwerp Slitter Branch of Knauf AMF Deckensysteme GmbH</v>
          </cell>
        </row>
        <row r="28">
          <cell r="A28" t="str">
            <v>0719</v>
          </cell>
          <cell r="B28" t="str">
            <v>Knauf-AMF Plafonds et Systèmes SAS</v>
          </cell>
          <cell r="C28" t="str">
            <v>Westeuropa</v>
          </cell>
          <cell r="D28" t="str">
            <v>A. Knauf/M. Grundke</v>
          </cell>
          <cell r="E28">
            <v>0</v>
          </cell>
          <cell r="F28" t="str">
            <v>Frankreich</v>
          </cell>
          <cell r="G28"/>
          <cell r="H28"/>
          <cell r="I28"/>
          <cell r="J28"/>
          <cell r="K28"/>
          <cell r="L28"/>
          <cell r="M28"/>
          <cell r="N28"/>
          <cell r="O28"/>
          <cell r="Q28" t="str">
            <v>Knauf-AMF Plafonds et Systèmes SAS</v>
          </cell>
        </row>
        <row r="29">
          <cell r="A29" t="str">
            <v>4306</v>
          </cell>
          <cell r="B29" t="str">
            <v>Knauf AMF Plafondsystemen B.V.</v>
          </cell>
          <cell r="C29" t="str">
            <v>Westeuropa</v>
          </cell>
          <cell r="D29" t="str">
            <v>A. Knauf/M. Grundke</v>
          </cell>
          <cell r="E29">
            <v>0</v>
          </cell>
          <cell r="F29" t="str">
            <v>Niederlande</v>
          </cell>
          <cell r="G29"/>
          <cell r="H29"/>
          <cell r="I29"/>
          <cell r="J29"/>
          <cell r="K29"/>
          <cell r="L29"/>
          <cell r="M29"/>
          <cell r="N29"/>
          <cell r="O29"/>
          <cell r="Q29" t="str">
            <v>Knauf AMF Plafondsystemen B.V..</v>
          </cell>
        </row>
        <row r="30">
          <cell r="A30" t="str">
            <v>0070</v>
          </cell>
          <cell r="B30" t="str">
            <v>Knauf Gesellschaft m.b.H.</v>
          </cell>
          <cell r="C30" t="str">
            <v>Osteuropa</v>
          </cell>
          <cell r="D30" t="str">
            <v>Beatrix Peter-Knauf</v>
          </cell>
          <cell r="E30">
            <v>0</v>
          </cell>
          <cell r="F30" t="str">
            <v>Österreich</v>
          </cell>
          <cell r="G30" t="str">
            <v>Herr</v>
          </cell>
          <cell r="H30"/>
          <cell r="I30" t="str">
            <v>Otto</v>
          </cell>
          <cell r="J30" t="str">
            <v>Ordelt</v>
          </cell>
          <cell r="K30" t="str">
            <v>DE</v>
          </cell>
          <cell r="L30" t="str">
            <v>Ordelt.otto@knauf.at</v>
          </cell>
          <cell r="M30" t="str">
            <v>DE</v>
          </cell>
          <cell r="N30" t="str">
            <v>bak.ewa@knauf.pl</v>
          </cell>
          <cell r="O30" t="str">
            <v>Bak</v>
          </cell>
          <cell r="Q30" t="str">
            <v>Knauf Gesellschaft m.b.H.</v>
          </cell>
        </row>
        <row r="31">
          <cell r="A31" t="str">
            <v>0101</v>
          </cell>
          <cell r="B31" t="str">
            <v>Knauf  - Tirana Shpk.</v>
          </cell>
          <cell r="C31" t="str">
            <v>Osteuropa</v>
          </cell>
          <cell r="D31" t="str">
            <v>Beatrix Peter-Knauf</v>
          </cell>
          <cell r="E31">
            <v>0</v>
          </cell>
          <cell r="F31" t="str">
            <v>Albanien</v>
          </cell>
          <cell r="G31" t="str">
            <v>Herr</v>
          </cell>
          <cell r="H31"/>
          <cell r="I31" t="str">
            <v>Todor</v>
          </cell>
          <cell r="J31" t="str">
            <v>Delovski</v>
          </cell>
          <cell r="K31" t="str">
            <v>DE</v>
          </cell>
          <cell r="L31" t="str">
            <v>delovski.todor@knauf.com.mk</v>
          </cell>
          <cell r="M31" t="str">
            <v>DE</v>
          </cell>
          <cell r="N31" t="str">
            <v>bak.ewa@knauf.pl</v>
          </cell>
          <cell r="O31" t="str">
            <v>Bak</v>
          </cell>
          <cell r="Q31" t="str">
            <v>Knauf  - Tirana Shpk.</v>
          </cell>
        </row>
        <row r="32">
          <cell r="A32" t="str">
            <v>0102</v>
          </cell>
          <cell r="B32" t="str">
            <v>Knauf Bulgaria EOOD</v>
          </cell>
          <cell r="C32" t="str">
            <v>Osteuropa</v>
          </cell>
          <cell r="D32" t="str">
            <v>Beatrix Peter-Knauf</v>
          </cell>
          <cell r="E32">
            <v>0</v>
          </cell>
          <cell r="F32" t="str">
            <v>Bulgarien</v>
          </cell>
          <cell r="G32" t="str">
            <v>Frau</v>
          </cell>
          <cell r="H32"/>
          <cell r="I32" t="str">
            <v>Ingrid</v>
          </cell>
          <cell r="J32" t="str">
            <v>Janker</v>
          </cell>
          <cell r="K32" t="str">
            <v>DE</v>
          </cell>
          <cell r="L32" t="str">
            <v>janker.ingrid@knauf.bg</v>
          </cell>
          <cell r="M32" t="str">
            <v>DE</v>
          </cell>
          <cell r="N32" t="str">
            <v>bak.ewa@knauf.pl</v>
          </cell>
          <cell r="O32" t="str">
            <v>Bak</v>
          </cell>
          <cell r="Q32" t="str">
            <v>Knauf Bulgaria EOOD</v>
          </cell>
        </row>
        <row r="33">
          <cell r="A33" t="str">
            <v>0105</v>
          </cell>
          <cell r="B33" t="str">
            <v>Knauf Bratislava s.r.o.</v>
          </cell>
          <cell r="C33" t="str">
            <v>Osteuropa</v>
          </cell>
          <cell r="D33" t="str">
            <v>Beatrix Peter-Knauf</v>
          </cell>
          <cell r="E33">
            <v>0</v>
          </cell>
          <cell r="F33" t="str">
            <v>Slowakei</v>
          </cell>
          <cell r="G33" t="str">
            <v>Herr</v>
          </cell>
          <cell r="H33"/>
          <cell r="I33" t="str">
            <v>Tibor</v>
          </cell>
          <cell r="J33" t="str">
            <v>Puss</v>
          </cell>
          <cell r="K33" t="str">
            <v>DE</v>
          </cell>
          <cell r="L33" t="str">
            <v>puss.tibor@knauf.sk</v>
          </cell>
          <cell r="M33" t="str">
            <v>DE</v>
          </cell>
          <cell r="N33" t="str">
            <v>bak.ewa@knauf.pl</v>
          </cell>
          <cell r="O33" t="str">
            <v>Bak</v>
          </cell>
          <cell r="Q33" t="str">
            <v>Knauf Bratislava s.r.o.</v>
          </cell>
        </row>
        <row r="34">
          <cell r="A34" t="str">
            <v>0106</v>
          </cell>
          <cell r="B34" t="str">
            <v>Knauf Praha spol. s r.o.</v>
          </cell>
          <cell r="C34" t="str">
            <v>Osteuropa</v>
          </cell>
          <cell r="D34" t="str">
            <v>Beatrix Peter-Knauf</v>
          </cell>
          <cell r="E34">
            <v>0</v>
          </cell>
          <cell r="F34" t="str">
            <v>Tschechische Republik</v>
          </cell>
          <cell r="G34" t="str">
            <v>Herr</v>
          </cell>
          <cell r="H34"/>
          <cell r="I34" t="str">
            <v>Radek</v>
          </cell>
          <cell r="J34" t="str">
            <v>Bedrna</v>
          </cell>
          <cell r="K34" t="str">
            <v>DE</v>
          </cell>
          <cell r="L34" t="str">
            <v>Bedrna.Radek@knauf.cz</v>
          </cell>
          <cell r="M34" t="str">
            <v>DE</v>
          </cell>
          <cell r="N34" t="str">
            <v>bak.ewa@knauf.pl</v>
          </cell>
          <cell r="O34" t="str">
            <v>Bak</v>
          </cell>
          <cell r="Q34" t="str">
            <v>Knauf Praha spol. s r.o.</v>
          </cell>
        </row>
        <row r="35">
          <cell r="A35" t="str">
            <v>0107</v>
          </cell>
          <cell r="B35" t="str">
            <v>Knauf Tallinn UÜ</v>
          </cell>
          <cell r="C35" t="str">
            <v>Osteuropa</v>
          </cell>
          <cell r="D35" t="str">
            <v>Beatrix Peter-Knauf</v>
          </cell>
          <cell r="E35">
            <v>0</v>
          </cell>
          <cell r="F35" t="str">
            <v>Estland</v>
          </cell>
          <cell r="G35" t="str">
            <v>Herr</v>
          </cell>
          <cell r="H35"/>
          <cell r="I35" t="str">
            <v>Janis</v>
          </cell>
          <cell r="J35" t="str">
            <v>Kraulis</v>
          </cell>
          <cell r="K35" t="str">
            <v>DE</v>
          </cell>
          <cell r="L35" t="str">
            <v>kraulis.janis@knauf.ru</v>
          </cell>
          <cell r="M35" t="str">
            <v>DE</v>
          </cell>
          <cell r="N35" t="str">
            <v>bak.ewa@knauf.pl</v>
          </cell>
          <cell r="O35" t="str">
            <v>Bak</v>
          </cell>
          <cell r="Q35" t="str">
            <v>Knauf Tallinn UÜ</v>
          </cell>
        </row>
        <row r="36">
          <cell r="A36" t="str">
            <v>0110</v>
          </cell>
          <cell r="B36" t="str">
            <v>Knauf Épitöipari Kft.</v>
          </cell>
          <cell r="C36" t="str">
            <v>Osteuropa</v>
          </cell>
          <cell r="D36" t="str">
            <v>Beatrix Peter-Knauf</v>
          </cell>
          <cell r="E36">
            <v>0</v>
          </cell>
          <cell r="F36" t="str">
            <v>Ungarn</v>
          </cell>
          <cell r="G36" t="str">
            <v>Herr</v>
          </cell>
          <cell r="H36"/>
          <cell r="I36" t="str">
            <v>Josef</v>
          </cell>
          <cell r="J36" t="str">
            <v>Schleger</v>
          </cell>
          <cell r="K36" t="str">
            <v>DE</v>
          </cell>
          <cell r="L36" t="str">
            <v>schleger.josef@knauf.hu</v>
          </cell>
          <cell r="M36" t="str">
            <v>DE</v>
          </cell>
          <cell r="N36" t="str">
            <v>bak.ewa@knauf.pl</v>
          </cell>
          <cell r="O36" t="str">
            <v>Bak</v>
          </cell>
          <cell r="Q36" t="str">
            <v>Knauf Épitöipari Kft.</v>
          </cell>
        </row>
        <row r="37">
          <cell r="A37" t="str">
            <v>0115</v>
          </cell>
          <cell r="B37" t="str">
            <v>Knauf SIA, Riga</v>
          </cell>
          <cell r="C37" t="str">
            <v>Osteuropa</v>
          </cell>
          <cell r="D37" t="str">
            <v>Beatrix Peter-Knauf</v>
          </cell>
          <cell r="E37">
            <v>0</v>
          </cell>
          <cell r="F37" t="str">
            <v>Lettland</v>
          </cell>
          <cell r="G37" t="str">
            <v>Herr</v>
          </cell>
          <cell r="H37"/>
          <cell r="I37" t="str">
            <v>Janis</v>
          </cell>
          <cell r="J37" t="str">
            <v>Kraulis</v>
          </cell>
          <cell r="K37" t="str">
            <v>DE</v>
          </cell>
          <cell r="L37" t="str">
            <v>kraulis.janis@knauf.ru</v>
          </cell>
          <cell r="M37" t="str">
            <v>DE</v>
          </cell>
          <cell r="N37" t="str">
            <v>bak.ewa@knauf.pl</v>
          </cell>
          <cell r="O37" t="str">
            <v>Bak</v>
          </cell>
          <cell r="Q37" t="str">
            <v>SIA Knauf</v>
          </cell>
        </row>
        <row r="38">
          <cell r="A38" t="str">
            <v>0117</v>
          </cell>
          <cell r="B38" t="str">
            <v>Knauf d.o.o., Skopje</v>
          </cell>
          <cell r="C38" t="str">
            <v>Osteuropa</v>
          </cell>
          <cell r="D38" t="str">
            <v>Beatrix Peter-Knauf</v>
          </cell>
          <cell r="E38">
            <v>0</v>
          </cell>
          <cell r="F38" t="str">
            <v>Mazedonien</v>
          </cell>
          <cell r="G38" t="str">
            <v>Herr</v>
          </cell>
          <cell r="H38"/>
          <cell r="I38" t="str">
            <v>Todor</v>
          </cell>
          <cell r="J38" t="str">
            <v>Delovski</v>
          </cell>
          <cell r="K38" t="str">
            <v>DE</v>
          </cell>
          <cell r="L38" t="str">
            <v>delovski.todor@knauf.com.mk</v>
          </cell>
          <cell r="M38" t="str">
            <v>DE</v>
          </cell>
          <cell r="N38" t="str">
            <v>bak.ewa@knauf.pl</v>
          </cell>
          <cell r="O38" t="str">
            <v>Bak</v>
          </cell>
          <cell r="Q38" t="str">
            <v>Knauf d.o.o., Skopje</v>
          </cell>
        </row>
        <row r="39">
          <cell r="A39" t="str">
            <v>0118</v>
          </cell>
          <cell r="B39" t="str">
            <v>Knauf Gips S.R.L., Balti</v>
          </cell>
          <cell r="C39" t="str">
            <v>GUS</v>
          </cell>
          <cell r="D39" t="str">
            <v>Beatrix Peter-Knauf</v>
          </cell>
          <cell r="E39">
            <v>0</v>
          </cell>
          <cell r="F39" t="str">
            <v>Moldawien</v>
          </cell>
          <cell r="G39" t="str">
            <v>Herr</v>
          </cell>
          <cell r="H39" t="str">
            <v>Dr.</v>
          </cell>
          <cell r="I39" t="str">
            <v>Kasimir</v>
          </cell>
          <cell r="J39" t="str">
            <v>Busikewitsch</v>
          </cell>
          <cell r="K39" t="str">
            <v>DE</v>
          </cell>
          <cell r="L39" t="str">
            <v>office@knauf.md</v>
          </cell>
          <cell r="M39" t="str">
            <v>DE</v>
          </cell>
          <cell r="N39" t="str">
            <v>bak.ewa@knauf.pl</v>
          </cell>
          <cell r="O39" t="str">
            <v>Bak</v>
          </cell>
          <cell r="Q39" t="str">
            <v>Knauf-Gips S.R.L.</v>
          </cell>
        </row>
        <row r="40">
          <cell r="A40" t="str">
            <v>0120</v>
          </cell>
          <cell r="B40" t="str">
            <v>Knauf Sp. z o.o., Warschau</v>
          </cell>
          <cell r="C40" t="str">
            <v>Osteuropa</v>
          </cell>
          <cell r="D40" t="str">
            <v>Beatrix Peter-Knauf</v>
          </cell>
          <cell r="E40">
            <v>0</v>
          </cell>
          <cell r="F40" t="str">
            <v>Polen</v>
          </cell>
          <cell r="G40" t="str">
            <v>Herr</v>
          </cell>
          <cell r="H40"/>
          <cell r="I40" t="str">
            <v>Jaroslaw</v>
          </cell>
          <cell r="J40" t="str">
            <v>Milewski</v>
          </cell>
          <cell r="K40" t="str">
            <v>DE</v>
          </cell>
          <cell r="L40" t="str">
            <v>milewski.jaroslaw@knauf.pl</v>
          </cell>
          <cell r="M40" t="str">
            <v>DE</v>
          </cell>
          <cell r="N40" t="str">
            <v>bak.ewa@knauf.pl</v>
          </cell>
          <cell r="O40" t="str">
            <v>Bak</v>
          </cell>
          <cell r="Q40" t="str">
            <v>Knauf Sp. z o.o.</v>
          </cell>
        </row>
        <row r="41">
          <cell r="A41" t="str">
            <v>0121</v>
          </cell>
          <cell r="B41" t="str">
            <v>Knauf Belchatów Sp. z o.o.</v>
          </cell>
          <cell r="C41" t="str">
            <v>Osteuropa</v>
          </cell>
          <cell r="D41" t="str">
            <v>Beatrix Peter-Knauf</v>
          </cell>
          <cell r="E41">
            <v>0</v>
          </cell>
          <cell r="F41" t="str">
            <v>Polen</v>
          </cell>
          <cell r="G41" t="str">
            <v>Frau</v>
          </cell>
          <cell r="H41"/>
          <cell r="I41" t="str">
            <v>Beatrix</v>
          </cell>
          <cell r="J41" t="str">
            <v>Peter-Knauf</v>
          </cell>
          <cell r="K41" t="str">
            <v>DE</v>
          </cell>
          <cell r="L41" t="str">
            <v>Knauf.Beatrix@knauf.at</v>
          </cell>
          <cell r="M41" t="str">
            <v>DE</v>
          </cell>
          <cell r="N41" t="str">
            <v>bak.ewa@knauf.pl</v>
          </cell>
          <cell r="O41" t="str">
            <v>Bak</v>
          </cell>
          <cell r="Q41" t="str">
            <v>Knauf Belchatów Sp. z o.o.</v>
          </cell>
        </row>
        <row r="42">
          <cell r="A42" t="str">
            <v>0122</v>
          </cell>
          <cell r="B42" t="str">
            <v>Knauf Jaworzno III Sp. z o.o.</v>
          </cell>
          <cell r="C42" t="str">
            <v>Osteuropa</v>
          </cell>
          <cell r="D42" t="str">
            <v>Beatrix Peter-Knauf</v>
          </cell>
          <cell r="E42">
            <v>0</v>
          </cell>
          <cell r="F42" t="str">
            <v>Polen</v>
          </cell>
          <cell r="G42" t="str">
            <v>Frau</v>
          </cell>
          <cell r="H42"/>
          <cell r="I42" t="str">
            <v>Beatrix</v>
          </cell>
          <cell r="J42" t="str">
            <v>Peter-Knauf</v>
          </cell>
          <cell r="K42" t="str">
            <v>DE</v>
          </cell>
          <cell r="L42" t="str">
            <v>Knauf.Beatrix@knauf.at</v>
          </cell>
          <cell r="M42" t="str">
            <v>DE</v>
          </cell>
          <cell r="N42" t="str">
            <v>bak.ewa@knauf.pl</v>
          </cell>
          <cell r="O42" t="str">
            <v>Bak</v>
          </cell>
          <cell r="Q42" t="str">
            <v>Knauf Jaworzno III Sp. z o.o.</v>
          </cell>
        </row>
        <row r="43">
          <cell r="A43" t="str">
            <v>0123</v>
          </cell>
          <cell r="B43" t="str">
            <v>Knauf Gips s.r.l.</v>
          </cell>
          <cell r="C43" t="str">
            <v>Osteuropa</v>
          </cell>
          <cell r="D43" t="str">
            <v>Beatrix Peter-Knauf</v>
          </cell>
          <cell r="E43">
            <v>0</v>
          </cell>
          <cell r="F43" t="str">
            <v>Rumänien</v>
          </cell>
          <cell r="G43"/>
          <cell r="H43"/>
          <cell r="I43"/>
          <cell r="J43"/>
          <cell r="K43"/>
          <cell r="L43"/>
          <cell r="M43" t="str">
            <v>DE</v>
          </cell>
          <cell r="N43" t="str">
            <v>bak.ewa@knauf.pl</v>
          </cell>
          <cell r="O43" t="str">
            <v>Bak</v>
          </cell>
          <cell r="Q43" t="str">
            <v>Knauf Gips s.r.l.</v>
          </cell>
        </row>
        <row r="44">
          <cell r="A44" t="str">
            <v>0148</v>
          </cell>
          <cell r="B44" t="str">
            <v>Knauf Ljubljana d.o.o.</v>
          </cell>
          <cell r="C44" t="str">
            <v>Osteuropa</v>
          </cell>
          <cell r="D44" t="str">
            <v>Beatrix Peter-Knauf</v>
          </cell>
          <cell r="E44">
            <v>0</v>
          </cell>
          <cell r="F44" t="str">
            <v>Slowenien</v>
          </cell>
          <cell r="G44" t="str">
            <v>Herr</v>
          </cell>
          <cell r="H44"/>
          <cell r="I44" t="str">
            <v>Joze</v>
          </cell>
          <cell r="J44" t="str">
            <v>Ljubic</v>
          </cell>
          <cell r="K44" t="str">
            <v>DE</v>
          </cell>
          <cell r="L44" t="str">
            <v>Ljubic.Joze@knauf.si</v>
          </cell>
          <cell r="M44" t="str">
            <v>DE</v>
          </cell>
          <cell r="N44" t="str">
            <v>bak.ewa@knauf.pl</v>
          </cell>
          <cell r="O44" t="str">
            <v>Bak</v>
          </cell>
          <cell r="Q44" t="str">
            <v>Knauf Ljubljana d.o.o.</v>
          </cell>
        </row>
        <row r="45">
          <cell r="A45" t="str">
            <v>0176</v>
          </cell>
          <cell r="B45" t="str">
            <v>Lasselsberger-Knauf Kft.</v>
          </cell>
          <cell r="C45" t="str">
            <v>Osteuropa</v>
          </cell>
          <cell r="D45" t="str">
            <v>Beatrix Peter-Knauf</v>
          </cell>
          <cell r="E45">
            <v>0</v>
          </cell>
          <cell r="F45" t="str">
            <v>Ungarn</v>
          </cell>
          <cell r="G45" t="str">
            <v>Herr</v>
          </cell>
          <cell r="H45"/>
          <cell r="I45" t="str">
            <v>Tamás</v>
          </cell>
          <cell r="J45" t="str">
            <v>Veit</v>
          </cell>
          <cell r="K45" t="str">
            <v>DE</v>
          </cell>
          <cell r="L45" t="str">
            <v>veit.tamas@lb-knauf.hu</v>
          </cell>
          <cell r="M45" t="str">
            <v>DE</v>
          </cell>
          <cell r="N45" t="str">
            <v>bak.ewa@knauf.pl</v>
          </cell>
          <cell r="O45" t="str">
            <v>Bak</v>
          </cell>
          <cell r="Q45" t="str">
            <v>Lasselsberger-Knauf Kft.</v>
          </cell>
        </row>
        <row r="46">
          <cell r="A46" t="str">
            <v>0177</v>
          </cell>
          <cell r="B46" t="str">
            <v>Knauf Bauprodukte Polska Sp. z o.o.</v>
          </cell>
          <cell r="C46" t="str">
            <v>Osteuropa</v>
          </cell>
          <cell r="D46" t="str">
            <v>Beatrix Peter-Knauf</v>
          </cell>
          <cell r="E46">
            <v>0</v>
          </cell>
          <cell r="F46" t="str">
            <v>Polen</v>
          </cell>
          <cell r="G46" t="str">
            <v>Herr</v>
          </cell>
          <cell r="H46"/>
          <cell r="I46" t="str">
            <v>Andrzej</v>
          </cell>
          <cell r="J46" t="str">
            <v>Feruga</v>
          </cell>
          <cell r="K46" t="str">
            <v>DE</v>
          </cell>
          <cell r="L46" t="str">
            <v>Feruga.Andrzej@knauf.pl</v>
          </cell>
          <cell r="M46" t="str">
            <v>DE</v>
          </cell>
          <cell r="N46" t="str">
            <v>koehler.ulrich@knauf-bauprodukte.de</v>
          </cell>
          <cell r="O46" t="str">
            <v>Köhler</v>
          </cell>
          <cell r="Q46" t="str">
            <v>Knauf Bauprodukte Polska Sp. z o.o.</v>
          </cell>
        </row>
        <row r="47">
          <cell r="A47" t="str">
            <v>0189</v>
          </cell>
          <cell r="B47" t="str">
            <v>Knauf Radika AD</v>
          </cell>
          <cell r="C47" t="str">
            <v>Osteuropa</v>
          </cell>
          <cell r="D47" t="str">
            <v>Beatrix Peter-Knauf</v>
          </cell>
          <cell r="E47">
            <v>0</v>
          </cell>
          <cell r="F47" t="str">
            <v>Mazedonien</v>
          </cell>
          <cell r="G47" t="str">
            <v>Herr</v>
          </cell>
          <cell r="H47"/>
          <cell r="I47" t="str">
            <v>Todor</v>
          </cell>
          <cell r="J47" t="str">
            <v>Delovski</v>
          </cell>
          <cell r="K47" t="str">
            <v>DE</v>
          </cell>
          <cell r="L47" t="str">
            <v>delovski.todor@knauf.com.mk</v>
          </cell>
          <cell r="M47" t="str">
            <v>DE</v>
          </cell>
          <cell r="N47" t="str">
            <v>bak.ewa@knauf.pl</v>
          </cell>
          <cell r="O47" t="str">
            <v>Bak</v>
          </cell>
          <cell r="Q47" t="str">
            <v>Knauf Radika AD</v>
          </cell>
        </row>
        <row r="48">
          <cell r="A48" t="str">
            <v>0259</v>
          </cell>
          <cell r="B48" t="str">
            <v>Knauf d.o.o., Knin</v>
          </cell>
          <cell r="C48" t="str">
            <v>Osteuropa</v>
          </cell>
          <cell r="D48" t="str">
            <v>Beatrix Peter-Knauf</v>
          </cell>
          <cell r="E48">
            <v>0</v>
          </cell>
          <cell r="F48" t="str">
            <v>Kroatien</v>
          </cell>
          <cell r="G48" t="str">
            <v>Herr</v>
          </cell>
          <cell r="H48" t="str">
            <v>Dipl.-Kfm.</v>
          </cell>
          <cell r="I48" t="str">
            <v>Stjepan</v>
          </cell>
          <cell r="J48" t="str">
            <v>Rak</v>
          </cell>
          <cell r="K48" t="str">
            <v>DE</v>
          </cell>
          <cell r="L48" t="str">
            <v>Rak.Stjepan@knauf.hr</v>
          </cell>
          <cell r="M48" t="str">
            <v>DE</v>
          </cell>
          <cell r="N48" t="str">
            <v>bak.ewa@knauf.pl</v>
          </cell>
          <cell r="O48" t="str">
            <v>Bak</v>
          </cell>
          <cell r="Q48" t="str">
            <v>Knauf d.o.o.</v>
          </cell>
        </row>
        <row r="49">
          <cell r="A49" t="str">
            <v>0262</v>
          </cell>
          <cell r="B49" t="str">
            <v>Knauf d.o.o. Sarajevo</v>
          </cell>
          <cell r="C49" t="str">
            <v>Osteuropa</v>
          </cell>
          <cell r="D49" t="str">
            <v>Beatrix Peter-Knauf</v>
          </cell>
          <cell r="E49">
            <v>0</v>
          </cell>
          <cell r="F49" t="str">
            <v>Bosnien und Herzegowina</v>
          </cell>
          <cell r="G49" t="str">
            <v>Herr</v>
          </cell>
          <cell r="H49"/>
          <cell r="I49" t="str">
            <v>Mirza</v>
          </cell>
          <cell r="J49" t="str">
            <v>Lokvancic</v>
          </cell>
          <cell r="K49" t="str">
            <v>DE</v>
          </cell>
          <cell r="L49" t="str">
            <v>lokvancic.mirza@knauf.ba</v>
          </cell>
          <cell r="M49" t="str">
            <v>DE</v>
          </cell>
          <cell r="N49" t="str">
            <v>bak.ewa@knauf.pl</v>
          </cell>
          <cell r="O49" t="str">
            <v>Bak</v>
          </cell>
          <cell r="Q49" t="str">
            <v>Knauf d.o.o.</v>
          </cell>
        </row>
        <row r="50">
          <cell r="A50" t="str">
            <v>0266</v>
          </cell>
          <cell r="B50" t="str">
            <v>Knauf UAB, Vilnius</v>
          </cell>
          <cell r="C50" t="str">
            <v>Osteuropa</v>
          </cell>
          <cell r="D50" t="str">
            <v>Beatrix Peter-Knauf</v>
          </cell>
          <cell r="E50">
            <v>0</v>
          </cell>
          <cell r="F50" t="str">
            <v>Litauen</v>
          </cell>
          <cell r="G50" t="str">
            <v>Herr</v>
          </cell>
          <cell r="H50"/>
          <cell r="I50" t="str">
            <v>Janis</v>
          </cell>
          <cell r="J50" t="str">
            <v>Kraulis</v>
          </cell>
          <cell r="K50" t="str">
            <v>DE</v>
          </cell>
          <cell r="L50" t="str">
            <v>kraulis.janis@knauf.ru</v>
          </cell>
          <cell r="M50" t="str">
            <v>DE</v>
          </cell>
          <cell r="N50" t="str">
            <v>bak.ewa@knauf.pl</v>
          </cell>
          <cell r="O50" t="str">
            <v>Bak</v>
          </cell>
          <cell r="Q50" t="str">
            <v>UAB "Knauf"</v>
          </cell>
        </row>
        <row r="51">
          <cell r="A51" t="str">
            <v>0267</v>
          </cell>
          <cell r="B51" t="str">
            <v>Lasselsberger-Knauf d.o.o., Durdevac</v>
          </cell>
          <cell r="C51" t="str">
            <v>Osteuropa</v>
          </cell>
          <cell r="D51" t="str">
            <v>Beatrix Peter-Knauf</v>
          </cell>
          <cell r="E51">
            <v>0</v>
          </cell>
          <cell r="F51" t="str">
            <v>Kroatien</v>
          </cell>
          <cell r="G51" t="str">
            <v>Herr</v>
          </cell>
          <cell r="H51"/>
          <cell r="I51" t="str">
            <v>Tamás</v>
          </cell>
          <cell r="J51" t="str">
            <v>Veit</v>
          </cell>
          <cell r="K51" t="str">
            <v>DE</v>
          </cell>
          <cell r="L51" t="str">
            <v>veit.tamas@lb-knauf.hu</v>
          </cell>
          <cell r="M51" t="str">
            <v>DE</v>
          </cell>
          <cell r="N51" t="str">
            <v>bak.ewa@knauf.pl</v>
          </cell>
          <cell r="O51" t="str">
            <v>Bak</v>
          </cell>
          <cell r="Q51" t="str">
            <v>Lasselsberger-Knauf d.o.o.</v>
          </cell>
        </row>
        <row r="52">
          <cell r="A52" t="str">
            <v>0272</v>
          </cell>
          <cell r="B52" t="str">
            <v>Knauf Sh.p.k., Prishtina</v>
          </cell>
          <cell r="C52" t="str">
            <v>Osteuropa</v>
          </cell>
          <cell r="D52" t="str">
            <v>Beatrix Peter-Knauf</v>
          </cell>
          <cell r="E52">
            <v>0</v>
          </cell>
          <cell r="F52" t="str">
            <v>Serbien</v>
          </cell>
          <cell r="G52" t="str">
            <v>Herr</v>
          </cell>
          <cell r="H52"/>
          <cell r="I52" t="str">
            <v>Todor</v>
          </cell>
          <cell r="J52" t="str">
            <v>Delovski</v>
          </cell>
          <cell r="K52" t="str">
            <v>DE</v>
          </cell>
          <cell r="L52" t="str">
            <v>delovski.todor@knauf.com.mk</v>
          </cell>
          <cell r="M52" t="str">
            <v>DE</v>
          </cell>
          <cell r="N52" t="str">
            <v>bak.ewa@knauf.pl</v>
          </cell>
          <cell r="O52" t="str">
            <v>Bak</v>
          </cell>
          <cell r="Q52" t="str">
            <v>Knauf Sh.p.k.</v>
          </cell>
        </row>
        <row r="53">
          <cell r="A53" t="str">
            <v>0274</v>
          </cell>
          <cell r="B53" t="str">
            <v>Knauf Service Sp. z o.o.</v>
          </cell>
          <cell r="C53" t="str">
            <v>Osteuropa</v>
          </cell>
          <cell r="D53" t="str">
            <v>Beatrix Peter-Knauf</v>
          </cell>
          <cell r="E53">
            <v>0</v>
          </cell>
          <cell r="F53" t="str">
            <v>Polen</v>
          </cell>
          <cell r="G53" t="str">
            <v>Frau</v>
          </cell>
          <cell r="H53"/>
          <cell r="I53" t="str">
            <v>Beatrix</v>
          </cell>
          <cell r="J53" t="str">
            <v>Peter-Knauf</v>
          </cell>
          <cell r="K53" t="str">
            <v>DE</v>
          </cell>
          <cell r="L53" t="str">
            <v>Knauf.Beatrix@knauf.at</v>
          </cell>
          <cell r="M53" t="str">
            <v>DE</v>
          </cell>
          <cell r="N53" t="str">
            <v>Bak.Ewa@knauf.pl</v>
          </cell>
          <cell r="O53" t="str">
            <v>Bak</v>
          </cell>
          <cell r="Q53" t="str">
            <v>Knauf Service Sp. z o.o.</v>
          </cell>
        </row>
        <row r="54">
          <cell r="A54" t="str">
            <v>0299</v>
          </cell>
          <cell r="B54" t="str">
            <v>Norgips Sp. z o. o.</v>
          </cell>
          <cell r="C54" t="str">
            <v>Osteuropa</v>
          </cell>
          <cell r="D54" t="str">
            <v>Beatrix Peter-Knauf</v>
          </cell>
          <cell r="E54">
            <v>0</v>
          </cell>
          <cell r="F54" t="str">
            <v>Polen</v>
          </cell>
          <cell r="G54" t="str">
            <v>Herr</v>
          </cell>
          <cell r="H54"/>
          <cell r="I54" t="str">
            <v>Jacek</v>
          </cell>
          <cell r="J54" t="str">
            <v>Jakubiszyn</v>
          </cell>
          <cell r="K54" t="str">
            <v>EN</v>
          </cell>
          <cell r="L54" t="str">
            <v>jacek.jakubiszyn@norgips.pl</v>
          </cell>
          <cell r="M54"/>
          <cell r="N54"/>
          <cell r="O54" t="str">
            <v>Bak</v>
          </cell>
          <cell r="Q54" t="str">
            <v>Norgips Sp. z o. o.</v>
          </cell>
        </row>
        <row r="55">
          <cell r="A55" t="str">
            <v>0322</v>
          </cell>
          <cell r="B55" t="str">
            <v>Lasselsberger-Knauf s.r.l., / Rumanien</v>
          </cell>
          <cell r="C55" t="str">
            <v>Osteuropa</v>
          </cell>
          <cell r="D55" t="str">
            <v>Beatrix Peter-Knauf</v>
          </cell>
          <cell r="E55">
            <v>0</v>
          </cell>
          <cell r="F55" t="str">
            <v>Rumänien</v>
          </cell>
          <cell r="G55" t="str">
            <v>Herr</v>
          </cell>
          <cell r="H55"/>
          <cell r="I55" t="str">
            <v>Tamás</v>
          </cell>
          <cell r="J55" t="str">
            <v>Veit</v>
          </cell>
          <cell r="K55" t="str">
            <v>DE</v>
          </cell>
          <cell r="L55" t="str">
            <v>veit.tamas@lb-knauf.hu</v>
          </cell>
          <cell r="M55" t="str">
            <v>DE</v>
          </cell>
          <cell r="N55" t="str">
            <v>bak.ewa@knauf.pl</v>
          </cell>
          <cell r="O55" t="str">
            <v>Bak</v>
          </cell>
          <cell r="Q55" t="str">
            <v>Lasselsberger-Knauf s.r.l.</v>
          </cell>
        </row>
        <row r="56">
          <cell r="A56" t="str">
            <v>0373</v>
          </cell>
          <cell r="B56" t="str">
            <v>Norgips Lietuva UAB</v>
          </cell>
          <cell r="C56" t="str">
            <v>Osteuropa</v>
          </cell>
          <cell r="D56" t="str">
            <v>Beatrix Peter-Knauf</v>
          </cell>
          <cell r="E56">
            <v>0</v>
          </cell>
          <cell r="F56" t="str">
            <v>Litauen</v>
          </cell>
          <cell r="G56" t="str">
            <v>Herr</v>
          </cell>
          <cell r="H56"/>
          <cell r="I56" t="str">
            <v>Jacek</v>
          </cell>
          <cell r="J56" t="str">
            <v>Jakubiszyn</v>
          </cell>
          <cell r="K56" t="str">
            <v>EN</v>
          </cell>
          <cell r="L56" t="str">
            <v>jacek.jakubiszyn@norgips.pl</v>
          </cell>
          <cell r="M56" t="str">
            <v>DE</v>
          </cell>
          <cell r="N56" t="str">
            <v>bak.ewa@knauf.pl</v>
          </cell>
          <cell r="O56" t="str">
            <v>Bak</v>
          </cell>
          <cell r="Q56" t="str">
            <v>Norgips Lietuva UAB</v>
          </cell>
        </row>
        <row r="57">
          <cell r="A57" t="str">
            <v>0378</v>
          </cell>
          <cell r="B57" t="str">
            <v>Knauf Zemun d.o.o., Belgrad</v>
          </cell>
          <cell r="C57" t="str">
            <v>Osteuropa</v>
          </cell>
          <cell r="D57" t="str">
            <v>Beatrix Peter-Knauf</v>
          </cell>
          <cell r="E57">
            <v>0</v>
          </cell>
          <cell r="F57" t="str">
            <v>Serbien</v>
          </cell>
          <cell r="G57" t="str">
            <v>Herr</v>
          </cell>
          <cell r="H57"/>
          <cell r="I57" t="str">
            <v>Todor</v>
          </cell>
          <cell r="J57" t="str">
            <v>Delovski</v>
          </cell>
          <cell r="K57" t="str">
            <v>DE</v>
          </cell>
          <cell r="L57" t="str">
            <v>delovski.todor@knauf.com.mk</v>
          </cell>
          <cell r="M57" t="str">
            <v>DE</v>
          </cell>
          <cell r="N57" t="str">
            <v>bak.ewa@knauf.pl</v>
          </cell>
          <cell r="O57" t="str">
            <v>Bak</v>
          </cell>
          <cell r="Q57" t="str">
            <v>Knauf Zemun d.o.o.</v>
          </cell>
        </row>
        <row r="58">
          <cell r="A58" t="str">
            <v>0621</v>
          </cell>
          <cell r="B58" t="str">
            <v>Knauf d.o.o., Podgorica</v>
          </cell>
          <cell r="C58" t="str">
            <v>Osteuropa</v>
          </cell>
          <cell r="D58" t="str">
            <v>Beatrix Peter-Knauf</v>
          </cell>
          <cell r="E58">
            <v>0</v>
          </cell>
          <cell r="F58" t="str">
            <v>Montenegro</v>
          </cell>
          <cell r="G58" t="str">
            <v>Herr</v>
          </cell>
          <cell r="H58"/>
          <cell r="I58" t="str">
            <v>Ivanovic</v>
          </cell>
          <cell r="J58" t="str">
            <v>Milutin</v>
          </cell>
          <cell r="K58" t="str">
            <v>DE</v>
          </cell>
          <cell r="L58" t="str">
            <v>Ivanovic.Milutin@knauf.rs</v>
          </cell>
          <cell r="M58" t="str">
            <v>DE</v>
          </cell>
          <cell r="N58" t="str">
            <v>bak.ewa@knauf.pl</v>
          </cell>
          <cell r="O58" t="str">
            <v>Bak</v>
          </cell>
          <cell r="Q58" t="str">
            <v>Knauf d.o.o.</v>
          </cell>
        </row>
        <row r="59">
          <cell r="A59" t="str">
            <v>0724</v>
          </cell>
          <cell r="B59" t="str">
            <v>OOO "Knauf Gips", Tiraspol</v>
          </cell>
          <cell r="C59" t="str">
            <v>GUS</v>
          </cell>
          <cell r="D59" t="str">
            <v>Beatrix Peter-Knauf</v>
          </cell>
          <cell r="E59">
            <v>0</v>
          </cell>
          <cell r="F59" t="str">
            <v>Moldawien</v>
          </cell>
          <cell r="G59"/>
          <cell r="H59"/>
          <cell r="I59"/>
          <cell r="J59"/>
          <cell r="K59"/>
          <cell r="L59"/>
          <cell r="M59" t="str">
            <v>DE</v>
          </cell>
          <cell r="N59" t="str">
            <v>bak.ewa@knauf.pl</v>
          </cell>
          <cell r="O59" t="str">
            <v>Bak</v>
          </cell>
          <cell r="Q59" t="str">
            <v>OOO "Knauf Gips"</v>
          </cell>
        </row>
        <row r="60">
          <cell r="A60" t="str">
            <v>0730</v>
          </cell>
          <cell r="B60" t="str">
            <v>LBK  PERLIT s.r.o.</v>
          </cell>
          <cell r="C60" t="str">
            <v>Osteuropa</v>
          </cell>
          <cell r="D60" t="str">
            <v>Beatrix Peter-Knauf</v>
          </cell>
          <cell r="E60">
            <v>0</v>
          </cell>
          <cell r="F60" t="str">
            <v>Slowakei</v>
          </cell>
          <cell r="G60"/>
          <cell r="H60"/>
          <cell r="I60"/>
          <cell r="J60"/>
          <cell r="K60"/>
          <cell r="L60"/>
          <cell r="M60"/>
          <cell r="N60"/>
          <cell r="O60"/>
          <cell r="Q60" t="str">
            <v>LBK PERLIT s.r.o.</v>
          </cell>
        </row>
        <row r="61">
          <cell r="A61" t="str">
            <v>0010</v>
          </cell>
          <cell r="B61" t="str">
            <v>Knauf Gips KG, Iphofen</v>
          </cell>
          <cell r="C61" t="str">
            <v>Deutschland</v>
          </cell>
          <cell r="D61" t="str">
            <v>Christoph Dorn</v>
          </cell>
          <cell r="E61">
            <v>0</v>
          </cell>
          <cell r="F61" t="str">
            <v>Deutschland</v>
          </cell>
          <cell r="G61" t="str">
            <v>Herr</v>
          </cell>
          <cell r="H61"/>
          <cell r="I61" t="str">
            <v>Alexander</v>
          </cell>
          <cell r="J61" t="str">
            <v>Knauf</v>
          </cell>
          <cell r="K61" t="str">
            <v>DE</v>
          </cell>
          <cell r="L61" t="str">
            <v>Knauf.alexander@knauf.de</v>
          </cell>
          <cell r="M61" t="str">
            <v>DE</v>
          </cell>
          <cell r="N61" t="str">
            <v>stuermer.martin@knauf.de</v>
          </cell>
          <cell r="O61" t="str">
            <v>Stürmer</v>
          </cell>
          <cell r="Q61" t="str">
            <v>Knauf Gips KG</v>
          </cell>
        </row>
        <row r="62">
          <cell r="A62" t="str">
            <v>0015</v>
          </cell>
          <cell r="B62" t="str">
            <v>Knauf Integral KG, Satteldorf</v>
          </cell>
          <cell r="C62" t="str">
            <v>Deutschland</v>
          </cell>
          <cell r="D62" t="str">
            <v>Christoph Dorn</v>
          </cell>
          <cell r="E62">
            <v>0</v>
          </cell>
          <cell r="F62" t="str">
            <v>Deutschland</v>
          </cell>
          <cell r="G62" t="str">
            <v>Herrr</v>
          </cell>
          <cell r="H62"/>
          <cell r="I62" t="str">
            <v>Peter</v>
          </cell>
          <cell r="J62" t="str">
            <v>Fischer</v>
          </cell>
          <cell r="K62" t="str">
            <v>DE</v>
          </cell>
          <cell r="L62" t="str">
            <v>fischer.peter@knauf.de</v>
          </cell>
          <cell r="M62" t="str">
            <v>DE</v>
          </cell>
          <cell r="N62" t="str">
            <v>stuermer.martin@knauf.de</v>
          </cell>
          <cell r="O62" t="str">
            <v>Stürmer</v>
          </cell>
          <cell r="Q62" t="str">
            <v>Knauf Integral KG</v>
          </cell>
        </row>
        <row r="63">
          <cell r="A63" t="str">
            <v>0017</v>
          </cell>
          <cell r="B63" t="str">
            <v>Knauf Marmorit GmbH</v>
          </cell>
          <cell r="C63" t="str">
            <v>Deutschland</v>
          </cell>
          <cell r="D63" t="str">
            <v>Christoph Dorn</v>
          </cell>
          <cell r="E63">
            <v>0</v>
          </cell>
          <cell r="F63" t="str">
            <v>Deutschland</v>
          </cell>
          <cell r="G63" t="str">
            <v>Herr</v>
          </cell>
          <cell r="H63"/>
          <cell r="I63" t="str">
            <v>Alexander</v>
          </cell>
          <cell r="J63" t="str">
            <v>Knauf</v>
          </cell>
          <cell r="K63" t="str">
            <v>DE</v>
          </cell>
          <cell r="L63" t="str">
            <v>Knauf.alexander@knauf.de</v>
          </cell>
          <cell r="M63" t="str">
            <v>DE</v>
          </cell>
          <cell r="N63" t="str">
            <v>stuermer.martin@knauf.de</v>
          </cell>
          <cell r="O63" t="str">
            <v>Stürmer</v>
          </cell>
          <cell r="Q63" t="str">
            <v>Knauf Marmorit GmbH</v>
          </cell>
        </row>
        <row r="64">
          <cell r="A64" t="str">
            <v>0020</v>
          </cell>
          <cell r="B64" t="str">
            <v>Knauf &amp; Schwenk GmbH &amp; Co. KG</v>
          </cell>
          <cell r="C64" t="str">
            <v>Deutschland</v>
          </cell>
          <cell r="D64" t="str">
            <v>Christoph Dorn</v>
          </cell>
          <cell r="E64">
            <v>0</v>
          </cell>
          <cell r="F64" t="str">
            <v>Deutschland</v>
          </cell>
          <cell r="G64" t="str">
            <v>Herr</v>
          </cell>
          <cell r="H64"/>
          <cell r="I64" t="str">
            <v>Wolfgang</v>
          </cell>
          <cell r="J64" t="str">
            <v>Voigt</v>
          </cell>
          <cell r="K64"/>
          <cell r="L64"/>
          <cell r="M64"/>
          <cell r="N64"/>
          <cell r="O64"/>
          <cell r="Q64" t="str">
            <v>Knauf &amp; Schwenk GmbH &amp; Co. KG</v>
          </cell>
        </row>
        <row r="65">
          <cell r="A65" t="str">
            <v>0021</v>
          </cell>
          <cell r="B65" t="str">
            <v>Isogranulat GmbH</v>
          </cell>
          <cell r="C65" t="str">
            <v>Deutschland</v>
          </cell>
          <cell r="D65" t="str">
            <v>Christoph Dorn</v>
          </cell>
          <cell r="E65">
            <v>0</v>
          </cell>
          <cell r="F65" t="str">
            <v>Deutschland</v>
          </cell>
          <cell r="G65" t="str">
            <v>Herr</v>
          </cell>
          <cell r="H65"/>
          <cell r="I65" t="str">
            <v>Heinrich</v>
          </cell>
          <cell r="J65" t="str">
            <v>Eumann</v>
          </cell>
          <cell r="K65" t="str">
            <v>DE</v>
          </cell>
          <cell r="L65" t="str">
            <v>eumann.heinrich@knauf.de</v>
          </cell>
          <cell r="M65"/>
          <cell r="N65"/>
          <cell r="O65"/>
          <cell r="Q65" t="str">
            <v>Isogranulat-GmbH</v>
          </cell>
        </row>
        <row r="66">
          <cell r="A66" t="str">
            <v>0022</v>
          </cell>
          <cell r="B66" t="str">
            <v>Knauf Bauprodukte GmbH &amp; Co. KG</v>
          </cell>
          <cell r="C66" t="str">
            <v>Deutschland</v>
          </cell>
          <cell r="D66" t="str">
            <v>Christoph Dorn</v>
          </cell>
          <cell r="E66">
            <v>0</v>
          </cell>
          <cell r="F66" t="str">
            <v>Deutschland</v>
          </cell>
          <cell r="G66" t="str">
            <v>Herr</v>
          </cell>
          <cell r="H66"/>
          <cell r="I66" t="str">
            <v>Ulrich</v>
          </cell>
          <cell r="J66" t="str">
            <v>Köhler</v>
          </cell>
          <cell r="K66" t="str">
            <v>DE</v>
          </cell>
          <cell r="L66" t="str">
            <v>koehler.ulrich@knauf-bauprodukte.de</v>
          </cell>
          <cell r="M66" t="str">
            <v>DE</v>
          </cell>
          <cell r="N66" t="str">
            <v>wieland.thomas@knauf.de</v>
          </cell>
          <cell r="O66" t="str">
            <v>Wieland</v>
          </cell>
          <cell r="Q66" t="str">
            <v>Knauf Bauprodukte GmbH &amp; Co. KG</v>
          </cell>
        </row>
        <row r="67">
          <cell r="A67" t="str">
            <v>0023</v>
          </cell>
          <cell r="B67" t="str">
            <v>Gipswerk Embsen GmbH &amp; Co. KG</v>
          </cell>
          <cell r="C67" t="str">
            <v>Deutschland</v>
          </cell>
          <cell r="D67" t="str">
            <v>Christoph Dorn</v>
          </cell>
          <cell r="E67">
            <v>0</v>
          </cell>
          <cell r="F67" t="str">
            <v>Deutschland</v>
          </cell>
          <cell r="G67" t="str">
            <v>Herr</v>
          </cell>
          <cell r="H67"/>
          <cell r="I67" t="str">
            <v>Karl-Heinz</v>
          </cell>
          <cell r="J67" t="str">
            <v>Kampner</v>
          </cell>
          <cell r="K67" t="str">
            <v>DE</v>
          </cell>
          <cell r="L67" t="str">
            <v>kampner.karl-heinz@knauf.de</v>
          </cell>
          <cell r="M67" t="str">
            <v>DE</v>
          </cell>
          <cell r="N67" t="str">
            <v>stuermer.martin@knauf.de</v>
          </cell>
          <cell r="O67" t="str">
            <v>Stürmer</v>
          </cell>
          <cell r="Q67" t="str">
            <v>Gipswerk Embsen GmbH &amp; Co. Baustoffproduktion KG</v>
          </cell>
        </row>
        <row r="68">
          <cell r="A68" t="str">
            <v>0025</v>
          </cell>
          <cell r="B68" t="str">
            <v>KNAUF AQUAPANEL GmbH</v>
          </cell>
          <cell r="C68" t="str">
            <v>Deutschland</v>
          </cell>
          <cell r="D68" t="str">
            <v>Christoph Dorn</v>
          </cell>
          <cell r="E68">
            <v>0</v>
          </cell>
          <cell r="F68" t="str">
            <v>Deutschland</v>
          </cell>
          <cell r="G68" t="str">
            <v>Herr</v>
          </cell>
          <cell r="H68" t="str">
            <v>Dr.</v>
          </cell>
          <cell r="I68" t="str">
            <v>Albrecht</v>
          </cell>
          <cell r="J68" t="str">
            <v>Knauf</v>
          </cell>
          <cell r="K68" t="str">
            <v>DE</v>
          </cell>
          <cell r="L68" t="str">
            <v>knauf.albrecht@knauf-perlite.de</v>
          </cell>
          <cell r="M68" t="str">
            <v>DE</v>
          </cell>
          <cell r="N68" t="str">
            <v>koslowski.thomas@knauf-perlite.de</v>
          </cell>
          <cell r="O68" t="str">
            <v>Koslowski</v>
          </cell>
          <cell r="Q68" t="str">
            <v>KNAUF AQUAPANEL GmbH</v>
          </cell>
        </row>
        <row r="69">
          <cell r="A69" t="str">
            <v>0033</v>
          </cell>
          <cell r="B69" t="str">
            <v>Rump &amp; Salzmann Gipswerk Ührde GmbH &amp; Co. KG</v>
          </cell>
          <cell r="C69" t="str">
            <v>Deutschland</v>
          </cell>
          <cell r="D69" t="str">
            <v>Christoph Dorn</v>
          </cell>
          <cell r="E69">
            <v>0</v>
          </cell>
          <cell r="F69" t="str">
            <v>Deutschland</v>
          </cell>
          <cell r="G69" t="str">
            <v>Herr</v>
          </cell>
          <cell r="H69"/>
          <cell r="I69" t="str">
            <v>Jörg</v>
          </cell>
          <cell r="J69" t="str">
            <v>Menken</v>
          </cell>
          <cell r="K69" t="str">
            <v>DE</v>
          </cell>
          <cell r="L69" t="str">
            <v>menken.joerg@knauf.de</v>
          </cell>
          <cell r="M69" t="str">
            <v>DE</v>
          </cell>
          <cell r="N69" t="str">
            <v>stuermer.martin@knauf.de</v>
          </cell>
          <cell r="O69" t="str">
            <v>Stürmer</v>
          </cell>
          <cell r="Q69" t="str">
            <v>Rump &amp; Salzmann Gipswerk Ührde GmbH &amp; Co. KG</v>
          </cell>
        </row>
        <row r="70">
          <cell r="A70" t="str">
            <v>0034</v>
          </cell>
          <cell r="B70" t="str">
            <v>Gipsbergwerk Lamerden GmbH &amp; Co. KG</v>
          </cell>
          <cell r="C70" t="str">
            <v>Deutschland</v>
          </cell>
          <cell r="D70" t="str">
            <v>Christoph Dorn</v>
          </cell>
          <cell r="E70">
            <v>0</v>
          </cell>
          <cell r="F70" t="str">
            <v>Deutschland</v>
          </cell>
          <cell r="G70" t="str">
            <v>Herr</v>
          </cell>
          <cell r="H70" t="str">
            <v>Dr.</v>
          </cell>
          <cell r="I70" t="str">
            <v>Markus</v>
          </cell>
          <cell r="J70" t="str">
            <v>Biebl</v>
          </cell>
          <cell r="K70" t="str">
            <v>DE</v>
          </cell>
          <cell r="L70" t="str">
            <v>biebl.markus@knauf.de</v>
          </cell>
          <cell r="M70"/>
          <cell r="N70"/>
          <cell r="O70"/>
          <cell r="Q70" t="str">
            <v>Gipsbergwerk Lamerden GmbH &amp; Co. KG Rohsteinerzeugung</v>
          </cell>
        </row>
        <row r="71">
          <cell r="A71" t="str">
            <v>0035</v>
          </cell>
          <cell r="B71" t="str">
            <v>Rocal Boxberg GmbH &amp; Co. Anhydritproduktion KG</v>
          </cell>
          <cell r="C71" t="str">
            <v>Deutschland</v>
          </cell>
          <cell r="D71" t="str">
            <v>Christoph Dorn</v>
          </cell>
          <cell r="E71">
            <v>0</v>
          </cell>
          <cell r="F71" t="str">
            <v>Deutschland</v>
          </cell>
          <cell r="G71"/>
          <cell r="H71"/>
          <cell r="I71"/>
          <cell r="J71"/>
          <cell r="K71"/>
          <cell r="L71"/>
          <cell r="M71" t="str">
            <v>DE</v>
          </cell>
          <cell r="N71" t="str">
            <v>stuermer.martin@knauf.de</v>
          </cell>
          <cell r="O71" t="str">
            <v>Stürmer</v>
          </cell>
          <cell r="Q71" t="str">
            <v>Rocal-Boxberg GmbH &amp; Co. Anhydritproduktion KG</v>
          </cell>
        </row>
        <row r="72">
          <cell r="A72" t="str">
            <v>0037</v>
          </cell>
          <cell r="B72" t="str">
            <v>Knauf Trans GmbH</v>
          </cell>
          <cell r="C72" t="str">
            <v>Deutschland</v>
          </cell>
          <cell r="D72" t="str">
            <v>Christoph Dorn</v>
          </cell>
          <cell r="E72">
            <v>0</v>
          </cell>
          <cell r="F72" t="str">
            <v>Deutschland</v>
          </cell>
          <cell r="G72" t="str">
            <v>Herr</v>
          </cell>
          <cell r="H72"/>
          <cell r="I72" t="str">
            <v>Jörg</v>
          </cell>
          <cell r="J72" t="str">
            <v>Schanow</v>
          </cell>
          <cell r="K72" t="str">
            <v>DE</v>
          </cell>
          <cell r="L72" t="str">
            <v>schanow.joerg@knauf.de</v>
          </cell>
          <cell r="M72"/>
          <cell r="N72"/>
          <cell r="O72"/>
          <cell r="Q72" t="str">
            <v>Knauf-Trans GmbH</v>
          </cell>
        </row>
        <row r="73">
          <cell r="A73" t="str">
            <v>0041</v>
          </cell>
          <cell r="B73" t="str">
            <v>Eurogips Produktions- und Vertriebs-GmbH</v>
          </cell>
          <cell r="C73" t="str">
            <v>Deutschland</v>
          </cell>
          <cell r="D73" t="str">
            <v>Christoph Dorn</v>
          </cell>
          <cell r="E73">
            <v>0</v>
          </cell>
          <cell r="F73" t="str">
            <v>Deutschland</v>
          </cell>
          <cell r="G73" t="str">
            <v>Herr</v>
          </cell>
          <cell r="H73"/>
          <cell r="I73" t="str">
            <v>Alexander</v>
          </cell>
          <cell r="J73" t="str">
            <v>Knauf</v>
          </cell>
          <cell r="K73" t="str">
            <v>DE</v>
          </cell>
          <cell r="L73" t="str">
            <v>Knauf.alexander@knauf.de</v>
          </cell>
          <cell r="M73" t="str">
            <v>DE</v>
          </cell>
          <cell r="N73" t="str">
            <v>stuermer.martin@knauf.de</v>
          </cell>
          <cell r="O73" t="str">
            <v>Stürmer</v>
          </cell>
          <cell r="Q73" t="str">
            <v>EUROGIPS Produktions- und Vertriebs GmbH</v>
          </cell>
        </row>
        <row r="74">
          <cell r="A74" t="str">
            <v>0042</v>
          </cell>
          <cell r="B74" t="str">
            <v>Knauf Deutsche Gipswerke KG</v>
          </cell>
          <cell r="C74" t="str">
            <v>Deutschland</v>
          </cell>
          <cell r="D74" t="str">
            <v>Christoph Dorn</v>
          </cell>
          <cell r="E74">
            <v>0</v>
          </cell>
          <cell r="F74" t="str">
            <v>Deutschland</v>
          </cell>
          <cell r="G74" t="str">
            <v>Herr</v>
          </cell>
          <cell r="H74"/>
          <cell r="I74" t="str">
            <v>Alexander</v>
          </cell>
          <cell r="J74" t="str">
            <v>Knauf</v>
          </cell>
          <cell r="K74" t="str">
            <v>DE</v>
          </cell>
          <cell r="L74" t="str">
            <v>Knauf.alexander@knauf.de</v>
          </cell>
          <cell r="M74" t="str">
            <v>DE</v>
          </cell>
          <cell r="N74" t="str">
            <v>stuermer.martin@knauf.de</v>
          </cell>
          <cell r="O74" t="str">
            <v>Stürmer</v>
          </cell>
          <cell r="Q74" t="str">
            <v>Knauf Deutsche Gipswerke KG</v>
          </cell>
        </row>
        <row r="75">
          <cell r="A75" t="str">
            <v>0043</v>
          </cell>
          <cell r="B75" t="str">
            <v>GFR GmbH</v>
          </cell>
          <cell r="C75" t="str">
            <v>Deutschland</v>
          </cell>
          <cell r="D75" t="str">
            <v>Christoph Dorn</v>
          </cell>
          <cell r="E75">
            <v>0</v>
          </cell>
          <cell r="F75" t="str">
            <v>Deutschland</v>
          </cell>
          <cell r="G75" t="str">
            <v>Herr</v>
          </cell>
          <cell r="H75"/>
          <cell r="I75" t="str">
            <v>Ernst</v>
          </cell>
          <cell r="J75" t="str">
            <v>Blau</v>
          </cell>
          <cell r="K75" t="str">
            <v>DE</v>
          </cell>
          <cell r="L75" t="str">
            <v>blau.ernst@gfr-mbh.com</v>
          </cell>
          <cell r="M75" t="str">
            <v>DE</v>
          </cell>
          <cell r="N75" t="str">
            <v>stuermer.martin@knauf.de</v>
          </cell>
          <cell r="O75" t="str">
            <v>Stürmer</v>
          </cell>
          <cell r="Q75" t="str">
            <v>GFR Gesellschaft für die Aufbereitung und Verwertung von Reststoffen mbH</v>
          </cell>
        </row>
        <row r="76">
          <cell r="A76" t="str">
            <v>0045</v>
          </cell>
          <cell r="B76" t="str">
            <v>Knauf Kalkhütte GmbH</v>
          </cell>
          <cell r="C76" t="str">
            <v>Deutschland</v>
          </cell>
          <cell r="D76" t="str">
            <v>Christoph Dorn</v>
          </cell>
          <cell r="E76">
            <v>0</v>
          </cell>
          <cell r="F76" t="str">
            <v>Deutschland</v>
          </cell>
          <cell r="G76" t="str">
            <v>Herr</v>
          </cell>
          <cell r="H76"/>
          <cell r="I76" t="str">
            <v>Jörg</v>
          </cell>
          <cell r="J76" t="str">
            <v>Schanow</v>
          </cell>
          <cell r="K76" t="str">
            <v>DE</v>
          </cell>
          <cell r="L76" t="str">
            <v>schanow.joerg@knauf.de</v>
          </cell>
          <cell r="M76"/>
          <cell r="N76"/>
          <cell r="O76"/>
          <cell r="Q76" t="str">
            <v>Knauf Kalkhütte GmbH</v>
          </cell>
        </row>
        <row r="77">
          <cell r="A77" t="str">
            <v>0104</v>
          </cell>
          <cell r="B77" t="str">
            <v>Knauf AG</v>
          </cell>
          <cell r="C77" t="str">
            <v>Westeuropa</v>
          </cell>
          <cell r="D77" t="str">
            <v>Christoph Dorn</v>
          </cell>
          <cell r="E77">
            <v>0</v>
          </cell>
          <cell r="F77" t="str">
            <v>Schweiz</v>
          </cell>
          <cell r="G77" t="str">
            <v>Herr</v>
          </cell>
          <cell r="H77"/>
          <cell r="I77" t="str">
            <v>Roland</v>
          </cell>
          <cell r="J77" t="str">
            <v>Pabst</v>
          </cell>
          <cell r="K77" t="str">
            <v>DE</v>
          </cell>
          <cell r="L77" t="str">
            <v>pabst.roland@knauf.ch</v>
          </cell>
          <cell r="M77"/>
          <cell r="N77"/>
          <cell r="O77"/>
          <cell r="Q77" t="str">
            <v>Knauf AG</v>
          </cell>
        </row>
        <row r="78">
          <cell r="A78" t="str">
            <v>0229</v>
          </cell>
          <cell r="B78" t="str">
            <v>Knauf AMF Verwaltungsgesellschaft mbH</v>
          </cell>
          <cell r="C78" t="str">
            <v>Deutschland</v>
          </cell>
          <cell r="D78" t="str">
            <v>Christoph Dorn</v>
          </cell>
          <cell r="E78">
            <v>0</v>
          </cell>
          <cell r="F78" t="str">
            <v>Deutschland</v>
          </cell>
          <cell r="G78"/>
          <cell r="H78"/>
          <cell r="I78"/>
          <cell r="J78"/>
          <cell r="K78"/>
          <cell r="L78"/>
          <cell r="M78"/>
          <cell r="N78"/>
          <cell r="O78"/>
          <cell r="Q78" t="str">
            <v>Knauf AMF Verwaltungsgesellschaft mbH</v>
          </cell>
        </row>
        <row r="79">
          <cell r="A79" t="str">
            <v>0247</v>
          </cell>
          <cell r="B79" t="str">
            <v>VG-Orth Polska Sp. z o.o.</v>
          </cell>
          <cell r="C79" t="str">
            <v>Osteuropa</v>
          </cell>
          <cell r="D79" t="str">
            <v>Christoph Dorn</v>
          </cell>
          <cell r="E79">
            <v>0</v>
          </cell>
          <cell r="F79" t="str">
            <v>Polen</v>
          </cell>
          <cell r="G79" t="str">
            <v>Herr</v>
          </cell>
          <cell r="H79"/>
          <cell r="I79" t="str">
            <v>Thomas</v>
          </cell>
          <cell r="J79" t="str">
            <v>Bremer</v>
          </cell>
          <cell r="K79" t="str">
            <v>DE</v>
          </cell>
          <cell r="L79" t="str">
            <v>bremer.thomas@vg-orth.de</v>
          </cell>
          <cell r="M79" t="str">
            <v>DE</v>
          </cell>
          <cell r="N79" t="str">
            <v>szmigiel.waclaw@multigips.pl</v>
          </cell>
          <cell r="O79" t="str">
            <v>Szmigiel</v>
          </cell>
          <cell r="Q79" t="str">
            <v>VG-Orth Polska Sp. z o.o.</v>
          </cell>
        </row>
        <row r="80">
          <cell r="A80" t="str">
            <v>0275</v>
          </cell>
          <cell r="B80" t="str">
            <v>Bahnhofsbetriebsgesellschaft BBG Stadtoldendorf mbH</v>
          </cell>
          <cell r="C80" t="str">
            <v>Deutschland</v>
          </cell>
          <cell r="D80" t="str">
            <v>Christoph Dorn</v>
          </cell>
          <cell r="E80">
            <v>0</v>
          </cell>
          <cell r="F80" t="str">
            <v>Deutschland</v>
          </cell>
          <cell r="G80" t="str">
            <v>Herr</v>
          </cell>
          <cell r="H80"/>
          <cell r="I80" t="str">
            <v>Thomas</v>
          </cell>
          <cell r="J80" t="str">
            <v>Bremer</v>
          </cell>
          <cell r="K80" t="str">
            <v>DE</v>
          </cell>
          <cell r="L80" t="str">
            <v>bremer.thomas@vg-orth.de</v>
          </cell>
          <cell r="M80" t="str">
            <v>DE</v>
          </cell>
          <cell r="N80" t="str">
            <v>Stuermer.Martin@knauf.de</v>
          </cell>
          <cell r="O80" t="str">
            <v>Stürmer</v>
          </cell>
          <cell r="Q80" t="str">
            <v>Bahnhofsbetriebsgesellschaft BBG Stadtoldendorf mbH</v>
          </cell>
        </row>
        <row r="81">
          <cell r="A81" t="str">
            <v>0278</v>
          </cell>
          <cell r="B81" t="str">
            <v>SAKRET Bausysteme GmbH &amp; Co. KG</v>
          </cell>
          <cell r="C81" t="str">
            <v>Deutschland</v>
          </cell>
          <cell r="D81" t="str">
            <v>Christoph Dorn</v>
          </cell>
          <cell r="E81">
            <v>0</v>
          </cell>
          <cell r="F81" t="str">
            <v>Deutschland</v>
          </cell>
          <cell r="G81" t="str">
            <v>Herr</v>
          </cell>
          <cell r="H81"/>
          <cell r="I81" t="str">
            <v>Alexander</v>
          </cell>
          <cell r="J81" t="str">
            <v>Knauf</v>
          </cell>
          <cell r="K81" t="str">
            <v>DE</v>
          </cell>
          <cell r="L81" t="str">
            <v>Knauf.alexander@knauf.de</v>
          </cell>
          <cell r="M81" t="str">
            <v>DE</v>
          </cell>
          <cell r="N81" t="str">
            <v>stuermer.martin@knauf.de</v>
          </cell>
          <cell r="O81" t="str">
            <v>Stürmer</v>
          </cell>
          <cell r="Q81" t="str">
            <v>SAKRET Bausysteme GmbH &amp; Co. KG</v>
          </cell>
        </row>
        <row r="82">
          <cell r="A82" t="str">
            <v>0314</v>
          </cell>
          <cell r="B82" t="str">
            <v>VG-ORTH GmbH &amp; Co. KG, Stadtoldendorf</v>
          </cell>
          <cell r="C82" t="str">
            <v>Deutschland</v>
          </cell>
          <cell r="D82" t="str">
            <v>Christoph Dorn</v>
          </cell>
          <cell r="E82">
            <v>0</v>
          </cell>
          <cell r="F82" t="str">
            <v>Deutschland</v>
          </cell>
          <cell r="G82" t="str">
            <v>Herr</v>
          </cell>
          <cell r="H82"/>
          <cell r="I82" t="str">
            <v>Thomas</v>
          </cell>
          <cell r="J82" t="str">
            <v>Bremer</v>
          </cell>
          <cell r="K82" t="str">
            <v>DE</v>
          </cell>
          <cell r="L82" t="str">
            <v>bremer.thomas@vg-orth.de</v>
          </cell>
          <cell r="M82" t="str">
            <v>DE</v>
          </cell>
          <cell r="N82" t="str">
            <v>stuermer.martin@knauf.de</v>
          </cell>
          <cell r="O82" t="str">
            <v>Stürmer</v>
          </cell>
          <cell r="Q82" t="str">
            <v>VG-ORTH GmbH &amp; Co. KG</v>
          </cell>
        </row>
        <row r="83">
          <cell r="A83" t="str">
            <v>0500</v>
          </cell>
          <cell r="B83" t="str">
            <v>Richter-System GmbH &amp; Co KG</v>
          </cell>
          <cell r="C83" t="str">
            <v>Deutschland</v>
          </cell>
          <cell r="D83" t="str">
            <v>Christoph Dorn</v>
          </cell>
          <cell r="E83">
            <v>0</v>
          </cell>
          <cell r="F83" t="str">
            <v>Deutschland</v>
          </cell>
          <cell r="G83" t="str">
            <v>Herr</v>
          </cell>
          <cell r="H83"/>
          <cell r="I83" t="str">
            <v>Marco</v>
          </cell>
          <cell r="J83" t="str">
            <v>Kunz</v>
          </cell>
          <cell r="K83" t="str">
            <v>DE</v>
          </cell>
          <cell r="L83" t="str">
            <v>M.Kunz@richtersystem.com</v>
          </cell>
          <cell r="M83"/>
          <cell r="N83"/>
          <cell r="O83"/>
          <cell r="Q83" t="str">
            <v>Richter-System GmbH &amp; Co KG</v>
          </cell>
        </row>
        <row r="84">
          <cell r="A84" t="str">
            <v>0510</v>
          </cell>
          <cell r="B84" t="str">
            <v>Richter System GmbH</v>
          </cell>
          <cell r="C84" t="str">
            <v>Westeuropa</v>
          </cell>
          <cell r="D84" t="str">
            <v>Christoph Dorn</v>
          </cell>
          <cell r="E84">
            <v>0</v>
          </cell>
          <cell r="F84" t="str">
            <v>Schweiz</v>
          </cell>
          <cell r="G84"/>
          <cell r="H84"/>
          <cell r="I84"/>
          <cell r="J84"/>
          <cell r="K84"/>
          <cell r="L84"/>
          <cell r="M84"/>
          <cell r="N84"/>
          <cell r="O84"/>
          <cell r="Q84" t="str">
            <v>Richter System GmbH</v>
          </cell>
        </row>
        <row r="85">
          <cell r="A85" t="str">
            <v>0645</v>
          </cell>
          <cell r="B85" t="str">
            <v>Verkehrslandeplatz Giebelstadt Holding GmbH</v>
          </cell>
          <cell r="C85" t="str">
            <v>Deutschland</v>
          </cell>
          <cell r="D85" t="str">
            <v>Christoph Dorn</v>
          </cell>
          <cell r="E85">
            <v>0</v>
          </cell>
          <cell r="F85" t="str">
            <v>Deutschland</v>
          </cell>
          <cell r="G85" t="str">
            <v>Herr</v>
          </cell>
          <cell r="H85"/>
          <cell r="I85" t="str">
            <v>Jörg</v>
          </cell>
          <cell r="J85" t="str">
            <v>Schanow</v>
          </cell>
          <cell r="K85" t="str">
            <v>DE</v>
          </cell>
          <cell r="L85" t="str">
            <v>schanow.joerg@knauf.de</v>
          </cell>
          <cell r="M85"/>
          <cell r="N85"/>
          <cell r="O85"/>
          <cell r="Q85" t="str">
            <v>Verkehrslandeplatz Giebelstadt Holding GmbH</v>
          </cell>
        </row>
        <row r="86">
          <cell r="A86" t="str">
            <v>0646</v>
          </cell>
          <cell r="B86" t="str">
            <v>MARBOS GmbH &amp; Co. KG</v>
          </cell>
          <cell r="C86" t="str">
            <v>Deutschland</v>
          </cell>
          <cell r="D86" t="str">
            <v>Christoph Dorn</v>
          </cell>
          <cell r="E86">
            <v>0</v>
          </cell>
          <cell r="F86" t="str">
            <v>Deutschland</v>
          </cell>
          <cell r="G86" t="str">
            <v>Herr</v>
          </cell>
          <cell r="H86"/>
          <cell r="I86" t="str">
            <v>Holger</v>
          </cell>
          <cell r="J86" t="str">
            <v>Pfiffi</v>
          </cell>
          <cell r="K86"/>
          <cell r="L86"/>
          <cell r="M86" t="str">
            <v>DE</v>
          </cell>
          <cell r="N86" t="str">
            <v>Stuermer.Martin@knauf.de</v>
          </cell>
          <cell r="O86" t="str">
            <v>Stürmer</v>
          </cell>
          <cell r="Q86" t="str">
            <v>MARBOS GmbH&amp; Co. KG</v>
          </cell>
        </row>
        <row r="87">
          <cell r="A87" t="str">
            <v>0711</v>
          </cell>
          <cell r="B87" t="str">
            <v>Knauf Riessler GmbH &amp; Co. KG</v>
          </cell>
          <cell r="C87" t="str">
            <v>Deutschland</v>
          </cell>
          <cell r="D87" t="str">
            <v>Christoph Dorn</v>
          </cell>
          <cell r="E87">
            <v>0</v>
          </cell>
          <cell r="F87" t="str">
            <v>Deutschland</v>
          </cell>
          <cell r="G87" t="str">
            <v>Herr</v>
          </cell>
          <cell r="H87"/>
          <cell r="I87" t="str">
            <v>Ulrich</v>
          </cell>
          <cell r="J87" t="str">
            <v>Köhler</v>
          </cell>
          <cell r="K87" t="str">
            <v>DE</v>
          </cell>
          <cell r="L87" t="str">
            <v>koehler.ulrich@knauf-bauprodukte.de</v>
          </cell>
          <cell r="M87"/>
          <cell r="N87"/>
          <cell r="O87"/>
          <cell r="Q87" t="str">
            <v>Knauf Riessler GmbH &amp; Co. KG</v>
          </cell>
        </row>
        <row r="88">
          <cell r="A88" t="str">
            <v>0740</v>
          </cell>
          <cell r="B88" t="str">
            <v>Cocoon System AG</v>
          </cell>
          <cell r="C88" t="str">
            <v>Westeuropa</v>
          </cell>
          <cell r="D88" t="str">
            <v>Christoph Dorn</v>
          </cell>
          <cell r="E88">
            <v>0</v>
          </cell>
          <cell r="F88" t="str">
            <v>Schweiz</v>
          </cell>
          <cell r="G88"/>
          <cell r="H88"/>
          <cell r="I88"/>
          <cell r="J88"/>
          <cell r="K88"/>
          <cell r="L88"/>
          <cell r="M88"/>
          <cell r="N88"/>
          <cell r="O88"/>
          <cell r="Q88" t="str">
            <v>Cocoon System AG</v>
          </cell>
        </row>
        <row r="89">
          <cell r="A89" t="str">
            <v>0747</v>
          </cell>
          <cell r="B89" t="str">
            <v>planen-bauen 4.0 Ges.z.Digitalg. des Plan.,Bau., Betreib.mbH</v>
          </cell>
          <cell r="C89" t="str">
            <v>Deutschland</v>
          </cell>
          <cell r="D89" t="str">
            <v>Christoph Dorn</v>
          </cell>
          <cell r="E89">
            <v>0</v>
          </cell>
          <cell r="F89" t="str">
            <v>Deutschland</v>
          </cell>
          <cell r="G89"/>
          <cell r="H89"/>
          <cell r="I89"/>
          <cell r="J89"/>
          <cell r="K89"/>
          <cell r="L89"/>
          <cell r="M89"/>
          <cell r="N89"/>
          <cell r="O89"/>
          <cell r="Q89" t="str">
            <v>planen-bauen 4.0 Ges.z.Digitalg. des Plan.,Bau., Betreib.mbH</v>
          </cell>
        </row>
        <row r="90">
          <cell r="A90" t="str">
            <v>0803</v>
          </cell>
          <cell r="B90" t="str">
            <v>Knauf Integral KG, BS Satteldorf</v>
          </cell>
          <cell r="C90" t="str">
            <v>Deutschland</v>
          </cell>
          <cell r="D90" t="str">
            <v>Christoph Dorn</v>
          </cell>
          <cell r="E90">
            <v>0</v>
          </cell>
          <cell r="F90" t="str">
            <v>Deutschland</v>
          </cell>
          <cell r="G90" t="str">
            <v>Herrr</v>
          </cell>
          <cell r="H90"/>
          <cell r="I90" t="str">
            <v>Peter</v>
          </cell>
          <cell r="J90" t="str">
            <v>Fischer</v>
          </cell>
          <cell r="K90" t="str">
            <v>DE</v>
          </cell>
          <cell r="L90" t="str">
            <v>fischer.peter@knauf.de</v>
          </cell>
          <cell r="M90" t="str">
            <v>DE</v>
          </cell>
          <cell r="N90" t="str">
            <v>stuermer.martin@knauf.de</v>
          </cell>
          <cell r="O90" t="str">
            <v>Stürmer</v>
          </cell>
          <cell r="Q90" t="str">
            <v>Knauf Integral KG, BS Satteldorf</v>
          </cell>
        </row>
        <row r="91">
          <cell r="A91" t="str">
            <v>0804</v>
          </cell>
          <cell r="B91" t="str">
            <v>Knauf Integral KG, Fenne</v>
          </cell>
          <cell r="C91" t="str">
            <v>Deutschland</v>
          </cell>
          <cell r="D91" t="str">
            <v>Christoph Dorn</v>
          </cell>
          <cell r="E91">
            <v>0</v>
          </cell>
          <cell r="F91" t="str">
            <v>Deutschland</v>
          </cell>
          <cell r="G91"/>
          <cell r="H91"/>
          <cell r="I91"/>
          <cell r="J91"/>
          <cell r="K91"/>
          <cell r="L91"/>
          <cell r="M91" t="str">
            <v>DE</v>
          </cell>
          <cell r="N91" t="str">
            <v>Stuermer.Martin@knauf.de</v>
          </cell>
          <cell r="O91" t="str">
            <v>Stürmer</v>
          </cell>
          <cell r="Q91" t="str">
            <v>Knauf Integral KG</v>
          </cell>
        </row>
        <row r="92">
          <cell r="A92" t="str">
            <v>0807</v>
          </cell>
          <cell r="B92" t="str">
            <v>Knauf Deutsche Gipswerke, Rottleberode</v>
          </cell>
          <cell r="C92" t="str">
            <v>Deutschland</v>
          </cell>
          <cell r="D92" t="str">
            <v>Christoph Dorn</v>
          </cell>
          <cell r="E92">
            <v>0</v>
          </cell>
          <cell r="F92" t="str">
            <v>Deutschland</v>
          </cell>
          <cell r="G92"/>
          <cell r="H92"/>
          <cell r="I92"/>
          <cell r="J92"/>
          <cell r="K92"/>
          <cell r="L92"/>
          <cell r="M92"/>
          <cell r="N92"/>
          <cell r="O92"/>
          <cell r="Q92">
            <v>0</v>
          </cell>
        </row>
        <row r="93">
          <cell r="A93" t="str">
            <v>0030</v>
          </cell>
          <cell r="B93" t="str">
            <v>Danogips GmbH &amp; Co. KG</v>
          </cell>
          <cell r="C93" t="str">
            <v>Deutschland</v>
          </cell>
          <cell r="D93" t="str">
            <v>Ian Stokes</v>
          </cell>
          <cell r="E93">
            <v>0</v>
          </cell>
          <cell r="F93" t="str">
            <v>Deutschland</v>
          </cell>
          <cell r="G93" t="str">
            <v>Herr</v>
          </cell>
          <cell r="H93"/>
          <cell r="I93" t="str">
            <v>Michael</v>
          </cell>
          <cell r="J93" t="str">
            <v>Huesmann</v>
          </cell>
          <cell r="K93" t="str">
            <v>DE</v>
          </cell>
          <cell r="L93" t="str">
            <v>huesmann.michael@danogips.de</v>
          </cell>
          <cell r="M93" t="str">
            <v>DE</v>
          </cell>
          <cell r="N93" t="str">
            <v>Knauf.alexander@knauf.de</v>
          </cell>
          <cell r="O93" t="str">
            <v>Knauf</v>
          </cell>
          <cell r="Q93" t="str">
            <v>Danogips GmbH &amp; Co. KG</v>
          </cell>
        </row>
        <row r="94">
          <cell r="A94" t="str">
            <v>0040</v>
          </cell>
          <cell r="B94" t="str">
            <v>Danogips Verwaltungs GmbH</v>
          </cell>
          <cell r="C94" t="str">
            <v>Deutschland</v>
          </cell>
          <cell r="D94" t="str">
            <v>Ian Stokes</v>
          </cell>
          <cell r="E94">
            <v>0</v>
          </cell>
          <cell r="F94" t="str">
            <v>Deutschland</v>
          </cell>
          <cell r="G94"/>
          <cell r="H94"/>
          <cell r="I94"/>
          <cell r="J94"/>
          <cell r="K94"/>
          <cell r="L94"/>
          <cell r="M94"/>
          <cell r="N94"/>
          <cell r="O94"/>
          <cell r="Q94" t="str">
            <v>Danogips Verwaltungsgesellschaft mbH</v>
          </cell>
        </row>
        <row r="95">
          <cell r="A95" t="str">
            <v>0079</v>
          </cell>
          <cell r="B95" t="str">
            <v>Knauf Oy</v>
          </cell>
          <cell r="C95" t="str">
            <v>Nordeuropa</v>
          </cell>
          <cell r="D95" t="str">
            <v>Ian Stokes</v>
          </cell>
          <cell r="E95">
            <v>0</v>
          </cell>
          <cell r="F95" t="str">
            <v>Finnland</v>
          </cell>
          <cell r="G95" t="str">
            <v>Herr</v>
          </cell>
          <cell r="H95"/>
          <cell r="I95" t="str">
            <v>Kai</v>
          </cell>
          <cell r="J95" t="str">
            <v>Nurmi</v>
          </cell>
          <cell r="K95" t="str">
            <v>EN</v>
          </cell>
          <cell r="L95" t="str">
            <v>kai.nurmi@knauf.fi</v>
          </cell>
          <cell r="M95" t="str">
            <v>EN</v>
          </cell>
          <cell r="N95" t="str">
            <v>abildgaard.kim@knauf.dk</v>
          </cell>
          <cell r="O95" t="str">
            <v>Abildgaard</v>
          </cell>
          <cell r="Q95" t="str">
            <v>Knauf Oy</v>
          </cell>
        </row>
        <row r="96">
          <cell r="A96" t="str">
            <v>0085</v>
          </cell>
          <cell r="B96" t="str">
            <v>Knauf (UK) GmbH</v>
          </cell>
          <cell r="C96" t="str">
            <v>Nordeuropa</v>
          </cell>
          <cell r="D96" t="str">
            <v>Ian Stokes</v>
          </cell>
          <cell r="E96">
            <v>0</v>
          </cell>
          <cell r="F96" t="str">
            <v>Großbritannien</v>
          </cell>
          <cell r="G96" t="str">
            <v>Herr</v>
          </cell>
          <cell r="H96"/>
          <cell r="I96" t="str">
            <v>Barry</v>
          </cell>
          <cell r="J96" t="str">
            <v>Topple</v>
          </cell>
          <cell r="K96" t="str">
            <v>EN</v>
          </cell>
          <cell r="L96" t="str">
            <v>Btopple@knauf.co.uk</v>
          </cell>
          <cell r="M96" t="str">
            <v>DE</v>
          </cell>
          <cell r="N96" t="str">
            <v>jorgensen.jesper@knauf.dk</v>
          </cell>
          <cell r="O96" t="str">
            <v>Jørgensen</v>
          </cell>
          <cell r="Q96" t="str">
            <v>Knauf (UK) GmbH</v>
          </cell>
        </row>
        <row r="97">
          <cell r="A97" t="str">
            <v>0087</v>
          </cell>
          <cell r="B97" t="str">
            <v>Knauf A/S</v>
          </cell>
          <cell r="C97" t="str">
            <v>Nordeuropa</v>
          </cell>
          <cell r="D97" t="str">
            <v>Ian Stokes</v>
          </cell>
          <cell r="E97">
            <v>0</v>
          </cell>
          <cell r="F97" t="str">
            <v>Dänemark</v>
          </cell>
          <cell r="G97" t="str">
            <v>Herr</v>
          </cell>
          <cell r="H97"/>
          <cell r="I97" t="str">
            <v>Jesper</v>
          </cell>
          <cell r="J97" t="str">
            <v>Jørgensen</v>
          </cell>
          <cell r="K97" t="str">
            <v>DE</v>
          </cell>
          <cell r="L97" t="str">
            <v>jorgensen.jesper@knauf.dk</v>
          </cell>
          <cell r="M97" t="str">
            <v>EN</v>
          </cell>
          <cell r="N97" t="str">
            <v>abildgaard.kim@knauf.dk</v>
          </cell>
          <cell r="O97" t="str">
            <v>Abildgaard</v>
          </cell>
          <cell r="Q97" t="str">
            <v>Knauf A/S</v>
          </cell>
        </row>
        <row r="98">
          <cell r="A98" t="str">
            <v>0226</v>
          </cell>
          <cell r="B98" t="str">
            <v>Knauf Danogips GmbH</v>
          </cell>
          <cell r="C98" t="str">
            <v>Nordeuropa</v>
          </cell>
          <cell r="D98" t="str">
            <v>Ian Stokes</v>
          </cell>
          <cell r="E98">
            <v>0</v>
          </cell>
          <cell r="F98" t="str">
            <v>Schweden</v>
          </cell>
          <cell r="G98" t="str">
            <v>Herr</v>
          </cell>
          <cell r="H98"/>
          <cell r="I98" t="str">
            <v>Jesper</v>
          </cell>
          <cell r="J98" t="str">
            <v>Jørgensen</v>
          </cell>
          <cell r="K98" t="str">
            <v>DE</v>
          </cell>
          <cell r="L98" t="str">
            <v>jorgensen.jesper@knauf.dk</v>
          </cell>
          <cell r="M98" t="str">
            <v>EN</v>
          </cell>
          <cell r="N98" t="str">
            <v>abildgaard.kim@knauf.dk</v>
          </cell>
          <cell r="O98" t="str">
            <v>Abildgaard</v>
          </cell>
          <cell r="Q98" t="str">
            <v>Knauf Danogips GmbH</v>
          </cell>
        </row>
        <row r="99">
          <cell r="A99" t="str">
            <v>0301</v>
          </cell>
          <cell r="B99" t="str">
            <v>Norgips Norge AS</v>
          </cell>
          <cell r="C99" t="str">
            <v>Nordeuropa</v>
          </cell>
          <cell r="D99" t="str">
            <v>Ian Stokes</v>
          </cell>
          <cell r="E99">
            <v>0</v>
          </cell>
          <cell r="F99" t="str">
            <v>Norwegen</v>
          </cell>
          <cell r="G99" t="str">
            <v>Herr</v>
          </cell>
          <cell r="H99"/>
          <cell r="I99" t="str">
            <v>Carl-Johann</v>
          </cell>
          <cell r="J99" t="str">
            <v>Klinge</v>
          </cell>
          <cell r="K99"/>
          <cell r="L99"/>
          <cell r="M99" t="str">
            <v>EN</v>
          </cell>
          <cell r="N99" t="str">
            <v>abildgaard.kim@knauf.dk</v>
          </cell>
          <cell r="O99" t="str">
            <v>Abildgaard</v>
          </cell>
          <cell r="Q99" t="str">
            <v>Norgips Norge AS</v>
          </cell>
        </row>
        <row r="100">
          <cell r="A100" t="str">
            <v>0302</v>
          </cell>
          <cell r="B100" t="str">
            <v>Norgips Svenska AB</v>
          </cell>
          <cell r="C100" t="str">
            <v>Nordeuropa</v>
          </cell>
          <cell r="D100" t="str">
            <v>Ian Stokes</v>
          </cell>
          <cell r="E100">
            <v>0</v>
          </cell>
          <cell r="F100" t="str">
            <v>Schweden</v>
          </cell>
          <cell r="G100" t="str">
            <v>Herr</v>
          </cell>
          <cell r="H100"/>
          <cell r="I100" t="str">
            <v>Carl-Johann</v>
          </cell>
          <cell r="J100" t="str">
            <v>Klinge</v>
          </cell>
          <cell r="K100"/>
          <cell r="L100"/>
          <cell r="M100" t="str">
            <v>EN</v>
          </cell>
          <cell r="N100" t="str">
            <v>abildgaard.kim@knauf.dk</v>
          </cell>
          <cell r="O100" t="str">
            <v>Abildgaard</v>
          </cell>
          <cell r="Q100" t="str">
            <v>Norgips Svenska AB</v>
          </cell>
        </row>
        <row r="101">
          <cell r="A101" t="str">
            <v>0303</v>
          </cell>
          <cell r="B101" t="str">
            <v>Knauf Danogips GmbH</v>
          </cell>
          <cell r="C101" t="str">
            <v>Deutschland</v>
          </cell>
          <cell r="D101" t="str">
            <v>Ian Stokes</v>
          </cell>
          <cell r="E101">
            <v>0</v>
          </cell>
          <cell r="F101" t="str">
            <v>Deutschland</v>
          </cell>
          <cell r="G101"/>
          <cell r="H101"/>
          <cell r="I101"/>
          <cell r="J101"/>
          <cell r="K101"/>
          <cell r="L101"/>
          <cell r="M101"/>
          <cell r="N101"/>
          <cell r="O101"/>
          <cell r="Q101" t="str">
            <v>Knauf Danogips GmbH</v>
          </cell>
        </row>
        <row r="102">
          <cell r="A102" t="str">
            <v>0306</v>
          </cell>
          <cell r="B102" t="str">
            <v>Knauf (UK) GmbH</v>
          </cell>
          <cell r="C102" t="str">
            <v>Deutschland</v>
          </cell>
          <cell r="D102" t="str">
            <v>Ian Stokes</v>
          </cell>
          <cell r="E102">
            <v>0</v>
          </cell>
          <cell r="F102" t="str">
            <v>Deutschland</v>
          </cell>
          <cell r="G102"/>
          <cell r="H102"/>
          <cell r="I102"/>
          <cell r="J102"/>
          <cell r="K102"/>
          <cell r="L102"/>
          <cell r="M102"/>
          <cell r="N102"/>
          <cell r="O102"/>
          <cell r="Q102" t="str">
            <v>Knauf (UK) GmbH</v>
          </cell>
        </row>
        <row r="103">
          <cell r="A103" t="str">
            <v>0806</v>
          </cell>
          <cell r="B103" t="str">
            <v>Knauf Deutsche Gipswerke, Schwarze Pumpe</v>
          </cell>
          <cell r="C103" t="str">
            <v>Deutschland</v>
          </cell>
          <cell r="D103" t="str">
            <v>Ian Stokes</v>
          </cell>
          <cell r="E103">
            <v>0</v>
          </cell>
          <cell r="F103" t="str">
            <v>Deutschland</v>
          </cell>
          <cell r="G103"/>
          <cell r="H103"/>
          <cell r="I103"/>
          <cell r="J103"/>
          <cell r="K103"/>
          <cell r="L103"/>
          <cell r="M103"/>
          <cell r="N103"/>
          <cell r="O103"/>
          <cell r="Q103">
            <v>0</v>
          </cell>
        </row>
        <row r="104">
          <cell r="A104" t="str">
            <v>0081</v>
          </cell>
          <cell r="B104" t="str">
            <v>Knauf di Knauf S.r.l. s.a.s.</v>
          </cell>
          <cell r="C104" t="str">
            <v>Südeuropa</v>
          </cell>
          <cell r="D104" t="str">
            <v>Isabel Knauf</v>
          </cell>
          <cell r="E104">
            <v>0</v>
          </cell>
          <cell r="F104" t="str">
            <v>Italien</v>
          </cell>
          <cell r="G104"/>
          <cell r="H104"/>
          <cell r="I104"/>
          <cell r="J104"/>
          <cell r="K104"/>
          <cell r="L104"/>
          <cell r="M104" t="str">
            <v>DE</v>
          </cell>
          <cell r="N104" t="str">
            <v>Ozbay.Kursat@knauf.com.tr</v>
          </cell>
          <cell r="O104" t="str">
            <v>Özbay</v>
          </cell>
          <cell r="Q104" t="str">
            <v>Knauf di Knauf S.r.l. s.a.s.</v>
          </cell>
        </row>
        <row r="105">
          <cell r="A105" t="str">
            <v>0082</v>
          </cell>
          <cell r="B105" t="str">
            <v>Knauf Gypsopiia A.B.E.E.</v>
          </cell>
          <cell r="C105" t="str">
            <v>Südeuropa</v>
          </cell>
          <cell r="D105" t="str">
            <v>Isabel Knauf</v>
          </cell>
          <cell r="E105">
            <v>0</v>
          </cell>
          <cell r="F105" t="str">
            <v>Griechenland</v>
          </cell>
          <cell r="G105" t="str">
            <v>Herr</v>
          </cell>
          <cell r="H105"/>
          <cell r="I105" t="str">
            <v>Dimitri</v>
          </cell>
          <cell r="J105" t="str">
            <v>Dontas</v>
          </cell>
          <cell r="K105" t="str">
            <v>DE</v>
          </cell>
          <cell r="L105" t="str">
            <v>dontas.dimitri@knauf.gr</v>
          </cell>
          <cell r="M105" t="str">
            <v>DE</v>
          </cell>
          <cell r="N105" t="str">
            <v>Ozbay.Kursat@knauf.com.tr</v>
          </cell>
          <cell r="O105" t="str">
            <v>Özbay</v>
          </cell>
          <cell r="Q105" t="str">
            <v>Knauf Gypsopiia A.B.E.E.</v>
          </cell>
        </row>
        <row r="106">
          <cell r="A106" t="str">
            <v>0111</v>
          </cell>
          <cell r="B106" t="str">
            <v>Knauf Iran P.J.S.C.</v>
          </cell>
          <cell r="C106" t="str">
            <v>Naher Osten/Afrika</v>
          </cell>
          <cell r="D106" t="str">
            <v>Isabel Knauf</v>
          </cell>
          <cell r="E106">
            <v>0</v>
          </cell>
          <cell r="F106" t="str">
            <v>Iran</v>
          </cell>
          <cell r="G106" t="str">
            <v>Herr</v>
          </cell>
          <cell r="H106"/>
          <cell r="I106" t="str">
            <v>Afshin</v>
          </cell>
          <cell r="J106" t="str">
            <v>Madani</v>
          </cell>
          <cell r="K106" t="str">
            <v>EN</v>
          </cell>
          <cell r="L106" t="str">
            <v>afshin.madani@knaufir.com</v>
          </cell>
          <cell r="M106" t="str">
            <v>DE</v>
          </cell>
          <cell r="N106" t="str">
            <v>Ozbay.Kursat@knauf.com.tr</v>
          </cell>
          <cell r="O106" t="str">
            <v>Özbay</v>
          </cell>
          <cell r="Q106" t="str">
            <v>Knauf Iran P.J.S.C.</v>
          </cell>
        </row>
        <row r="107">
          <cell r="A107" t="str">
            <v>0253</v>
          </cell>
          <cell r="B107" t="str">
            <v>Knauf A.Ş.</v>
          </cell>
          <cell r="C107" t="str">
            <v>Naher Osten/Afrika</v>
          </cell>
          <cell r="D107" t="str">
            <v>Isabel Knauf</v>
          </cell>
          <cell r="E107">
            <v>0</v>
          </cell>
          <cell r="F107" t="str">
            <v>Türkei</v>
          </cell>
          <cell r="G107" t="str">
            <v>Herr</v>
          </cell>
          <cell r="H107"/>
          <cell r="I107" t="str">
            <v>Orhan</v>
          </cell>
          <cell r="J107" t="str">
            <v>Düzgün</v>
          </cell>
          <cell r="K107" t="str">
            <v>DE</v>
          </cell>
          <cell r="L107" t="str">
            <v>duzgun.orhan@knauf.com.tr</v>
          </cell>
          <cell r="M107" t="str">
            <v>DE</v>
          </cell>
          <cell r="N107" t="str">
            <v>Ozbay.Kursat@knauf.com.tr</v>
          </cell>
          <cell r="O107" t="str">
            <v>Özbay</v>
          </cell>
          <cell r="Q107" t="str">
            <v>Knauf Insaat Ve Yapi Elemanlari Sanayi Ve Ticaret A.Ş.</v>
          </cell>
        </row>
        <row r="108">
          <cell r="A108" t="str">
            <v>0273</v>
          </cell>
          <cell r="B108" t="str">
            <v>PFT Sýva Sistemleri A.S.</v>
          </cell>
          <cell r="C108" t="str">
            <v>Naher Osten/Afrika</v>
          </cell>
          <cell r="D108" t="str">
            <v>Isabel Knauf</v>
          </cell>
          <cell r="E108">
            <v>0</v>
          </cell>
          <cell r="F108" t="str">
            <v>Türkei</v>
          </cell>
          <cell r="G108" t="str">
            <v>Herr</v>
          </cell>
          <cell r="H108"/>
          <cell r="I108" t="str">
            <v>Orhan</v>
          </cell>
          <cell r="J108" t="str">
            <v>Düzgün</v>
          </cell>
          <cell r="K108" t="str">
            <v>DE</v>
          </cell>
          <cell r="L108" t="str">
            <v>duzgun.orhan@knauf.com.tr</v>
          </cell>
          <cell r="M108" t="str">
            <v>DE</v>
          </cell>
          <cell r="N108" t="str">
            <v>Ozbay.Kursat@knauf.com.tr</v>
          </cell>
          <cell r="O108" t="str">
            <v>Özbay</v>
          </cell>
          <cell r="Q108" t="str">
            <v>PFT Sýva Sistemleri Sanayi Ve Ticaret A.S.</v>
          </cell>
        </row>
        <row r="109">
          <cell r="A109" t="str">
            <v>0277</v>
          </cell>
          <cell r="B109" t="str">
            <v>Knauf Ltd., Kairo</v>
          </cell>
          <cell r="C109" t="str">
            <v>Naher Osten/Afrika</v>
          </cell>
          <cell r="D109" t="str">
            <v>Isabel Knauf</v>
          </cell>
          <cell r="E109">
            <v>0</v>
          </cell>
          <cell r="F109" t="str">
            <v>Ägypten</v>
          </cell>
          <cell r="G109" t="str">
            <v>Herr</v>
          </cell>
          <cell r="H109"/>
          <cell r="I109" t="str">
            <v>Emmanuel</v>
          </cell>
          <cell r="J109" t="str">
            <v>Sigalas</v>
          </cell>
          <cell r="K109" t="str">
            <v>EN</v>
          </cell>
          <cell r="L109" t="str">
            <v>esigalas@knauf-eg.com</v>
          </cell>
          <cell r="M109"/>
          <cell r="N109"/>
          <cell r="O109"/>
          <cell r="Q109" t="str">
            <v>Knauf Ltd.</v>
          </cell>
        </row>
        <row r="110">
          <cell r="A110" t="str">
            <v>0321</v>
          </cell>
          <cell r="B110" t="str">
            <v>Compagnie Marocaine de Plâtres et d'Enduits S.A.</v>
          </cell>
          <cell r="C110" t="str">
            <v>Naher Osten/Afrika</v>
          </cell>
          <cell r="D110" t="str">
            <v>Isabel Knauf</v>
          </cell>
          <cell r="E110">
            <v>0</v>
          </cell>
          <cell r="F110" t="str">
            <v>Marokko</v>
          </cell>
          <cell r="G110" t="str">
            <v>Herr</v>
          </cell>
          <cell r="H110"/>
          <cell r="I110" t="str">
            <v>Albertrolf</v>
          </cell>
          <cell r="J110" t="str">
            <v>Knauf</v>
          </cell>
          <cell r="K110" t="str">
            <v>DE</v>
          </cell>
          <cell r="L110" t="str">
            <v>albertrolf.knauf@knauf.fr</v>
          </cell>
          <cell r="M110"/>
          <cell r="N110"/>
          <cell r="O110"/>
          <cell r="Q110" t="str">
            <v>C.M.P.E. Compagnie Marocaine de Plâtres et d'Enduits S.A.</v>
          </cell>
        </row>
        <row r="111">
          <cell r="A111" t="str">
            <v>0376</v>
          </cell>
          <cell r="B111" t="str">
            <v>Knauf Gatch P.J.S.C.</v>
          </cell>
          <cell r="C111" t="str">
            <v>Naher Osten/Afrika</v>
          </cell>
          <cell r="D111" t="str">
            <v>Isabel Knauf</v>
          </cell>
          <cell r="E111">
            <v>0</v>
          </cell>
          <cell r="F111" t="str">
            <v>Iran</v>
          </cell>
          <cell r="G111" t="str">
            <v>Mr.</v>
          </cell>
          <cell r="H111"/>
          <cell r="I111" t="str">
            <v>Said</v>
          </cell>
          <cell r="J111" t="str">
            <v>Ramezan</v>
          </cell>
          <cell r="K111" t="str">
            <v>EN</v>
          </cell>
          <cell r="L111" t="str">
            <v>ramezan.saeed@knaufgatch.com</v>
          </cell>
          <cell r="M111" t="str">
            <v>DE</v>
          </cell>
          <cell r="N111" t="str">
            <v>Ozbay.Kursat@knauf.com.tr</v>
          </cell>
          <cell r="O111" t="str">
            <v>Özbay</v>
          </cell>
          <cell r="Q111" t="str">
            <v>Knauf Gatch P.J.S.C.</v>
          </cell>
        </row>
        <row r="112">
          <cell r="A112" t="str">
            <v>0377</v>
          </cell>
          <cell r="B112" t="str">
            <v>Knauf Plâtres SA, Meknassy</v>
          </cell>
          <cell r="C112" t="str">
            <v>Naher Osten/Afrika</v>
          </cell>
          <cell r="D112" t="str">
            <v>Isabel Knauf</v>
          </cell>
          <cell r="E112">
            <v>0</v>
          </cell>
          <cell r="F112" t="str">
            <v>Tunesien</v>
          </cell>
          <cell r="G112" t="str">
            <v>Herr</v>
          </cell>
          <cell r="H112"/>
          <cell r="I112" t="str">
            <v>Sofiene</v>
          </cell>
          <cell r="J112" t="str">
            <v>Ben Salah</v>
          </cell>
          <cell r="K112" t="str">
            <v>EN</v>
          </cell>
          <cell r="L112" t="str">
            <v>sofiene.bensalah@knauftunisie.com</v>
          </cell>
          <cell r="M112" t="str">
            <v>DE</v>
          </cell>
          <cell r="N112" t="str">
            <v>ozbay.kursat@knauf.com.tr</v>
          </cell>
          <cell r="O112" t="str">
            <v>Özbay</v>
          </cell>
          <cell r="Q112" t="str">
            <v>Knauf Plâtres SA</v>
          </cell>
        </row>
        <row r="113">
          <cell r="A113" t="str">
            <v>0606</v>
          </cell>
          <cell r="B113" t="str">
            <v>Knauf LLC</v>
          </cell>
          <cell r="C113" t="str">
            <v>Naher Osten/Afrika</v>
          </cell>
          <cell r="D113" t="str">
            <v>Isabel Knauf</v>
          </cell>
          <cell r="E113">
            <v>0</v>
          </cell>
          <cell r="F113" t="str">
            <v>Vereinigte Arabische Emirate</v>
          </cell>
          <cell r="G113" t="str">
            <v>Mr.</v>
          </cell>
          <cell r="H113"/>
          <cell r="I113" t="str">
            <v>Amer Bin</v>
          </cell>
          <cell r="J113" t="str">
            <v>Ahmed</v>
          </cell>
          <cell r="K113" t="str">
            <v>EN</v>
          </cell>
          <cell r="L113" t="str">
            <v>BinAhmed.Amer@knauf.de</v>
          </cell>
          <cell r="M113" t="str">
            <v>DE</v>
          </cell>
          <cell r="N113" t="str">
            <v>Ozbay.Kursat@knauf.com.tr</v>
          </cell>
          <cell r="O113" t="str">
            <v>Özbay</v>
          </cell>
          <cell r="Q113" t="str">
            <v>Knauf LLC</v>
          </cell>
        </row>
        <row r="114">
          <cell r="A114" t="str">
            <v>0608</v>
          </cell>
          <cell r="B114" t="str">
            <v>SAKRET Zeipekkis Ltd.</v>
          </cell>
          <cell r="C114" t="str">
            <v>Südeuropa</v>
          </cell>
          <cell r="D114" t="str">
            <v>Isabel Knauf</v>
          </cell>
          <cell r="E114">
            <v>0</v>
          </cell>
          <cell r="F114" t="str">
            <v>Zypern</v>
          </cell>
          <cell r="G114" t="str">
            <v>Mr.</v>
          </cell>
          <cell r="H114"/>
          <cell r="I114" t="str">
            <v>Michael</v>
          </cell>
          <cell r="J114" t="str">
            <v>Zeipekkis</v>
          </cell>
          <cell r="K114"/>
          <cell r="L114"/>
          <cell r="M114" t="str">
            <v>DE</v>
          </cell>
          <cell r="N114" t="str">
            <v>Ozbay.Kursat@knauf.com.tr</v>
          </cell>
          <cell r="O114" t="str">
            <v>Özbay</v>
          </cell>
          <cell r="Q114" t="str">
            <v>SAKRET Zeipekkis Ltd.</v>
          </cell>
        </row>
        <row r="115">
          <cell r="A115" t="str">
            <v>0623</v>
          </cell>
          <cell r="B115" t="str">
            <v>Knauf RAK FZE</v>
          </cell>
          <cell r="C115" t="str">
            <v>Naher Osten/Afrika</v>
          </cell>
          <cell r="D115" t="str">
            <v>Isabel Knauf</v>
          </cell>
          <cell r="E115">
            <v>0</v>
          </cell>
          <cell r="F115" t="str">
            <v>Vereinigte Arabische Emirate</v>
          </cell>
          <cell r="G115" t="str">
            <v>Herr</v>
          </cell>
          <cell r="H115"/>
          <cell r="I115" t="str">
            <v>Mehmet Izzet</v>
          </cell>
          <cell r="J115" t="str">
            <v>Ozaydin</v>
          </cell>
          <cell r="K115"/>
          <cell r="L115"/>
          <cell r="M115" t="str">
            <v>DE</v>
          </cell>
          <cell r="N115" t="str">
            <v>Ozbay.Kursat@knauf.com.tr</v>
          </cell>
          <cell r="O115" t="str">
            <v>Özbay</v>
          </cell>
          <cell r="Q115" t="str">
            <v>Knauf RAK FZE</v>
          </cell>
        </row>
        <row r="116">
          <cell r="A116" t="str">
            <v>0624</v>
          </cell>
          <cell r="B116" t="str">
            <v>Iran Gatch Co.</v>
          </cell>
          <cell r="C116" t="str">
            <v>Naher Osten/Afrika</v>
          </cell>
          <cell r="D116" t="str">
            <v>Isabel Knauf</v>
          </cell>
          <cell r="E116">
            <v>0</v>
          </cell>
          <cell r="F116" t="str">
            <v>Iran</v>
          </cell>
          <cell r="G116" t="str">
            <v>Mr.</v>
          </cell>
          <cell r="H116"/>
          <cell r="I116" t="str">
            <v>Said</v>
          </cell>
          <cell r="J116" t="str">
            <v>Ramezan</v>
          </cell>
          <cell r="K116" t="str">
            <v>EN</v>
          </cell>
          <cell r="L116" t="str">
            <v>ramezan.saeed@knaufgatch.com</v>
          </cell>
          <cell r="M116" t="str">
            <v>DE</v>
          </cell>
          <cell r="N116" t="str">
            <v>Ozbay.Kursat@knauf.com.tr</v>
          </cell>
          <cell r="O116" t="str">
            <v>Özbay</v>
          </cell>
          <cell r="Q116" t="str">
            <v>Iran Gatch Co. (PJSC)</v>
          </cell>
        </row>
        <row r="117">
          <cell r="A117" t="str">
            <v>0634</v>
          </cell>
          <cell r="B117" t="str">
            <v>Knauf Lattakia Joint Stock Company</v>
          </cell>
          <cell r="C117" t="str">
            <v>Naher Osten/Afrika</v>
          </cell>
          <cell r="D117" t="str">
            <v>Isabel Knauf</v>
          </cell>
          <cell r="E117">
            <v>0</v>
          </cell>
          <cell r="F117" t="str">
            <v>Syrien</v>
          </cell>
          <cell r="G117"/>
          <cell r="H117"/>
          <cell r="I117"/>
          <cell r="J117"/>
          <cell r="K117"/>
          <cell r="L117"/>
          <cell r="M117"/>
          <cell r="N117"/>
          <cell r="O117"/>
          <cell r="Q117" t="str">
            <v>Knauf Lattakia Joint Stock Company</v>
          </cell>
        </row>
        <row r="118">
          <cell r="A118" t="str">
            <v>0639</v>
          </cell>
          <cell r="B118" t="str">
            <v>Knauf Ltd. &amp; Partner</v>
          </cell>
          <cell r="C118" t="str">
            <v>Naher Osten/Afrika</v>
          </cell>
          <cell r="D118" t="str">
            <v>Isabel Knauf</v>
          </cell>
          <cell r="E118">
            <v>0</v>
          </cell>
          <cell r="F118" t="str">
            <v>Ägypten</v>
          </cell>
          <cell r="G118"/>
          <cell r="H118"/>
          <cell r="I118"/>
          <cell r="J118"/>
          <cell r="K118"/>
          <cell r="L118"/>
          <cell r="M118" t="str">
            <v>DE</v>
          </cell>
          <cell r="N118" t="str">
            <v>Ozbay.Kursat@knauf.com.tr</v>
          </cell>
          <cell r="O118" t="str">
            <v>Özbay</v>
          </cell>
          <cell r="Q118" t="str">
            <v>Knauf Ltd. &amp; Partner</v>
          </cell>
        </row>
        <row r="119">
          <cell r="A119" t="str">
            <v>0655</v>
          </cell>
          <cell r="B119" t="str">
            <v>Knauf Maroc SARL</v>
          </cell>
          <cell r="C119" t="str">
            <v>Naher Osten/Afrika</v>
          </cell>
          <cell r="D119" t="str">
            <v>Isabel Knauf</v>
          </cell>
          <cell r="E119">
            <v>0</v>
          </cell>
          <cell r="F119" t="str">
            <v>Marokko</v>
          </cell>
          <cell r="G119"/>
          <cell r="H119"/>
          <cell r="I119"/>
          <cell r="J119"/>
          <cell r="K119"/>
          <cell r="L119"/>
          <cell r="M119"/>
          <cell r="N119"/>
          <cell r="O119"/>
          <cell r="Q119" t="str">
            <v>Knauf Maroc SARL</v>
          </cell>
        </row>
        <row r="120">
          <cell r="A120" t="str">
            <v>0680</v>
          </cell>
          <cell r="B120" t="str">
            <v>Mina Alci Ve Harc Mad. San. Tic. A.Ş.</v>
          </cell>
          <cell r="C120" t="str">
            <v>Naher Osten/Afrika</v>
          </cell>
          <cell r="D120" t="str">
            <v>Isabel Knauf</v>
          </cell>
          <cell r="E120">
            <v>0</v>
          </cell>
          <cell r="F120" t="str">
            <v>Türkei</v>
          </cell>
          <cell r="G120" t="str">
            <v>Herr</v>
          </cell>
          <cell r="H120"/>
          <cell r="I120" t="str">
            <v>Önder</v>
          </cell>
          <cell r="J120" t="str">
            <v>Öztürk</v>
          </cell>
          <cell r="K120"/>
          <cell r="L120"/>
          <cell r="M120"/>
          <cell r="N120"/>
          <cell r="O120"/>
          <cell r="Q120" t="str">
            <v>Mina Alci Ve Harc Mad. San. Tic. A.Ş.</v>
          </cell>
        </row>
        <row r="121">
          <cell r="A121" t="str">
            <v>0682</v>
          </cell>
          <cell r="B121" t="str">
            <v>Knauf Makina Proje Ins.Dan.Imal.Sanayi Ve Ticaret A.Mina A.Ş</v>
          </cell>
          <cell r="C121" t="str">
            <v>Naher Osten/Afrika</v>
          </cell>
          <cell r="D121" t="str">
            <v>Isabel Knauf</v>
          </cell>
          <cell r="E121">
            <v>0</v>
          </cell>
          <cell r="F121" t="str">
            <v>Türkei</v>
          </cell>
          <cell r="G121"/>
          <cell r="H121"/>
          <cell r="I121"/>
          <cell r="J121"/>
          <cell r="K121"/>
          <cell r="L121"/>
          <cell r="M121" t="str">
            <v>DE</v>
          </cell>
          <cell r="N121" t="str">
            <v>Ozbay.Kursat@knauf.com.tr</v>
          </cell>
          <cell r="O121" t="str">
            <v>Özbay</v>
          </cell>
          <cell r="Q121" t="str">
            <v>Knauf Makina Proje Ins.Dan.Imal.Sanayi Ve Ticaret A.Mina A.Ş</v>
          </cell>
        </row>
        <row r="122">
          <cell r="A122" t="str">
            <v>0691</v>
          </cell>
          <cell r="B122" t="str">
            <v>Knauf Company for Prod. &amp; Trading Constr. Materials/Ltd.</v>
          </cell>
          <cell r="C122" t="str">
            <v>Naher Osten/Afrika</v>
          </cell>
          <cell r="D122" t="str">
            <v>Isabel Knauf</v>
          </cell>
          <cell r="E122">
            <v>0</v>
          </cell>
          <cell r="F122" t="str">
            <v>Irak</v>
          </cell>
          <cell r="G122"/>
          <cell r="H122"/>
          <cell r="I122"/>
          <cell r="J122"/>
          <cell r="K122"/>
          <cell r="L122"/>
          <cell r="M122"/>
          <cell r="N122"/>
          <cell r="O122"/>
          <cell r="Q122" t="str">
            <v>Knauf Company for Prod. &amp; Trading Constr. Materials/Ltd.</v>
          </cell>
        </row>
        <row r="123">
          <cell r="A123" t="str">
            <v>0714</v>
          </cell>
          <cell r="B123" t="str">
            <v>Knauf Afghanistan Ltd.</v>
          </cell>
          <cell r="C123" t="str">
            <v>Asien/Pazifik</v>
          </cell>
          <cell r="D123" t="str">
            <v>Isabel Knauf</v>
          </cell>
          <cell r="E123">
            <v>0</v>
          </cell>
          <cell r="F123" t="str">
            <v>Afghanistan</v>
          </cell>
          <cell r="G123"/>
          <cell r="H123"/>
          <cell r="I123"/>
          <cell r="J123"/>
          <cell r="K123"/>
          <cell r="L123"/>
          <cell r="M123"/>
          <cell r="N123"/>
          <cell r="O123"/>
          <cell r="Q123" t="str">
            <v>Knauf Afghanistan Trade Limited Liability Company</v>
          </cell>
        </row>
        <row r="124">
          <cell r="A124" t="str">
            <v>0727</v>
          </cell>
          <cell r="B124" t="str">
            <v>Knauf (Kenya) Ltd.</v>
          </cell>
          <cell r="C124" t="str">
            <v>Naher Osten/Afrika</v>
          </cell>
          <cell r="D124" t="str">
            <v>Isabel Knauf</v>
          </cell>
          <cell r="E124">
            <v>0</v>
          </cell>
          <cell r="F124" t="str">
            <v>Kenia</v>
          </cell>
          <cell r="G124"/>
          <cell r="H124"/>
          <cell r="I124"/>
          <cell r="J124"/>
          <cell r="K124"/>
          <cell r="L124"/>
          <cell r="M124"/>
          <cell r="N124"/>
          <cell r="O124"/>
          <cell r="Q124" t="str">
            <v>Knauf (Kenya) Ltd.</v>
          </cell>
        </row>
        <row r="125">
          <cell r="A125" t="str">
            <v>0729</v>
          </cell>
          <cell r="B125" t="str">
            <v>Knauf Drywall Nigeria Ltd</v>
          </cell>
          <cell r="C125" t="str">
            <v>Naher Osten/Afrika</v>
          </cell>
          <cell r="D125" t="str">
            <v>Isabel Knauf</v>
          </cell>
          <cell r="E125">
            <v>0</v>
          </cell>
          <cell r="F125" t="str">
            <v>Nigeria</v>
          </cell>
          <cell r="G125"/>
          <cell r="H125"/>
          <cell r="I125"/>
          <cell r="J125"/>
          <cell r="K125"/>
          <cell r="L125"/>
          <cell r="M125"/>
          <cell r="N125"/>
          <cell r="O125"/>
          <cell r="Q125" t="str">
            <v>Knauf Drywall Nigeria Ltd</v>
          </cell>
        </row>
        <row r="126">
          <cell r="A126" t="str">
            <v>0731</v>
          </cell>
          <cell r="B126" t="str">
            <v>Knauf Gypsum Tanzania Ltd.</v>
          </cell>
          <cell r="C126" t="str">
            <v>Naher Osten/Afrika</v>
          </cell>
          <cell r="D126" t="str">
            <v>Isabel Knauf</v>
          </cell>
          <cell r="E126">
            <v>0</v>
          </cell>
          <cell r="F126" t="str">
            <v>Tansania</v>
          </cell>
          <cell r="G126"/>
          <cell r="H126"/>
          <cell r="I126"/>
          <cell r="J126"/>
          <cell r="K126"/>
          <cell r="L126"/>
          <cell r="M126"/>
          <cell r="N126"/>
          <cell r="O126"/>
          <cell r="Q126" t="str">
            <v>Knauf Gypsum Tanzania Limited</v>
          </cell>
        </row>
        <row r="127">
          <cell r="A127" t="str">
            <v>0741</v>
          </cell>
          <cell r="B127" t="str">
            <v>KNAUF S.R.L.</v>
          </cell>
          <cell r="C127" t="str">
            <v>Südeuropa</v>
          </cell>
          <cell r="D127" t="str">
            <v>Isabel Knauf</v>
          </cell>
          <cell r="E127">
            <v>0</v>
          </cell>
          <cell r="F127" t="str">
            <v>Italien</v>
          </cell>
          <cell r="G127" t="str">
            <v>Frau</v>
          </cell>
          <cell r="H127"/>
          <cell r="I127" t="str">
            <v>Isabel</v>
          </cell>
          <cell r="J127" t="str">
            <v>Knauf</v>
          </cell>
          <cell r="K127"/>
          <cell r="L127"/>
          <cell r="M127"/>
          <cell r="N127"/>
          <cell r="O127"/>
          <cell r="Q127" t="str">
            <v>KNAUF S.R.L.</v>
          </cell>
        </row>
        <row r="128">
          <cell r="A128" t="str">
            <v>0746</v>
          </cell>
          <cell r="B128" t="str">
            <v>Knauf Gypsum India Private Limited</v>
          </cell>
          <cell r="C128" t="str">
            <v>Asien/Pazifik</v>
          </cell>
          <cell r="D128" t="str">
            <v>Isabel Knauf</v>
          </cell>
          <cell r="E128">
            <v>0</v>
          </cell>
          <cell r="F128" t="str">
            <v>Indien</v>
          </cell>
          <cell r="G128"/>
          <cell r="H128"/>
          <cell r="I128"/>
          <cell r="J128"/>
          <cell r="K128"/>
          <cell r="L128"/>
          <cell r="M128"/>
          <cell r="N128"/>
          <cell r="O128"/>
          <cell r="Q128" t="str">
            <v>Knauf Gypsum India Private Limited</v>
          </cell>
        </row>
        <row r="129">
          <cell r="A129" t="str">
            <v>4068</v>
          </cell>
          <cell r="B129" t="str">
            <v>Knauf Plâtres-Fleurus SPA</v>
          </cell>
          <cell r="C129" t="str">
            <v>Naher Osten/Afrika</v>
          </cell>
          <cell r="D129" t="str">
            <v>Isabel Knauf</v>
          </cell>
          <cell r="E129">
            <v>0</v>
          </cell>
          <cell r="F129" t="str">
            <v>Algerien</v>
          </cell>
          <cell r="G129" t="str">
            <v>Herr</v>
          </cell>
          <cell r="H129"/>
          <cell r="I129" t="str">
            <v>Anouar</v>
          </cell>
          <cell r="J129" t="str">
            <v>Mahfoudhi</v>
          </cell>
          <cell r="K129" t="str">
            <v>EN</v>
          </cell>
          <cell r="L129" t="str">
            <v>anouar.mahfoudhi@knaufalgerie.com</v>
          </cell>
          <cell r="M129"/>
          <cell r="N129"/>
          <cell r="O129"/>
          <cell r="Q129" t="str">
            <v>Knauf Plâtres-Fleurus SPA</v>
          </cell>
        </row>
        <row r="130">
          <cell r="A130" t="str">
            <v>4070</v>
          </cell>
          <cell r="B130" t="str">
            <v>Knauf Tunisie Systém SARL</v>
          </cell>
          <cell r="C130" t="str">
            <v>Naher Osten/Afrika</v>
          </cell>
          <cell r="D130" t="str">
            <v>Isabel Knauf</v>
          </cell>
          <cell r="E130">
            <v>0</v>
          </cell>
          <cell r="F130" t="str">
            <v>Tunesien</v>
          </cell>
          <cell r="G130"/>
          <cell r="H130"/>
          <cell r="I130"/>
          <cell r="J130"/>
          <cell r="K130"/>
          <cell r="L130"/>
          <cell r="M130"/>
          <cell r="N130"/>
          <cell r="O130"/>
          <cell r="Q130" t="str">
            <v>Knauf Tunisie Systém SARL</v>
          </cell>
        </row>
        <row r="131">
          <cell r="A131" t="str">
            <v>4071</v>
          </cell>
          <cell r="B131" t="str">
            <v>Knauf Chargement et Logistiques de Platres</v>
          </cell>
          <cell r="C131" t="str">
            <v>Naher Osten/Afrika</v>
          </cell>
          <cell r="D131" t="str">
            <v>Isabel Knauf</v>
          </cell>
          <cell r="E131">
            <v>0</v>
          </cell>
          <cell r="F131" t="str">
            <v>Tunesien</v>
          </cell>
          <cell r="G131"/>
          <cell r="H131"/>
          <cell r="I131"/>
          <cell r="J131"/>
          <cell r="K131"/>
          <cell r="L131"/>
          <cell r="M131"/>
          <cell r="N131"/>
          <cell r="O131"/>
          <cell r="Q131" t="str">
            <v>Knauf Chargement et Logistiques de Platres</v>
          </cell>
        </row>
        <row r="132">
          <cell r="A132" t="str">
            <v>4074</v>
          </cell>
          <cell r="B132" t="str">
            <v>Knauf Africa Trade SARL</v>
          </cell>
          <cell r="C132" t="str">
            <v>Naher Osten/Afrika</v>
          </cell>
          <cell r="D132" t="str">
            <v>Isabel Knauf</v>
          </cell>
          <cell r="E132">
            <v>0</v>
          </cell>
          <cell r="F132" t="str">
            <v>Tunesien</v>
          </cell>
          <cell r="G132"/>
          <cell r="H132"/>
          <cell r="I132"/>
          <cell r="J132"/>
          <cell r="K132"/>
          <cell r="L132"/>
          <cell r="M132" t="str">
            <v>DE</v>
          </cell>
          <cell r="N132" t="str">
            <v>Ozbay.Kursat@knauf.com.tr</v>
          </cell>
          <cell r="O132" t="str">
            <v>Özbay</v>
          </cell>
          <cell r="Q132" t="str">
            <v>Knauf Africa Trade SARL</v>
          </cell>
        </row>
        <row r="133">
          <cell r="A133" t="str">
            <v>0126</v>
          </cell>
          <cell r="B133" t="str">
            <v>Knauf Gips OOO, Krasnogorsk</v>
          </cell>
          <cell r="C133" t="str">
            <v>GUS</v>
          </cell>
          <cell r="D133" t="str">
            <v>Janis Kraulis</v>
          </cell>
          <cell r="E133">
            <v>0</v>
          </cell>
          <cell r="F133" t="str">
            <v>Russland</v>
          </cell>
          <cell r="G133" t="str">
            <v>Herr</v>
          </cell>
          <cell r="H133"/>
          <cell r="I133" t="str">
            <v>Janis</v>
          </cell>
          <cell r="J133" t="str">
            <v>Kraulis</v>
          </cell>
          <cell r="K133" t="str">
            <v>DE</v>
          </cell>
          <cell r="L133" t="str">
            <v>kraulis.janis@knauf.ru</v>
          </cell>
          <cell r="M133" t="str">
            <v>DE</v>
          </cell>
          <cell r="N133" t="str">
            <v>schubert.thorsten@knauf.ru</v>
          </cell>
          <cell r="O133" t="str">
            <v>Schubert</v>
          </cell>
          <cell r="Q133" t="str">
            <v>OOO Knauf Gips</v>
          </cell>
        </row>
        <row r="134">
          <cell r="A134" t="str">
            <v>0128</v>
          </cell>
          <cell r="B134" t="str">
            <v>Knauf Gips Kuban OOO</v>
          </cell>
          <cell r="C134" t="str">
            <v>GUS</v>
          </cell>
          <cell r="D134" t="str">
            <v>Janis Kraulis</v>
          </cell>
          <cell r="E134">
            <v>0</v>
          </cell>
          <cell r="F134" t="str">
            <v>Russland</v>
          </cell>
          <cell r="G134" t="str">
            <v>Herr</v>
          </cell>
          <cell r="H134"/>
          <cell r="I134" t="str">
            <v>Janis</v>
          </cell>
          <cell r="J134" t="str">
            <v>Kraulis</v>
          </cell>
          <cell r="K134" t="str">
            <v>DE</v>
          </cell>
          <cell r="L134" t="str">
            <v>kraulis.janis@knauf.ru</v>
          </cell>
          <cell r="M134" t="str">
            <v>DE</v>
          </cell>
          <cell r="N134" t="str">
            <v>schubert.thorsten@knauf.ru</v>
          </cell>
          <cell r="O134" t="str">
            <v>Schubert</v>
          </cell>
          <cell r="Q134" t="str">
            <v>OOO Knauf Gips Kuban</v>
          </cell>
        </row>
        <row r="135">
          <cell r="A135" t="str">
            <v>0131</v>
          </cell>
          <cell r="B135" t="str">
            <v>Verkleidungs- und Baumaterialienkombinat OAO</v>
          </cell>
          <cell r="C135" t="str">
            <v>GUS</v>
          </cell>
          <cell r="D135" t="str">
            <v>Janis Kraulis</v>
          </cell>
          <cell r="E135">
            <v>0</v>
          </cell>
          <cell r="F135" t="str">
            <v>Russland</v>
          </cell>
          <cell r="G135" t="str">
            <v>Herr</v>
          </cell>
          <cell r="H135"/>
          <cell r="I135" t="str">
            <v>Janis</v>
          </cell>
          <cell r="J135" t="str">
            <v>Kraulis</v>
          </cell>
          <cell r="K135" t="str">
            <v>DE</v>
          </cell>
          <cell r="L135" t="str">
            <v>kraulis.janis@knauf.ru</v>
          </cell>
          <cell r="M135" t="str">
            <v>DE</v>
          </cell>
          <cell r="N135" t="str">
            <v>schubert.thorsten@knauf.ru</v>
          </cell>
          <cell r="O135" t="str">
            <v>Schubert</v>
          </cell>
          <cell r="Q135" t="str">
            <v>OAO Verkleidungs- und Baumaterialienkombinat</v>
          </cell>
        </row>
        <row r="136">
          <cell r="A136" t="str">
            <v>0132</v>
          </cell>
          <cell r="B136" t="str">
            <v>St. Petersburger Gipswerke GmbH &amp; Co. KG</v>
          </cell>
          <cell r="C136" t="str">
            <v>GUS</v>
          </cell>
          <cell r="D136" t="str">
            <v>Janis Kraulis</v>
          </cell>
          <cell r="E136">
            <v>0</v>
          </cell>
          <cell r="F136" t="str">
            <v>Russland</v>
          </cell>
          <cell r="G136" t="str">
            <v>Herr</v>
          </cell>
          <cell r="H136"/>
          <cell r="I136" t="str">
            <v>Janis</v>
          </cell>
          <cell r="J136" t="str">
            <v>Kraulis</v>
          </cell>
          <cell r="K136" t="str">
            <v>DE</v>
          </cell>
          <cell r="L136" t="str">
            <v>kraulis.janis@knauf.ru</v>
          </cell>
          <cell r="M136" t="str">
            <v>DE</v>
          </cell>
          <cell r="N136" t="str">
            <v>schubert.thorsten@knauf.ru</v>
          </cell>
          <cell r="O136" t="str">
            <v>Schubert</v>
          </cell>
          <cell r="Q136" t="str">
            <v>St. Petersburger Gipswerke GmbH &amp; Co. KG</v>
          </cell>
        </row>
        <row r="137">
          <cell r="A137" t="str">
            <v>0133</v>
          </cell>
          <cell r="B137" t="str">
            <v>Knauf Gips Dzershinsk OOO</v>
          </cell>
          <cell r="C137" t="str">
            <v>GUS</v>
          </cell>
          <cell r="D137" t="str">
            <v>Janis Kraulis</v>
          </cell>
          <cell r="E137">
            <v>0</v>
          </cell>
          <cell r="F137" t="str">
            <v>Russland</v>
          </cell>
          <cell r="G137" t="str">
            <v>Herr</v>
          </cell>
          <cell r="H137"/>
          <cell r="I137" t="str">
            <v>Janis</v>
          </cell>
          <cell r="J137" t="str">
            <v>Kraulis</v>
          </cell>
          <cell r="K137" t="str">
            <v>DE</v>
          </cell>
          <cell r="L137" t="str">
            <v>kraulis.janis@knauf.ru</v>
          </cell>
          <cell r="M137" t="str">
            <v>DE</v>
          </cell>
          <cell r="N137" t="str">
            <v>schubert.thorsten@knauf.ru</v>
          </cell>
          <cell r="O137" t="str">
            <v>Schubert</v>
          </cell>
          <cell r="Q137" t="str">
            <v>OOO Knauf Gips Dzershinsk</v>
          </cell>
        </row>
        <row r="138">
          <cell r="A138" t="str">
            <v>0136</v>
          </cell>
          <cell r="B138" t="str">
            <v>Gipsopolymer OAO</v>
          </cell>
          <cell r="C138" t="str">
            <v>GUS</v>
          </cell>
          <cell r="D138" t="str">
            <v>Janis Kraulis</v>
          </cell>
          <cell r="E138">
            <v>0</v>
          </cell>
          <cell r="F138" t="str">
            <v>Russland</v>
          </cell>
          <cell r="G138" t="str">
            <v>Herr</v>
          </cell>
          <cell r="H138"/>
          <cell r="I138" t="str">
            <v>Janis</v>
          </cell>
          <cell r="J138" t="str">
            <v>Kraulis</v>
          </cell>
          <cell r="K138" t="str">
            <v>DE</v>
          </cell>
          <cell r="L138" t="str">
            <v>kraulis.janis@knauf.ru</v>
          </cell>
          <cell r="M138" t="str">
            <v>DE</v>
          </cell>
          <cell r="N138" t="str">
            <v>schubert.thorsten@knauf.ru</v>
          </cell>
          <cell r="O138" t="str">
            <v>Schubert</v>
          </cell>
          <cell r="Q138" t="str">
            <v>OAO Gipsopolymer</v>
          </cell>
        </row>
        <row r="139">
          <cell r="A139" t="str">
            <v>0137</v>
          </cell>
          <cell r="B139" t="str">
            <v>Knauf Gips Tscheljabinsk OOO</v>
          </cell>
          <cell r="C139" t="str">
            <v>GUS</v>
          </cell>
          <cell r="D139" t="str">
            <v>Janis Kraulis</v>
          </cell>
          <cell r="E139">
            <v>0</v>
          </cell>
          <cell r="F139" t="str">
            <v>Russland</v>
          </cell>
          <cell r="G139" t="str">
            <v>Herr</v>
          </cell>
          <cell r="H139"/>
          <cell r="I139" t="str">
            <v>Janis</v>
          </cell>
          <cell r="J139" t="str">
            <v>Kraulis</v>
          </cell>
          <cell r="K139" t="str">
            <v>DE</v>
          </cell>
          <cell r="L139" t="str">
            <v>kraulis.janis@knauf.ru</v>
          </cell>
          <cell r="M139" t="str">
            <v>DE</v>
          </cell>
          <cell r="N139" t="str">
            <v>schubert.thorsten@knauf.ru</v>
          </cell>
          <cell r="O139" t="str">
            <v>Schubert</v>
          </cell>
          <cell r="Q139" t="str">
            <v>OOO Knauf Gips Tscheljabinsk</v>
          </cell>
        </row>
        <row r="140">
          <cell r="A140" t="str">
            <v>0145</v>
          </cell>
          <cell r="B140" t="str">
            <v>Knauf Gips Novomoskovsk OOO</v>
          </cell>
          <cell r="C140" t="str">
            <v>GUS</v>
          </cell>
          <cell r="D140" t="str">
            <v>Janis Kraulis</v>
          </cell>
          <cell r="E140">
            <v>0</v>
          </cell>
          <cell r="F140" t="str">
            <v>Russland</v>
          </cell>
          <cell r="G140" t="str">
            <v>Herr</v>
          </cell>
          <cell r="H140"/>
          <cell r="I140" t="str">
            <v>Janis</v>
          </cell>
          <cell r="J140" t="str">
            <v>Kraulis</v>
          </cell>
          <cell r="K140" t="str">
            <v>DE</v>
          </cell>
          <cell r="L140" t="str">
            <v>kraulis.janis@knauf.ru</v>
          </cell>
          <cell r="M140" t="str">
            <v>DE</v>
          </cell>
          <cell r="N140" t="str">
            <v>schubert.thorsten@knauf.ru</v>
          </cell>
          <cell r="O140" t="str">
            <v>Schubert</v>
          </cell>
          <cell r="Q140" t="str">
            <v>OOO Knauf Gips Novomoskovsk</v>
          </cell>
        </row>
        <row r="141">
          <cell r="A141" t="str">
            <v>0146</v>
          </cell>
          <cell r="B141" t="str">
            <v>Kamskoje Ustje OAO</v>
          </cell>
          <cell r="C141" t="str">
            <v>GUS</v>
          </cell>
          <cell r="D141" t="str">
            <v>Janis Kraulis</v>
          </cell>
          <cell r="E141">
            <v>0</v>
          </cell>
          <cell r="F141" t="str">
            <v>Russland</v>
          </cell>
          <cell r="G141" t="str">
            <v>Herr</v>
          </cell>
          <cell r="H141"/>
          <cell r="I141" t="str">
            <v>Janis</v>
          </cell>
          <cell r="J141" t="str">
            <v>Kraulis</v>
          </cell>
          <cell r="K141" t="str">
            <v>DE</v>
          </cell>
          <cell r="L141" t="str">
            <v>kraulis.janis@knauf.ru</v>
          </cell>
          <cell r="M141" t="str">
            <v>DE</v>
          </cell>
          <cell r="N141" t="str">
            <v>schubert.thorsten@knauf.ru</v>
          </cell>
          <cell r="O141" t="str">
            <v>Schubert</v>
          </cell>
          <cell r="Q141" t="str">
            <v>OAO Kamskoje Ustje</v>
          </cell>
        </row>
        <row r="142">
          <cell r="A142" t="str">
            <v>0147</v>
          </cell>
          <cell r="B142" t="str">
            <v>Knauf Gips Baskuntschak ZAO</v>
          </cell>
          <cell r="C142" t="str">
            <v>GUS</v>
          </cell>
          <cell r="D142" t="str">
            <v>Janis Kraulis</v>
          </cell>
          <cell r="E142">
            <v>0</v>
          </cell>
          <cell r="F142" t="str">
            <v>Russland</v>
          </cell>
          <cell r="G142" t="str">
            <v>Herr</v>
          </cell>
          <cell r="H142"/>
          <cell r="I142" t="str">
            <v>Janis</v>
          </cell>
          <cell r="J142" t="str">
            <v>Kraulis</v>
          </cell>
          <cell r="K142" t="str">
            <v>DE</v>
          </cell>
          <cell r="L142" t="str">
            <v>kraulis.janis@knauf.ru</v>
          </cell>
          <cell r="M142" t="str">
            <v>DE</v>
          </cell>
          <cell r="N142" t="str">
            <v>schubert.thorsten@knauf.ru</v>
          </cell>
          <cell r="O142" t="str">
            <v>Schubert</v>
          </cell>
          <cell r="Q142" t="str">
            <v>ZAO Knauf Gips Baskuntschak</v>
          </cell>
        </row>
        <row r="143">
          <cell r="A143" t="str">
            <v>0150</v>
          </cell>
          <cell r="B143" t="str">
            <v>Knauf Gips Kiev TOV</v>
          </cell>
          <cell r="C143" t="str">
            <v>GUS</v>
          </cell>
          <cell r="D143" t="str">
            <v>Janis Kraulis</v>
          </cell>
          <cell r="E143">
            <v>0</v>
          </cell>
          <cell r="F143" t="str">
            <v>Ukraine</v>
          </cell>
          <cell r="G143" t="str">
            <v>Herr</v>
          </cell>
          <cell r="H143"/>
          <cell r="I143" t="str">
            <v>Janis</v>
          </cell>
          <cell r="J143" t="str">
            <v>Kraulis</v>
          </cell>
          <cell r="K143" t="str">
            <v>DE</v>
          </cell>
          <cell r="L143" t="str">
            <v>kraulis.janis@knauf.ru</v>
          </cell>
          <cell r="M143" t="str">
            <v>DE</v>
          </cell>
          <cell r="N143" t="str">
            <v>schubert.thorsten@knauf.ru</v>
          </cell>
          <cell r="O143" t="str">
            <v>Schubert</v>
          </cell>
          <cell r="Q143" t="str">
            <v>TOV Knauf Gips Kiev</v>
          </cell>
        </row>
        <row r="144">
          <cell r="A144" t="str">
            <v>0204</v>
          </cell>
          <cell r="B144" t="str">
            <v>Knauf Marketing Kasan OOO</v>
          </cell>
          <cell r="C144" t="str">
            <v>GUS</v>
          </cell>
          <cell r="D144" t="str">
            <v>Janis Kraulis</v>
          </cell>
          <cell r="E144">
            <v>0</v>
          </cell>
          <cell r="F144" t="str">
            <v>Russland</v>
          </cell>
          <cell r="G144" t="str">
            <v>Herr</v>
          </cell>
          <cell r="H144"/>
          <cell r="I144" t="str">
            <v>Janis</v>
          </cell>
          <cell r="J144" t="str">
            <v>Kraulis</v>
          </cell>
          <cell r="K144" t="str">
            <v>DE</v>
          </cell>
          <cell r="L144" t="str">
            <v>kraulis.janis@knauf.ru</v>
          </cell>
          <cell r="M144" t="str">
            <v>DE</v>
          </cell>
          <cell r="N144" t="str">
            <v>schubert.thorsten@knauf.ru</v>
          </cell>
          <cell r="O144" t="str">
            <v>Schubert</v>
          </cell>
          <cell r="Q144" t="str">
            <v>OOO Knauf Marketing Kasan</v>
          </cell>
        </row>
        <row r="145">
          <cell r="A145" t="str">
            <v>0208</v>
          </cell>
          <cell r="B145" t="str">
            <v>Tigi Kompek ZAO</v>
          </cell>
          <cell r="C145" t="str">
            <v>GUS</v>
          </cell>
          <cell r="D145" t="str">
            <v>Janis Kraulis</v>
          </cell>
          <cell r="E145">
            <v>0</v>
          </cell>
          <cell r="F145" t="str">
            <v>Russland</v>
          </cell>
          <cell r="G145" t="str">
            <v>Herr</v>
          </cell>
          <cell r="H145"/>
          <cell r="I145" t="str">
            <v>Janis</v>
          </cell>
          <cell r="J145" t="str">
            <v>Kraulis</v>
          </cell>
          <cell r="K145" t="str">
            <v>DE</v>
          </cell>
          <cell r="L145" t="str">
            <v>kraulis.janis@knauf.ru</v>
          </cell>
          <cell r="M145" t="str">
            <v>DE</v>
          </cell>
          <cell r="N145" t="str">
            <v>schubert.thorsten@knauf.ru</v>
          </cell>
          <cell r="O145" t="str">
            <v>Schubert</v>
          </cell>
          <cell r="Q145" t="str">
            <v>ZAO Tigi Kompek</v>
          </cell>
        </row>
        <row r="146">
          <cell r="A146" t="str">
            <v>0212</v>
          </cell>
          <cell r="B146" t="str">
            <v>Knauf Marketing DF, Kiev</v>
          </cell>
          <cell r="C146" t="str">
            <v>GUS</v>
          </cell>
          <cell r="D146" t="str">
            <v>Janis Kraulis</v>
          </cell>
          <cell r="E146">
            <v>0</v>
          </cell>
          <cell r="F146" t="str">
            <v>Ukraine</v>
          </cell>
          <cell r="G146" t="str">
            <v>Herr</v>
          </cell>
          <cell r="H146"/>
          <cell r="I146" t="str">
            <v>Janis</v>
          </cell>
          <cell r="J146" t="str">
            <v>Kraulis</v>
          </cell>
          <cell r="K146" t="str">
            <v>DE</v>
          </cell>
          <cell r="L146" t="str">
            <v>kraulis.janis@knauf.ru</v>
          </cell>
          <cell r="M146" t="str">
            <v>DE</v>
          </cell>
          <cell r="N146" t="str">
            <v>schubert.thorsten@knauf.ru</v>
          </cell>
          <cell r="O146" t="str">
            <v>Schubert</v>
          </cell>
          <cell r="Q146" t="str">
            <v>DF Knauf Marketing</v>
          </cell>
        </row>
        <row r="147">
          <cell r="A147" t="str">
            <v>0258</v>
          </cell>
          <cell r="B147" t="str">
            <v>Knauf Service OOO, Moskau</v>
          </cell>
          <cell r="C147" t="str">
            <v>GUS</v>
          </cell>
          <cell r="D147" t="str">
            <v>Janis Kraulis</v>
          </cell>
          <cell r="E147">
            <v>0</v>
          </cell>
          <cell r="F147" t="str">
            <v>Russland</v>
          </cell>
          <cell r="G147" t="str">
            <v>Herr</v>
          </cell>
          <cell r="H147"/>
          <cell r="I147" t="str">
            <v>Janis</v>
          </cell>
          <cell r="J147" t="str">
            <v>Kraulis</v>
          </cell>
          <cell r="K147" t="str">
            <v>DE</v>
          </cell>
          <cell r="L147" t="str">
            <v>kraulis.janis@knauf.ru</v>
          </cell>
          <cell r="M147" t="str">
            <v>DE</v>
          </cell>
          <cell r="N147" t="str">
            <v>schubert.thorsten@knauf.ru</v>
          </cell>
          <cell r="O147" t="str">
            <v>Schubert</v>
          </cell>
          <cell r="Q147" t="str">
            <v>OOO Knauf Service</v>
          </cell>
        </row>
        <row r="148">
          <cell r="A148" t="str">
            <v>0268</v>
          </cell>
          <cell r="B148" t="str">
            <v>Knauf Gips Kaptschagaj TOO</v>
          </cell>
          <cell r="C148" t="str">
            <v>GUS</v>
          </cell>
          <cell r="D148" t="str">
            <v>Janis Kraulis</v>
          </cell>
          <cell r="E148">
            <v>0</v>
          </cell>
          <cell r="F148" t="str">
            <v>Kasachstan</v>
          </cell>
          <cell r="G148" t="str">
            <v>Herr</v>
          </cell>
          <cell r="H148"/>
          <cell r="I148" t="str">
            <v>Janis</v>
          </cell>
          <cell r="J148" t="str">
            <v>Kraulis</v>
          </cell>
          <cell r="K148" t="str">
            <v>DE</v>
          </cell>
          <cell r="L148" t="str">
            <v>kraulis.janis@knauf.ru</v>
          </cell>
          <cell r="M148" t="str">
            <v>DE</v>
          </cell>
          <cell r="N148" t="str">
            <v>schubert.thorsten@knauf.ru</v>
          </cell>
          <cell r="O148" t="str">
            <v>Schubert</v>
          </cell>
          <cell r="Q148" t="str">
            <v>TOO Knauf Gips Kaptschagaj, ein Unternehmen mit Beteiligungder DEG</v>
          </cell>
        </row>
        <row r="149">
          <cell r="A149" t="str">
            <v>0269</v>
          </cell>
          <cell r="B149" t="str">
            <v>Knauf Gips Kungur OOO</v>
          </cell>
          <cell r="C149" t="str">
            <v>GUS</v>
          </cell>
          <cell r="D149" t="str">
            <v>Janis Kraulis</v>
          </cell>
          <cell r="E149">
            <v>0</v>
          </cell>
          <cell r="F149" t="str">
            <v>Russland</v>
          </cell>
          <cell r="G149" t="str">
            <v>Herr</v>
          </cell>
          <cell r="H149"/>
          <cell r="I149" t="str">
            <v>Janis</v>
          </cell>
          <cell r="J149" t="str">
            <v>Kraulis</v>
          </cell>
          <cell r="K149" t="str">
            <v>DE</v>
          </cell>
          <cell r="L149" t="str">
            <v>kraulis.janis@knauf.ru</v>
          </cell>
          <cell r="M149" t="str">
            <v>DE</v>
          </cell>
          <cell r="N149" t="str">
            <v>schubert.thorsten@knauf.ru</v>
          </cell>
          <cell r="O149" t="str">
            <v>Schubert</v>
          </cell>
          <cell r="Q149" t="str">
            <v>OOO Knauf Gips Kungur</v>
          </cell>
        </row>
        <row r="150">
          <cell r="A150" t="str">
            <v>0279</v>
          </cell>
          <cell r="B150" t="str">
            <v>Knauf Gips Donbass TOO</v>
          </cell>
          <cell r="C150" t="str">
            <v>GUS</v>
          </cell>
          <cell r="D150" t="str">
            <v>Janis Kraulis</v>
          </cell>
          <cell r="E150">
            <v>0</v>
          </cell>
          <cell r="F150" t="str">
            <v>Ukraine</v>
          </cell>
          <cell r="G150" t="str">
            <v>Herr</v>
          </cell>
          <cell r="H150"/>
          <cell r="I150" t="str">
            <v>Janis</v>
          </cell>
          <cell r="J150" t="str">
            <v>Kraulis</v>
          </cell>
          <cell r="K150" t="str">
            <v>DE</v>
          </cell>
          <cell r="L150" t="str">
            <v>kraulis.janis@knauf.ru</v>
          </cell>
          <cell r="M150" t="str">
            <v>DE</v>
          </cell>
          <cell r="N150" t="str">
            <v>schubert.thorsten@knauf.ru</v>
          </cell>
          <cell r="O150" t="str">
            <v>Schubert</v>
          </cell>
          <cell r="Q150" t="str">
            <v>TOO Knauf Gips Donbass</v>
          </cell>
        </row>
        <row r="151">
          <cell r="A151" t="str">
            <v>0316</v>
          </cell>
          <cell r="B151" t="str">
            <v>Knauf Marketing Bauprodukti DF</v>
          </cell>
          <cell r="C151" t="str">
            <v>GUS</v>
          </cell>
          <cell r="D151" t="str">
            <v>Janis Kraulis</v>
          </cell>
          <cell r="E151">
            <v>0</v>
          </cell>
          <cell r="F151" t="str">
            <v>Ukraine</v>
          </cell>
          <cell r="G151" t="str">
            <v>Herr</v>
          </cell>
          <cell r="H151"/>
          <cell r="I151" t="str">
            <v>Janis</v>
          </cell>
          <cell r="J151" t="str">
            <v>Kraulis</v>
          </cell>
          <cell r="K151" t="str">
            <v>DE</v>
          </cell>
          <cell r="L151" t="str">
            <v>kraulis.janis@knauf.ru</v>
          </cell>
          <cell r="M151"/>
          <cell r="N151"/>
          <cell r="O151"/>
          <cell r="Q151" t="str">
            <v>DF Knauf Marketing Bauprodukti</v>
          </cell>
        </row>
        <row r="152">
          <cell r="A152" t="str">
            <v>0317</v>
          </cell>
          <cell r="B152" t="str">
            <v>Knauf Service Ukraine TU</v>
          </cell>
          <cell r="C152" t="str">
            <v>GUS</v>
          </cell>
          <cell r="D152" t="str">
            <v>Janis Kraulis</v>
          </cell>
          <cell r="E152">
            <v>0</v>
          </cell>
          <cell r="F152" t="str">
            <v>Ukraine</v>
          </cell>
          <cell r="G152" t="str">
            <v>Herr</v>
          </cell>
          <cell r="H152"/>
          <cell r="I152" t="str">
            <v>Janis</v>
          </cell>
          <cell r="J152" t="str">
            <v>Kraulis</v>
          </cell>
          <cell r="K152" t="str">
            <v>DE</v>
          </cell>
          <cell r="L152" t="str">
            <v>kraulis.janis@knauf.ru</v>
          </cell>
          <cell r="M152" t="str">
            <v>DE</v>
          </cell>
          <cell r="N152" t="str">
            <v>schubert.thorsten@knauf.ru</v>
          </cell>
          <cell r="O152" t="str">
            <v>Schubert</v>
          </cell>
          <cell r="Q152" t="str">
            <v>TU Knauf Service Ukraine</v>
          </cell>
        </row>
        <row r="153">
          <cell r="A153" t="str">
            <v>0318</v>
          </cell>
          <cell r="B153" t="str">
            <v>Knauf Marketing Taschkent OOO</v>
          </cell>
          <cell r="C153" t="str">
            <v>GUS</v>
          </cell>
          <cell r="D153" t="str">
            <v>Janis Kraulis</v>
          </cell>
          <cell r="E153">
            <v>0</v>
          </cell>
          <cell r="F153" t="str">
            <v>Usbekistan</v>
          </cell>
          <cell r="G153" t="str">
            <v>Herr</v>
          </cell>
          <cell r="H153"/>
          <cell r="I153" t="str">
            <v>Janis</v>
          </cell>
          <cell r="J153" t="str">
            <v>Kraulis</v>
          </cell>
          <cell r="K153" t="str">
            <v>DE</v>
          </cell>
          <cell r="L153" t="str">
            <v>kraulis.janis@knauf.ru</v>
          </cell>
          <cell r="M153" t="str">
            <v>DE</v>
          </cell>
          <cell r="N153" t="str">
            <v>schubert.thorsten@knauf.ru</v>
          </cell>
          <cell r="O153" t="str">
            <v>Schubert</v>
          </cell>
          <cell r="Q153" t="str">
            <v>OOO Knauf Marketing Taschkent</v>
          </cell>
        </row>
        <row r="154">
          <cell r="A154" t="str">
            <v>0366</v>
          </cell>
          <cell r="B154" t="str">
            <v>ISI Gips Inder TOO</v>
          </cell>
          <cell r="C154" t="str">
            <v>GUS</v>
          </cell>
          <cell r="D154" t="str">
            <v>Janis Kraulis</v>
          </cell>
          <cell r="E154">
            <v>0</v>
          </cell>
          <cell r="F154" t="str">
            <v>Kasachstan</v>
          </cell>
          <cell r="G154" t="str">
            <v>Herr</v>
          </cell>
          <cell r="H154"/>
          <cell r="I154" t="str">
            <v>Janis</v>
          </cell>
          <cell r="J154" t="str">
            <v>Kraulis</v>
          </cell>
          <cell r="K154" t="str">
            <v>DE</v>
          </cell>
          <cell r="L154" t="str">
            <v>kraulis.janis@knauf.ru</v>
          </cell>
          <cell r="M154" t="str">
            <v>DE</v>
          </cell>
          <cell r="N154" t="str">
            <v>schubert.thorsten@knauf.ru</v>
          </cell>
          <cell r="O154" t="str">
            <v>Schubert</v>
          </cell>
          <cell r="Q154" t="str">
            <v>TOO ISI Gips Inder</v>
          </cell>
        </row>
        <row r="155">
          <cell r="A155" t="str">
            <v>0367</v>
          </cell>
          <cell r="B155" t="str">
            <v>Knauf Gips Taras TOO</v>
          </cell>
          <cell r="C155" t="str">
            <v>GUS</v>
          </cell>
          <cell r="D155" t="str">
            <v>Janis Kraulis</v>
          </cell>
          <cell r="E155">
            <v>0</v>
          </cell>
          <cell r="F155" t="str">
            <v>Kasachstan</v>
          </cell>
          <cell r="G155" t="str">
            <v>Herr</v>
          </cell>
          <cell r="H155"/>
          <cell r="I155" t="str">
            <v>Janis</v>
          </cell>
          <cell r="J155" t="str">
            <v>Kraulis</v>
          </cell>
          <cell r="K155" t="str">
            <v>DE</v>
          </cell>
          <cell r="L155" t="str">
            <v>kraulis.janis@knauf.ru</v>
          </cell>
          <cell r="M155" t="str">
            <v>DE</v>
          </cell>
          <cell r="N155" t="str">
            <v>schubert.thorsten@knauf.ru</v>
          </cell>
          <cell r="O155" t="str">
            <v>Schubert</v>
          </cell>
          <cell r="Q155" t="str">
            <v>TOO Knauf Gips Taras</v>
          </cell>
        </row>
        <row r="156">
          <cell r="A156" t="str">
            <v>0374</v>
          </cell>
          <cell r="B156" t="str">
            <v>Knauf Marketing Minsk</v>
          </cell>
          <cell r="C156" t="str">
            <v>GUS</v>
          </cell>
          <cell r="D156" t="str">
            <v>Janis Kraulis</v>
          </cell>
          <cell r="E156">
            <v>0</v>
          </cell>
          <cell r="F156" t="str">
            <v>Weißrussland</v>
          </cell>
          <cell r="G156" t="str">
            <v>Herr</v>
          </cell>
          <cell r="H156"/>
          <cell r="I156" t="str">
            <v>Janis</v>
          </cell>
          <cell r="J156" t="str">
            <v>Kraulis</v>
          </cell>
          <cell r="K156" t="str">
            <v>DE</v>
          </cell>
          <cell r="L156" t="str">
            <v>kraulis.janis@knauf.ru</v>
          </cell>
          <cell r="M156" t="str">
            <v>DE</v>
          </cell>
          <cell r="N156" t="str">
            <v>schubert.thorsten@knauf.ru</v>
          </cell>
          <cell r="O156" t="str">
            <v>Schubert</v>
          </cell>
          <cell r="Q156" t="str">
            <v>Knauf Marketing Minsk</v>
          </cell>
        </row>
        <row r="157">
          <cell r="A157" t="str">
            <v>0379</v>
          </cell>
          <cell r="B157" t="str">
            <v>Knauf Gips Kolpino OOO</v>
          </cell>
          <cell r="C157" t="str">
            <v>GUS</v>
          </cell>
          <cell r="D157" t="str">
            <v>Janis Kraulis</v>
          </cell>
          <cell r="E157">
            <v>0</v>
          </cell>
          <cell r="F157" t="str">
            <v>Russland</v>
          </cell>
          <cell r="G157" t="str">
            <v>Herr</v>
          </cell>
          <cell r="H157"/>
          <cell r="I157" t="str">
            <v>Janis</v>
          </cell>
          <cell r="J157" t="str">
            <v>Kraulis</v>
          </cell>
          <cell r="K157" t="str">
            <v>DE</v>
          </cell>
          <cell r="L157" t="str">
            <v>kraulis.janis@knauf.ru</v>
          </cell>
          <cell r="M157" t="str">
            <v>DE</v>
          </cell>
          <cell r="N157" t="str">
            <v>schubert.thorsten@knauf.ru</v>
          </cell>
          <cell r="O157" t="str">
            <v>Schubert</v>
          </cell>
          <cell r="Q157" t="str">
            <v>OOO Knauf Gips Kolpino</v>
          </cell>
        </row>
        <row r="158">
          <cell r="A158" t="str">
            <v>0380</v>
          </cell>
          <cell r="B158" t="str">
            <v>SP Bucharagips OAO</v>
          </cell>
          <cell r="C158" t="str">
            <v>GUS</v>
          </cell>
          <cell r="D158" t="str">
            <v>Janis Kraulis</v>
          </cell>
          <cell r="E158">
            <v>0</v>
          </cell>
          <cell r="F158" t="str">
            <v>Usbekistan</v>
          </cell>
          <cell r="G158" t="str">
            <v>Herr</v>
          </cell>
          <cell r="H158"/>
          <cell r="I158" t="str">
            <v>Janis</v>
          </cell>
          <cell r="J158" t="str">
            <v>Kraulis</v>
          </cell>
          <cell r="K158" t="str">
            <v>DE</v>
          </cell>
          <cell r="L158" t="str">
            <v>kraulis.janis@knauf.ru</v>
          </cell>
          <cell r="M158" t="str">
            <v>DE</v>
          </cell>
          <cell r="N158" t="str">
            <v>schubert.thorsten@knauf.ru</v>
          </cell>
          <cell r="O158" t="str">
            <v>Schubert</v>
          </cell>
          <cell r="Q158" t="str">
            <v>SP Bucharagips OAO</v>
          </cell>
        </row>
        <row r="159">
          <cell r="A159" t="str">
            <v>0602</v>
          </cell>
          <cell r="B159" t="str">
            <v>Knauf Gips Skala TOV</v>
          </cell>
          <cell r="C159" t="str">
            <v>GUS</v>
          </cell>
          <cell r="D159" t="str">
            <v>Janis Kraulis</v>
          </cell>
          <cell r="E159">
            <v>0</v>
          </cell>
          <cell r="F159" t="str">
            <v>Ukraine</v>
          </cell>
          <cell r="G159" t="str">
            <v>Herr</v>
          </cell>
          <cell r="H159"/>
          <cell r="I159" t="str">
            <v>Janis</v>
          </cell>
          <cell r="J159" t="str">
            <v>Kraulis</v>
          </cell>
          <cell r="K159" t="str">
            <v>DE</v>
          </cell>
          <cell r="L159" t="str">
            <v>kraulis.janis@knauf.ru</v>
          </cell>
          <cell r="M159" t="str">
            <v>DE</v>
          </cell>
          <cell r="N159" t="str">
            <v>schubert.thorsten@knauf.ru</v>
          </cell>
          <cell r="O159" t="str">
            <v>Schubert</v>
          </cell>
          <cell r="Q159" t="str">
            <v>TOV Knauf Gips Skala</v>
          </cell>
        </row>
        <row r="160">
          <cell r="A160" t="str">
            <v>0604</v>
          </cell>
          <cell r="B160" t="str">
            <v>IP Knauf Gips Buchara OOO</v>
          </cell>
          <cell r="C160" t="str">
            <v>GUS</v>
          </cell>
          <cell r="D160" t="str">
            <v>Janis Kraulis</v>
          </cell>
          <cell r="E160">
            <v>0</v>
          </cell>
          <cell r="F160" t="str">
            <v>Usbekistan</v>
          </cell>
          <cell r="G160" t="str">
            <v>Herr</v>
          </cell>
          <cell r="H160"/>
          <cell r="I160" t="str">
            <v>Janis</v>
          </cell>
          <cell r="J160" t="str">
            <v>Kraulis</v>
          </cell>
          <cell r="K160" t="str">
            <v>DE</v>
          </cell>
          <cell r="L160" t="str">
            <v>kraulis.janis@knauf.ru</v>
          </cell>
          <cell r="M160" t="str">
            <v>DE</v>
          </cell>
          <cell r="N160" t="str">
            <v>schubert.thorsten@knauf.ru</v>
          </cell>
          <cell r="O160" t="str">
            <v>Schubert</v>
          </cell>
          <cell r="Q160" t="str">
            <v>IP Knauf Gips Buchara OOO</v>
          </cell>
        </row>
        <row r="161">
          <cell r="A161" t="str">
            <v>0605</v>
          </cell>
          <cell r="B161" t="str">
            <v>Gilan and Knauf Gipso-karton MMC</v>
          </cell>
          <cell r="C161" t="str">
            <v>GUS</v>
          </cell>
          <cell r="D161" t="str">
            <v>Janis Kraulis</v>
          </cell>
          <cell r="E161">
            <v>0</v>
          </cell>
          <cell r="F161" t="str">
            <v>Aserbaidschan</v>
          </cell>
          <cell r="G161" t="str">
            <v>Herr</v>
          </cell>
          <cell r="H161"/>
          <cell r="I161" t="str">
            <v>Janis</v>
          </cell>
          <cell r="J161" t="str">
            <v>Kraulis</v>
          </cell>
          <cell r="K161" t="str">
            <v>DE</v>
          </cell>
          <cell r="L161" t="str">
            <v>kraulis.janis@knauf.ru</v>
          </cell>
          <cell r="M161" t="str">
            <v>DE</v>
          </cell>
          <cell r="N161" t="str">
            <v>schubert.thorsten@knauf.ru</v>
          </cell>
          <cell r="O161" t="str">
            <v>Schubert</v>
          </cell>
          <cell r="Q161" t="str">
            <v>Gilan and Knauf Gipso-karton MMC</v>
          </cell>
        </row>
        <row r="162">
          <cell r="A162" t="str">
            <v>0609</v>
          </cell>
          <cell r="B162" t="str">
            <v>Knauf Gips Baikal OOO</v>
          </cell>
          <cell r="C162" t="str">
            <v>GUS</v>
          </cell>
          <cell r="D162" t="str">
            <v>Janis Kraulis</v>
          </cell>
          <cell r="E162">
            <v>0</v>
          </cell>
          <cell r="F162" t="str">
            <v>Russland</v>
          </cell>
          <cell r="G162" t="str">
            <v>Herr</v>
          </cell>
          <cell r="H162"/>
          <cell r="I162" t="str">
            <v>Janis</v>
          </cell>
          <cell r="J162" t="str">
            <v>Kraulis</v>
          </cell>
          <cell r="K162" t="str">
            <v>DE</v>
          </cell>
          <cell r="L162" t="str">
            <v>kraulis.janis@knauf.ru</v>
          </cell>
          <cell r="M162" t="str">
            <v>DE</v>
          </cell>
          <cell r="N162" t="str">
            <v>schubert.thorsten@knauf.ru</v>
          </cell>
          <cell r="O162" t="str">
            <v>Schubert</v>
          </cell>
          <cell r="Q162" t="str">
            <v>OOO Knauf Gips Baikal</v>
          </cell>
        </row>
        <row r="163">
          <cell r="A163" t="str">
            <v>0615</v>
          </cell>
          <cell r="B163" t="str">
            <v>Knauf Marketing Baku MMC</v>
          </cell>
          <cell r="C163" t="str">
            <v>GUS</v>
          </cell>
          <cell r="D163" t="str">
            <v>Janis Kraulis</v>
          </cell>
          <cell r="E163">
            <v>0</v>
          </cell>
          <cell r="F163" t="str">
            <v>Aserbaidschan</v>
          </cell>
          <cell r="G163" t="str">
            <v>Herr</v>
          </cell>
          <cell r="H163"/>
          <cell r="I163" t="str">
            <v>Janis</v>
          </cell>
          <cell r="J163" t="str">
            <v>Kraulis</v>
          </cell>
          <cell r="K163" t="str">
            <v>DE</v>
          </cell>
          <cell r="L163" t="str">
            <v>kraulis.janis@knauf.ru</v>
          </cell>
          <cell r="M163" t="str">
            <v>DE</v>
          </cell>
          <cell r="N163" t="str">
            <v>schubert.thorsten@knauf.ru</v>
          </cell>
          <cell r="O163" t="str">
            <v>Schubert</v>
          </cell>
          <cell r="Q163" t="str">
            <v>Knauf Marketing Baku MMC</v>
          </cell>
        </row>
        <row r="164">
          <cell r="A164" t="str">
            <v>0616</v>
          </cell>
          <cell r="B164" t="str">
            <v>Knauf Marketing Sh.P.S. Tiblissi</v>
          </cell>
          <cell r="C164" t="str">
            <v>GUS</v>
          </cell>
          <cell r="D164" t="str">
            <v>Janis Kraulis</v>
          </cell>
          <cell r="E164">
            <v>0</v>
          </cell>
          <cell r="F164" t="str">
            <v>Georgien</v>
          </cell>
          <cell r="G164" t="str">
            <v>Herr</v>
          </cell>
          <cell r="H164"/>
          <cell r="I164" t="str">
            <v>Janis</v>
          </cell>
          <cell r="J164" t="str">
            <v>Kraulis</v>
          </cell>
          <cell r="K164" t="str">
            <v>DE</v>
          </cell>
          <cell r="L164" t="str">
            <v>kraulis.janis@knauf.ru</v>
          </cell>
          <cell r="M164" t="str">
            <v>DE</v>
          </cell>
          <cell r="N164" t="str">
            <v>schubert.thorsten@knauf.ru</v>
          </cell>
          <cell r="O164" t="str">
            <v>Schubert</v>
          </cell>
          <cell r="Q164" t="str">
            <v>Knauf Marketing Sh.P.S. Tiblissi</v>
          </cell>
        </row>
        <row r="165">
          <cell r="A165" t="str">
            <v>0633</v>
          </cell>
          <cell r="B165" t="str">
            <v>Knauf Gips Fastiv TOV, Kiev</v>
          </cell>
          <cell r="C165" t="str">
            <v>GUS</v>
          </cell>
          <cell r="D165" t="str">
            <v>Janis Kraulis</v>
          </cell>
          <cell r="E165">
            <v>0</v>
          </cell>
          <cell r="F165" t="str">
            <v>Ukraine</v>
          </cell>
          <cell r="G165" t="str">
            <v>Herr</v>
          </cell>
          <cell r="H165"/>
          <cell r="I165" t="str">
            <v>Janis</v>
          </cell>
          <cell r="J165" t="str">
            <v>Kraulis</v>
          </cell>
          <cell r="K165" t="str">
            <v>DE</v>
          </cell>
          <cell r="L165" t="str">
            <v>kraulis.janis@knauf.ru</v>
          </cell>
          <cell r="M165" t="str">
            <v>DE</v>
          </cell>
          <cell r="N165" t="str">
            <v>schubert.thorsten@knauf.ru</v>
          </cell>
          <cell r="O165" t="str">
            <v>Schubert</v>
          </cell>
          <cell r="Q165" t="str">
            <v>TOV Knauf Gips Fastiv</v>
          </cell>
        </row>
        <row r="166">
          <cell r="A166" t="str">
            <v>0636</v>
          </cell>
          <cell r="B166" t="str">
            <v>Knauf Armenia LLC</v>
          </cell>
          <cell r="C166" t="str">
            <v>GUS</v>
          </cell>
          <cell r="D166" t="str">
            <v>Janis Kraulis</v>
          </cell>
          <cell r="E166">
            <v>0</v>
          </cell>
          <cell r="F166" t="str">
            <v>Armenien</v>
          </cell>
          <cell r="G166" t="str">
            <v>Herr</v>
          </cell>
          <cell r="H166"/>
          <cell r="I166" t="str">
            <v>Gagik</v>
          </cell>
          <cell r="J166" t="str">
            <v>Jrbashyan</v>
          </cell>
          <cell r="K166" t="str">
            <v>EN</v>
          </cell>
          <cell r="L166" t="str">
            <v>g.jrbashyan@knauf.am</v>
          </cell>
          <cell r="M166" t="str">
            <v>DE</v>
          </cell>
          <cell r="N166" t="str">
            <v>schubert.thorsten@knauf.ru</v>
          </cell>
          <cell r="O166" t="str">
            <v>Schubert</v>
          </cell>
          <cell r="Q166" t="str">
            <v>Knauf Armenia LLC</v>
          </cell>
        </row>
        <row r="167">
          <cell r="A167" t="str">
            <v>0637</v>
          </cell>
          <cell r="B167" t="str">
            <v>Knaufgips HHK</v>
          </cell>
          <cell r="C167" t="str">
            <v>GUS</v>
          </cell>
          <cell r="D167" t="str">
            <v>Janis Kraulis</v>
          </cell>
          <cell r="E167">
            <v>0</v>
          </cell>
          <cell r="F167" t="str">
            <v>Mongolei</v>
          </cell>
          <cell r="G167" t="str">
            <v>Herr</v>
          </cell>
          <cell r="H167"/>
          <cell r="I167" t="str">
            <v>Janis</v>
          </cell>
          <cell r="J167" t="str">
            <v>Kraulis</v>
          </cell>
          <cell r="K167" t="str">
            <v>DE</v>
          </cell>
          <cell r="L167" t="str">
            <v>kraulis.janis@knauf.ru</v>
          </cell>
          <cell r="M167" t="str">
            <v>DE</v>
          </cell>
          <cell r="N167" t="str">
            <v>schubert.thorsten@knauf.ru</v>
          </cell>
          <cell r="O167" t="str">
            <v>Schubert</v>
          </cell>
          <cell r="Q167" t="str">
            <v>Knaufgips HHK</v>
          </cell>
        </row>
        <row r="168">
          <cell r="A168" t="str">
            <v>0649</v>
          </cell>
          <cell r="B168" t="str">
            <v>VORLÄUFIGER NAME Classic Board, Angren</v>
          </cell>
          <cell r="C168" t="str">
            <v>GUS</v>
          </cell>
          <cell r="D168" t="str">
            <v>Janis Kraulis</v>
          </cell>
          <cell r="E168">
            <v>0</v>
          </cell>
          <cell r="F168" t="str">
            <v>Usbekistan</v>
          </cell>
          <cell r="G168"/>
          <cell r="H168"/>
          <cell r="I168"/>
          <cell r="J168"/>
          <cell r="K168"/>
          <cell r="L168"/>
          <cell r="M168"/>
          <cell r="N168"/>
          <cell r="O168"/>
          <cell r="Q168" t="str">
            <v>VORLÄUFIGER NAME Classic Board, Angren</v>
          </cell>
        </row>
        <row r="169">
          <cell r="A169" t="str">
            <v>0651</v>
          </cell>
          <cell r="B169" t="str">
            <v>Knauf Gips Tbilisi Sh.P.S.</v>
          </cell>
          <cell r="C169" t="str">
            <v>GUS</v>
          </cell>
          <cell r="D169" t="str">
            <v>Janis Kraulis</v>
          </cell>
          <cell r="E169">
            <v>0</v>
          </cell>
          <cell r="F169" t="str">
            <v>Georgien</v>
          </cell>
          <cell r="G169" t="str">
            <v>Herr</v>
          </cell>
          <cell r="H169"/>
          <cell r="I169" t="str">
            <v>Janis</v>
          </cell>
          <cell r="J169" t="str">
            <v>Kraulis</v>
          </cell>
          <cell r="K169" t="str">
            <v>DE</v>
          </cell>
          <cell r="L169" t="str">
            <v>kraulis.janis@knauf.ru</v>
          </cell>
          <cell r="M169" t="str">
            <v>DE</v>
          </cell>
          <cell r="N169" t="str">
            <v>schubert.thorsten@knauf.ru</v>
          </cell>
          <cell r="O169" t="str">
            <v>Schubert</v>
          </cell>
          <cell r="Q169" t="str">
            <v>Knauf Gips Tbilisi Sh.P.S.</v>
          </cell>
        </row>
        <row r="170">
          <cell r="A170" t="str">
            <v>0656</v>
          </cell>
          <cell r="B170" t="str">
            <v>Knauf Petroboard AO</v>
          </cell>
          <cell r="C170" t="str">
            <v>GUS</v>
          </cell>
          <cell r="D170" t="str">
            <v>Janis Kraulis</v>
          </cell>
          <cell r="E170">
            <v>0</v>
          </cell>
          <cell r="F170" t="str">
            <v>Russland</v>
          </cell>
          <cell r="G170" t="str">
            <v>Herr</v>
          </cell>
          <cell r="H170"/>
          <cell r="I170" t="str">
            <v>Janis</v>
          </cell>
          <cell r="J170" t="str">
            <v>Kraulis</v>
          </cell>
          <cell r="K170" t="str">
            <v>DE</v>
          </cell>
          <cell r="L170" t="str">
            <v>kraulis.janis@knauf.ru</v>
          </cell>
          <cell r="M170" t="str">
            <v>DE</v>
          </cell>
          <cell r="N170" t="str">
            <v>schubert.thorsten@knauf.ru</v>
          </cell>
          <cell r="O170" t="str">
            <v>Schubert</v>
          </cell>
          <cell r="Q170" t="str">
            <v>AO Knauf Petroboard</v>
          </cell>
        </row>
        <row r="171">
          <cell r="A171" t="str">
            <v>0659</v>
          </cell>
          <cell r="B171" t="str">
            <v>Forma OOO</v>
          </cell>
          <cell r="C171" t="str">
            <v>GUS</v>
          </cell>
          <cell r="D171" t="str">
            <v>Janis Kraulis</v>
          </cell>
          <cell r="E171">
            <v>0</v>
          </cell>
          <cell r="F171" t="str">
            <v>Russland</v>
          </cell>
          <cell r="G171" t="str">
            <v>Herr</v>
          </cell>
          <cell r="H171"/>
          <cell r="I171" t="str">
            <v>Janis</v>
          </cell>
          <cell r="J171" t="str">
            <v>Kraulis</v>
          </cell>
          <cell r="K171" t="str">
            <v>DE</v>
          </cell>
          <cell r="L171" t="str">
            <v>kraulis.janis@knauf.ru</v>
          </cell>
          <cell r="M171"/>
          <cell r="N171"/>
          <cell r="O171"/>
          <cell r="Q171" t="str">
            <v>OOO Forma</v>
          </cell>
        </row>
        <row r="172">
          <cell r="A172" t="str">
            <v>0660</v>
          </cell>
          <cell r="B172" t="str">
            <v>Yugo-Zapadnoye</v>
          </cell>
          <cell r="C172" t="str">
            <v>GUS</v>
          </cell>
          <cell r="D172" t="str">
            <v>Janis Kraulis</v>
          </cell>
          <cell r="E172">
            <v>0</v>
          </cell>
          <cell r="F172" t="str">
            <v>Russland</v>
          </cell>
          <cell r="G172" t="str">
            <v>Herr</v>
          </cell>
          <cell r="H172"/>
          <cell r="I172" t="str">
            <v>Janis</v>
          </cell>
          <cell r="J172" t="str">
            <v>Kraulis</v>
          </cell>
          <cell r="K172" t="str">
            <v>DE</v>
          </cell>
          <cell r="L172" t="str">
            <v>kraulis.janis@knauf.ru</v>
          </cell>
          <cell r="M172"/>
          <cell r="N172"/>
          <cell r="O172"/>
          <cell r="Q172" t="str">
            <v>Yugo-Zapadnoye</v>
          </cell>
        </row>
        <row r="173">
          <cell r="A173" t="str">
            <v>0661</v>
          </cell>
          <cell r="B173" t="str">
            <v>Kommunar-Wzorresursy ZAO</v>
          </cell>
          <cell r="C173" t="str">
            <v>GUS</v>
          </cell>
          <cell r="D173" t="str">
            <v>Janis Kraulis</v>
          </cell>
          <cell r="E173">
            <v>0</v>
          </cell>
          <cell r="F173" t="str">
            <v>Russland</v>
          </cell>
          <cell r="G173" t="str">
            <v>Herr</v>
          </cell>
          <cell r="H173"/>
          <cell r="I173" t="str">
            <v>Janis</v>
          </cell>
          <cell r="J173" t="str">
            <v>Kraulis</v>
          </cell>
          <cell r="K173" t="str">
            <v>DE</v>
          </cell>
          <cell r="L173" t="str">
            <v>kraulis.janis@knauf.ru</v>
          </cell>
          <cell r="M173"/>
          <cell r="N173"/>
          <cell r="O173"/>
          <cell r="Q173" t="str">
            <v>ZAO Kommunar-Wzorresursy</v>
          </cell>
        </row>
        <row r="174">
          <cell r="A174" t="str">
            <v>0667</v>
          </cell>
          <cell r="B174" t="str">
            <v>Kirgizskij Knauf Marketing, Bischkek</v>
          </cell>
          <cell r="C174" t="str">
            <v>GUS</v>
          </cell>
          <cell r="D174" t="str">
            <v>Janis Kraulis</v>
          </cell>
          <cell r="E174">
            <v>0</v>
          </cell>
          <cell r="F174" t="str">
            <v>Kirgisistan</v>
          </cell>
          <cell r="G174"/>
          <cell r="H174"/>
          <cell r="I174"/>
          <cell r="J174"/>
          <cell r="K174"/>
          <cell r="L174"/>
          <cell r="M174" t="str">
            <v>DE</v>
          </cell>
          <cell r="N174" t="str">
            <v>schubert.thorsten@knauf.ru</v>
          </cell>
          <cell r="O174" t="str">
            <v>Schubert</v>
          </cell>
          <cell r="Q174" t="str">
            <v>Kirgizskij Knauf Marketing SchTschK</v>
          </cell>
        </row>
        <row r="175">
          <cell r="A175" t="str">
            <v>0670</v>
          </cell>
          <cell r="B175" t="str">
            <v>WGZ - Nowija Materialy OOO</v>
          </cell>
          <cell r="C175" t="str">
            <v>GUS</v>
          </cell>
          <cell r="D175" t="str">
            <v>Janis Kraulis</v>
          </cell>
          <cell r="E175">
            <v>0</v>
          </cell>
          <cell r="F175" t="str">
            <v>Russland</v>
          </cell>
          <cell r="G175" t="str">
            <v>Herr</v>
          </cell>
          <cell r="H175"/>
          <cell r="I175" t="str">
            <v>Janis</v>
          </cell>
          <cell r="J175" t="str">
            <v>Kraulis</v>
          </cell>
          <cell r="K175" t="str">
            <v>DE</v>
          </cell>
          <cell r="L175" t="str">
            <v>kraulis.janis@knauf.ru</v>
          </cell>
          <cell r="M175" t="str">
            <v>DE</v>
          </cell>
          <cell r="N175" t="str">
            <v>schubert.thorsten@knauf.ru</v>
          </cell>
          <cell r="O175" t="str">
            <v>Schubert</v>
          </cell>
          <cell r="Q175" t="str">
            <v>OOO WGZ - Nowija Materialy</v>
          </cell>
        </row>
        <row r="176">
          <cell r="A176" t="str">
            <v>0677</v>
          </cell>
          <cell r="B176" t="str">
            <v>Skala und K OOO</v>
          </cell>
          <cell r="C176" t="str">
            <v>GUS</v>
          </cell>
          <cell r="D176" t="str">
            <v>Janis Kraulis</v>
          </cell>
          <cell r="E176">
            <v>0</v>
          </cell>
          <cell r="F176" t="str">
            <v>Ukraine</v>
          </cell>
          <cell r="G176" t="str">
            <v>Herr</v>
          </cell>
          <cell r="H176"/>
          <cell r="I176" t="str">
            <v>Janis</v>
          </cell>
          <cell r="J176" t="str">
            <v>Kraulis</v>
          </cell>
          <cell r="K176" t="str">
            <v>DE</v>
          </cell>
          <cell r="L176" t="str">
            <v>kraulis.janis@knauf.ru</v>
          </cell>
          <cell r="M176" t="str">
            <v>DE</v>
          </cell>
          <cell r="N176" t="str">
            <v>schubert.thorsten@knauf.ru</v>
          </cell>
          <cell r="O176" t="str">
            <v>Schubert</v>
          </cell>
          <cell r="Q176" t="str">
            <v>OOO Skala und K</v>
          </cell>
        </row>
        <row r="177">
          <cell r="A177" t="str">
            <v>0678</v>
          </cell>
          <cell r="B177" t="str">
            <v>Kungur Agro OOO</v>
          </cell>
          <cell r="C177" t="str">
            <v>GUS</v>
          </cell>
          <cell r="D177" t="str">
            <v>Janis Kraulis</v>
          </cell>
          <cell r="E177">
            <v>0</v>
          </cell>
          <cell r="F177" t="str">
            <v>Russland</v>
          </cell>
          <cell r="G177" t="str">
            <v>Herr</v>
          </cell>
          <cell r="H177"/>
          <cell r="I177" t="str">
            <v>Janis</v>
          </cell>
          <cell r="J177" t="str">
            <v>Kraulis</v>
          </cell>
          <cell r="K177" t="str">
            <v>DE</v>
          </cell>
          <cell r="L177" t="str">
            <v>kraulis.janis@knauf.ru</v>
          </cell>
          <cell r="M177" t="str">
            <v>DE</v>
          </cell>
          <cell r="N177" t="str">
            <v>schubert.thorsten@knauf.ru</v>
          </cell>
          <cell r="O177" t="str">
            <v>Schubert</v>
          </cell>
          <cell r="Q177" t="str">
            <v>OOO Kungur Agro</v>
          </cell>
        </row>
        <row r="178">
          <cell r="A178" t="str">
            <v>0686</v>
          </cell>
          <cell r="B178" t="str">
            <v>Knauf Energie OOO</v>
          </cell>
          <cell r="C178" t="str">
            <v>GUS</v>
          </cell>
          <cell r="D178" t="str">
            <v>Janis Kraulis</v>
          </cell>
          <cell r="E178">
            <v>0</v>
          </cell>
          <cell r="F178" t="str">
            <v>Russland</v>
          </cell>
          <cell r="G178" t="str">
            <v>Herr</v>
          </cell>
          <cell r="H178"/>
          <cell r="I178" t="str">
            <v>Janis</v>
          </cell>
          <cell r="J178" t="str">
            <v>Kraulis</v>
          </cell>
          <cell r="K178" t="str">
            <v>DE</v>
          </cell>
          <cell r="L178" t="str">
            <v>kraulis.janis@knauf.ru</v>
          </cell>
          <cell r="M178" t="str">
            <v>DE</v>
          </cell>
          <cell r="N178" t="str">
            <v>schubert.thorsten@knauf.ru</v>
          </cell>
          <cell r="O178" t="str">
            <v>Schubert</v>
          </cell>
          <cell r="Q178" t="str">
            <v>OOO Knauf Energie</v>
          </cell>
        </row>
        <row r="179">
          <cell r="A179" t="str">
            <v>0694</v>
          </cell>
          <cell r="B179" t="str">
            <v>KS TransServis TOO</v>
          </cell>
          <cell r="C179" t="str">
            <v>GUS</v>
          </cell>
          <cell r="D179" t="str">
            <v>Janis Kraulis</v>
          </cell>
          <cell r="E179">
            <v>0</v>
          </cell>
          <cell r="F179" t="str">
            <v>Kasachstan</v>
          </cell>
          <cell r="G179"/>
          <cell r="H179"/>
          <cell r="I179"/>
          <cell r="J179"/>
          <cell r="K179"/>
          <cell r="L179"/>
          <cell r="M179"/>
          <cell r="N179"/>
          <cell r="O179"/>
          <cell r="Q179" t="str">
            <v>TOO KS TransServis</v>
          </cell>
        </row>
        <row r="180">
          <cell r="A180" t="str">
            <v>0696</v>
          </cell>
          <cell r="B180" t="str">
            <v>TITAN ZAO</v>
          </cell>
          <cell r="C180" t="str">
            <v>GUS</v>
          </cell>
          <cell r="D180" t="str">
            <v>Janis Kraulis</v>
          </cell>
          <cell r="E180">
            <v>0</v>
          </cell>
          <cell r="F180" t="str">
            <v>Russland</v>
          </cell>
          <cell r="G180" t="str">
            <v>Herr</v>
          </cell>
          <cell r="H180"/>
          <cell r="I180" t="str">
            <v>Janis</v>
          </cell>
          <cell r="J180" t="str">
            <v>Kraulis</v>
          </cell>
          <cell r="K180" t="str">
            <v>DE</v>
          </cell>
          <cell r="L180" t="str">
            <v>kraulis.janis@knauf.ru</v>
          </cell>
          <cell r="M180"/>
          <cell r="N180"/>
          <cell r="O180"/>
          <cell r="Q180" t="str">
            <v>ZOA TITAN</v>
          </cell>
        </row>
        <row r="181">
          <cell r="A181" t="str">
            <v>0697</v>
          </cell>
          <cell r="B181" t="str">
            <v>DISA ZAO</v>
          </cell>
          <cell r="C181" t="str">
            <v>GUS</v>
          </cell>
          <cell r="D181" t="str">
            <v>Janis Kraulis</v>
          </cell>
          <cell r="E181">
            <v>0</v>
          </cell>
          <cell r="F181" t="str">
            <v>Russland</v>
          </cell>
          <cell r="G181" t="str">
            <v>Herr</v>
          </cell>
          <cell r="H181"/>
          <cell r="I181" t="str">
            <v>Janis</v>
          </cell>
          <cell r="J181" t="str">
            <v>Kraulis</v>
          </cell>
          <cell r="K181" t="str">
            <v>DE</v>
          </cell>
          <cell r="L181" t="str">
            <v>kraulis.janis@knauf.ru</v>
          </cell>
          <cell r="M181"/>
          <cell r="N181"/>
          <cell r="O181"/>
          <cell r="Q181" t="str">
            <v>ZAO DISA</v>
          </cell>
        </row>
        <row r="182">
          <cell r="A182" t="str">
            <v>0698</v>
          </cell>
          <cell r="B182" t="str">
            <v>Repräsentanz TOO Knauf Kaptschagaj</v>
          </cell>
          <cell r="C182" t="str">
            <v>GUS</v>
          </cell>
          <cell r="D182" t="str">
            <v>Janis Kraulis</v>
          </cell>
          <cell r="E182">
            <v>0</v>
          </cell>
          <cell r="F182" t="str">
            <v>Turkmenistan</v>
          </cell>
          <cell r="G182" t="str">
            <v>Herr</v>
          </cell>
          <cell r="H182"/>
          <cell r="I182" t="str">
            <v>Janis</v>
          </cell>
          <cell r="J182" t="str">
            <v>Kraulis</v>
          </cell>
          <cell r="K182" t="str">
            <v>DE</v>
          </cell>
          <cell r="L182" t="str">
            <v>kraulis.janis@knauf.ru</v>
          </cell>
          <cell r="M182" t="str">
            <v>DE</v>
          </cell>
          <cell r="N182" t="str">
            <v>schubert.thorsten@knauf.ru</v>
          </cell>
          <cell r="O182" t="str">
            <v>Schubert</v>
          </cell>
          <cell r="Q182" t="str">
            <v>Repräsentanz TOO Knauf Kaptschagaj</v>
          </cell>
        </row>
        <row r="183">
          <cell r="A183" t="str">
            <v>0721</v>
          </cell>
          <cell r="B183" t="str">
            <v>KG Stroj Sistemy OOO</v>
          </cell>
          <cell r="C183" t="str">
            <v>GUS</v>
          </cell>
          <cell r="D183" t="str">
            <v>Janis Kraulis</v>
          </cell>
          <cell r="E183">
            <v>0</v>
          </cell>
          <cell r="F183" t="str">
            <v>Russland</v>
          </cell>
          <cell r="G183" t="str">
            <v>Herr</v>
          </cell>
          <cell r="H183"/>
          <cell r="I183" t="str">
            <v>Janis</v>
          </cell>
          <cell r="J183" t="str">
            <v>Kraulis</v>
          </cell>
          <cell r="K183" t="str">
            <v>DE</v>
          </cell>
          <cell r="L183" t="str">
            <v>kraulis.janis@knauf.ru</v>
          </cell>
          <cell r="M183" t="str">
            <v>DE</v>
          </cell>
          <cell r="N183" t="str">
            <v>schubert.thorsten@knauf.ru</v>
          </cell>
          <cell r="O183" t="str">
            <v>Schubert</v>
          </cell>
          <cell r="Q183" t="str">
            <v>OOO KG Stroj Sistemy</v>
          </cell>
        </row>
        <row r="184">
          <cell r="A184" t="str">
            <v>0728</v>
          </cell>
          <cell r="B184" t="str">
            <v>KD Servise TOV</v>
          </cell>
          <cell r="C184" t="str">
            <v>GUS</v>
          </cell>
          <cell r="D184" t="str">
            <v>Janis Kraulis</v>
          </cell>
          <cell r="E184">
            <v>0</v>
          </cell>
          <cell r="F184" t="str">
            <v>Ukraine</v>
          </cell>
          <cell r="G184" t="str">
            <v>Herr</v>
          </cell>
          <cell r="H184"/>
          <cell r="I184" t="str">
            <v>Janis</v>
          </cell>
          <cell r="J184" t="str">
            <v>Kraulis</v>
          </cell>
          <cell r="K184" t="str">
            <v>DE</v>
          </cell>
          <cell r="L184" t="str">
            <v>kraulis.janis@knauf.ru</v>
          </cell>
          <cell r="M184" t="str">
            <v>DE</v>
          </cell>
          <cell r="N184" t="str">
            <v>schubert.thorsten@knauf.ru</v>
          </cell>
          <cell r="O184" t="str">
            <v>Schubert</v>
          </cell>
          <cell r="Q184" t="str">
            <v>TOV KD Service</v>
          </cell>
        </row>
        <row r="185">
          <cell r="A185" t="str">
            <v>0737</v>
          </cell>
          <cell r="B185" t="str">
            <v>Novij Dom OOO</v>
          </cell>
          <cell r="C185" t="str">
            <v>GUS</v>
          </cell>
          <cell r="D185" t="str">
            <v>Janis Kraulis</v>
          </cell>
          <cell r="E185">
            <v>0</v>
          </cell>
          <cell r="F185" t="str">
            <v>Russland</v>
          </cell>
          <cell r="G185" t="str">
            <v>Herr</v>
          </cell>
          <cell r="H185"/>
          <cell r="I185" t="str">
            <v>Janis</v>
          </cell>
          <cell r="J185" t="str">
            <v>Kraulis</v>
          </cell>
          <cell r="K185" t="str">
            <v>DE</v>
          </cell>
          <cell r="L185" t="str">
            <v>kraulis.janis@knauf.ru</v>
          </cell>
          <cell r="M185" t="str">
            <v>DE</v>
          </cell>
          <cell r="N185" t="str">
            <v>schubert.thorsten@knauf.ru</v>
          </cell>
          <cell r="O185" t="str">
            <v>Schubert</v>
          </cell>
          <cell r="Q185" t="str">
            <v>Novij Dom OOO</v>
          </cell>
        </row>
        <row r="186">
          <cell r="A186" t="str">
            <v>0261</v>
          </cell>
          <cell r="B186" t="str">
            <v>Knauf Insulation Holding AG</v>
          </cell>
          <cell r="C186" t="str">
            <v>Westeuropa</v>
          </cell>
          <cell r="D186" t="str">
            <v>Jean-Claude Carlin</v>
          </cell>
          <cell r="E186">
            <v>0</v>
          </cell>
          <cell r="F186" t="str">
            <v>Schweiz</v>
          </cell>
          <cell r="G186" t="str">
            <v>Herr</v>
          </cell>
          <cell r="H186"/>
          <cell r="I186" t="str">
            <v>Thies</v>
          </cell>
          <cell r="J186" t="str">
            <v>Knauf</v>
          </cell>
          <cell r="K186"/>
          <cell r="L186"/>
          <cell r="M186" t="str">
            <v>DE</v>
          </cell>
          <cell r="N186" t="str">
            <v>jens.nilsson@knaufinsulation.com</v>
          </cell>
          <cell r="O186" t="str">
            <v>Nilsson</v>
          </cell>
          <cell r="Q186" t="str">
            <v>Knauf Insulation Holding AG</v>
          </cell>
        </row>
        <row r="187">
          <cell r="A187" t="str">
            <v>0320</v>
          </cell>
          <cell r="B187" t="str">
            <v>Knauf Insulation Holding GmbH</v>
          </cell>
          <cell r="C187" t="str">
            <v>Deutschland</v>
          </cell>
          <cell r="D187" t="str">
            <v>Jean-Claude Carlin</v>
          </cell>
          <cell r="E187">
            <v>0</v>
          </cell>
          <cell r="F187" t="str">
            <v>Deutschland</v>
          </cell>
          <cell r="G187" t="str">
            <v>Herr</v>
          </cell>
          <cell r="H187"/>
          <cell r="I187" t="str">
            <v>Thies</v>
          </cell>
          <cell r="J187" t="str">
            <v>Knauf</v>
          </cell>
          <cell r="K187"/>
          <cell r="L187"/>
          <cell r="M187" t="str">
            <v>DE</v>
          </cell>
          <cell r="N187" t="str">
            <v>jens.nilsson@knaufinsulation.com</v>
          </cell>
          <cell r="O187" t="str">
            <v>Nilsson</v>
          </cell>
          <cell r="Q187" t="str">
            <v>Knauf Insulation Holding GmbH</v>
          </cell>
        </row>
        <row r="188">
          <cell r="A188" t="str">
            <v>0356</v>
          </cell>
          <cell r="B188" t="str">
            <v>Knauf Insulation (China) Co. Ltd.</v>
          </cell>
          <cell r="C188" t="str">
            <v>Asien/Pazifik</v>
          </cell>
          <cell r="D188" t="str">
            <v>Jean-Claude Carlin</v>
          </cell>
          <cell r="E188">
            <v>0</v>
          </cell>
          <cell r="F188" t="str">
            <v>China</v>
          </cell>
          <cell r="G188" t="str">
            <v>Herr</v>
          </cell>
          <cell r="H188"/>
          <cell r="I188" t="str">
            <v>Thies</v>
          </cell>
          <cell r="J188" t="str">
            <v>Knauf</v>
          </cell>
          <cell r="K188"/>
          <cell r="L188"/>
          <cell r="M188" t="str">
            <v>DE</v>
          </cell>
          <cell r="N188" t="str">
            <v>jens.nilsson@knaufinsulation.com</v>
          </cell>
          <cell r="O188" t="str">
            <v>Nilsson</v>
          </cell>
          <cell r="Q188" t="str">
            <v>Knauf Insulation (China) Co. Ltd.</v>
          </cell>
        </row>
        <row r="189">
          <cell r="A189" t="str">
            <v>0387</v>
          </cell>
          <cell r="B189" t="str">
            <v>Climowool GmbH</v>
          </cell>
          <cell r="C189" t="str">
            <v>Deutschland</v>
          </cell>
          <cell r="D189" t="str">
            <v>Jean-Claude Carlin</v>
          </cell>
          <cell r="E189">
            <v>0</v>
          </cell>
          <cell r="F189" t="str">
            <v>Deutschland</v>
          </cell>
          <cell r="G189" t="str">
            <v>Herr</v>
          </cell>
          <cell r="H189"/>
          <cell r="I189" t="str">
            <v>Thies</v>
          </cell>
          <cell r="J189" t="str">
            <v>Knauf</v>
          </cell>
          <cell r="K189"/>
          <cell r="L189"/>
          <cell r="M189" t="str">
            <v>DE</v>
          </cell>
          <cell r="N189" t="str">
            <v>jens.nilsson@knaufinsulation.com</v>
          </cell>
          <cell r="O189" t="str">
            <v>Nilsson</v>
          </cell>
          <cell r="Q189" t="str">
            <v>Climowool GmbH</v>
          </cell>
        </row>
        <row r="190">
          <cell r="A190" t="str">
            <v>0825</v>
          </cell>
          <cell r="B190" t="str">
            <v>KI Dummy GB</v>
          </cell>
          <cell r="C190" t="str">
            <v>Nordeuropa</v>
          </cell>
          <cell r="D190" t="str">
            <v>Jean-Claude Carlin</v>
          </cell>
          <cell r="E190">
            <v>0</v>
          </cell>
          <cell r="F190" t="str">
            <v>Großbritannien</v>
          </cell>
          <cell r="G190"/>
          <cell r="H190"/>
          <cell r="I190"/>
          <cell r="J190"/>
          <cell r="K190"/>
          <cell r="L190"/>
          <cell r="M190"/>
          <cell r="N190"/>
          <cell r="O190"/>
          <cell r="Q190" t="str">
            <v>KI Dummy GB</v>
          </cell>
        </row>
        <row r="191">
          <cell r="A191" t="str">
            <v>0826</v>
          </cell>
          <cell r="B191" t="str">
            <v>KI Dummy HRK</v>
          </cell>
          <cell r="C191" t="str">
            <v>Osteuropa</v>
          </cell>
          <cell r="D191" t="str">
            <v>Jean-Claude Carlin</v>
          </cell>
          <cell r="E191">
            <v>0</v>
          </cell>
          <cell r="F191" t="str">
            <v>Kroatien</v>
          </cell>
          <cell r="G191"/>
          <cell r="H191"/>
          <cell r="I191"/>
          <cell r="J191"/>
          <cell r="K191"/>
          <cell r="L191"/>
          <cell r="M191"/>
          <cell r="N191"/>
          <cell r="O191"/>
          <cell r="Q191" t="str">
            <v>KI Dummy HRK</v>
          </cell>
        </row>
        <row r="192">
          <cell r="A192" t="str">
            <v>0827</v>
          </cell>
          <cell r="B192" t="str">
            <v>KI Dummy PLN</v>
          </cell>
          <cell r="C192" t="str">
            <v>Osteuropa</v>
          </cell>
          <cell r="D192" t="str">
            <v>Jean-Claude Carlin</v>
          </cell>
          <cell r="E192">
            <v>0</v>
          </cell>
          <cell r="F192" t="str">
            <v>Polen</v>
          </cell>
          <cell r="G192"/>
          <cell r="H192"/>
          <cell r="I192"/>
          <cell r="J192"/>
          <cell r="K192"/>
          <cell r="L192"/>
          <cell r="M192"/>
          <cell r="N192"/>
          <cell r="O192"/>
          <cell r="Q192" t="str">
            <v>KI Dummy PLN</v>
          </cell>
        </row>
        <row r="193">
          <cell r="A193" t="str">
            <v>0828</v>
          </cell>
          <cell r="B193" t="str">
            <v>KI Dummy RON</v>
          </cell>
          <cell r="C193" t="str">
            <v>Osteuropa</v>
          </cell>
          <cell r="D193" t="str">
            <v>Jean-Claude Carlin</v>
          </cell>
          <cell r="E193">
            <v>0</v>
          </cell>
          <cell r="F193" t="str">
            <v>Rumänien</v>
          </cell>
          <cell r="G193"/>
          <cell r="H193"/>
          <cell r="I193"/>
          <cell r="J193"/>
          <cell r="K193"/>
          <cell r="L193"/>
          <cell r="M193"/>
          <cell r="N193"/>
          <cell r="O193"/>
          <cell r="Q193" t="str">
            <v>KI Dummy RON</v>
          </cell>
        </row>
        <row r="194">
          <cell r="A194" t="str">
            <v>0829</v>
          </cell>
          <cell r="B194" t="str">
            <v>KI Dummy RSD</v>
          </cell>
          <cell r="C194" t="str">
            <v>Osteuropa</v>
          </cell>
          <cell r="D194" t="str">
            <v>Jean-Claude Carlin</v>
          </cell>
          <cell r="E194">
            <v>0</v>
          </cell>
          <cell r="F194" t="str">
            <v>Serbien</v>
          </cell>
          <cell r="G194"/>
          <cell r="H194"/>
          <cell r="I194"/>
          <cell r="J194"/>
          <cell r="K194"/>
          <cell r="L194"/>
          <cell r="M194"/>
          <cell r="N194"/>
          <cell r="O194"/>
          <cell r="Q194" t="str">
            <v>KI Dummy RSD</v>
          </cell>
        </row>
        <row r="195">
          <cell r="A195" t="str">
            <v>0830</v>
          </cell>
          <cell r="B195" t="str">
            <v>KI Dummy CZK</v>
          </cell>
          <cell r="C195" t="str">
            <v>Osteuropa</v>
          </cell>
          <cell r="D195" t="str">
            <v>Jean-Claude Carlin</v>
          </cell>
          <cell r="E195">
            <v>0</v>
          </cell>
          <cell r="F195" t="str">
            <v>Tschechische Republik</v>
          </cell>
          <cell r="G195"/>
          <cell r="H195"/>
          <cell r="I195"/>
          <cell r="J195"/>
          <cell r="K195"/>
          <cell r="L195"/>
          <cell r="M195"/>
          <cell r="N195"/>
          <cell r="O195"/>
          <cell r="Q195" t="str">
            <v>KI Dummy CZK</v>
          </cell>
        </row>
        <row r="196">
          <cell r="A196" t="str">
            <v>0831</v>
          </cell>
          <cell r="B196" t="str">
            <v>KI Dummy HUF</v>
          </cell>
          <cell r="C196" t="str">
            <v>Osteuropa</v>
          </cell>
          <cell r="D196" t="str">
            <v>Jean-Claude Carlin</v>
          </cell>
          <cell r="E196">
            <v>0</v>
          </cell>
          <cell r="F196" t="str">
            <v>Ungarn</v>
          </cell>
          <cell r="G196"/>
          <cell r="H196"/>
          <cell r="I196"/>
          <cell r="J196"/>
          <cell r="K196"/>
          <cell r="L196"/>
          <cell r="M196"/>
          <cell r="N196"/>
          <cell r="O196"/>
          <cell r="Q196" t="str">
            <v>KI Dummy HUF</v>
          </cell>
        </row>
        <row r="197">
          <cell r="A197" t="str">
            <v>0832</v>
          </cell>
          <cell r="B197" t="str">
            <v>KI Dummy RUB</v>
          </cell>
          <cell r="C197" t="str">
            <v>GUS</v>
          </cell>
          <cell r="D197" t="str">
            <v>Jean-Claude Carlin</v>
          </cell>
          <cell r="E197">
            <v>0</v>
          </cell>
          <cell r="F197" t="str">
            <v>Russland</v>
          </cell>
          <cell r="G197"/>
          <cell r="H197"/>
          <cell r="I197"/>
          <cell r="J197"/>
          <cell r="K197"/>
          <cell r="L197"/>
          <cell r="M197"/>
          <cell r="N197"/>
          <cell r="O197"/>
          <cell r="Q197" t="str">
            <v>KI Dummy RUB</v>
          </cell>
        </row>
        <row r="198">
          <cell r="A198" t="str">
            <v>0833</v>
          </cell>
          <cell r="B198" t="str">
            <v>KI Dummy UAH</v>
          </cell>
          <cell r="C198" t="str">
            <v>GUS</v>
          </cell>
          <cell r="D198" t="str">
            <v>Jean-Claude Carlin</v>
          </cell>
          <cell r="E198">
            <v>0</v>
          </cell>
          <cell r="F198" t="str">
            <v>Ukraine</v>
          </cell>
          <cell r="G198"/>
          <cell r="H198"/>
          <cell r="I198"/>
          <cell r="J198"/>
          <cell r="K198"/>
          <cell r="L198"/>
          <cell r="M198"/>
          <cell r="N198"/>
          <cell r="O198"/>
          <cell r="Q198" t="str">
            <v>KI Dummy UAH</v>
          </cell>
        </row>
        <row r="199">
          <cell r="A199" t="str">
            <v>0834</v>
          </cell>
          <cell r="B199" t="str">
            <v>KI Dummy AUD</v>
          </cell>
          <cell r="C199" t="str">
            <v>Asien/Pazifik</v>
          </cell>
          <cell r="D199" t="str">
            <v>Jean-Claude Carlin</v>
          </cell>
          <cell r="E199">
            <v>0</v>
          </cell>
          <cell r="F199" t="str">
            <v>Australien</v>
          </cell>
          <cell r="G199"/>
          <cell r="H199"/>
          <cell r="I199"/>
          <cell r="J199"/>
          <cell r="K199"/>
          <cell r="L199"/>
          <cell r="M199"/>
          <cell r="N199"/>
          <cell r="O199"/>
          <cell r="Q199" t="str">
            <v>KI Dummy AUD</v>
          </cell>
        </row>
        <row r="200">
          <cell r="A200" t="str">
            <v>0911</v>
          </cell>
          <cell r="B200" t="str">
            <v>Knauf Insulation SpA, Chivasso (Insulation)</v>
          </cell>
          <cell r="C200" t="str">
            <v>Südeuropa</v>
          </cell>
          <cell r="D200" t="str">
            <v>Jean-Claude Carlin</v>
          </cell>
          <cell r="E200">
            <v>0</v>
          </cell>
          <cell r="F200" t="str">
            <v>Italien</v>
          </cell>
          <cell r="G200"/>
          <cell r="H200"/>
          <cell r="I200"/>
          <cell r="J200"/>
          <cell r="K200"/>
          <cell r="L200"/>
          <cell r="M200"/>
          <cell r="N200"/>
          <cell r="O200"/>
          <cell r="Q200" t="str">
            <v>Knauf Insulation SpA, Chivasso (Insulation)</v>
          </cell>
        </row>
        <row r="201">
          <cell r="A201" t="str">
            <v>0921</v>
          </cell>
          <cell r="B201" t="str">
            <v>Knauf La Rhénane SAS - KLR Insulation</v>
          </cell>
          <cell r="C201" t="str">
            <v>Westeuropa</v>
          </cell>
          <cell r="D201" t="str">
            <v>Jean-Claude Carlin</v>
          </cell>
          <cell r="E201">
            <v>0</v>
          </cell>
          <cell r="F201" t="str">
            <v>Frankreich</v>
          </cell>
          <cell r="G201"/>
          <cell r="H201"/>
          <cell r="I201"/>
          <cell r="J201"/>
          <cell r="K201"/>
          <cell r="L201"/>
          <cell r="M201"/>
          <cell r="N201"/>
          <cell r="O201"/>
          <cell r="Q201" t="str">
            <v>KLR Insulation - Knauf La Rhénane SAS</v>
          </cell>
        </row>
        <row r="202">
          <cell r="A202" t="str">
            <v>4031</v>
          </cell>
          <cell r="B202" t="str">
            <v>Knauf Insulation Artix SAS</v>
          </cell>
          <cell r="C202" t="str">
            <v>Westeuropa</v>
          </cell>
          <cell r="D202" t="str">
            <v>Jean-Claude Carlin</v>
          </cell>
          <cell r="E202">
            <v>0</v>
          </cell>
          <cell r="F202" t="str">
            <v>Frankreich</v>
          </cell>
          <cell r="G202" t="str">
            <v>Herr</v>
          </cell>
          <cell r="H202"/>
          <cell r="I202" t="str">
            <v>David</v>
          </cell>
          <cell r="J202" t="str">
            <v>Ducarme</v>
          </cell>
          <cell r="K202"/>
          <cell r="L202"/>
          <cell r="M202" t="str">
            <v>DE</v>
          </cell>
          <cell r="N202" t="str">
            <v>jens.nilsson@knaufinsulation.com</v>
          </cell>
          <cell r="O202" t="str">
            <v>Nilsson</v>
          </cell>
          <cell r="Q202" t="str">
            <v>Knauf Insulation Artix SAS</v>
          </cell>
        </row>
        <row r="203">
          <cell r="A203" t="str">
            <v>4051</v>
          </cell>
          <cell r="B203" t="str">
            <v>Knauf Insulation B.V.</v>
          </cell>
          <cell r="C203" t="str">
            <v>Westeuropa</v>
          </cell>
          <cell r="D203" t="str">
            <v>Jean-Claude Carlin</v>
          </cell>
          <cell r="E203">
            <v>0</v>
          </cell>
          <cell r="F203" t="str">
            <v>Niederlande</v>
          </cell>
          <cell r="G203" t="str">
            <v>Herr</v>
          </cell>
          <cell r="H203"/>
          <cell r="I203" t="str">
            <v>Thies</v>
          </cell>
          <cell r="J203" t="str">
            <v>Knauf</v>
          </cell>
          <cell r="K203"/>
          <cell r="L203"/>
          <cell r="M203" t="str">
            <v>DE</v>
          </cell>
          <cell r="N203" t="str">
            <v>jens.nilsson@knaufinsulation.com</v>
          </cell>
          <cell r="O203" t="str">
            <v>Nilsson</v>
          </cell>
          <cell r="Q203" t="str">
            <v>Knauf Insulation B.V.</v>
          </cell>
        </row>
        <row r="204">
          <cell r="A204" t="str">
            <v>4062</v>
          </cell>
          <cell r="B204" t="str">
            <v>Knauf Insulation SpA</v>
          </cell>
          <cell r="C204" t="str">
            <v>Südeuropa</v>
          </cell>
          <cell r="D204" t="str">
            <v>Jean-Claude Carlin</v>
          </cell>
          <cell r="E204">
            <v>0</v>
          </cell>
          <cell r="F204" t="str">
            <v>Italien</v>
          </cell>
          <cell r="G204" t="str">
            <v>Herr</v>
          </cell>
          <cell r="H204"/>
          <cell r="I204" t="str">
            <v>Thies</v>
          </cell>
          <cell r="J204" t="str">
            <v>Knauf</v>
          </cell>
          <cell r="K204"/>
          <cell r="L204"/>
          <cell r="M204" t="str">
            <v>DE</v>
          </cell>
          <cell r="N204" t="str">
            <v>jens.nilsson@knaufinsulation.com</v>
          </cell>
          <cell r="O204" t="str">
            <v>Nilsson</v>
          </cell>
          <cell r="Q204" t="str">
            <v>Knauf Insulation SpA</v>
          </cell>
        </row>
        <row r="205">
          <cell r="A205" t="str">
            <v>4202</v>
          </cell>
          <cell r="B205" t="str">
            <v>Knauf Insulation Holding UK</v>
          </cell>
          <cell r="C205" t="str">
            <v>Nordeuropa</v>
          </cell>
          <cell r="D205" t="str">
            <v>Jean-Claude Carlin</v>
          </cell>
          <cell r="E205">
            <v>0</v>
          </cell>
          <cell r="F205" t="str">
            <v>Großbritannien</v>
          </cell>
          <cell r="G205" t="str">
            <v>Herr</v>
          </cell>
          <cell r="H205"/>
          <cell r="I205" t="str">
            <v>Thies</v>
          </cell>
          <cell r="J205" t="str">
            <v>Knauf</v>
          </cell>
          <cell r="K205"/>
          <cell r="L205"/>
          <cell r="M205" t="str">
            <v>DE</v>
          </cell>
          <cell r="N205" t="str">
            <v>jens.nilsson@knaufinsulation.com</v>
          </cell>
          <cell r="O205" t="str">
            <v>Nilsson</v>
          </cell>
          <cell r="Q205" t="str">
            <v>Knauf Insulation Holding UK</v>
          </cell>
        </row>
        <row r="206">
          <cell r="A206" t="str">
            <v>4206</v>
          </cell>
          <cell r="B206" t="str">
            <v>Knauf Insulation Ltd.</v>
          </cell>
          <cell r="C206" t="str">
            <v>Nordeuropa</v>
          </cell>
          <cell r="D206" t="str">
            <v>Jean-Claude Carlin</v>
          </cell>
          <cell r="E206">
            <v>0</v>
          </cell>
          <cell r="F206" t="str">
            <v>Großbritannien</v>
          </cell>
          <cell r="G206" t="str">
            <v>Mr.</v>
          </cell>
          <cell r="H206"/>
          <cell r="I206" t="str">
            <v>Mark</v>
          </cell>
          <cell r="J206" t="str">
            <v>Andrews</v>
          </cell>
          <cell r="K206"/>
          <cell r="L206"/>
          <cell r="M206" t="str">
            <v>DE</v>
          </cell>
          <cell r="N206" t="str">
            <v>jens.nilsson@knaufinsulation.com</v>
          </cell>
          <cell r="O206" t="str">
            <v>Nilsson</v>
          </cell>
          <cell r="Q206" t="str">
            <v>Knauf Insulation Ltd.</v>
          </cell>
        </row>
        <row r="207">
          <cell r="A207" t="str">
            <v>4210</v>
          </cell>
          <cell r="B207" t="str">
            <v>Knauf Insulation SAS</v>
          </cell>
          <cell r="C207" t="str">
            <v>Westeuropa</v>
          </cell>
          <cell r="D207" t="str">
            <v>Jean-Claude Carlin</v>
          </cell>
          <cell r="E207">
            <v>0</v>
          </cell>
          <cell r="F207" t="str">
            <v>Frankreich</v>
          </cell>
          <cell r="G207" t="str">
            <v>Herr</v>
          </cell>
          <cell r="H207"/>
          <cell r="I207" t="str">
            <v>Jean</v>
          </cell>
          <cell r="J207" t="str">
            <v>Pontailler</v>
          </cell>
          <cell r="K207" t="str">
            <v>DE</v>
          </cell>
          <cell r="L207" t="str">
            <v>jean-jacques.pontailler@knaufinsulation.com</v>
          </cell>
          <cell r="M207" t="str">
            <v>DE</v>
          </cell>
          <cell r="N207" t="str">
            <v>jens.nilsson@knaufinsulation.com</v>
          </cell>
          <cell r="O207" t="str">
            <v>Nilsson</v>
          </cell>
          <cell r="Q207" t="str">
            <v>Knauf Insulation SAS</v>
          </cell>
        </row>
        <row r="208">
          <cell r="A208" t="str">
            <v>4214</v>
          </cell>
          <cell r="B208" t="str">
            <v>Knauf Insulation SPRL, Visé</v>
          </cell>
          <cell r="C208" t="str">
            <v>Westeuropa</v>
          </cell>
          <cell r="D208" t="str">
            <v>Jean-Claude Carlin</v>
          </cell>
          <cell r="E208">
            <v>0</v>
          </cell>
          <cell r="F208" t="str">
            <v>Belgien</v>
          </cell>
          <cell r="G208" t="str">
            <v>Herr</v>
          </cell>
          <cell r="H208"/>
          <cell r="I208" t="str">
            <v>Thies</v>
          </cell>
          <cell r="J208" t="str">
            <v>Knauf</v>
          </cell>
          <cell r="K208"/>
          <cell r="L208"/>
          <cell r="M208" t="str">
            <v>DE</v>
          </cell>
          <cell r="N208" t="str">
            <v>jens.nilsson@knaufinsulation.com</v>
          </cell>
          <cell r="O208" t="str">
            <v>Nilsson</v>
          </cell>
          <cell r="Q208" t="str">
            <v>Knauf Insulation SA</v>
          </cell>
        </row>
        <row r="209">
          <cell r="A209" t="str">
            <v>4215</v>
          </cell>
          <cell r="B209" t="str">
            <v>Knauf Insulation OOO</v>
          </cell>
          <cell r="C209" t="str">
            <v>GUS</v>
          </cell>
          <cell r="D209" t="str">
            <v>Jean-Claude Carlin</v>
          </cell>
          <cell r="E209">
            <v>0</v>
          </cell>
          <cell r="F209" t="str">
            <v>Russland</v>
          </cell>
          <cell r="G209" t="str">
            <v>Herr</v>
          </cell>
          <cell r="H209"/>
          <cell r="I209" t="str">
            <v>Thies</v>
          </cell>
          <cell r="J209" t="str">
            <v>Knauf</v>
          </cell>
          <cell r="K209"/>
          <cell r="L209"/>
          <cell r="M209" t="str">
            <v>DE</v>
          </cell>
          <cell r="N209" t="str">
            <v>jens.nilsson@knaufinsulation.com</v>
          </cell>
          <cell r="O209" t="str">
            <v>Nilsson</v>
          </cell>
          <cell r="Q209" t="str">
            <v>OOO Knauf Insulation</v>
          </cell>
        </row>
        <row r="210">
          <cell r="A210" t="str">
            <v>4216</v>
          </cell>
          <cell r="B210" t="str">
            <v>Knauf Insulation spol. s r.o.</v>
          </cell>
          <cell r="C210" t="str">
            <v>Osteuropa</v>
          </cell>
          <cell r="D210" t="str">
            <v>Jean-Claude Carlin</v>
          </cell>
          <cell r="E210">
            <v>0</v>
          </cell>
          <cell r="F210" t="str">
            <v>Tschechische Republik</v>
          </cell>
          <cell r="G210" t="str">
            <v>Herr</v>
          </cell>
          <cell r="H210"/>
          <cell r="I210" t="str">
            <v>Thies</v>
          </cell>
          <cell r="J210" t="str">
            <v>Knauf</v>
          </cell>
          <cell r="K210"/>
          <cell r="L210"/>
          <cell r="M210" t="str">
            <v>DE</v>
          </cell>
          <cell r="N210" t="str">
            <v>jens.nilsson@knaufinsulation.com</v>
          </cell>
          <cell r="O210" t="str">
            <v>Nilsson</v>
          </cell>
          <cell r="Q210" t="str">
            <v>Knauf Insulation spol. s r.o.</v>
          </cell>
        </row>
        <row r="211">
          <cell r="A211" t="str">
            <v>4217</v>
          </cell>
          <cell r="B211" t="str">
            <v>Knauf Insulation d.o.o., Surdulica</v>
          </cell>
          <cell r="C211" t="str">
            <v>Osteuropa</v>
          </cell>
          <cell r="D211" t="str">
            <v>Jean-Claude Carlin</v>
          </cell>
          <cell r="E211">
            <v>0</v>
          </cell>
          <cell r="F211" t="str">
            <v>Serbien</v>
          </cell>
          <cell r="G211" t="str">
            <v>Herr</v>
          </cell>
          <cell r="H211"/>
          <cell r="I211" t="str">
            <v>Ivan</v>
          </cell>
          <cell r="J211" t="str">
            <v>Milosevic</v>
          </cell>
          <cell r="K211"/>
          <cell r="L211"/>
          <cell r="M211" t="str">
            <v>DE</v>
          </cell>
          <cell r="N211" t="str">
            <v>jens.nilsson@knaufinsulation.com</v>
          </cell>
          <cell r="O211" t="str">
            <v>Nilsson</v>
          </cell>
          <cell r="Q211" t="str">
            <v>Knauf Insulation d.o.o.</v>
          </cell>
        </row>
        <row r="212">
          <cell r="A212" t="str">
            <v>4218</v>
          </cell>
          <cell r="B212" t="str">
            <v>Knauf Insulation Ukraina TOV</v>
          </cell>
          <cell r="C212" t="str">
            <v>GUS</v>
          </cell>
          <cell r="D212" t="str">
            <v>Jean-Claude Carlin</v>
          </cell>
          <cell r="E212">
            <v>0</v>
          </cell>
          <cell r="F212" t="str">
            <v>Ukraine</v>
          </cell>
          <cell r="G212" t="str">
            <v>Herr</v>
          </cell>
          <cell r="H212"/>
          <cell r="I212" t="str">
            <v>Thies</v>
          </cell>
          <cell r="J212" t="str">
            <v>Knauf</v>
          </cell>
          <cell r="K212"/>
          <cell r="L212"/>
          <cell r="M212" t="str">
            <v>DE</v>
          </cell>
          <cell r="N212" t="str">
            <v>jens.nilsson@knaufinsulation.com</v>
          </cell>
          <cell r="O212" t="str">
            <v>Nilsson</v>
          </cell>
          <cell r="Q212" t="str">
            <v>TOV Knauf Insulation Ukraina</v>
          </cell>
        </row>
        <row r="213">
          <cell r="A213" t="str">
            <v>4219</v>
          </cell>
          <cell r="B213" t="str">
            <v>Knauf Insulation Lannemezan s.a.s.</v>
          </cell>
          <cell r="C213" t="str">
            <v>Westeuropa</v>
          </cell>
          <cell r="D213" t="str">
            <v>Jean-Claude Carlin</v>
          </cell>
          <cell r="E213">
            <v>0</v>
          </cell>
          <cell r="F213" t="str">
            <v>Frankreich</v>
          </cell>
          <cell r="G213"/>
          <cell r="H213"/>
          <cell r="I213"/>
          <cell r="J213"/>
          <cell r="K213"/>
          <cell r="L213"/>
          <cell r="M213" t="str">
            <v>DE</v>
          </cell>
          <cell r="N213" t="str">
            <v>jens.nilsson@knaufinsulation.com</v>
          </cell>
          <cell r="O213" t="str">
            <v>Nilsson</v>
          </cell>
          <cell r="Q213" t="str">
            <v>Knauf Insulation Lannemezan s.a.s.</v>
          </cell>
        </row>
        <row r="214">
          <cell r="A214" t="str">
            <v>4220</v>
          </cell>
          <cell r="B214" t="str">
            <v>Knauf Insulation S.L.</v>
          </cell>
          <cell r="C214" t="str">
            <v>Westeuropa</v>
          </cell>
          <cell r="D214" t="str">
            <v>Jean-Claude Carlin</v>
          </cell>
          <cell r="E214">
            <v>0</v>
          </cell>
          <cell r="F214" t="str">
            <v>Spanien</v>
          </cell>
          <cell r="G214"/>
          <cell r="H214"/>
          <cell r="I214"/>
          <cell r="J214"/>
          <cell r="K214"/>
          <cell r="L214"/>
          <cell r="M214"/>
          <cell r="N214"/>
          <cell r="O214"/>
          <cell r="Q214" t="str">
            <v>Knauf Insulation S.L.</v>
          </cell>
        </row>
        <row r="215">
          <cell r="A215" t="str">
            <v>4222</v>
          </cell>
          <cell r="B215" t="str">
            <v>Knauf Insulation s.r.l.</v>
          </cell>
          <cell r="C215" t="str">
            <v>Osteuropa</v>
          </cell>
          <cell r="D215" t="str">
            <v>Jean-Claude Carlin</v>
          </cell>
          <cell r="E215">
            <v>0</v>
          </cell>
          <cell r="F215" t="str">
            <v>Rumänien</v>
          </cell>
          <cell r="G215"/>
          <cell r="H215"/>
          <cell r="I215"/>
          <cell r="J215"/>
          <cell r="K215"/>
          <cell r="L215"/>
          <cell r="M215"/>
          <cell r="N215"/>
          <cell r="O215"/>
          <cell r="Q215" t="str">
            <v>Knauf Insulation s.r.l.</v>
          </cell>
        </row>
        <row r="216">
          <cell r="A216" t="str">
            <v>4223</v>
          </cell>
          <cell r="B216" t="str">
            <v>Knauf Insulation Technologie SPRL</v>
          </cell>
          <cell r="C216" t="str">
            <v>Westeuropa</v>
          </cell>
          <cell r="D216" t="str">
            <v>Jean-Claude Carlin</v>
          </cell>
          <cell r="E216">
            <v>0</v>
          </cell>
          <cell r="F216" t="str">
            <v>Belgien</v>
          </cell>
          <cell r="G216" t="str">
            <v>Herr</v>
          </cell>
          <cell r="H216"/>
          <cell r="I216" t="str">
            <v>Thies</v>
          </cell>
          <cell r="J216" t="str">
            <v>Knauf</v>
          </cell>
          <cell r="K216"/>
          <cell r="L216"/>
          <cell r="M216" t="str">
            <v>DE</v>
          </cell>
          <cell r="N216" t="str">
            <v>jens.nilsson@knaufinsulation.com</v>
          </cell>
          <cell r="O216" t="str">
            <v>Nilsson</v>
          </cell>
          <cell r="Q216" t="str">
            <v>Knauf Insulation Technologie SPRL</v>
          </cell>
        </row>
        <row r="217">
          <cell r="A217" t="str">
            <v>4224</v>
          </cell>
          <cell r="B217" t="str">
            <v>Manson Insulation Products Ltd.</v>
          </cell>
          <cell r="C217" t="str">
            <v>Nordamerika</v>
          </cell>
          <cell r="D217" t="str">
            <v>Jean-Claude Carlin</v>
          </cell>
          <cell r="E217">
            <v>0</v>
          </cell>
          <cell r="F217" t="str">
            <v>Kanada</v>
          </cell>
          <cell r="G217" t="str">
            <v>Herr</v>
          </cell>
          <cell r="H217"/>
          <cell r="I217" t="str">
            <v>Thies</v>
          </cell>
          <cell r="J217" t="str">
            <v>Knauf</v>
          </cell>
          <cell r="K217"/>
          <cell r="L217"/>
          <cell r="M217" t="str">
            <v>DE</v>
          </cell>
          <cell r="N217" t="str">
            <v>jens.nilsson@knaufinsulation.com</v>
          </cell>
          <cell r="O217" t="str">
            <v>Nilsson</v>
          </cell>
          <cell r="Q217" t="str">
            <v>Manson Insulation Products Ltd.</v>
          </cell>
        </row>
        <row r="218">
          <cell r="A218" t="str">
            <v>4225</v>
          </cell>
          <cell r="B218" t="str">
            <v>Knauf Insulation Pty Ltd</v>
          </cell>
          <cell r="C218" t="str">
            <v>Asien/Pazifik</v>
          </cell>
          <cell r="D218" t="str">
            <v>Jean-Claude Carlin</v>
          </cell>
          <cell r="E218">
            <v>0</v>
          </cell>
          <cell r="F218" t="str">
            <v>Australien</v>
          </cell>
          <cell r="G218" t="str">
            <v>Herr</v>
          </cell>
          <cell r="H218"/>
          <cell r="I218" t="str">
            <v>Thies</v>
          </cell>
          <cell r="J218" t="str">
            <v>Knauf</v>
          </cell>
          <cell r="K218"/>
          <cell r="L218"/>
          <cell r="M218"/>
          <cell r="N218"/>
          <cell r="O218"/>
          <cell r="Q218" t="str">
            <v>Knauf Insulation Pty Ltd</v>
          </cell>
        </row>
        <row r="219">
          <cell r="A219" t="str">
            <v>4226</v>
          </cell>
          <cell r="B219" t="str">
            <v>Knauf Insulation AB</v>
          </cell>
          <cell r="C219" t="str">
            <v>Nordeuropa</v>
          </cell>
          <cell r="D219" t="str">
            <v>Jean-Claude Carlin</v>
          </cell>
          <cell r="E219">
            <v>0</v>
          </cell>
          <cell r="F219" t="str">
            <v>Schweden</v>
          </cell>
          <cell r="G219"/>
          <cell r="H219"/>
          <cell r="I219"/>
          <cell r="J219"/>
          <cell r="K219"/>
          <cell r="L219"/>
          <cell r="M219"/>
          <cell r="N219"/>
          <cell r="O219"/>
          <cell r="Q219" t="str">
            <v>Knauf Insulation AB</v>
          </cell>
        </row>
        <row r="220">
          <cell r="A220" t="str">
            <v>4227</v>
          </cell>
          <cell r="B220" t="str">
            <v>Knauf Insulation AS</v>
          </cell>
          <cell r="C220" t="str">
            <v>Nordeuropa</v>
          </cell>
          <cell r="D220" t="str">
            <v>Jean-Claude Carlin</v>
          </cell>
          <cell r="E220">
            <v>0</v>
          </cell>
          <cell r="F220" t="str">
            <v>Norwegen</v>
          </cell>
          <cell r="G220" t="str">
            <v>Herr</v>
          </cell>
          <cell r="H220"/>
          <cell r="I220" t="str">
            <v>Thies</v>
          </cell>
          <cell r="J220" t="str">
            <v>Knauf</v>
          </cell>
          <cell r="K220"/>
          <cell r="L220"/>
          <cell r="M220" t="str">
            <v>DE</v>
          </cell>
          <cell r="N220" t="str">
            <v>jens.nilsson@knaufinsulation.com</v>
          </cell>
          <cell r="O220" t="str">
            <v>Nilsson</v>
          </cell>
          <cell r="Q220" t="str">
            <v>Knauf Insulation AS</v>
          </cell>
        </row>
        <row r="221">
          <cell r="A221" t="str">
            <v>4228</v>
          </cell>
          <cell r="B221" t="str">
            <v>Knauf Insulation Oy</v>
          </cell>
          <cell r="C221" t="str">
            <v>Nordeuropa</v>
          </cell>
          <cell r="D221" t="str">
            <v>Jean-Claude Carlin</v>
          </cell>
          <cell r="E221">
            <v>0</v>
          </cell>
          <cell r="F221" t="str">
            <v>Finnland</v>
          </cell>
          <cell r="G221" t="str">
            <v>Herr</v>
          </cell>
          <cell r="H221"/>
          <cell r="I221" t="str">
            <v>Thies</v>
          </cell>
          <cell r="J221" t="str">
            <v>Knauf</v>
          </cell>
          <cell r="K221"/>
          <cell r="L221"/>
          <cell r="M221" t="str">
            <v>DE</v>
          </cell>
          <cell r="N221" t="str">
            <v>jens.nilsson@knaufinsulation.com</v>
          </cell>
          <cell r="O221" t="str">
            <v>Nilsson</v>
          </cell>
          <cell r="Q221" t="str">
            <v>Knauf Insulation Oy</v>
          </cell>
        </row>
        <row r="222">
          <cell r="A222" t="str">
            <v>4229</v>
          </cell>
          <cell r="B222" t="str">
            <v>Knauf Insulation Service TOV</v>
          </cell>
          <cell r="C222" t="str">
            <v>GUS</v>
          </cell>
          <cell r="D222" t="str">
            <v>Jean-Claude Carlin</v>
          </cell>
          <cell r="E222">
            <v>0</v>
          </cell>
          <cell r="F222" t="str">
            <v>Ukraine</v>
          </cell>
          <cell r="G222"/>
          <cell r="H222"/>
          <cell r="I222"/>
          <cell r="J222"/>
          <cell r="K222"/>
          <cell r="L222"/>
          <cell r="M222"/>
          <cell r="N222"/>
          <cell r="O222"/>
          <cell r="Q222" t="str">
            <v>TOV Knauf Insulation Service</v>
          </cell>
        </row>
        <row r="223">
          <cell r="A223" t="str">
            <v>4230</v>
          </cell>
          <cell r="B223" t="str">
            <v>Knauf Insulation GmbH</v>
          </cell>
          <cell r="C223" t="str">
            <v>Westeuropa</v>
          </cell>
          <cell r="D223" t="str">
            <v>Jean-Claude Carlin</v>
          </cell>
          <cell r="E223">
            <v>0</v>
          </cell>
          <cell r="F223" t="str">
            <v>Schweiz</v>
          </cell>
          <cell r="G223" t="str">
            <v>Herr</v>
          </cell>
          <cell r="H223"/>
          <cell r="I223" t="str">
            <v>Thies</v>
          </cell>
          <cell r="J223" t="str">
            <v>Knauf</v>
          </cell>
          <cell r="K223"/>
          <cell r="L223"/>
          <cell r="M223" t="str">
            <v>DE</v>
          </cell>
          <cell r="N223" t="str">
            <v>jens.nilsson@knaufinsulation.com</v>
          </cell>
          <cell r="O223" t="str">
            <v>Nilsson</v>
          </cell>
          <cell r="Q223" t="str">
            <v>Knauf Insulation GmbH</v>
          </cell>
        </row>
        <row r="224">
          <cell r="A224" t="str">
            <v>4231</v>
          </cell>
          <cell r="B224" t="str">
            <v>Knauf Insulation AE</v>
          </cell>
          <cell r="C224" t="str">
            <v>Südeuropa</v>
          </cell>
          <cell r="D224" t="str">
            <v>Jean-Claude Carlin</v>
          </cell>
          <cell r="E224">
            <v>0</v>
          </cell>
          <cell r="F224" t="str">
            <v>Griechenland</v>
          </cell>
          <cell r="G224"/>
          <cell r="H224"/>
          <cell r="I224"/>
          <cell r="J224"/>
          <cell r="K224"/>
          <cell r="L224"/>
          <cell r="M224" t="str">
            <v>DE</v>
          </cell>
          <cell r="N224" t="str">
            <v>jens.nilsson@knaufinsulation.com</v>
          </cell>
          <cell r="O224" t="str">
            <v>Nilsson</v>
          </cell>
          <cell r="Q224">
            <v>0</v>
          </cell>
        </row>
        <row r="225">
          <cell r="A225" t="str">
            <v>4232</v>
          </cell>
          <cell r="B225" t="str">
            <v>Knauf Insulation EOOD</v>
          </cell>
          <cell r="C225" t="str">
            <v>Osteuropa</v>
          </cell>
          <cell r="D225" t="str">
            <v>Jean-Claude Carlin</v>
          </cell>
          <cell r="E225">
            <v>0</v>
          </cell>
          <cell r="F225" t="str">
            <v>Bulgarien</v>
          </cell>
          <cell r="G225"/>
          <cell r="H225"/>
          <cell r="I225"/>
          <cell r="J225"/>
          <cell r="K225"/>
          <cell r="L225"/>
          <cell r="M225" t="str">
            <v>DE</v>
          </cell>
          <cell r="N225" t="str">
            <v>jens.nilsson@knaufinsulation.com</v>
          </cell>
          <cell r="O225" t="str">
            <v>Nilsson</v>
          </cell>
          <cell r="Q225" t="str">
            <v>Knauf Insulation EOOD</v>
          </cell>
        </row>
        <row r="226">
          <cell r="A226" t="str">
            <v>4233</v>
          </cell>
          <cell r="B226" t="str">
            <v>Knauf İnsulation İzolasyon Sanayi ve Ticaret A.S.</v>
          </cell>
          <cell r="C226" t="str">
            <v>Naher Osten/Afrika</v>
          </cell>
          <cell r="D226" t="str">
            <v>Jean-Claude Carlin</v>
          </cell>
          <cell r="E226">
            <v>0</v>
          </cell>
          <cell r="F226" t="str">
            <v>Türkei</v>
          </cell>
          <cell r="G226"/>
          <cell r="H226"/>
          <cell r="I226"/>
          <cell r="J226"/>
          <cell r="K226"/>
          <cell r="L226"/>
          <cell r="M226"/>
          <cell r="N226"/>
          <cell r="O226"/>
          <cell r="Q226" t="str">
            <v>Knauf İnsulation İzolasyon Sanayi ve Ticaret Anonim Sirketi.</v>
          </cell>
        </row>
        <row r="227">
          <cell r="A227" t="str">
            <v>4234</v>
          </cell>
          <cell r="B227" t="str">
            <v>Knauf Insulation Tjumen OOO</v>
          </cell>
          <cell r="C227" t="str">
            <v>GUS</v>
          </cell>
          <cell r="D227" t="str">
            <v>Jean-Claude Carlin</v>
          </cell>
          <cell r="E227">
            <v>0</v>
          </cell>
          <cell r="F227" t="str">
            <v>Russland</v>
          </cell>
          <cell r="G227" t="str">
            <v>Herr</v>
          </cell>
          <cell r="H227"/>
          <cell r="I227" t="str">
            <v>Thies</v>
          </cell>
          <cell r="J227" t="str">
            <v>Knauf</v>
          </cell>
          <cell r="K227"/>
          <cell r="L227"/>
          <cell r="M227" t="str">
            <v>DE</v>
          </cell>
          <cell r="N227" t="str">
            <v>jens.nilsson@knaufinsulation.com</v>
          </cell>
          <cell r="O227" t="str">
            <v>Nilsson</v>
          </cell>
          <cell r="Q227" t="str">
            <v>OOO Knauf Insulation Tjumen</v>
          </cell>
        </row>
        <row r="228">
          <cell r="A228" t="str">
            <v>4235</v>
          </cell>
          <cell r="B228" t="str">
            <v>Knauf Insulation Ltd.</v>
          </cell>
          <cell r="C228" t="str">
            <v>Nordamerika</v>
          </cell>
          <cell r="D228" t="str">
            <v>Jean-Claude Carlin</v>
          </cell>
          <cell r="E228">
            <v>0</v>
          </cell>
          <cell r="F228" t="str">
            <v>Kanada</v>
          </cell>
          <cell r="G228" t="str">
            <v>Herr</v>
          </cell>
          <cell r="H228"/>
          <cell r="I228" t="str">
            <v>Thies</v>
          </cell>
          <cell r="J228" t="str">
            <v>Knauf</v>
          </cell>
          <cell r="K228"/>
          <cell r="L228"/>
          <cell r="M228" t="str">
            <v>DE</v>
          </cell>
          <cell r="N228" t="str">
            <v>jens.nilsson@knaufinsulation.com</v>
          </cell>
          <cell r="O228" t="str">
            <v>Nilsson</v>
          </cell>
          <cell r="Q228" t="str">
            <v>Knauf Insulation Ltd.</v>
          </cell>
        </row>
        <row r="229">
          <cell r="A229" t="str">
            <v>4236</v>
          </cell>
          <cell r="B229" t="str">
            <v>Knauf Insulation Ltd. Auckland</v>
          </cell>
          <cell r="C229" t="str">
            <v>Asien/Pazifik</v>
          </cell>
          <cell r="D229" t="str">
            <v>Jean-Claude Carlin</v>
          </cell>
          <cell r="E229">
            <v>0</v>
          </cell>
          <cell r="F229" t="str">
            <v>Neuseeland</v>
          </cell>
          <cell r="G229"/>
          <cell r="H229"/>
          <cell r="I229"/>
          <cell r="J229"/>
          <cell r="K229"/>
          <cell r="L229"/>
          <cell r="M229" t="str">
            <v>DE</v>
          </cell>
          <cell r="N229" t="str">
            <v>jens.nilsson@knaufinsulation.com</v>
          </cell>
          <cell r="O229" t="str">
            <v>Nilsson</v>
          </cell>
          <cell r="Q229" t="str">
            <v>Knauf Insulation Limited</v>
          </cell>
        </row>
        <row r="230">
          <cell r="A230" t="str">
            <v>4237</v>
          </cell>
          <cell r="B230" t="str">
            <v>Knauf Insulation A/S</v>
          </cell>
          <cell r="C230" t="str">
            <v>Nordeuropa</v>
          </cell>
          <cell r="D230" t="str">
            <v>Jean-Claude Carlin</v>
          </cell>
          <cell r="E230">
            <v>0</v>
          </cell>
          <cell r="F230" t="str">
            <v>Dänemark</v>
          </cell>
          <cell r="G230" t="str">
            <v>Herr</v>
          </cell>
          <cell r="H230"/>
          <cell r="I230" t="str">
            <v>Thies</v>
          </cell>
          <cell r="J230" t="str">
            <v>Knauf</v>
          </cell>
          <cell r="K230"/>
          <cell r="L230"/>
          <cell r="M230"/>
          <cell r="N230"/>
          <cell r="O230"/>
          <cell r="Q230" t="str">
            <v>Knauf Insulation A/S</v>
          </cell>
        </row>
        <row r="231">
          <cell r="A231" t="str">
            <v>4238</v>
          </cell>
          <cell r="B231" t="str">
            <v>Climowool Sp. z o.o., Swidnica</v>
          </cell>
          <cell r="C231" t="str">
            <v>Osteuropa</v>
          </cell>
          <cell r="D231" t="str">
            <v>Jean-Claude Carlin</v>
          </cell>
          <cell r="E231">
            <v>0</v>
          </cell>
          <cell r="F231" t="str">
            <v>Polen</v>
          </cell>
          <cell r="G231" t="str">
            <v>Herr</v>
          </cell>
          <cell r="H231"/>
          <cell r="I231" t="str">
            <v>Thies</v>
          </cell>
          <cell r="J231" t="str">
            <v>Knauf</v>
          </cell>
          <cell r="K231"/>
          <cell r="L231"/>
          <cell r="M231"/>
          <cell r="N231"/>
          <cell r="O231"/>
          <cell r="Q231" t="str">
            <v>Climowool Sp. z o.o., Swidnica</v>
          </cell>
        </row>
        <row r="232">
          <cell r="A232" t="str">
            <v>4239</v>
          </cell>
          <cell r="B232" t="str">
            <v>Knauf Insulation Kasachstan TOO</v>
          </cell>
          <cell r="C232" t="str">
            <v>GUS</v>
          </cell>
          <cell r="D232" t="str">
            <v>Jean-Claude Carlin</v>
          </cell>
          <cell r="E232">
            <v>0</v>
          </cell>
          <cell r="F232" t="str">
            <v>Kasachstan</v>
          </cell>
          <cell r="G232"/>
          <cell r="H232"/>
          <cell r="I232"/>
          <cell r="J232"/>
          <cell r="K232"/>
          <cell r="L232"/>
          <cell r="M232"/>
          <cell r="N232"/>
          <cell r="O232"/>
          <cell r="Q232" t="str">
            <v>TOO Knauf Insulation Kasachstan</v>
          </cell>
        </row>
        <row r="233">
          <cell r="A233" t="str">
            <v>4240</v>
          </cell>
          <cell r="B233" t="str">
            <v>Knauf Exeed Insulation LLC</v>
          </cell>
          <cell r="C233" t="str">
            <v>Naher Osten/Afrika</v>
          </cell>
          <cell r="D233" t="str">
            <v>Jean-Claude Carlin</v>
          </cell>
          <cell r="E233">
            <v>0</v>
          </cell>
          <cell r="F233" t="str">
            <v>Vereinigte Arabische Emirate</v>
          </cell>
          <cell r="G233"/>
          <cell r="H233"/>
          <cell r="I233"/>
          <cell r="J233"/>
          <cell r="K233"/>
          <cell r="L233"/>
          <cell r="M233" t="str">
            <v>DE</v>
          </cell>
          <cell r="N233" t="str">
            <v>jens.nilsson@knaufinsulation.com</v>
          </cell>
          <cell r="O233" t="str">
            <v>Nilsson</v>
          </cell>
          <cell r="Q233" t="str">
            <v>Knauf Exeed Insulation LLC</v>
          </cell>
        </row>
        <row r="234">
          <cell r="A234" t="str">
            <v>4241</v>
          </cell>
          <cell r="B234" t="str">
            <v>Knauf Insulation SDN. BHD.</v>
          </cell>
          <cell r="C234" t="str">
            <v>Asien/Pazifik</v>
          </cell>
          <cell r="D234" t="str">
            <v>Jean-Claude Carlin</v>
          </cell>
          <cell r="E234">
            <v>0</v>
          </cell>
          <cell r="F234" t="str">
            <v>Malaysia</v>
          </cell>
          <cell r="G234"/>
          <cell r="H234"/>
          <cell r="I234"/>
          <cell r="J234"/>
          <cell r="K234"/>
          <cell r="L234"/>
          <cell r="M234"/>
          <cell r="N234"/>
          <cell r="O234"/>
          <cell r="Q234" t="str">
            <v>Knauf Insulation SDN. BHD.</v>
          </cell>
        </row>
        <row r="235">
          <cell r="A235" t="str">
            <v>4243</v>
          </cell>
          <cell r="B235" t="str">
            <v>Knauf Insulation Management LLC</v>
          </cell>
          <cell r="C235" t="str">
            <v>Nordamerika</v>
          </cell>
          <cell r="D235" t="str">
            <v>Jean-Claude Carlin</v>
          </cell>
          <cell r="E235">
            <v>0</v>
          </cell>
          <cell r="F235" t="str">
            <v>USA</v>
          </cell>
          <cell r="G235" t="str">
            <v>Herr</v>
          </cell>
          <cell r="H235"/>
          <cell r="I235" t="str">
            <v>Thies</v>
          </cell>
          <cell r="J235" t="str">
            <v>Knauf</v>
          </cell>
          <cell r="K235"/>
          <cell r="L235"/>
          <cell r="M235" t="str">
            <v>DE</v>
          </cell>
          <cell r="N235" t="str">
            <v>jens.nilsson@knaufinsulation.com</v>
          </cell>
          <cell r="O235" t="str">
            <v>Nilsson</v>
          </cell>
          <cell r="Q235" t="str">
            <v>Knauf Insulation Management, LLC</v>
          </cell>
        </row>
        <row r="236">
          <cell r="A236" t="str">
            <v>4244</v>
          </cell>
          <cell r="B236" t="str">
            <v>Silvercote, LLC</v>
          </cell>
          <cell r="C236" t="str">
            <v>Nordamerika</v>
          </cell>
          <cell r="D236" t="str">
            <v>Jean-Claude Carlin</v>
          </cell>
          <cell r="E236">
            <v>0</v>
          </cell>
          <cell r="F236" t="str">
            <v>USA</v>
          </cell>
          <cell r="G236" t="str">
            <v>Herr</v>
          </cell>
          <cell r="H236"/>
          <cell r="I236" t="str">
            <v>Thies</v>
          </cell>
          <cell r="J236" t="str">
            <v>Knauf</v>
          </cell>
          <cell r="K236"/>
          <cell r="L236"/>
          <cell r="M236" t="str">
            <v>DE</v>
          </cell>
          <cell r="N236" t="str">
            <v>jens.nilsson@knaufinsulation.com</v>
          </cell>
          <cell r="O236" t="str">
            <v>Nilsson</v>
          </cell>
          <cell r="Q236" t="str">
            <v>Silvercote, LLC</v>
          </cell>
        </row>
        <row r="237">
          <cell r="A237" t="str">
            <v>4245</v>
          </cell>
          <cell r="B237" t="str">
            <v>Knauf Insulation Services, LLC</v>
          </cell>
          <cell r="C237" t="str">
            <v>Nordamerika</v>
          </cell>
          <cell r="D237" t="str">
            <v>Jean-Claude Carlin</v>
          </cell>
          <cell r="E237">
            <v>0</v>
          </cell>
          <cell r="F237" t="str">
            <v>USA</v>
          </cell>
          <cell r="G237" t="str">
            <v>Herr</v>
          </cell>
          <cell r="H237"/>
          <cell r="I237" t="str">
            <v>Thies</v>
          </cell>
          <cell r="J237" t="str">
            <v>Knauf</v>
          </cell>
          <cell r="K237"/>
          <cell r="L237"/>
          <cell r="M237" t="str">
            <v>DE</v>
          </cell>
          <cell r="N237" t="str">
            <v>jens.nilsson@knaufinsulation.com</v>
          </cell>
          <cell r="O237" t="str">
            <v>Nilsson</v>
          </cell>
          <cell r="Q237" t="str">
            <v>Knauf Insulation Services, LLC</v>
          </cell>
        </row>
        <row r="238">
          <cell r="A238" t="str">
            <v>4246</v>
          </cell>
          <cell r="B238" t="str">
            <v>Knauf Insulation, Inc.</v>
          </cell>
          <cell r="C238" t="str">
            <v>Nordamerika</v>
          </cell>
          <cell r="D238" t="str">
            <v>Jean-Claude Carlin</v>
          </cell>
          <cell r="E238">
            <v>0</v>
          </cell>
          <cell r="F238" t="str">
            <v>USA</v>
          </cell>
          <cell r="G238" t="str">
            <v>Herr</v>
          </cell>
          <cell r="H238"/>
          <cell r="I238" t="str">
            <v>Thies</v>
          </cell>
          <cell r="J238" t="str">
            <v>Knauf</v>
          </cell>
          <cell r="K238"/>
          <cell r="L238"/>
          <cell r="M238" t="str">
            <v>DE</v>
          </cell>
          <cell r="N238" t="str">
            <v>jens.nilsson@knaufinsulation.com</v>
          </cell>
          <cell r="O238" t="str">
            <v>Nilsson</v>
          </cell>
          <cell r="Q238" t="str">
            <v>Knauf Insulation, Inc.</v>
          </cell>
        </row>
        <row r="239">
          <cell r="A239" t="str">
            <v>4247</v>
          </cell>
          <cell r="B239" t="str">
            <v>Knauf Insulation Ltd.</v>
          </cell>
          <cell r="C239" t="str">
            <v>Asien/Pazifik</v>
          </cell>
          <cell r="D239" t="str">
            <v>Jean-Claude Carlin</v>
          </cell>
          <cell r="E239">
            <v>0</v>
          </cell>
          <cell r="F239" t="str">
            <v>Südkorea</v>
          </cell>
          <cell r="G239" t="str">
            <v>Herr</v>
          </cell>
          <cell r="H239"/>
          <cell r="I239" t="str">
            <v>Thies</v>
          </cell>
          <cell r="J239" t="str">
            <v>Knauf</v>
          </cell>
          <cell r="K239"/>
          <cell r="L239"/>
          <cell r="M239" t="str">
            <v>DE</v>
          </cell>
          <cell r="N239" t="str">
            <v>jens.nilsson@knaufinsulation.com</v>
          </cell>
          <cell r="O239" t="str">
            <v>Nilsson</v>
          </cell>
          <cell r="Q239" t="str">
            <v>Knauf Insulation Ltd.</v>
          </cell>
        </row>
        <row r="240">
          <cell r="A240" t="str">
            <v>4248</v>
          </cell>
          <cell r="B240" t="str">
            <v>Knauf Insulation PTE. LTD.</v>
          </cell>
          <cell r="C240" t="str">
            <v>Asien/Pazifik</v>
          </cell>
          <cell r="D240" t="str">
            <v>Jean-Claude Carlin</v>
          </cell>
          <cell r="E240">
            <v>0</v>
          </cell>
          <cell r="F240" t="str">
            <v>Singapur</v>
          </cell>
          <cell r="G240" t="str">
            <v>Herr</v>
          </cell>
          <cell r="H240"/>
          <cell r="I240" t="str">
            <v>Thies</v>
          </cell>
          <cell r="J240" t="str">
            <v>Knauf</v>
          </cell>
          <cell r="K240"/>
          <cell r="L240"/>
          <cell r="M240" t="str">
            <v>DE</v>
          </cell>
          <cell r="N240" t="str">
            <v>jens.nilsson@knaufinsulation.com</v>
          </cell>
          <cell r="O240" t="str">
            <v>Nilsson</v>
          </cell>
          <cell r="Q240" t="str">
            <v>Knauf Insulation PTE. LTD.</v>
          </cell>
        </row>
        <row r="241">
          <cell r="A241" t="str">
            <v>4249</v>
          </cell>
          <cell r="B241" t="str">
            <v>Knauf Insulation GK</v>
          </cell>
          <cell r="C241" t="str">
            <v>Asien/Pazifik</v>
          </cell>
          <cell r="D241" t="str">
            <v>Jean-Claude Carlin</v>
          </cell>
          <cell r="E241">
            <v>0</v>
          </cell>
          <cell r="F241" t="str">
            <v>Japan</v>
          </cell>
          <cell r="G241" t="str">
            <v>Herr</v>
          </cell>
          <cell r="H241"/>
          <cell r="I241" t="str">
            <v>Thies</v>
          </cell>
          <cell r="J241" t="str">
            <v>Knauf</v>
          </cell>
          <cell r="K241"/>
          <cell r="L241"/>
          <cell r="M241" t="str">
            <v>DE</v>
          </cell>
          <cell r="N241" t="str">
            <v>jens.nilsson@knaufinsulation.com</v>
          </cell>
          <cell r="O241" t="str">
            <v>Nilsson</v>
          </cell>
          <cell r="Q241" t="str">
            <v>Knauf Insulation GK</v>
          </cell>
        </row>
        <row r="242">
          <cell r="A242" t="str">
            <v>4250</v>
          </cell>
          <cell r="B242" t="str">
            <v>Knauf Insulation Development, Inc.</v>
          </cell>
          <cell r="C242" t="str">
            <v>Nordamerika</v>
          </cell>
          <cell r="D242" t="str">
            <v>Jean-Claude Carlin</v>
          </cell>
          <cell r="E242">
            <v>0</v>
          </cell>
          <cell r="F242" t="str">
            <v>USA</v>
          </cell>
          <cell r="G242"/>
          <cell r="H242"/>
          <cell r="I242"/>
          <cell r="J242"/>
          <cell r="K242"/>
          <cell r="L242"/>
          <cell r="M242"/>
          <cell r="N242"/>
          <cell r="O242"/>
          <cell r="Q242" t="str">
            <v>Knauf Insulation Development, Inc.</v>
          </cell>
        </row>
        <row r="243">
          <cell r="A243" t="str">
            <v>4301</v>
          </cell>
          <cell r="B243" t="str">
            <v>Knauf Insulation GmbH, Fürnitz</v>
          </cell>
          <cell r="C243" t="str">
            <v>Osteuropa</v>
          </cell>
          <cell r="D243" t="str">
            <v>Jean-Claude Carlin</v>
          </cell>
          <cell r="E243">
            <v>0</v>
          </cell>
          <cell r="F243" t="str">
            <v>Österreich</v>
          </cell>
          <cell r="G243" t="str">
            <v>Herr</v>
          </cell>
          <cell r="H243"/>
          <cell r="I243" t="str">
            <v>Thies</v>
          </cell>
          <cell r="J243" t="str">
            <v>Knauf</v>
          </cell>
          <cell r="K243"/>
          <cell r="L243"/>
          <cell r="M243" t="str">
            <v>DE</v>
          </cell>
          <cell r="N243" t="str">
            <v>jens.nilsson@knaufinsulation.com</v>
          </cell>
          <cell r="O243" t="str">
            <v>Nilsson</v>
          </cell>
          <cell r="Q243" t="str">
            <v>Knauf Insulation GmbH</v>
          </cell>
        </row>
        <row r="244">
          <cell r="A244" t="str">
            <v>4302</v>
          </cell>
          <cell r="B244" t="str">
            <v>Knauf Insulation Operation GmbH, Simbach am Inn</v>
          </cell>
          <cell r="C244" t="str">
            <v>Deutschland</v>
          </cell>
          <cell r="D244" t="str">
            <v>Jean-Claude Carlin</v>
          </cell>
          <cell r="E244">
            <v>0</v>
          </cell>
          <cell r="F244" t="str">
            <v>Deutschland</v>
          </cell>
          <cell r="G244" t="str">
            <v>Herr</v>
          </cell>
          <cell r="H244"/>
          <cell r="I244" t="str">
            <v>Thies</v>
          </cell>
          <cell r="J244" t="str">
            <v>Knauf</v>
          </cell>
          <cell r="K244"/>
          <cell r="L244"/>
          <cell r="M244" t="str">
            <v>DE</v>
          </cell>
          <cell r="N244" t="str">
            <v>jens.nilsson@knaufinsulation.com</v>
          </cell>
          <cell r="O244" t="str">
            <v>Nilsson</v>
          </cell>
          <cell r="Q244" t="str">
            <v>Knauf Insulation Operation GmbH</v>
          </cell>
        </row>
        <row r="245">
          <cell r="A245" t="str">
            <v>4303</v>
          </cell>
          <cell r="B245" t="str">
            <v>Knauf Insulation Technology GmbH</v>
          </cell>
          <cell r="C245" t="str">
            <v>Osteuropa</v>
          </cell>
          <cell r="D245" t="str">
            <v>Jean-Claude Carlin</v>
          </cell>
          <cell r="E245">
            <v>0</v>
          </cell>
          <cell r="F245" t="str">
            <v>Österreich</v>
          </cell>
          <cell r="G245" t="str">
            <v>Herr</v>
          </cell>
          <cell r="H245"/>
          <cell r="I245" t="str">
            <v>Thies</v>
          </cell>
          <cell r="J245" t="str">
            <v>Knauf</v>
          </cell>
          <cell r="K245"/>
          <cell r="L245"/>
          <cell r="M245" t="str">
            <v>DE</v>
          </cell>
          <cell r="N245" t="str">
            <v>jens.nilsson@knaufinsulation.com</v>
          </cell>
          <cell r="O245" t="str">
            <v>Nilsson</v>
          </cell>
          <cell r="Q245" t="str">
            <v>Knauf Insulation Technology GmbH</v>
          </cell>
        </row>
        <row r="246">
          <cell r="A246" t="str">
            <v>4305</v>
          </cell>
          <cell r="B246" t="str">
            <v>Knauf Insulation d.o.o., Novi Marof</v>
          </cell>
          <cell r="C246" t="str">
            <v>Osteuropa</v>
          </cell>
          <cell r="D246" t="str">
            <v>Jean-Claude Carlin</v>
          </cell>
          <cell r="E246">
            <v>0</v>
          </cell>
          <cell r="F246" t="str">
            <v>Kroatien</v>
          </cell>
          <cell r="G246" t="str">
            <v>Herr</v>
          </cell>
          <cell r="H246"/>
          <cell r="I246" t="str">
            <v>Thies</v>
          </cell>
          <cell r="J246" t="str">
            <v>Knauf</v>
          </cell>
          <cell r="K246"/>
          <cell r="L246"/>
          <cell r="M246" t="str">
            <v>DE</v>
          </cell>
          <cell r="N246" t="str">
            <v>jens.nilsson@knaufinsulation.com</v>
          </cell>
          <cell r="O246" t="str">
            <v>Nilsson</v>
          </cell>
          <cell r="Q246" t="str">
            <v>Knauf Insulation d.o.o.</v>
          </cell>
        </row>
        <row r="247">
          <cell r="A247" t="str">
            <v>4307</v>
          </cell>
          <cell r="B247" t="str">
            <v>Knauf Insulation Sp. z o.o.</v>
          </cell>
          <cell r="C247" t="str">
            <v>Osteuropa</v>
          </cell>
          <cell r="D247" t="str">
            <v>Jean-Claude Carlin</v>
          </cell>
          <cell r="E247">
            <v>0</v>
          </cell>
          <cell r="F247" t="str">
            <v>Polen</v>
          </cell>
          <cell r="G247" t="str">
            <v>Herr</v>
          </cell>
          <cell r="H247"/>
          <cell r="I247" t="str">
            <v>Thies</v>
          </cell>
          <cell r="J247" t="str">
            <v>Knauf</v>
          </cell>
          <cell r="K247"/>
          <cell r="L247"/>
          <cell r="M247" t="str">
            <v>DE</v>
          </cell>
          <cell r="N247" t="str">
            <v>jens.nilsson@knaufinsulation.com</v>
          </cell>
          <cell r="O247" t="str">
            <v>Nilsson</v>
          </cell>
          <cell r="Q247" t="str">
            <v>Knauf Insulation Sp. z o.o.</v>
          </cell>
        </row>
        <row r="248">
          <cell r="A248" t="str">
            <v>4308</v>
          </cell>
          <cell r="B248" t="str">
            <v>Knauf Insulation s.r.o., Nova Bana</v>
          </cell>
          <cell r="C248" t="str">
            <v>Osteuropa</v>
          </cell>
          <cell r="D248" t="str">
            <v>Jean-Claude Carlin</v>
          </cell>
          <cell r="E248">
            <v>0</v>
          </cell>
          <cell r="F248" t="str">
            <v>Slowakei</v>
          </cell>
          <cell r="G248" t="str">
            <v>Herr</v>
          </cell>
          <cell r="H248"/>
          <cell r="I248" t="str">
            <v>Thies</v>
          </cell>
          <cell r="J248" t="str">
            <v>Knauf</v>
          </cell>
          <cell r="K248"/>
          <cell r="L248"/>
          <cell r="M248" t="str">
            <v>DE</v>
          </cell>
          <cell r="N248" t="str">
            <v>jens.nilsson@knaufinsulation.com</v>
          </cell>
          <cell r="O248" t="str">
            <v>Nilsson</v>
          </cell>
          <cell r="Q248" t="str">
            <v>Knauf Insulation s.r.o.</v>
          </cell>
        </row>
        <row r="249">
          <cell r="A249" t="str">
            <v>4309</v>
          </cell>
          <cell r="B249" t="str">
            <v>Knauf Insulation d.o.o., Skofja Loka</v>
          </cell>
          <cell r="C249" t="str">
            <v>Osteuropa</v>
          </cell>
          <cell r="D249" t="str">
            <v>Jean-Claude Carlin</v>
          </cell>
          <cell r="E249">
            <v>0</v>
          </cell>
          <cell r="F249" t="str">
            <v>Slowenien</v>
          </cell>
          <cell r="G249" t="str">
            <v>Herr</v>
          </cell>
          <cell r="H249"/>
          <cell r="I249" t="str">
            <v>Thies</v>
          </cell>
          <cell r="J249" t="str">
            <v>Knauf</v>
          </cell>
          <cell r="K249"/>
          <cell r="L249"/>
          <cell r="M249" t="str">
            <v>DE</v>
          </cell>
          <cell r="N249" t="str">
            <v>jens.nilsson@knaufinsulation.com</v>
          </cell>
          <cell r="O249" t="str">
            <v>Nilsson</v>
          </cell>
          <cell r="Q249" t="str">
            <v>Knauf Insulation d.o.o.</v>
          </cell>
        </row>
        <row r="250">
          <cell r="A250" t="str">
            <v>4310</v>
          </cell>
          <cell r="B250" t="str">
            <v>Knauf Insulation Tehnologija d.o.o.</v>
          </cell>
          <cell r="C250" t="str">
            <v>Osteuropa</v>
          </cell>
          <cell r="D250" t="str">
            <v>Jean-Claude Carlin</v>
          </cell>
          <cell r="E250">
            <v>0</v>
          </cell>
          <cell r="F250" t="str">
            <v>Slowenien</v>
          </cell>
          <cell r="G250" t="str">
            <v>Herr</v>
          </cell>
          <cell r="H250"/>
          <cell r="I250" t="str">
            <v>Thies</v>
          </cell>
          <cell r="J250" t="str">
            <v>Knauf</v>
          </cell>
          <cell r="K250"/>
          <cell r="L250"/>
          <cell r="M250" t="str">
            <v>DE</v>
          </cell>
          <cell r="N250" t="str">
            <v>jens.nilsson@knaufinsulation.com</v>
          </cell>
          <cell r="O250" t="str">
            <v>Nilsson</v>
          </cell>
          <cell r="Q250" t="str">
            <v>Knauf Insulation Tehnologija d.o.o.</v>
          </cell>
        </row>
        <row r="251">
          <cell r="A251" t="str">
            <v>4311</v>
          </cell>
          <cell r="B251" t="str">
            <v>Heradesign España S.L.</v>
          </cell>
          <cell r="C251" t="str">
            <v>Westeuropa</v>
          </cell>
          <cell r="D251" t="str">
            <v>Jean-Claude Carlin</v>
          </cell>
          <cell r="E251">
            <v>0</v>
          </cell>
          <cell r="F251" t="str">
            <v>Spanien</v>
          </cell>
          <cell r="G251" t="str">
            <v>Herr</v>
          </cell>
          <cell r="H251"/>
          <cell r="I251" t="str">
            <v>Thies</v>
          </cell>
          <cell r="J251" t="str">
            <v>Knauf</v>
          </cell>
          <cell r="K251"/>
          <cell r="L251"/>
          <cell r="M251" t="str">
            <v>DE</v>
          </cell>
          <cell r="N251" t="str">
            <v>jens.nilsson@knaufinsulation.com</v>
          </cell>
          <cell r="O251" t="str">
            <v>Nilsson</v>
          </cell>
          <cell r="Q251" t="str">
            <v>Heradesign España S.L.</v>
          </cell>
        </row>
        <row r="252">
          <cell r="A252" t="str">
            <v>4312</v>
          </cell>
          <cell r="B252" t="str">
            <v>Knauf Insulation Kft.</v>
          </cell>
          <cell r="C252" t="str">
            <v>Osteuropa</v>
          </cell>
          <cell r="D252" t="str">
            <v>Jean-Claude Carlin</v>
          </cell>
          <cell r="E252">
            <v>0</v>
          </cell>
          <cell r="F252" t="str">
            <v>Ungarn</v>
          </cell>
          <cell r="G252" t="str">
            <v>Herr</v>
          </cell>
          <cell r="H252"/>
          <cell r="I252" t="str">
            <v>Thies</v>
          </cell>
          <cell r="J252" t="str">
            <v>Knauf</v>
          </cell>
          <cell r="K252"/>
          <cell r="L252"/>
          <cell r="M252" t="str">
            <v>DE</v>
          </cell>
          <cell r="N252" t="str">
            <v>jens.nilsson@knaufinsulation.com</v>
          </cell>
          <cell r="O252" t="str">
            <v>Nilsson</v>
          </cell>
          <cell r="Q252" t="str">
            <v>Heraklith Hungaria Kft.</v>
          </cell>
        </row>
        <row r="253">
          <cell r="A253" t="str">
            <v>4313</v>
          </cell>
          <cell r="B253" t="str">
            <v>Ideal Baustoffwerk M. Reichenberger GmbH &amp; Co. KG</v>
          </cell>
          <cell r="C253" t="str">
            <v>Osteuropa</v>
          </cell>
          <cell r="D253" t="str">
            <v>Jean-Claude Carlin</v>
          </cell>
          <cell r="E253">
            <v>0</v>
          </cell>
          <cell r="F253" t="str">
            <v>Österreich</v>
          </cell>
          <cell r="G253" t="str">
            <v>Herr</v>
          </cell>
          <cell r="H253"/>
          <cell r="I253" t="str">
            <v>Thies</v>
          </cell>
          <cell r="J253" t="str">
            <v>Knauf</v>
          </cell>
          <cell r="K253"/>
          <cell r="L253"/>
          <cell r="M253" t="str">
            <v>DE</v>
          </cell>
          <cell r="N253" t="str">
            <v>jens.nilsson@knaufinsulation.com</v>
          </cell>
          <cell r="O253" t="str">
            <v>Nilsson</v>
          </cell>
          <cell r="Q253" t="str">
            <v>Ideal Baustoffwerk M. Reichenberger GmbH &amp; Co. KG</v>
          </cell>
        </row>
        <row r="254">
          <cell r="A254" t="str">
            <v>4314</v>
          </cell>
          <cell r="B254" t="str">
            <v>Knauf Insulation GmbH, Simbach</v>
          </cell>
          <cell r="C254" t="str">
            <v>Deutschland</v>
          </cell>
          <cell r="D254" t="str">
            <v>Jean-Claude Carlin</v>
          </cell>
          <cell r="E254">
            <v>0</v>
          </cell>
          <cell r="F254" t="str">
            <v>Deutschland</v>
          </cell>
          <cell r="G254" t="str">
            <v>Herr</v>
          </cell>
          <cell r="H254"/>
          <cell r="I254" t="str">
            <v>Thies</v>
          </cell>
          <cell r="J254" t="str">
            <v>Knauf</v>
          </cell>
          <cell r="K254"/>
          <cell r="L254"/>
          <cell r="M254" t="str">
            <v>DE</v>
          </cell>
          <cell r="N254" t="str">
            <v>jens.nilsson@knaufinsulation.com</v>
          </cell>
          <cell r="O254" t="str">
            <v>Nilsson</v>
          </cell>
          <cell r="Q254" t="str">
            <v>Heraklith Verwaltungsgesellschaft mbH</v>
          </cell>
        </row>
        <row r="255">
          <cell r="A255" t="str">
            <v>4316</v>
          </cell>
          <cell r="B255" t="str">
            <v>Knauf Insulation Trading spol. s.r.o.</v>
          </cell>
          <cell r="C255" t="str">
            <v>Osteuropa</v>
          </cell>
          <cell r="D255" t="str">
            <v>Jean-Claude Carlin</v>
          </cell>
          <cell r="E255">
            <v>0</v>
          </cell>
          <cell r="F255" t="str">
            <v>Tschechische Republik</v>
          </cell>
          <cell r="G255" t="str">
            <v>Herr</v>
          </cell>
          <cell r="H255"/>
          <cell r="I255" t="str">
            <v>Thies</v>
          </cell>
          <cell r="J255" t="str">
            <v>Knauf</v>
          </cell>
          <cell r="K255"/>
          <cell r="L255"/>
          <cell r="M255" t="str">
            <v>DE</v>
          </cell>
          <cell r="N255" t="str">
            <v>jens.nilsson@knaufinsulation.com</v>
          </cell>
          <cell r="O255" t="str">
            <v>Nilsson</v>
          </cell>
          <cell r="Q255" t="str">
            <v>Knauf Insulation Trading s.r.o.</v>
          </cell>
        </row>
        <row r="256">
          <cell r="A256" t="str">
            <v>4317</v>
          </cell>
          <cell r="B256" t="str">
            <v>M. Reichenberger GmbH</v>
          </cell>
          <cell r="C256" t="str">
            <v>Osteuropa</v>
          </cell>
          <cell r="D256" t="str">
            <v>Jean-Claude Carlin</v>
          </cell>
          <cell r="E256">
            <v>0</v>
          </cell>
          <cell r="F256" t="str">
            <v>Österreich</v>
          </cell>
          <cell r="G256"/>
          <cell r="H256"/>
          <cell r="I256"/>
          <cell r="J256"/>
          <cell r="K256"/>
          <cell r="L256"/>
          <cell r="M256"/>
          <cell r="N256"/>
          <cell r="O256"/>
          <cell r="Q256" t="str">
            <v>M. Reichenberger GmbH</v>
          </cell>
        </row>
        <row r="257">
          <cell r="A257" t="str">
            <v>4318</v>
          </cell>
          <cell r="B257" t="str">
            <v>Global B&amp;C d.o.o.</v>
          </cell>
          <cell r="C257" t="str">
            <v>Osteuropa</v>
          </cell>
          <cell r="D257" t="str">
            <v>Jean-Claude Carlin</v>
          </cell>
          <cell r="E257">
            <v>0</v>
          </cell>
          <cell r="F257" t="str">
            <v>Slowenien</v>
          </cell>
          <cell r="G257"/>
          <cell r="H257"/>
          <cell r="I257"/>
          <cell r="J257"/>
          <cell r="K257"/>
          <cell r="L257"/>
          <cell r="M257"/>
          <cell r="N257"/>
          <cell r="O257"/>
          <cell r="Q257" t="str">
            <v>Global B&amp;C d.o.o.</v>
          </cell>
        </row>
        <row r="258">
          <cell r="A258" t="str">
            <v>4319</v>
          </cell>
          <cell r="B258" t="str">
            <v>Heraklith CEE Holding GmbH</v>
          </cell>
          <cell r="C258" t="str">
            <v>Osteuropa</v>
          </cell>
          <cell r="D258" t="str">
            <v>Jean-Claude Carlin</v>
          </cell>
          <cell r="E258">
            <v>0</v>
          </cell>
          <cell r="F258" t="str">
            <v>Österreich</v>
          </cell>
          <cell r="G258"/>
          <cell r="H258"/>
          <cell r="I258"/>
          <cell r="J258"/>
          <cell r="K258"/>
          <cell r="L258"/>
          <cell r="M258"/>
          <cell r="N258"/>
          <cell r="O258"/>
          <cell r="Q258" t="str">
            <v>Heraklith CEE Holding GmbH</v>
          </cell>
        </row>
        <row r="259">
          <cell r="A259" t="str">
            <v>4325</v>
          </cell>
          <cell r="B259" t="str">
            <v>Knauf Insulation Tehnologija d.o.o., Skofja Loka</v>
          </cell>
          <cell r="C259" t="str">
            <v>Osteuropa</v>
          </cell>
          <cell r="D259" t="str">
            <v>Jean-Claude Carlin</v>
          </cell>
          <cell r="E259">
            <v>0</v>
          </cell>
          <cell r="F259" t="str">
            <v>Slowenien</v>
          </cell>
          <cell r="G259" t="str">
            <v>Herr</v>
          </cell>
          <cell r="H259"/>
          <cell r="I259" t="str">
            <v>Thies</v>
          </cell>
          <cell r="J259" t="str">
            <v>Knauf</v>
          </cell>
          <cell r="K259"/>
          <cell r="L259"/>
          <cell r="M259" t="str">
            <v>DE</v>
          </cell>
          <cell r="N259" t="str">
            <v>jens.nilsson@knaufinsulation.com</v>
          </cell>
          <cell r="O259" t="str">
            <v>Nilsson</v>
          </cell>
          <cell r="Q259" t="str">
            <v>Knauf Insulation Tehnologija d.o.o.</v>
          </cell>
        </row>
        <row r="260">
          <cell r="A260" t="str">
            <v>4326</v>
          </cell>
          <cell r="B260" t="str">
            <v>Knauf Insulation Customized Solutions d.o.o.</v>
          </cell>
          <cell r="C260" t="str">
            <v>Osteuropa</v>
          </cell>
          <cell r="D260" t="str">
            <v>Jean-Claude Carlin</v>
          </cell>
          <cell r="E260">
            <v>0</v>
          </cell>
          <cell r="F260" t="str">
            <v>Slowenien</v>
          </cell>
          <cell r="G260"/>
          <cell r="H260"/>
          <cell r="I260"/>
          <cell r="J260"/>
          <cell r="K260"/>
          <cell r="L260"/>
          <cell r="M260"/>
          <cell r="N260"/>
          <cell r="O260"/>
          <cell r="Q260" t="str">
            <v>Knauf Insulation Customized Solutions d.o.o.</v>
          </cell>
        </row>
        <row r="261">
          <cell r="A261" t="str">
            <v>0909</v>
          </cell>
          <cell r="B261" t="str">
            <v>Knauf Industrie Frankreich</v>
          </cell>
          <cell r="C261" t="str">
            <v>Westeuropa</v>
          </cell>
          <cell r="D261" t="str">
            <v>Kurt Münder</v>
          </cell>
          <cell r="E261">
            <v>0</v>
          </cell>
          <cell r="F261" t="str">
            <v>Frankreich</v>
          </cell>
          <cell r="G261"/>
          <cell r="H261"/>
          <cell r="I261"/>
          <cell r="J261"/>
          <cell r="K261"/>
          <cell r="L261"/>
          <cell r="M261"/>
          <cell r="N261"/>
          <cell r="O261"/>
          <cell r="Q261" t="str">
            <v>Knauf Industrie Frankreich</v>
          </cell>
        </row>
        <row r="262">
          <cell r="A262" t="str">
            <v>0910</v>
          </cell>
          <cell r="B262" t="str">
            <v>Knauf Insulation SpA, Chivasso (Industrie)</v>
          </cell>
          <cell r="C262" t="str">
            <v>Südeuropa</v>
          </cell>
          <cell r="D262" t="str">
            <v>Kurt Münder</v>
          </cell>
          <cell r="E262">
            <v>0</v>
          </cell>
          <cell r="F262" t="str">
            <v>Italien</v>
          </cell>
          <cell r="G262"/>
          <cell r="H262"/>
          <cell r="I262"/>
          <cell r="J262"/>
          <cell r="K262"/>
          <cell r="L262"/>
          <cell r="M262" t="str">
            <v>EN</v>
          </cell>
          <cell r="N262" t="str">
            <v>franck.delarche@knauf.fr</v>
          </cell>
          <cell r="O262" t="str">
            <v>Delarche</v>
          </cell>
          <cell r="Q262" t="str">
            <v>Knauf Insulation SpA, Chivasso (Industrie)</v>
          </cell>
        </row>
        <row r="263">
          <cell r="A263" t="str">
            <v>0912</v>
          </cell>
          <cell r="B263" t="str">
            <v>Knauf La Rhénane Holding Industries</v>
          </cell>
          <cell r="C263" t="str">
            <v>Westeuropa</v>
          </cell>
          <cell r="D263" t="str">
            <v>Kurt Münder</v>
          </cell>
          <cell r="E263">
            <v>0</v>
          </cell>
          <cell r="F263" t="str">
            <v>Frankreich</v>
          </cell>
          <cell r="G263"/>
          <cell r="H263"/>
          <cell r="I263"/>
          <cell r="J263"/>
          <cell r="K263"/>
          <cell r="L263"/>
          <cell r="M263"/>
          <cell r="N263"/>
          <cell r="O263"/>
          <cell r="Q263" t="str">
            <v>Knauf La Rhénane Holding Industries</v>
          </cell>
        </row>
        <row r="264">
          <cell r="A264" t="str">
            <v>0913</v>
          </cell>
          <cell r="B264" t="str">
            <v>Gabriel Technologie SA - KLR Industries</v>
          </cell>
          <cell r="C264" t="str">
            <v>Westeuropa</v>
          </cell>
          <cell r="D264" t="str">
            <v>Kurt Münder</v>
          </cell>
          <cell r="E264">
            <v>0</v>
          </cell>
          <cell r="F264" t="str">
            <v>Belgien</v>
          </cell>
          <cell r="G264"/>
          <cell r="H264"/>
          <cell r="I264"/>
          <cell r="J264"/>
          <cell r="K264"/>
          <cell r="L264"/>
          <cell r="M264"/>
          <cell r="N264"/>
          <cell r="O264"/>
          <cell r="Q264" t="str">
            <v>Gabriel Technologie SA - KLR Industries</v>
          </cell>
        </row>
        <row r="265">
          <cell r="A265" t="str">
            <v>0915</v>
          </cell>
          <cell r="B265" t="str">
            <v>Knauf SAS - KLR Industries</v>
          </cell>
          <cell r="C265" t="str">
            <v>Westeuropa</v>
          </cell>
          <cell r="D265" t="str">
            <v>Kurt Münder</v>
          </cell>
          <cell r="E265">
            <v>0</v>
          </cell>
          <cell r="F265" t="str">
            <v>Frankreich</v>
          </cell>
          <cell r="G265"/>
          <cell r="H265"/>
          <cell r="I265"/>
          <cell r="J265"/>
          <cell r="K265"/>
          <cell r="L265"/>
          <cell r="M265" t="str">
            <v>EN</v>
          </cell>
          <cell r="N265" t="str">
            <v>franck.delarche@knauf.fr</v>
          </cell>
          <cell r="O265" t="str">
            <v>Delarche</v>
          </cell>
          <cell r="Q265" t="str">
            <v>KLR Industries - Knauf SAS</v>
          </cell>
        </row>
        <row r="266">
          <cell r="A266" t="str">
            <v>0917</v>
          </cell>
          <cell r="B266" t="str">
            <v>Knauf La Rhénane SAS - KLR Industries</v>
          </cell>
          <cell r="C266" t="str">
            <v>Westeuropa</v>
          </cell>
          <cell r="D266" t="str">
            <v>Kurt Münder</v>
          </cell>
          <cell r="E266">
            <v>0</v>
          </cell>
          <cell r="F266" t="str">
            <v>Frankreich</v>
          </cell>
          <cell r="G266"/>
          <cell r="H266"/>
          <cell r="I266"/>
          <cell r="J266"/>
          <cell r="K266"/>
          <cell r="L266"/>
          <cell r="M266" t="str">
            <v>EN</v>
          </cell>
          <cell r="N266" t="str">
            <v>franck.delarche@knauf.fr</v>
          </cell>
          <cell r="O266" t="str">
            <v>Delarche</v>
          </cell>
          <cell r="Q266" t="str">
            <v>KLR Industries - Knauf La Rhénane SAS</v>
          </cell>
        </row>
        <row r="267">
          <cell r="A267" t="str">
            <v>0919</v>
          </cell>
          <cell r="B267" t="str">
            <v>Elosa Trading AG - KLR Industries</v>
          </cell>
          <cell r="C267" t="str">
            <v>Westeuropa</v>
          </cell>
          <cell r="D267" t="str">
            <v>Kurt Münder</v>
          </cell>
          <cell r="E267">
            <v>0</v>
          </cell>
          <cell r="F267" t="str">
            <v>Schweiz</v>
          </cell>
          <cell r="G267"/>
          <cell r="H267"/>
          <cell r="I267"/>
          <cell r="J267"/>
          <cell r="K267"/>
          <cell r="L267"/>
          <cell r="M267" t="str">
            <v>EN</v>
          </cell>
          <cell r="N267" t="str">
            <v>franck.delarche@knauf.fr</v>
          </cell>
          <cell r="O267" t="str">
            <v>Delarche</v>
          </cell>
          <cell r="Q267" t="str">
            <v>KLR Industries - Elosa Trading AG</v>
          </cell>
        </row>
        <row r="268">
          <cell r="A268" t="str">
            <v>0922</v>
          </cell>
          <cell r="B268" t="str">
            <v>SCI du Mittelfeld - KLR Industries</v>
          </cell>
          <cell r="C268" t="str">
            <v>Westeuropa</v>
          </cell>
          <cell r="D268" t="str">
            <v>Kurt Münder</v>
          </cell>
          <cell r="E268">
            <v>0</v>
          </cell>
          <cell r="F268" t="str">
            <v>Frankreich</v>
          </cell>
          <cell r="G268"/>
          <cell r="H268"/>
          <cell r="I268"/>
          <cell r="J268"/>
          <cell r="K268"/>
          <cell r="L268"/>
          <cell r="M268" t="str">
            <v>EN</v>
          </cell>
          <cell r="N268" t="str">
            <v>franck.delarche@knauf.fr</v>
          </cell>
          <cell r="O268" t="str">
            <v>Delarche</v>
          </cell>
          <cell r="Q268" t="str">
            <v>SCI du Mittelfeld - KLR Industries</v>
          </cell>
        </row>
        <row r="269">
          <cell r="A269" t="str">
            <v>4009</v>
          </cell>
          <cell r="B269" t="str">
            <v>Knauf Industries Nord SAS</v>
          </cell>
          <cell r="C269" t="str">
            <v>Westeuropa</v>
          </cell>
          <cell r="D269" t="str">
            <v>Kurt Münder</v>
          </cell>
          <cell r="E269">
            <v>0</v>
          </cell>
          <cell r="F269" t="str">
            <v>Frankreich</v>
          </cell>
          <cell r="G269"/>
          <cell r="H269"/>
          <cell r="I269"/>
          <cell r="J269"/>
          <cell r="K269"/>
          <cell r="L269"/>
          <cell r="M269" t="str">
            <v>EN</v>
          </cell>
          <cell r="N269" t="str">
            <v>franck.delarche@knauf.fr</v>
          </cell>
          <cell r="O269" t="str">
            <v>Delarche</v>
          </cell>
          <cell r="Q269" t="str">
            <v>Knauf Industries Nord SAS</v>
          </cell>
        </row>
        <row r="270">
          <cell r="A270" t="str">
            <v>4016</v>
          </cell>
          <cell r="B270" t="str">
            <v>Knauf Industries EST SAS</v>
          </cell>
          <cell r="C270" t="str">
            <v>Westeuropa</v>
          </cell>
          <cell r="D270" t="str">
            <v>Kurt Münder</v>
          </cell>
          <cell r="E270">
            <v>0</v>
          </cell>
          <cell r="F270" t="str">
            <v>Frankreich</v>
          </cell>
          <cell r="G270"/>
          <cell r="H270"/>
          <cell r="I270"/>
          <cell r="J270"/>
          <cell r="K270"/>
          <cell r="L270"/>
          <cell r="M270" t="str">
            <v>EN</v>
          </cell>
          <cell r="N270" t="str">
            <v>franck.delarche@knauf.fr</v>
          </cell>
          <cell r="O270" t="str">
            <v>Delarche</v>
          </cell>
          <cell r="Q270" t="str">
            <v>Knauf Industries EST SAS</v>
          </cell>
        </row>
        <row r="271">
          <cell r="A271" t="str">
            <v>4019</v>
          </cell>
          <cell r="B271" t="str">
            <v>Macaple SAS</v>
          </cell>
          <cell r="C271" t="str">
            <v>Westeuropa</v>
          </cell>
          <cell r="D271" t="str">
            <v>Kurt Münder</v>
          </cell>
          <cell r="E271">
            <v>0</v>
          </cell>
          <cell r="F271" t="str">
            <v>Frankreich</v>
          </cell>
          <cell r="G271" t="str">
            <v>Herr</v>
          </cell>
          <cell r="H271"/>
          <cell r="I271" t="str">
            <v>Jean-Claude</v>
          </cell>
          <cell r="J271" t="str">
            <v>Carlin</v>
          </cell>
          <cell r="K271" t="str">
            <v>EN</v>
          </cell>
          <cell r="L271" t="str">
            <v>Jean-Claude.Carlin@knauf.fr</v>
          </cell>
          <cell r="M271" t="str">
            <v>EN</v>
          </cell>
          <cell r="N271" t="str">
            <v>franck.delarche@knauf.fr</v>
          </cell>
          <cell r="O271" t="str">
            <v>Delarche</v>
          </cell>
          <cell r="Q271" t="str">
            <v>Macaple SAS</v>
          </cell>
        </row>
        <row r="272">
          <cell r="A272" t="str">
            <v>4020</v>
          </cell>
          <cell r="B272" t="str">
            <v>Knauf Industries Ouest SAS</v>
          </cell>
          <cell r="C272" t="str">
            <v>Westeuropa</v>
          </cell>
          <cell r="D272" t="str">
            <v>Kurt Münder</v>
          </cell>
          <cell r="E272">
            <v>0</v>
          </cell>
          <cell r="F272" t="str">
            <v>Frankreich</v>
          </cell>
          <cell r="G272" t="str">
            <v>Herr</v>
          </cell>
          <cell r="H272"/>
          <cell r="I272" t="str">
            <v>Jean-Claude</v>
          </cell>
          <cell r="J272" t="str">
            <v>Carlin</v>
          </cell>
          <cell r="K272" t="str">
            <v>EN</v>
          </cell>
          <cell r="L272" t="str">
            <v>Jean-Claude.Carlin@knauf.fr</v>
          </cell>
          <cell r="M272" t="str">
            <v>EN</v>
          </cell>
          <cell r="N272" t="str">
            <v>franck.delarche@knauf.fr</v>
          </cell>
          <cell r="O272" t="str">
            <v>Delarche</v>
          </cell>
          <cell r="Q272" t="str">
            <v>Knauf Industries Ouest SAS</v>
          </cell>
        </row>
        <row r="273">
          <cell r="A273" t="str">
            <v>4058</v>
          </cell>
          <cell r="B273" t="str">
            <v>Knauf Penoplast OOO, Krasnogorsk</v>
          </cell>
          <cell r="C273" t="str">
            <v>GUS</v>
          </cell>
          <cell r="D273" t="str">
            <v>Kurt Münder</v>
          </cell>
          <cell r="E273">
            <v>0</v>
          </cell>
          <cell r="F273" t="str">
            <v>Russland</v>
          </cell>
          <cell r="G273"/>
          <cell r="H273"/>
          <cell r="I273"/>
          <cell r="J273"/>
          <cell r="K273"/>
          <cell r="L273"/>
          <cell r="M273" t="str">
            <v>EN</v>
          </cell>
          <cell r="N273" t="str">
            <v>franck.delarche@knauf.fr</v>
          </cell>
          <cell r="O273" t="str">
            <v>Delarche</v>
          </cell>
          <cell r="Q273" t="str">
            <v>OOO Knauf Penoplast Moscou</v>
          </cell>
        </row>
        <row r="274">
          <cell r="A274" t="str">
            <v>4060</v>
          </cell>
          <cell r="B274" t="str">
            <v>Knauf Penoplast OOO, St. Petersburg</v>
          </cell>
          <cell r="C274" t="str">
            <v>GUS</v>
          </cell>
          <cell r="D274" t="str">
            <v>Kurt Münder</v>
          </cell>
          <cell r="E274">
            <v>0</v>
          </cell>
          <cell r="F274" t="str">
            <v>Russland</v>
          </cell>
          <cell r="G274"/>
          <cell r="H274"/>
          <cell r="I274"/>
          <cell r="J274"/>
          <cell r="K274"/>
          <cell r="L274"/>
          <cell r="M274" t="str">
            <v>EN</v>
          </cell>
          <cell r="N274" t="str">
            <v>franck.delarche@knauf.fr</v>
          </cell>
          <cell r="O274" t="str">
            <v>Delarche</v>
          </cell>
          <cell r="Q274" t="str">
            <v>OOO Knauf Penoplast</v>
          </cell>
        </row>
        <row r="275">
          <cell r="A275" t="str">
            <v>4061</v>
          </cell>
          <cell r="B275" t="str">
            <v>Knauf Industries Polska Sp. z o.o.</v>
          </cell>
          <cell r="C275" t="str">
            <v>Osteuropa</v>
          </cell>
          <cell r="D275" t="str">
            <v>Kurt Münder</v>
          </cell>
          <cell r="E275">
            <v>0</v>
          </cell>
          <cell r="F275" t="str">
            <v>Polen</v>
          </cell>
          <cell r="G275"/>
          <cell r="H275"/>
          <cell r="I275"/>
          <cell r="J275"/>
          <cell r="K275"/>
          <cell r="L275"/>
          <cell r="M275" t="str">
            <v>EN</v>
          </cell>
          <cell r="N275" t="str">
            <v>franck.delarche@knauf.fr</v>
          </cell>
          <cell r="O275" t="str">
            <v>Delarche</v>
          </cell>
          <cell r="Q275" t="str">
            <v>Knauf Industries Polska Sp. z o.o.</v>
          </cell>
        </row>
        <row r="276">
          <cell r="A276" t="str">
            <v>4065</v>
          </cell>
          <cell r="B276" t="str">
            <v>Knauf Isopor Ltda.</v>
          </cell>
          <cell r="C276" t="str">
            <v>Südamerika</v>
          </cell>
          <cell r="D276" t="str">
            <v>Kurt Münder</v>
          </cell>
          <cell r="E276">
            <v>0</v>
          </cell>
          <cell r="F276" t="str">
            <v>Brasilien</v>
          </cell>
          <cell r="G276" t="str">
            <v>Herr</v>
          </cell>
          <cell r="H276"/>
          <cell r="I276" t="str">
            <v>Sergio</v>
          </cell>
          <cell r="J276" t="str">
            <v>Proto</v>
          </cell>
          <cell r="K276" t="str">
            <v>DE</v>
          </cell>
          <cell r="L276" t="str">
            <v>sergio.proto@knauf-isopor.com</v>
          </cell>
          <cell r="M276" t="str">
            <v>EN</v>
          </cell>
          <cell r="N276" t="str">
            <v>franck.delarche@knauf.fr</v>
          </cell>
          <cell r="O276" t="str">
            <v>Delarche</v>
          </cell>
          <cell r="Q276" t="str">
            <v>Knauf Isopor Ltda.</v>
          </cell>
        </row>
        <row r="277">
          <cell r="A277" t="str">
            <v>4066</v>
          </cell>
          <cell r="B277" t="str">
            <v>Knauf Isopor da Amazonia Ltda., Manaus</v>
          </cell>
          <cell r="C277" t="str">
            <v>Südamerika</v>
          </cell>
          <cell r="D277" t="str">
            <v>Kurt Münder</v>
          </cell>
          <cell r="E277">
            <v>0</v>
          </cell>
          <cell r="F277" t="str">
            <v>Brasilien</v>
          </cell>
          <cell r="G277"/>
          <cell r="H277"/>
          <cell r="I277"/>
          <cell r="J277"/>
          <cell r="K277"/>
          <cell r="L277"/>
          <cell r="M277" t="str">
            <v>EN</v>
          </cell>
          <cell r="N277" t="str">
            <v>franck.delarche@knauf.fr</v>
          </cell>
          <cell r="O277" t="str">
            <v>Delarche</v>
          </cell>
          <cell r="Q277" t="str">
            <v>Knauf Isopor da Amazonia Ltda., Manaus</v>
          </cell>
        </row>
        <row r="278">
          <cell r="A278" t="str">
            <v>4073</v>
          </cell>
          <cell r="B278" t="str">
            <v>Knauf Pack Hungary Kft.</v>
          </cell>
          <cell r="C278" t="str">
            <v>Osteuropa</v>
          </cell>
          <cell r="D278" t="str">
            <v>Kurt Münder</v>
          </cell>
          <cell r="E278">
            <v>0</v>
          </cell>
          <cell r="F278" t="str">
            <v>Ungarn</v>
          </cell>
          <cell r="G278" t="str">
            <v>Herr</v>
          </cell>
          <cell r="H278"/>
          <cell r="I278" t="str">
            <v>Jean-Claude</v>
          </cell>
          <cell r="J278" t="str">
            <v>Carlin</v>
          </cell>
          <cell r="K278" t="str">
            <v>EN</v>
          </cell>
          <cell r="L278" t="str">
            <v>Jean-Claude.Carlin@knauf.fr</v>
          </cell>
          <cell r="M278" t="str">
            <v>EN</v>
          </cell>
          <cell r="N278" t="str">
            <v>franck.delarche@knauf.fr</v>
          </cell>
          <cell r="O278" t="str">
            <v>Delarche</v>
          </cell>
          <cell r="Q278" t="str">
            <v>Knauf Pack Hungary Kft.</v>
          </cell>
        </row>
        <row r="279">
          <cell r="A279" t="str">
            <v>4075</v>
          </cell>
          <cell r="B279" t="str">
            <v>Knauf Miret S.L.</v>
          </cell>
          <cell r="C279" t="str">
            <v>Westeuropa</v>
          </cell>
          <cell r="D279" t="str">
            <v>Kurt Münder</v>
          </cell>
          <cell r="E279">
            <v>0</v>
          </cell>
          <cell r="F279" t="str">
            <v>Spanien</v>
          </cell>
          <cell r="G279"/>
          <cell r="H279"/>
          <cell r="I279"/>
          <cell r="J279"/>
          <cell r="K279"/>
          <cell r="L279"/>
          <cell r="M279" t="str">
            <v>EN</v>
          </cell>
          <cell r="N279" t="str">
            <v>franck.delarche@knauf.fr</v>
          </cell>
          <cell r="O279" t="str">
            <v>Delarche</v>
          </cell>
          <cell r="Q279" t="str">
            <v>Knauf Miret S.L.</v>
          </cell>
        </row>
        <row r="280">
          <cell r="A280" t="str">
            <v>4079</v>
          </cell>
          <cell r="B280" t="str">
            <v>Knauf Industries Maroc</v>
          </cell>
          <cell r="C280" t="str">
            <v>Naher Osten/Afrika</v>
          </cell>
          <cell r="D280" t="str">
            <v>Kurt Münder</v>
          </cell>
          <cell r="E280">
            <v>0</v>
          </cell>
          <cell r="F280" t="str">
            <v>Marokko</v>
          </cell>
          <cell r="G280" t="str">
            <v>Herr</v>
          </cell>
          <cell r="H280"/>
          <cell r="I280" t="str">
            <v>Jean-Claude</v>
          </cell>
          <cell r="J280" t="str">
            <v>Carlin</v>
          </cell>
          <cell r="K280" t="str">
            <v>EN</v>
          </cell>
          <cell r="L280" t="str">
            <v>Jean-Claude.Carlin@knauf.fr</v>
          </cell>
          <cell r="M280" t="str">
            <v>EN</v>
          </cell>
          <cell r="N280" t="str">
            <v>franck.delarche@knauf.fr</v>
          </cell>
          <cell r="O280" t="str">
            <v>Delarche</v>
          </cell>
          <cell r="Q280" t="str">
            <v>Knauf Industries Maroc</v>
          </cell>
        </row>
        <row r="281">
          <cell r="A281" t="str">
            <v>4095</v>
          </cell>
          <cell r="B281" t="str">
            <v>Knauf Industries SAS</v>
          </cell>
          <cell r="C281" t="str">
            <v>Westeuropa</v>
          </cell>
          <cell r="D281" t="str">
            <v>Kurt Münder</v>
          </cell>
          <cell r="E281">
            <v>0</v>
          </cell>
          <cell r="F281" t="str">
            <v>Frankreich</v>
          </cell>
          <cell r="G281"/>
          <cell r="H281"/>
          <cell r="I281"/>
          <cell r="J281"/>
          <cell r="K281"/>
          <cell r="L281"/>
          <cell r="M281"/>
          <cell r="N281"/>
          <cell r="O281"/>
          <cell r="Q281" t="str">
            <v>Knauf Industries SAS</v>
          </cell>
        </row>
        <row r="282">
          <cell r="A282" t="str">
            <v>4097</v>
          </cell>
          <cell r="B282" t="str">
            <v>Knauf Industries Gestion SAS</v>
          </cell>
          <cell r="C282" t="str">
            <v>Westeuropa</v>
          </cell>
          <cell r="D282" t="str">
            <v>Kurt Münder</v>
          </cell>
          <cell r="E282">
            <v>0</v>
          </cell>
          <cell r="F282" t="str">
            <v>Frankreich</v>
          </cell>
          <cell r="G282"/>
          <cell r="H282"/>
          <cell r="I282"/>
          <cell r="J282"/>
          <cell r="K282"/>
          <cell r="L282"/>
          <cell r="M282"/>
          <cell r="N282"/>
          <cell r="O282"/>
          <cell r="Q282" t="str">
            <v>Knauf Industries Gestion SAS</v>
          </cell>
        </row>
        <row r="283">
          <cell r="A283" t="str">
            <v>4110</v>
          </cell>
          <cell r="B283" t="str">
            <v>SCI Polydec</v>
          </cell>
          <cell r="C283" t="str">
            <v>Westeuropa</v>
          </cell>
          <cell r="D283" t="str">
            <v>Kurt Münder</v>
          </cell>
          <cell r="E283">
            <v>0</v>
          </cell>
          <cell r="F283" t="str">
            <v>Frankreich</v>
          </cell>
          <cell r="G283" t="str">
            <v>Herr</v>
          </cell>
          <cell r="H283"/>
          <cell r="I283" t="str">
            <v>Jean-Claude</v>
          </cell>
          <cell r="J283" t="str">
            <v>Carlin</v>
          </cell>
          <cell r="K283" t="str">
            <v>EN</v>
          </cell>
          <cell r="L283" t="str">
            <v>Jean-Claude.Carlin@knauf.fr</v>
          </cell>
          <cell r="M283" t="str">
            <v>DE</v>
          </cell>
          <cell r="N283" t="str">
            <v>DeMey.Frank@knauf.de</v>
          </cell>
          <cell r="O283" t="str">
            <v>DeMey</v>
          </cell>
          <cell r="Q283" t="str">
            <v>SCI Polydec</v>
          </cell>
        </row>
        <row r="284">
          <cell r="A284" t="str">
            <v>4111</v>
          </cell>
          <cell r="B284" t="str">
            <v>Isobox Technologies SAS</v>
          </cell>
          <cell r="C284" t="str">
            <v>Westeuropa</v>
          </cell>
          <cell r="D284" t="str">
            <v>Kurt Münder</v>
          </cell>
          <cell r="E284">
            <v>0</v>
          </cell>
          <cell r="F284" t="str">
            <v>Frankreich</v>
          </cell>
          <cell r="G284"/>
          <cell r="H284"/>
          <cell r="I284"/>
          <cell r="J284"/>
          <cell r="K284"/>
          <cell r="L284"/>
          <cell r="M284"/>
          <cell r="N284"/>
          <cell r="O284"/>
          <cell r="Q284" t="str">
            <v>Isobox Technologies SAS</v>
          </cell>
        </row>
        <row r="285">
          <cell r="A285" t="str">
            <v>4112</v>
          </cell>
          <cell r="B285" t="str">
            <v>Isobox Technologies SAS - Alt</v>
          </cell>
          <cell r="C285" t="str">
            <v>Westeuropa</v>
          </cell>
          <cell r="D285" t="str">
            <v>Kurt Münder</v>
          </cell>
          <cell r="E285">
            <v>0</v>
          </cell>
          <cell r="F285" t="str">
            <v>Frankreich</v>
          </cell>
          <cell r="G285"/>
          <cell r="H285"/>
          <cell r="I285"/>
          <cell r="J285"/>
          <cell r="K285"/>
          <cell r="L285"/>
          <cell r="M285"/>
          <cell r="N285"/>
          <cell r="O285"/>
          <cell r="Q285" t="str">
            <v>Isobox Technologies SAS - Alt</v>
          </cell>
        </row>
        <row r="286">
          <cell r="A286" t="str">
            <v>0124</v>
          </cell>
          <cell r="B286" t="str">
            <v>Knauf New Building Material (Wuhu) Co. Ltd.</v>
          </cell>
          <cell r="C286" t="str">
            <v>Asien/Pazifik</v>
          </cell>
          <cell r="D286" t="str">
            <v>Murray Read</v>
          </cell>
          <cell r="E286">
            <v>0</v>
          </cell>
          <cell r="F286" t="str">
            <v>China</v>
          </cell>
          <cell r="G286" t="str">
            <v>Mr.</v>
          </cell>
          <cell r="H286"/>
          <cell r="I286" t="str">
            <v>Murray</v>
          </cell>
          <cell r="J286" t="str">
            <v>Read</v>
          </cell>
          <cell r="K286" t="str">
            <v>EN</v>
          </cell>
          <cell r="L286" t="str">
            <v>murray.read@knauf.co.th</v>
          </cell>
          <cell r="M286" t="str">
            <v>DE</v>
          </cell>
          <cell r="N286" t="str">
            <v>wendel.dietmar@knauf.de</v>
          </cell>
          <cell r="O286" t="str">
            <v>Wendel</v>
          </cell>
          <cell r="Q286" t="str">
            <v>Knauf New Building Material (Wuhu) Co. Ltd.</v>
          </cell>
        </row>
        <row r="287">
          <cell r="A287" t="str">
            <v>0238</v>
          </cell>
          <cell r="B287" t="str">
            <v>Guangdong Knauf New Building Material Products Co. Ltd.</v>
          </cell>
          <cell r="C287" t="str">
            <v>Asien/Pazifik</v>
          </cell>
          <cell r="D287" t="str">
            <v>Murray Read</v>
          </cell>
          <cell r="E287">
            <v>0</v>
          </cell>
          <cell r="F287" t="str">
            <v>China</v>
          </cell>
          <cell r="G287" t="str">
            <v>Mr.</v>
          </cell>
          <cell r="H287"/>
          <cell r="I287" t="str">
            <v>Murray</v>
          </cell>
          <cell r="J287" t="str">
            <v>Read</v>
          </cell>
          <cell r="K287" t="str">
            <v>EN</v>
          </cell>
          <cell r="L287" t="str">
            <v>murray.read@knauf.co.th</v>
          </cell>
          <cell r="M287" t="str">
            <v>DE</v>
          </cell>
          <cell r="N287" t="str">
            <v>wendel.dietmar@knauf.de</v>
          </cell>
          <cell r="O287" t="str">
            <v>Wendel</v>
          </cell>
          <cell r="Q287" t="str">
            <v>Guangdong Knauf New Building Material Products Co. Ltd.</v>
          </cell>
        </row>
        <row r="288">
          <cell r="A288" t="str">
            <v>0252</v>
          </cell>
          <cell r="B288" t="str">
            <v>Knauf Singapore Pte Ltd</v>
          </cell>
          <cell r="C288" t="str">
            <v>Asien/Pazifik</v>
          </cell>
          <cell r="D288" t="str">
            <v>Murray Read</v>
          </cell>
          <cell r="E288">
            <v>0</v>
          </cell>
          <cell r="F288" t="str">
            <v>Singapur</v>
          </cell>
          <cell r="G288" t="str">
            <v>Mr.</v>
          </cell>
          <cell r="H288"/>
          <cell r="I288" t="str">
            <v>Murray</v>
          </cell>
          <cell r="J288" t="str">
            <v>Read</v>
          </cell>
          <cell r="K288" t="str">
            <v>EN</v>
          </cell>
          <cell r="L288" t="str">
            <v>murray.read@knauf.co.th</v>
          </cell>
          <cell r="M288" t="str">
            <v>DE</v>
          </cell>
          <cell r="N288" t="str">
            <v>ChristianMatthaeus@mail.knauf.com.cn</v>
          </cell>
          <cell r="O288" t="str">
            <v>Matthäus</v>
          </cell>
          <cell r="Q288" t="str">
            <v>Knauf Singapore PTE Ltd.</v>
          </cell>
        </row>
        <row r="289">
          <cell r="A289" t="str">
            <v>0254</v>
          </cell>
          <cell r="B289" t="str">
            <v>Knauf New Building System (Tianjin) Co. Ltd.</v>
          </cell>
          <cell r="C289" t="str">
            <v>Asien/Pazifik</v>
          </cell>
          <cell r="D289" t="str">
            <v>Murray Read</v>
          </cell>
          <cell r="E289">
            <v>0</v>
          </cell>
          <cell r="F289" t="str">
            <v>China</v>
          </cell>
          <cell r="G289" t="str">
            <v>Mr.</v>
          </cell>
          <cell r="H289"/>
          <cell r="I289" t="str">
            <v>Murray</v>
          </cell>
          <cell r="J289" t="str">
            <v>Read</v>
          </cell>
          <cell r="K289" t="str">
            <v>EN</v>
          </cell>
          <cell r="L289" t="str">
            <v>murray.read@knauf.co.th</v>
          </cell>
          <cell r="M289" t="str">
            <v>DE</v>
          </cell>
          <cell r="N289" t="str">
            <v>wendel.dietmar@knauf.de</v>
          </cell>
          <cell r="O289" t="str">
            <v>Wendel</v>
          </cell>
          <cell r="Q289" t="str">
            <v>Knauf New Building System (Tianjin) Co. Ltd.</v>
          </cell>
        </row>
        <row r="290">
          <cell r="A290" t="str">
            <v>0255</v>
          </cell>
          <cell r="B290" t="str">
            <v>Knauf Hong Kong Ltd.</v>
          </cell>
          <cell r="C290" t="str">
            <v>Asien/Pazifik</v>
          </cell>
          <cell r="D290" t="str">
            <v>Murray Read</v>
          </cell>
          <cell r="E290">
            <v>0</v>
          </cell>
          <cell r="F290" t="str">
            <v>China</v>
          </cell>
          <cell r="G290" t="str">
            <v>Mr.</v>
          </cell>
          <cell r="H290"/>
          <cell r="I290" t="str">
            <v>Mark</v>
          </cell>
          <cell r="J290" t="str">
            <v>Norris</v>
          </cell>
          <cell r="K290" t="str">
            <v>EN</v>
          </cell>
          <cell r="L290" t="str">
            <v>Mark@mail.knauf.com.cn</v>
          </cell>
          <cell r="M290" t="str">
            <v>DE</v>
          </cell>
          <cell r="N290" t="str">
            <v>wendel.dietmar@knauf.de</v>
          </cell>
          <cell r="O290" t="str">
            <v>Wendel</v>
          </cell>
          <cell r="Q290" t="str">
            <v>Knauf Hong Kong Ltd.</v>
          </cell>
        </row>
        <row r="291">
          <cell r="A291" t="str">
            <v>0256</v>
          </cell>
          <cell r="B291" t="str">
            <v>Knauf Co. Ltd., Taiwan</v>
          </cell>
          <cell r="C291" t="str">
            <v>Asien/Pazifik</v>
          </cell>
          <cell r="D291" t="str">
            <v>Murray Read</v>
          </cell>
          <cell r="E291">
            <v>0</v>
          </cell>
          <cell r="F291" t="str">
            <v>Taiwan</v>
          </cell>
          <cell r="G291" t="str">
            <v>Mr.</v>
          </cell>
          <cell r="H291"/>
          <cell r="I291" t="str">
            <v>Eric</v>
          </cell>
          <cell r="J291" t="str">
            <v>Li</v>
          </cell>
          <cell r="K291" t="str">
            <v>EN</v>
          </cell>
          <cell r="L291" t="str">
            <v>ericli@knauf.com.hk</v>
          </cell>
          <cell r="M291" t="str">
            <v>DE</v>
          </cell>
          <cell r="N291" t="str">
            <v>ChristianMatthaeus@mail.knauf.com.cn</v>
          </cell>
          <cell r="O291" t="str">
            <v>Matthäus</v>
          </cell>
          <cell r="Q291" t="str">
            <v>Knauf Co. Ltd.</v>
          </cell>
        </row>
        <row r="292">
          <cell r="A292" t="str">
            <v>0288</v>
          </cell>
          <cell r="B292" t="str">
            <v>PT Knauf Gypsum Indonesia</v>
          </cell>
          <cell r="C292" t="str">
            <v>Asien/Pazifik</v>
          </cell>
          <cell r="D292" t="str">
            <v>Murray Read</v>
          </cell>
          <cell r="E292">
            <v>0</v>
          </cell>
          <cell r="F292" t="str">
            <v>Indonesien</v>
          </cell>
          <cell r="G292" t="str">
            <v>Herr</v>
          </cell>
          <cell r="H292"/>
          <cell r="I292" t="str">
            <v>Wayne</v>
          </cell>
          <cell r="J292" t="str">
            <v>Studdon</v>
          </cell>
          <cell r="K292" t="str">
            <v>EN</v>
          </cell>
          <cell r="L292" t="str">
            <v>wayne.studdon@knauf.co.id</v>
          </cell>
          <cell r="M292" t="str">
            <v>DE</v>
          </cell>
          <cell r="N292" t="str">
            <v>ChristianMatthaeus@mail.knauf.com.cn</v>
          </cell>
          <cell r="O292" t="str">
            <v>Matthäus</v>
          </cell>
          <cell r="Q292" t="str">
            <v>PT Knauf Gypsum Indonesia</v>
          </cell>
        </row>
        <row r="293">
          <cell r="A293" t="str">
            <v>0607</v>
          </cell>
          <cell r="B293" t="str">
            <v>Danogips (Shanghai) Co., Ltd.</v>
          </cell>
          <cell r="C293" t="str">
            <v>Asien/Pazifik</v>
          </cell>
          <cell r="D293" t="str">
            <v>Murray Read</v>
          </cell>
          <cell r="E293">
            <v>0</v>
          </cell>
          <cell r="F293" t="str">
            <v>China</v>
          </cell>
          <cell r="G293" t="str">
            <v>Herr</v>
          </cell>
          <cell r="H293" t="str">
            <v>Dr.</v>
          </cell>
          <cell r="I293" t="str">
            <v>York</v>
          </cell>
          <cell r="J293" t="str">
            <v>Falkenberg</v>
          </cell>
          <cell r="K293" t="str">
            <v>DE</v>
          </cell>
          <cell r="L293" t="str">
            <v>falkenberg.york@pft-iphofen.de</v>
          </cell>
          <cell r="M293" t="str">
            <v>DE</v>
          </cell>
          <cell r="N293" t="str">
            <v>ChristianMatthaeus@mail.knauf.com.cn</v>
          </cell>
          <cell r="O293" t="str">
            <v>Matthäus</v>
          </cell>
          <cell r="Q293" t="str">
            <v>Danogips (Shanghai) Co., Ltd.</v>
          </cell>
        </row>
        <row r="294">
          <cell r="A294" t="str">
            <v>0627</v>
          </cell>
          <cell r="B294" t="str">
            <v>Knauf Plasterboard (Taicang) Co. Ltd.</v>
          </cell>
          <cell r="C294" t="str">
            <v>Asien/Pazifik</v>
          </cell>
          <cell r="D294" t="str">
            <v>Murray Read</v>
          </cell>
          <cell r="E294">
            <v>0</v>
          </cell>
          <cell r="F294" t="str">
            <v>China</v>
          </cell>
          <cell r="G294" t="str">
            <v>Mr.</v>
          </cell>
          <cell r="H294"/>
          <cell r="I294" t="str">
            <v>Murray</v>
          </cell>
          <cell r="J294" t="str">
            <v>Read</v>
          </cell>
          <cell r="K294" t="str">
            <v>EN</v>
          </cell>
          <cell r="L294" t="str">
            <v>murray.read@knauf.co.th</v>
          </cell>
          <cell r="M294" t="str">
            <v>DE</v>
          </cell>
          <cell r="N294" t="str">
            <v>wendel.dietmar@knauf.de</v>
          </cell>
          <cell r="O294" t="str">
            <v>Wendel</v>
          </cell>
          <cell r="Q294" t="str">
            <v>Knauf Plasterboard (Jiangsu) Co. Ltd.</v>
          </cell>
        </row>
        <row r="295">
          <cell r="A295" t="str">
            <v>0630</v>
          </cell>
          <cell r="B295" t="str">
            <v>Chiyoda Ute Co. Ltd.</v>
          </cell>
          <cell r="C295" t="str">
            <v>Asien/Pazifik</v>
          </cell>
          <cell r="D295" t="str">
            <v>Murray Read</v>
          </cell>
          <cell r="E295">
            <v>0</v>
          </cell>
          <cell r="F295" t="str">
            <v>Japan</v>
          </cell>
          <cell r="G295"/>
          <cell r="H295"/>
          <cell r="I295"/>
          <cell r="J295"/>
          <cell r="K295"/>
          <cell r="L295"/>
          <cell r="M295"/>
          <cell r="N295"/>
          <cell r="O295"/>
          <cell r="Q295" t="str">
            <v>Chiyoda Ute Co. Ltd.</v>
          </cell>
        </row>
        <row r="296">
          <cell r="A296" t="str">
            <v>0654</v>
          </cell>
          <cell r="B296" t="str">
            <v>VORLÄUFIGER NAME Neues Plattenwerk Johor Baru</v>
          </cell>
          <cell r="C296" t="str">
            <v>Asien/Pazifik</v>
          </cell>
          <cell r="D296" t="str">
            <v>Murray Read</v>
          </cell>
          <cell r="E296">
            <v>0</v>
          </cell>
          <cell r="F296" t="str">
            <v>Malaysia</v>
          </cell>
          <cell r="G296"/>
          <cell r="H296"/>
          <cell r="I296"/>
          <cell r="J296"/>
          <cell r="K296"/>
          <cell r="L296"/>
          <cell r="M296"/>
          <cell r="N296"/>
          <cell r="O296"/>
          <cell r="Q296" t="str">
            <v>VORLÄUFIGER NAME Neues Plattenwerk Johor Baru</v>
          </cell>
        </row>
        <row r="297">
          <cell r="A297" t="str">
            <v>0665</v>
          </cell>
          <cell r="B297" t="str">
            <v>Knauf Gypsum (Australia) Pty Ltd.</v>
          </cell>
          <cell r="C297" t="str">
            <v>Asien/Pazifik</v>
          </cell>
          <cell r="D297" t="str">
            <v>Murray Read</v>
          </cell>
          <cell r="E297">
            <v>0</v>
          </cell>
          <cell r="F297" t="str">
            <v>Australien</v>
          </cell>
          <cell r="G297" t="str">
            <v>Herr</v>
          </cell>
          <cell r="H297"/>
          <cell r="I297" t="str">
            <v>Wayne</v>
          </cell>
          <cell r="J297" t="str">
            <v>Studdon</v>
          </cell>
          <cell r="K297" t="str">
            <v>EN</v>
          </cell>
          <cell r="L297" t="str">
            <v>wayne.studdon@knauf.co.id</v>
          </cell>
          <cell r="M297"/>
          <cell r="N297"/>
          <cell r="O297"/>
          <cell r="Q297" t="str">
            <v>Knauf Gypsum (Australia) Pty Ltd.</v>
          </cell>
        </row>
        <row r="298">
          <cell r="A298" t="str">
            <v>0666</v>
          </cell>
          <cell r="B298" t="str">
            <v>Knauf Korea Co., Ltd.</v>
          </cell>
          <cell r="C298" t="str">
            <v>Asien/Pazifik</v>
          </cell>
          <cell r="D298" t="str">
            <v>Murray Read</v>
          </cell>
          <cell r="E298">
            <v>0</v>
          </cell>
          <cell r="F298" t="str">
            <v>Südkorea</v>
          </cell>
          <cell r="G298" t="str">
            <v>Mr.</v>
          </cell>
          <cell r="H298"/>
          <cell r="I298" t="str">
            <v>Eric</v>
          </cell>
          <cell r="J298" t="str">
            <v>Li</v>
          </cell>
          <cell r="K298" t="str">
            <v>EN</v>
          </cell>
          <cell r="L298" t="str">
            <v>ericli@knauf.com.hk</v>
          </cell>
          <cell r="M298" t="str">
            <v>DE</v>
          </cell>
          <cell r="N298" t="str">
            <v>ChristianMatthaeus@mail.knauf.com.cn</v>
          </cell>
          <cell r="O298" t="str">
            <v>Matthäus</v>
          </cell>
          <cell r="Q298" t="str">
            <v>Knauf Korea Co., Ltd.</v>
          </cell>
        </row>
        <row r="299">
          <cell r="A299" t="str">
            <v>0685</v>
          </cell>
          <cell r="B299" t="str">
            <v>Knauf Gypsum (Thailand) Ltd. Saraburi</v>
          </cell>
          <cell r="C299" t="str">
            <v>Asien/Pazifik</v>
          </cell>
          <cell r="D299" t="str">
            <v>Murray Read</v>
          </cell>
          <cell r="E299">
            <v>0</v>
          </cell>
          <cell r="F299" t="str">
            <v>Thailand</v>
          </cell>
          <cell r="G299" t="str">
            <v>Herr</v>
          </cell>
          <cell r="H299"/>
          <cell r="I299" t="str">
            <v>Wayne</v>
          </cell>
          <cell r="J299" t="str">
            <v>Studdon</v>
          </cell>
          <cell r="K299" t="str">
            <v>EN</v>
          </cell>
          <cell r="L299" t="str">
            <v>wayne.studdon@knauf.co.id</v>
          </cell>
          <cell r="M299" t="str">
            <v>EN</v>
          </cell>
          <cell r="N299" t="str">
            <v>murray.read@knauf.co.th</v>
          </cell>
          <cell r="O299" t="str">
            <v>Read</v>
          </cell>
          <cell r="Q299" t="str">
            <v>Knauf Gypsum (Thailand) Limited</v>
          </cell>
        </row>
        <row r="300">
          <cell r="A300" t="str">
            <v>0689</v>
          </cell>
          <cell r="B300" t="str">
            <v>Knauf Plasterboard Pty Ltd.</v>
          </cell>
          <cell r="C300" t="str">
            <v>Asien/Pazifik</v>
          </cell>
          <cell r="D300" t="str">
            <v>Murray Read</v>
          </cell>
          <cell r="E300">
            <v>0</v>
          </cell>
          <cell r="F300" t="str">
            <v>Australien</v>
          </cell>
          <cell r="G300" t="str">
            <v>Mr.</v>
          </cell>
          <cell r="H300"/>
          <cell r="I300" t="str">
            <v>Damien</v>
          </cell>
          <cell r="J300" t="str">
            <v>Frost</v>
          </cell>
          <cell r="K300" t="str">
            <v>EN</v>
          </cell>
          <cell r="L300" t="str">
            <v>Damien.Frost@knaufplasterboard.com.au</v>
          </cell>
          <cell r="M300"/>
          <cell r="N300"/>
          <cell r="O300"/>
          <cell r="Q300" t="str">
            <v>Knauf Plasterboard Pty Limited</v>
          </cell>
        </row>
        <row r="301">
          <cell r="A301" t="str">
            <v>0690</v>
          </cell>
          <cell r="B301" t="str">
            <v>Knauf Australia Pty. Ltd.</v>
          </cell>
          <cell r="C301" t="str">
            <v>Asien/Pazifik</v>
          </cell>
          <cell r="D301" t="str">
            <v>Murray Read</v>
          </cell>
          <cell r="E301">
            <v>0</v>
          </cell>
          <cell r="F301" t="str">
            <v>Australien</v>
          </cell>
          <cell r="G301"/>
          <cell r="H301"/>
          <cell r="I301"/>
          <cell r="J301"/>
          <cell r="K301"/>
          <cell r="L301"/>
          <cell r="M301"/>
          <cell r="N301"/>
          <cell r="O301"/>
          <cell r="Q301" t="str">
            <v>Knauf Australia Pty. Limited</v>
          </cell>
        </row>
        <row r="302">
          <cell r="A302" t="str">
            <v>0693</v>
          </cell>
          <cell r="B302" t="str">
            <v>Knauf Vietnam Co. Ltd.</v>
          </cell>
          <cell r="C302" t="str">
            <v>Asien/Pazifik</v>
          </cell>
          <cell r="D302" t="str">
            <v>Murray Read</v>
          </cell>
          <cell r="E302">
            <v>0</v>
          </cell>
          <cell r="F302" t="str">
            <v>Vietnam</v>
          </cell>
          <cell r="G302"/>
          <cell r="H302"/>
          <cell r="I302"/>
          <cell r="J302"/>
          <cell r="K302"/>
          <cell r="L302"/>
          <cell r="M302"/>
          <cell r="N302"/>
          <cell r="O302"/>
          <cell r="Q302" t="str">
            <v>Knauf Vietnam Co. Ltd.</v>
          </cell>
        </row>
        <row r="303">
          <cell r="A303" t="str">
            <v>0723</v>
          </cell>
          <cell r="B303" t="str">
            <v>Knauf Plasterboard Ltd., Christchurch</v>
          </cell>
          <cell r="C303" t="str">
            <v>Asien/Pazifik</v>
          </cell>
          <cell r="D303" t="str">
            <v>Murray Read</v>
          </cell>
          <cell r="E303">
            <v>0</v>
          </cell>
          <cell r="F303" t="str">
            <v>Neuseeland</v>
          </cell>
          <cell r="G303" t="str">
            <v>Mr.</v>
          </cell>
          <cell r="H303"/>
          <cell r="I303" t="str">
            <v>Damien</v>
          </cell>
          <cell r="J303" t="str">
            <v>Frost</v>
          </cell>
          <cell r="K303" t="str">
            <v>EN</v>
          </cell>
          <cell r="L303" t="str">
            <v>Damien.Frost@knaufplasterboard.com.au</v>
          </cell>
          <cell r="M303"/>
          <cell r="N303"/>
          <cell r="O303"/>
          <cell r="Q303" t="str">
            <v>Knauf Plasterboard Limited</v>
          </cell>
        </row>
        <row r="304">
          <cell r="A304" t="str">
            <v>0735</v>
          </cell>
          <cell r="B304" t="str">
            <v>Seizan Co., Ltd.</v>
          </cell>
          <cell r="C304" t="str">
            <v>Asien/Pazifik</v>
          </cell>
          <cell r="D304" t="str">
            <v>Murray Read</v>
          </cell>
          <cell r="E304">
            <v>0</v>
          </cell>
          <cell r="F304" t="str">
            <v>Japan</v>
          </cell>
          <cell r="G304" t="str">
            <v>Mr.</v>
          </cell>
          <cell r="H304"/>
          <cell r="I304" t="str">
            <v>Murray</v>
          </cell>
          <cell r="J304" t="str">
            <v>Read</v>
          </cell>
          <cell r="K304" t="str">
            <v>EN</v>
          </cell>
          <cell r="L304" t="str">
            <v>murray.read@knauf.co.th</v>
          </cell>
          <cell r="M304"/>
          <cell r="N304"/>
          <cell r="O304"/>
          <cell r="Q304" t="str">
            <v>Seizan Co., Ltd.</v>
          </cell>
        </row>
        <row r="305">
          <cell r="A305" t="str">
            <v>0738</v>
          </cell>
          <cell r="B305" t="str">
            <v>Knauf Gypsum Philippines, Inc.</v>
          </cell>
          <cell r="C305" t="str">
            <v>Asien/Pazifik</v>
          </cell>
          <cell r="D305" t="str">
            <v>Murray Read</v>
          </cell>
          <cell r="E305">
            <v>0</v>
          </cell>
          <cell r="F305" t="str">
            <v>Philippinen</v>
          </cell>
          <cell r="G305"/>
          <cell r="H305"/>
          <cell r="I305"/>
          <cell r="J305"/>
          <cell r="K305"/>
          <cell r="L305"/>
          <cell r="M305"/>
          <cell r="N305"/>
          <cell r="O305"/>
          <cell r="Q305" t="str">
            <v>Knauf Gypsum Philippines, Inc.</v>
          </cell>
        </row>
        <row r="306">
          <cell r="A306" t="str">
            <v>0001</v>
          </cell>
          <cell r="B306" t="str">
            <v>Knauf Verwaltungsgesellschaft KG</v>
          </cell>
          <cell r="C306" t="str">
            <v>Deutschland</v>
          </cell>
          <cell r="D306" t="str">
            <v>Ohne Zuordnung</v>
          </cell>
          <cell r="E306">
            <v>0</v>
          </cell>
          <cell r="F306" t="str">
            <v>Deutschland</v>
          </cell>
          <cell r="G306" t="str">
            <v>Herr</v>
          </cell>
          <cell r="H306"/>
          <cell r="I306" t="str">
            <v>Alexander</v>
          </cell>
          <cell r="J306" t="str">
            <v>Knauf</v>
          </cell>
          <cell r="K306" t="str">
            <v>DE</v>
          </cell>
          <cell r="L306" t="str">
            <v>Knauf.alexander@knauf.de</v>
          </cell>
          <cell r="M306"/>
          <cell r="N306"/>
          <cell r="O306"/>
          <cell r="Q306" t="str">
            <v>Gebr. Knauf Verwaltungsgesellschaft KG</v>
          </cell>
        </row>
        <row r="307">
          <cell r="A307" t="str">
            <v>0009</v>
          </cell>
          <cell r="B307" t="str">
            <v>Knauf Mineral KG</v>
          </cell>
          <cell r="C307" t="str">
            <v>Deutschland</v>
          </cell>
          <cell r="D307" t="str">
            <v>Ohne Zuordnung</v>
          </cell>
          <cell r="E307">
            <v>0</v>
          </cell>
          <cell r="F307" t="str">
            <v>Deutschland</v>
          </cell>
          <cell r="G307" t="str">
            <v>Herr</v>
          </cell>
          <cell r="H307"/>
          <cell r="I307" t="str">
            <v>Alexander</v>
          </cell>
          <cell r="J307" t="str">
            <v>Knauf</v>
          </cell>
          <cell r="K307" t="str">
            <v>DE</v>
          </cell>
          <cell r="L307" t="str">
            <v>Knauf.alexander@knauf.de</v>
          </cell>
          <cell r="M307"/>
          <cell r="N307"/>
          <cell r="O307" t="str">
            <v>Pfeufer</v>
          </cell>
          <cell r="Q307" t="str">
            <v>Knauf Mineral KG</v>
          </cell>
        </row>
        <row r="308">
          <cell r="A308" t="str">
            <v>0012</v>
          </cell>
          <cell r="B308" t="str">
            <v>Knauf V.V.G. Versicherungsservice und -Vermittlungs-GmbH</v>
          </cell>
          <cell r="C308" t="str">
            <v>Deutschland</v>
          </cell>
          <cell r="D308" t="str">
            <v>Ohne Zuordnung</v>
          </cell>
          <cell r="E308">
            <v>0</v>
          </cell>
          <cell r="F308" t="str">
            <v>Deutschland</v>
          </cell>
          <cell r="G308" t="str">
            <v>Herr</v>
          </cell>
          <cell r="H308"/>
          <cell r="I308" t="str">
            <v>Hans</v>
          </cell>
          <cell r="J308" t="str">
            <v>Müller</v>
          </cell>
          <cell r="K308" t="str">
            <v>DE</v>
          </cell>
          <cell r="L308" t="str">
            <v>mueller.hans@knauf.de</v>
          </cell>
          <cell r="M308"/>
          <cell r="N308"/>
          <cell r="O308"/>
          <cell r="Q308" t="str">
            <v>Knauf V.V.G. Versicherungsservice und -Vermittlungs-GmbH</v>
          </cell>
        </row>
        <row r="309">
          <cell r="A309" t="str">
            <v>0016</v>
          </cell>
          <cell r="B309" t="str">
            <v>Knauf Engineering GmbH</v>
          </cell>
          <cell r="C309" t="str">
            <v>Deutschland</v>
          </cell>
          <cell r="D309" t="str">
            <v>Ohne Zuordnung</v>
          </cell>
          <cell r="E309">
            <v>0</v>
          </cell>
          <cell r="F309" t="str">
            <v>Deutschland</v>
          </cell>
          <cell r="G309" t="str">
            <v>Herr</v>
          </cell>
          <cell r="H309" t="str">
            <v>Dr.</v>
          </cell>
          <cell r="I309" t="str">
            <v>Alexander</v>
          </cell>
          <cell r="J309" t="str">
            <v>Schütz</v>
          </cell>
          <cell r="K309" t="str">
            <v>DE</v>
          </cell>
          <cell r="L309" t="str">
            <v>schuetz.alexander@knauf.de</v>
          </cell>
          <cell r="M309" t="str">
            <v>DE</v>
          </cell>
          <cell r="N309" t="str">
            <v>stuermer.martin@knauf.de</v>
          </cell>
          <cell r="O309" t="str">
            <v>Stürmer</v>
          </cell>
          <cell r="Q309" t="str">
            <v>Knauf Engineering GmbH</v>
          </cell>
        </row>
        <row r="310">
          <cell r="A310" t="str">
            <v>0029</v>
          </cell>
          <cell r="B310" t="str">
            <v>Tecnokarton GmbH &amp; Co. KG</v>
          </cell>
          <cell r="C310" t="str">
            <v>Deutschland</v>
          </cell>
          <cell r="D310" t="str">
            <v>Ohne Zuordnung</v>
          </cell>
          <cell r="E310">
            <v>0</v>
          </cell>
          <cell r="F310" t="str">
            <v>Deutschland</v>
          </cell>
          <cell r="G310" t="str">
            <v>Herr</v>
          </cell>
          <cell r="H310"/>
          <cell r="I310" t="str">
            <v>Erwin</v>
          </cell>
          <cell r="J310" t="str">
            <v>Klapperich</v>
          </cell>
          <cell r="K310" t="str">
            <v>DE</v>
          </cell>
          <cell r="L310" t="str">
            <v>eklapperich@weig-karton.de</v>
          </cell>
          <cell r="M310"/>
          <cell r="N310"/>
          <cell r="O310"/>
          <cell r="Q310" t="str">
            <v>TECNOKARTON GmbH &amp; Co Fabrikation technischen Kartons Kommanditgesellschaft</v>
          </cell>
        </row>
        <row r="311">
          <cell r="A311" t="str">
            <v>0038</v>
          </cell>
          <cell r="B311" t="str">
            <v>Hanse Spedition GmbH</v>
          </cell>
          <cell r="C311" t="str">
            <v>Deutschland</v>
          </cell>
          <cell r="D311" t="str">
            <v>Ohne Zuordnung</v>
          </cell>
          <cell r="E311">
            <v>0</v>
          </cell>
          <cell r="F311" t="str">
            <v>Deutschland</v>
          </cell>
          <cell r="G311" t="str">
            <v>Herr</v>
          </cell>
          <cell r="H311"/>
          <cell r="I311" t="str">
            <v>Jörg</v>
          </cell>
          <cell r="J311" t="str">
            <v>Schanow</v>
          </cell>
          <cell r="K311" t="str">
            <v>DE</v>
          </cell>
          <cell r="L311" t="str">
            <v>schanow.joerg@knauf.de</v>
          </cell>
          <cell r="M311" t="str">
            <v>DE</v>
          </cell>
          <cell r="N311" t="str">
            <v>stuermer.martin@knauf.de</v>
          </cell>
          <cell r="O311" t="str">
            <v>Stürmer</v>
          </cell>
          <cell r="Q311" t="str">
            <v>Hanse Spedition GmbH</v>
          </cell>
        </row>
        <row r="312">
          <cell r="A312" t="str">
            <v>0071</v>
          </cell>
          <cell r="B312" t="str">
            <v>Knauf International GmbH</v>
          </cell>
          <cell r="C312" t="str">
            <v>Deutschland</v>
          </cell>
          <cell r="D312" t="str">
            <v>Ohne Zuordnung</v>
          </cell>
          <cell r="E312">
            <v>0</v>
          </cell>
          <cell r="F312" t="str">
            <v>Deutschland</v>
          </cell>
          <cell r="G312"/>
          <cell r="H312"/>
          <cell r="I312"/>
          <cell r="J312"/>
          <cell r="K312"/>
          <cell r="L312"/>
          <cell r="M312" t="str">
            <v>DE</v>
          </cell>
          <cell r="N312" t="str">
            <v>stuermer.martin@knauf.de</v>
          </cell>
          <cell r="O312" t="str">
            <v>Stürmer</v>
          </cell>
          <cell r="Q312" t="str">
            <v>Knauf International GmbH</v>
          </cell>
        </row>
        <row r="313">
          <cell r="A313" t="str">
            <v>0090</v>
          </cell>
          <cell r="B313" t="str">
            <v>Knauf La Rhénane S.A.S.</v>
          </cell>
          <cell r="C313" t="str">
            <v>Westeuropa</v>
          </cell>
          <cell r="D313" t="str">
            <v>Ohne Zuordnung</v>
          </cell>
          <cell r="E313">
            <v>0</v>
          </cell>
          <cell r="F313" t="str">
            <v>Frankreich</v>
          </cell>
          <cell r="G313"/>
          <cell r="H313"/>
          <cell r="I313"/>
          <cell r="J313"/>
          <cell r="K313"/>
          <cell r="L313"/>
          <cell r="M313"/>
          <cell r="N313"/>
          <cell r="O313"/>
          <cell r="Q313" t="str">
            <v>Knauf - La Rhénane SAS</v>
          </cell>
        </row>
        <row r="314">
          <cell r="A314" t="str">
            <v>0159</v>
          </cell>
          <cell r="B314" t="str">
            <v>CSM Industrial Development SA</v>
          </cell>
          <cell r="C314" t="str">
            <v>Westeuropa</v>
          </cell>
          <cell r="D314" t="str">
            <v>Ohne Zuordnung</v>
          </cell>
          <cell r="E314">
            <v>0</v>
          </cell>
          <cell r="F314" t="str">
            <v>Schweiz</v>
          </cell>
          <cell r="G314" t="str">
            <v>Frau</v>
          </cell>
          <cell r="H314"/>
          <cell r="I314" t="str">
            <v>Cornelia</v>
          </cell>
          <cell r="J314" t="str">
            <v>Buser</v>
          </cell>
          <cell r="K314" t="str">
            <v>DE</v>
          </cell>
          <cell r="L314" t="str">
            <v>buser.cornelia@csmbs.ch</v>
          </cell>
          <cell r="M314"/>
          <cell r="N314"/>
          <cell r="O314"/>
          <cell r="Q314" t="str">
            <v>CSM Industrial Development SA</v>
          </cell>
        </row>
        <row r="315">
          <cell r="A315" t="str">
            <v>0183</v>
          </cell>
          <cell r="B315" t="str">
            <v>Knauf Astra GmbH</v>
          </cell>
          <cell r="C315" t="str">
            <v>Deutschland</v>
          </cell>
          <cell r="D315" t="str">
            <v>Ohne Zuordnung</v>
          </cell>
          <cell r="E315">
            <v>0</v>
          </cell>
          <cell r="F315" t="str">
            <v>Deutschland</v>
          </cell>
          <cell r="G315" t="str">
            <v>Herr</v>
          </cell>
          <cell r="H315"/>
          <cell r="I315" t="str">
            <v>Jörg</v>
          </cell>
          <cell r="J315" t="str">
            <v>Schanow</v>
          </cell>
          <cell r="K315" t="str">
            <v>DE</v>
          </cell>
          <cell r="L315" t="str">
            <v>schanow.joerg@knauf.de</v>
          </cell>
          <cell r="M315"/>
          <cell r="N315"/>
          <cell r="O315" t="str">
            <v>Pusch</v>
          </cell>
          <cell r="Q315" t="str">
            <v>Knauf Astra GmbH</v>
          </cell>
        </row>
        <row r="316">
          <cell r="A316" t="str">
            <v>0234</v>
          </cell>
          <cell r="B316" t="str">
            <v>Alpha Gipswerk Verwaltungsgesellschaft mbH</v>
          </cell>
          <cell r="C316" t="str">
            <v>Deutschland</v>
          </cell>
          <cell r="D316" t="str">
            <v>Ohne Zuordnung</v>
          </cell>
          <cell r="E316">
            <v>0</v>
          </cell>
          <cell r="F316" t="str">
            <v>Deutschland</v>
          </cell>
          <cell r="G316"/>
          <cell r="H316"/>
          <cell r="I316"/>
          <cell r="J316"/>
          <cell r="K316"/>
          <cell r="L316"/>
          <cell r="M316"/>
          <cell r="N316"/>
          <cell r="O316"/>
          <cell r="Q316" t="str">
            <v>ALPHA Gipswerk Verwaltungsgesellschaft mbH</v>
          </cell>
        </row>
        <row r="317">
          <cell r="A317" t="str">
            <v>0237</v>
          </cell>
          <cell r="B317" t="str">
            <v>Tusket Mining Inc.</v>
          </cell>
          <cell r="C317" t="str">
            <v>Nordamerika</v>
          </cell>
          <cell r="D317" t="str">
            <v>Ohne Zuordnung</v>
          </cell>
          <cell r="E317">
            <v>0</v>
          </cell>
          <cell r="F317" t="str">
            <v>Kanada</v>
          </cell>
          <cell r="G317" t="str">
            <v>Herr</v>
          </cell>
          <cell r="H317"/>
          <cell r="I317" t="str">
            <v>Hugh</v>
          </cell>
          <cell r="J317" t="str">
            <v>Smith</v>
          </cell>
          <cell r="K317"/>
          <cell r="L317"/>
          <cell r="M317"/>
          <cell r="N317"/>
          <cell r="O317"/>
          <cell r="Q317" t="str">
            <v>Tusket Mining Inc.</v>
          </cell>
        </row>
        <row r="318">
          <cell r="A318" t="str">
            <v>0248</v>
          </cell>
          <cell r="B318" t="str">
            <v>Knauf Information Services GmbH</v>
          </cell>
          <cell r="C318" t="str">
            <v>Deutschland</v>
          </cell>
          <cell r="D318" t="str">
            <v>Ohne Zuordnung</v>
          </cell>
          <cell r="E318">
            <v>0</v>
          </cell>
          <cell r="F318" t="str">
            <v>Deutschland</v>
          </cell>
          <cell r="G318" t="str">
            <v>Herr</v>
          </cell>
          <cell r="H318"/>
          <cell r="I318" t="str">
            <v>Dietmar</v>
          </cell>
          <cell r="J318" t="str">
            <v>Kieslich</v>
          </cell>
          <cell r="K318" t="str">
            <v>DE</v>
          </cell>
          <cell r="L318" t="str">
            <v>Kieslich.Dietmar@KNAUF.DE</v>
          </cell>
          <cell r="M318" t="str">
            <v>DE</v>
          </cell>
          <cell r="N318" t="str">
            <v>stuermer.martin@knauf.de</v>
          </cell>
          <cell r="O318" t="str">
            <v>Stürmer</v>
          </cell>
          <cell r="Q318" t="str">
            <v>Knauf Information Services GmbH</v>
          </cell>
        </row>
        <row r="319">
          <cell r="A319" t="str">
            <v>0290</v>
          </cell>
          <cell r="B319" t="str">
            <v>BMI Building Material Industries AG</v>
          </cell>
          <cell r="C319" t="str">
            <v>Westeuropa</v>
          </cell>
          <cell r="D319" t="str">
            <v>Ohne Zuordnung</v>
          </cell>
          <cell r="E319">
            <v>0</v>
          </cell>
          <cell r="F319" t="str">
            <v>Schweiz</v>
          </cell>
          <cell r="G319"/>
          <cell r="H319"/>
          <cell r="I319"/>
          <cell r="J319"/>
          <cell r="K319"/>
          <cell r="L319"/>
          <cell r="M319"/>
          <cell r="N319"/>
          <cell r="O319"/>
          <cell r="Q319" t="str">
            <v>BMI Building Material Industries AG</v>
          </cell>
        </row>
        <row r="320">
          <cell r="A320" t="str">
            <v>0310</v>
          </cell>
          <cell r="B320" t="str">
            <v>Zivile Mitbenutzung Giebelstadt Flugplatz GbR</v>
          </cell>
          <cell r="C320" t="str">
            <v>Deutschland</v>
          </cell>
          <cell r="D320" t="str">
            <v>Ohne Zuordnung</v>
          </cell>
          <cell r="E320">
            <v>0</v>
          </cell>
          <cell r="F320" t="str">
            <v>Deutschland</v>
          </cell>
          <cell r="G320"/>
          <cell r="H320"/>
          <cell r="I320"/>
          <cell r="J320"/>
          <cell r="K320"/>
          <cell r="L320"/>
          <cell r="M320"/>
          <cell r="N320"/>
          <cell r="O320"/>
          <cell r="Q320" t="str">
            <v>Zivile Mitbenutzung Giebelstadt Flugplatz GbR</v>
          </cell>
        </row>
        <row r="321">
          <cell r="A321" t="str">
            <v>0663</v>
          </cell>
          <cell r="B321" t="str">
            <v>KMH GmbH</v>
          </cell>
          <cell r="C321" t="str">
            <v>Deutschland</v>
          </cell>
          <cell r="D321" t="str">
            <v>Ohne Zuordnung</v>
          </cell>
          <cell r="E321">
            <v>0</v>
          </cell>
          <cell r="F321" t="str">
            <v>Deutschland</v>
          </cell>
          <cell r="G321"/>
          <cell r="H321"/>
          <cell r="I321"/>
          <cell r="J321"/>
          <cell r="K321"/>
          <cell r="L321"/>
          <cell r="M321"/>
          <cell r="N321"/>
          <cell r="O321"/>
          <cell r="Q321" t="str">
            <v>KMH GmbH</v>
          </cell>
        </row>
        <row r="322">
          <cell r="A322" t="str">
            <v>4053</v>
          </cell>
          <cell r="B322" t="str">
            <v>Lithaan B.V.</v>
          </cell>
          <cell r="C322" t="str">
            <v>Westeuropa</v>
          </cell>
          <cell r="D322" t="str">
            <v>Ohne Zuordnung</v>
          </cell>
          <cell r="E322">
            <v>0</v>
          </cell>
          <cell r="F322" t="str">
            <v>Niederlande</v>
          </cell>
          <cell r="G322"/>
          <cell r="H322"/>
          <cell r="I322"/>
          <cell r="J322"/>
          <cell r="K322"/>
          <cell r="L322"/>
          <cell r="M322"/>
          <cell r="N322"/>
          <cell r="O322"/>
          <cell r="Q322" t="str">
            <v>Lithaan B.V.</v>
          </cell>
        </row>
        <row r="323">
          <cell r="A323" t="str">
            <v>4205</v>
          </cell>
          <cell r="B323" t="str">
            <v>Knauf Insulation Holding AG</v>
          </cell>
          <cell r="C323" t="str">
            <v>Westeuropa</v>
          </cell>
          <cell r="D323" t="str">
            <v>Ohne Zuordnung</v>
          </cell>
          <cell r="E323">
            <v>0</v>
          </cell>
          <cell r="F323" t="str">
            <v>Schweiz</v>
          </cell>
          <cell r="G323"/>
          <cell r="H323"/>
          <cell r="I323"/>
          <cell r="J323"/>
          <cell r="K323"/>
          <cell r="L323"/>
          <cell r="M323"/>
          <cell r="N323"/>
          <cell r="O323"/>
          <cell r="Q323" t="str">
            <v>Knauf Insulation Holding AG</v>
          </cell>
        </row>
        <row r="324">
          <cell r="A324" t="str">
            <v>4315</v>
          </cell>
          <cell r="B324" t="str">
            <v>C&amp;G Verwaltungs-GmbH</v>
          </cell>
          <cell r="C324" t="str">
            <v>Deutschland</v>
          </cell>
          <cell r="D324" t="str">
            <v>Ohne Zuordnung</v>
          </cell>
          <cell r="E324">
            <v>0</v>
          </cell>
          <cell r="F324" t="str">
            <v>Deutschland</v>
          </cell>
          <cell r="G324"/>
          <cell r="H324"/>
          <cell r="I324"/>
          <cell r="J324"/>
          <cell r="K324"/>
          <cell r="L324"/>
          <cell r="M324"/>
          <cell r="N324"/>
          <cell r="O324"/>
          <cell r="Q324" t="str">
            <v>C&amp;G Verwaltungs GmbH</v>
          </cell>
        </row>
        <row r="325">
          <cell r="A325" t="str">
            <v>0073</v>
          </cell>
          <cell r="B325" t="str">
            <v>L’Anhydrite Lorraine SARL</v>
          </cell>
          <cell r="C325" t="str">
            <v>Westeuropa</v>
          </cell>
          <cell r="D325" t="str">
            <v>Serge Azaïs</v>
          </cell>
          <cell r="E325">
            <v>0</v>
          </cell>
          <cell r="F325" t="str">
            <v>Frankreich</v>
          </cell>
          <cell r="G325" t="str">
            <v>Herr</v>
          </cell>
          <cell r="H325"/>
          <cell r="I325" t="str">
            <v>Albertrolf</v>
          </cell>
          <cell r="J325" t="str">
            <v>Knauf</v>
          </cell>
          <cell r="K325" t="str">
            <v>DE</v>
          </cell>
          <cell r="L325" t="str">
            <v>albertrolf.knauf@knauf.fr</v>
          </cell>
          <cell r="M325"/>
          <cell r="N325"/>
          <cell r="O325"/>
          <cell r="Q325" t="str">
            <v>L’Anhydrite Lorraine S.A.R.L.</v>
          </cell>
        </row>
        <row r="326">
          <cell r="A326" t="str">
            <v>0076</v>
          </cell>
          <cell r="B326" t="str">
            <v>Yesoval SA</v>
          </cell>
          <cell r="C326" t="str">
            <v>Westeuropa</v>
          </cell>
          <cell r="D326" t="str">
            <v>Serge Azaïs</v>
          </cell>
          <cell r="E326">
            <v>0</v>
          </cell>
          <cell r="F326" t="str">
            <v>Spanien</v>
          </cell>
          <cell r="G326" t="str">
            <v>Herr</v>
          </cell>
          <cell r="H326"/>
          <cell r="I326" t="str">
            <v>Lothar</v>
          </cell>
          <cell r="J326" t="str">
            <v>Knauf</v>
          </cell>
          <cell r="K326" t="str">
            <v>DE</v>
          </cell>
          <cell r="L326" t="str">
            <v>lothar.knauf@knauf.be</v>
          </cell>
          <cell r="M326"/>
          <cell r="N326"/>
          <cell r="O326"/>
          <cell r="Q326" t="str">
            <v>Yesoval SA</v>
          </cell>
        </row>
        <row r="327">
          <cell r="A327" t="str">
            <v>0077</v>
          </cell>
          <cell r="B327" t="str">
            <v>Knauf B.V.</v>
          </cell>
          <cell r="C327" t="str">
            <v>Westeuropa</v>
          </cell>
          <cell r="D327" t="str">
            <v>Serge Azaïs</v>
          </cell>
          <cell r="E327">
            <v>0</v>
          </cell>
          <cell r="F327" t="str">
            <v>Niederlande</v>
          </cell>
          <cell r="G327" t="str">
            <v>Herr</v>
          </cell>
          <cell r="H327"/>
          <cell r="I327" t="str">
            <v>Rob</v>
          </cell>
          <cell r="J327" t="str">
            <v>van Groningen</v>
          </cell>
          <cell r="K327" t="str">
            <v>DE</v>
          </cell>
          <cell r="L327" t="str">
            <v>rob.vangroningen@knauf.nl</v>
          </cell>
          <cell r="M327"/>
          <cell r="N327"/>
          <cell r="O327"/>
          <cell r="Q327" t="str">
            <v>Knauf B.V.</v>
          </cell>
        </row>
        <row r="328">
          <cell r="A328" t="str">
            <v>0083</v>
          </cell>
          <cell r="B328" t="str">
            <v>B. en N. Knauf &amp; Cie. Isolava G.C.V.</v>
          </cell>
          <cell r="C328" t="str">
            <v>Westeuropa</v>
          </cell>
          <cell r="D328" t="str">
            <v>Serge Azaïs</v>
          </cell>
          <cell r="E328">
            <v>0</v>
          </cell>
          <cell r="F328" t="str">
            <v>Belgien</v>
          </cell>
          <cell r="G328" t="str">
            <v>Herr</v>
          </cell>
          <cell r="H328"/>
          <cell r="I328" t="str">
            <v>Patrick</v>
          </cell>
          <cell r="J328" t="str">
            <v>Renard</v>
          </cell>
          <cell r="K328" t="str">
            <v>DE</v>
          </cell>
          <cell r="L328" t="str">
            <v>patrick.renard@knauf.be</v>
          </cell>
          <cell r="M328" t="str">
            <v>EN</v>
          </cell>
          <cell r="N328" t="str">
            <v>Olivier.Markiewicz@knauf.be</v>
          </cell>
          <cell r="O328" t="str">
            <v>Markiewicz</v>
          </cell>
          <cell r="Q328" t="str">
            <v>B. en N. Knauf &amp; Cie. Isolava G.C.V.</v>
          </cell>
        </row>
        <row r="329">
          <cell r="A329" t="str">
            <v>0084</v>
          </cell>
          <cell r="B329" t="str">
            <v>Isolava France SARL</v>
          </cell>
          <cell r="C329" t="str">
            <v>Westeuropa</v>
          </cell>
          <cell r="D329" t="str">
            <v>Serge Azaïs</v>
          </cell>
          <cell r="E329">
            <v>0</v>
          </cell>
          <cell r="F329" t="str">
            <v>Frankreich</v>
          </cell>
          <cell r="G329"/>
          <cell r="H329"/>
          <cell r="I329"/>
          <cell r="J329"/>
          <cell r="K329"/>
          <cell r="L329"/>
          <cell r="M329" t="str">
            <v>EN</v>
          </cell>
          <cell r="N329" t="str">
            <v>Olivier.Markiewicz@knauf.be</v>
          </cell>
          <cell r="O329" t="str">
            <v>Markiewicz</v>
          </cell>
          <cell r="Q329" t="str">
            <v>Isolava France SARL</v>
          </cell>
        </row>
        <row r="330">
          <cell r="A330" t="str">
            <v>0092</v>
          </cell>
          <cell r="B330" t="str">
            <v>SCI St. Luc</v>
          </cell>
          <cell r="C330" t="str">
            <v>Westeuropa</v>
          </cell>
          <cell r="D330" t="str">
            <v>Serge Azaïs</v>
          </cell>
          <cell r="E330">
            <v>0</v>
          </cell>
          <cell r="F330" t="str">
            <v>Frankreich</v>
          </cell>
          <cell r="G330"/>
          <cell r="H330"/>
          <cell r="I330"/>
          <cell r="J330"/>
          <cell r="K330"/>
          <cell r="L330"/>
          <cell r="M330"/>
          <cell r="N330"/>
          <cell r="O330"/>
          <cell r="Q330" t="str">
            <v>SCI St. Luc</v>
          </cell>
        </row>
        <row r="331">
          <cell r="A331" t="str">
            <v>0093</v>
          </cell>
          <cell r="B331" t="str">
            <v>Knauf Plâtres et Cie. S.C.S.</v>
          </cell>
          <cell r="C331" t="str">
            <v>Westeuropa</v>
          </cell>
          <cell r="D331" t="str">
            <v>Serge Azaïs</v>
          </cell>
          <cell r="E331">
            <v>0</v>
          </cell>
          <cell r="F331" t="str">
            <v>Frankreich</v>
          </cell>
          <cell r="G331" t="str">
            <v>Herr</v>
          </cell>
          <cell r="H331"/>
          <cell r="I331" t="str">
            <v>Lothar</v>
          </cell>
          <cell r="J331" t="str">
            <v>Knauf</v>
          </cell>
          <cell r="K331" t="str">
            <v>DE</v>
          </cell>
          <cell r="L331" t="str">
            <v>lothar.knauf@knauf.be</v>
          </cell>
          <cell r="M331" t="str">
            <v>EN</v>
          </cell>
          <cell r="N331" t="str">
            <v>serge.azais@isolava.be</v>
          </cell>
          <cell r="O331" t="str">
            <v>Azaïs</v>
          </cell>
          <cell r="Q331" t="str">
            <v>Knauf Plâtres et Cie. SCS</v>
          </cell>
        </row>
        <row r="332">
          <cell r="A332" t="str">
            <v>0095</v>
          </cell>
          <cell r="B332" t="str">
            <v>Knauf GmbH</v>
          </cell>
          <cell r="C332" t="str">
            <v>Deutschland</v>
          </cell>
          <cell r="D332" t="str">
            <v>Serge Azaïs</v>
          </cell>
          <cell r="E332">
            <v>0</v>
          </cell>
          <cell r="F332" t="str">
            <v>Deutschland</v>
          </cell>
          <cell r="G332"/>
          <cell r="H332"/>
          <cell r="I332"/>
          <cell r="J332"/>
          <cell r="K332"/>
          <cell r="L332"/>
          <cell r="M332"/>
          <cell r="N332"/>
          <cell r="O332"/>
          <cell r="Q332" t="str">
            <v>Knauf GmbH</v>
          </cell>
        </row>
        <row r="333">
          <cell r="A333" t="str">
            <v>0096</v>
          </cell>
          <cell r="B333" t="str">
            <v>Knauf GmbH Sucursal en España</v>
          </cell>
          <cell r="C333" t="str">
            <v>Westeuropa</v>
          </cell>
          <cell r="D333" t="str">
            <v>Serge Azaïs</v>
          </cell>
          <cell r="E333">
            <v>0</v>
          </cell>
          <cell r="F333" t="str">
            <v>Spanien</v>
          </cell>
          <cell r="G333" t="str">
            <v>Herr</v>
          </cell>
          <cell r="H333"/>
          <cell r="I333" t="str">
            <v>Alberto</v>
          </cell>
          <cell r="J333" t="str">
            <v>de Luca</v>
          </cell>
          <cell r="K333" t="str">
            <v>EN</v>
          </cell>
          <cell r="L333" t="str">
            <v>deluca.alberto@knauf.es</v>
          </cell>
          <cell r="M333"/>
          <cell r="N333"/>
          <cell r="O333"/>
          <cell r="Q333" t="str">
            <v>Knauf GmbH Sucursal en España</v>
          </cell>
        </row>
        <row r="334">
          <cell r="A334" t="str">
            <v>0156</v>
          </cell>
          <cell r="B334" t="str">
            <v>Home Pratik SAS</v>
          </cell>
          <cell r="C334" t="str">
            <v>Westeuropa</v>
          </cell>
          <cell r="D334" t="str">
            <v>Serge Azaïs</v>
          </cell>
          <cell r="E334">
            <v>0</v>
          </cell>
          <cell r="F334" t="str">
            <v>Frankreich</v>
          </cell>
          <cell r="G334" t="str">
            <v>Herr</v>
          </cell>
          <cell r="H334"/>
          <cell r="I334" t="str">
            <v>Denis</v>
          </cell>
          <cell r="J334" t="str">
            <v>Kleiber</v>
          </cell>
          <cell r="K334" t="str">
            <v>DE</v>
          </cell>
          <cell r="L334" t="str">
            <v>denis.kleiber@knauf.fr</v>
          </cell>
          <cell r="M334" t="str">
            <v>EN</v>
          </cell>
          <cell r="N334" t="str">
            <v>serge.azais@isolava.be</v>
          </cell>
          <cell r="O334" t="str">
            <v>Azaïs</v>
          </cell>
          <cell r="Q334" t="str">
            <v>Home Pratik SAS</v>
          </cell>
        </row>
        <row r="335">
          <cell r="A335" t="str">
            <v>0160</v>
          </cell>
          <cell r="B335" t="str">
            <v>Compania Minera Fuente del Peral SA</v>
          </cell>
          <cell r="C335" t="str">
            <v>Westeuropa</v>
          </cell>
          <cell r="D335" t="str">
            <v>Serge Azaïs</v>
          </cell>
          <cell r="E335">
            <v>0</v>
          </cell>
          <cell r="F335" t="str">
            <v>Spanien</v>
          </cell>
          <cell r="G335"/>
          <cell r="H335"/>
          <cell r="I335"/>
          <cell r="J335"/>
          <cell r="K335"/>
          <cell r="L335"/>
          <cell r="M335" t="str">
            <v>EN</v>
          </cell>
          <cell r="N335" t="str">
            <v>allona.pilar@knauf.es</v>
          </cell>
          <cell r="O335" t="str">
            <v>Allona</v>
          </cell>
          <cell r="Q335" t="str">
            <v>Compania Minera Fuente del Peral SA</v>
          </cell>
        </row>
        <row r="336">
          <cell r="A336" t="str">
            <v>0185</v>
          </cell>
          <cell r="B336" t="str">
            <v>Orbond Gypsum Industries Ltd.</v>
          </cell>
          <cell r="C336" t="str">
            <v>Naher Osten/Afrika</v>
          </cell>
          <cell r="D336" t="str">
            <v>Serge Azaïs</v>
          </cell>
          <cell r="E336">
            <v>0</v>
          </cell>
          <cell r="F336" t="str">
            <v>Israel</v>
          </cell>
          <cell r="G336" t="str">
            <v>Mr.</v>
          </cell>
          <cell r="H336"/>
          <cell r="I336" t="str">
            <v>Udi</v>
          </cell>
          <cell r="J336" t="str">
            <v>Ben Uri</v>
          </cell>
          <cell r="K336" t="str">
            <v>EN</v>
          </cell>
          <cell r="L336" t="str">
            <v>udi@orbond.co.il</v>
          </cell>
          <cell r="M336"/>
          <cell r="N336"/>
          <cell r="O336"/>
          <cell r="Q336" t="str">
            <v>Orbond Gypsum &amp; Gypsum Products Industries Ltd.</v>
          </cell>
        </row>
        <row r="337">
          <cell r="A337" t="str">
            <v>0202</v>
          </cell>
          <cell r="B337" t="str">
            <v>Yesos Knauf GmbH Sucursal Argentina</v>
          </cell>
          <cell r="C337" t="str">
            <v>Südamerika</v>
          </cell>
          <cell r="D337" t="str">
            <v>Serge Azaïs</v>
          </cell>
          <cell r="E337">
            <v>0</v>
          </cell>
          <cell r="F337" t="str">
            <v>Argentinien</v>
          </cell>
          <cell r="G337" t="str">
            <v>Mr.</v>
          </cell>
          <cell r="H337"/>
          <cell r="I337" t="str">
            <v>Cesar Roberto</v>
          </cell>
          <cell r="J337" t="str">
            <v>Lopez</v>
          </cell>
          <cell r="K337" t="str">
            <v>EN</v>
          </cell>
          <cell r="L337" t="str">
            <v>clopez@knauf.com.ar</v>
          </cell>
          <cell r="M337"/>
          <cell r="N337"/>
          <cell r="O337"/>
          <cell r="Q337" t="str">
            <v>Yesos Knauf GmbH Sucursal Argentina</v>
          </cell>
        </row>
        <row r="338">
          <cell r="A338" t="str">
            <v>0203</v>
          </cell>
          <cell r="B338" t="str">
            <v>Knauf do Brasil Ltda.</v>
          </cell>
          <cell r="C338" t="str">
            <v>Südamerika</v>
          </cell>
          <cell r="D338" t="str">
            <v>Serge Azaïs</v>
          </cell>
          <cell r="E338">
            <v>0</v>
          </cell>
          <cell r="F338" t="str">
            <v>Brasilien</v>
          </cell>
          <cell r="G338" t="str">
            <v>Herr</v>
          </cell>
          <cell r="H338"/>
          <cell r="I338" t="str">
            <v>Günter</v>
          </cell>
          <cell r="J338" t="str">
            <v>Leitner</v>
          </cell>
          <cell r="K338" t="str">
            <v>DE</v>
          </cell>
          <cell r="L338" t="str">
            <v>leitner-gunter@knauf.com.br</v>
          </cell>
          <cell r="M338"/>
          <cell r="N338"/>
          <cell r="O338"/>
          <cell r="Q338" t="str">
            <v>Knauf do Brasil Ltda.</v>
          </cell>
        </row>
        <row r="339">
          <cell r="A339" t="str">
            <v>0217</v>
          </cell>
          <cell r="B339" t="str">
            <v>N. et B. Knauf et Cie. S.C.S.</v>
          </cell>
          <cell r="C339" t="str">
            <v>Westeuropa</v>
          </cell>
          <cell r="D339" t="str">
            <v>Serge Azaïs</v>
          </cell>
          <cell r="E339">
            <v>0</v>
          </cell>
          <cell r="F339" t="str">
            <v>Belgien</v>
          </cell>
          <cell r="G339" t="str">
            <v>Herr</v>
          </cell>
          <cell r="H339"/>
          <cell r="I339" t="str">
            <v>Patrick</v>
          </cell>
          <cell r="J339" t="str">
            <v>Renard</v>
          </cell>
          <cell r="K339" t="str">
            <v>DE</v>
          </cell>
          <cell r="L339" t="str">
            <v>patrick.renard@knauf.be</v>
          </cell>
          <cell r="M339"/>
          <cell r="N339"/>
          <cell r="O339"/>
          <cell r="Q339" t="str">
            <v>N. et B. Knauf et Cie. S.C.S.</v>
          </cell>
        </row>
        <row r="340">
          <cell r="A340" t="str">
            <v>0276</v>
          </cell>
          <cell r="B340" t="str">
            <v>Knauf de Chile Ltda.</v>
          </cell>
          <cell r="C340" t="str">
            <v>Südamerika</v>
          </cell>
          <cell r="D340" t="str">
            <v>Serge Azaïs</v>
          </cell>
          <cell r="E340">
            <v>0</v>
          </cell>
          <cell r="F340" t="str">
            <v>Chile</v>
          </cell>
          <cell r="G340" t="str">
            <v>Mr.</v>
          </cell>
          <cell r="H340"/>
          <cell r="I340" t="str">
            <v>Cesar Roberto</v>
          </cell>
          <cell r="J340" t="str">
            <v>Lopez</v>
          </cell>
          <cell r="K340" t="str">
            <v>EN</v>
          </cell>
          <cell r="L340" t="str">
            <v>clopez@knauf.com.ar</v>
          </cell>
          <cell r="M340"/>
          <cell r="N340"/>
          <cell r="O340"/>
          <cell r="Q340" t="str">
            <v>Knauf de Chile Ltda.</v>
          </cell>
        </row>
        <row r="341">
          <cell r="A341" t="str">
            <v>0298</v>
          </cell>
          <cell r="B341" t="str">
            <v>Knauf GmbH Portugal</v>
          </cell>
          <cell r="C341" t="str">
            <v>Westeuropa</v>
          </cell>
          <cell r="D341" t="str">
            <v>Serge Azaïs</v>
          </cell>
          <cell r="E341">
            <v>0</v>
          </cell>
          <cell r="F341" t="str">
            <v>Portugal</v>
          </cell>
          <cell r="G341"/>
          <cell r="H341"/>
          <cell r="I341"/>
          <cell r="J341"/>
          <cell r="K341"/>
          <cell r="L341"/>
          <cell r="M341"/>
          <cell r="N341"/>
          <cell r="O341"/>
          <cell r="Q341" t="str">
            <v>Knauf GmbH Portugal Lda.</v>
          </cell>
        </row>
        <row r="342">
          <cell r="A342" t="str">
            <v>0319</v>
          </cell>
          <cell r="B342" t="str">
            <v>Knauf Luxembourg SARL</v>
          </cell>
          <cell r="C342" t="str">
            <v>Westeuropa</v>
          </cell>
          <cell r="D342" t="str">
            <v>Serge Azaïs</v>
          </cell>
          <cell r="E342">
            <v>0</v>
          </cell>
          <cell r="F342" t="str">
            <v>Luxemburg</v>
          </cell>
          <cell r="G342"/>
          <cell r="H342"/>
          <cell r="I342"/>
          <cell r="J342"/>
          <cell r="K342"/>
          <cell r="L342"/>
          <cell r="M342"/>
          <cell r="N342"/>
          <cell r="O342"/>
          <cell r="Q342" t="str">
            <v>Knauf Luxembourg SARL</v>
          </cell>
        </row>
        <row r="343">
          <cell r="A343" t="str">
            <v>0513</v>
          </cell>
          <cell r="B343" t="str">
            <v>Richter System SAS</v>
          </cell>
          <cell r="C343" t="str">
            <v>Westeuropa</v>
          </cell>
          <cell r="D343" t="str">
            <v>Serge Azaïs</v>
          </cell>
          <cell r="E343">
            <v>0</v>
          </cell>
          <cell r="F343" t="str">
            <v>Frankreich</v>
          </cell>
          <cell r="G343"/>
          <cell r="H343"/>
          <cell r="I343"/>
          <cell r="J343"/>
          <cell r="K343"/>
          <cell r="L343"/>
          <cell r="M343"/>
          <cell r="N343"/>
          <cell r="O343"/>
          <cell r="Q343" t="str">
            <v>Richter System SAS</v>
          </cell>
        </row>
        <row r="344">
          <cell r="A344" t="str">
            <v>0514</v>
          </cell>
          <cell r="B344" t="str">
            <v>Richter System Verwaltungs GmbH</v>
          </cell>
          <cell r="C344" t="str">
            <v>Deutschland</v>
          </cell>
          <cell r="D344" t="str">
            <v>Serge Azaïs</v>
          </cell>
          <cell r="E344">
            <v>0</v>
          </cell>
          <cell r="F344" t="str">
            <v>Deutschland</v>
          </cell>
          <cell r="G344"/>
          <cell r="H344"/>
          <cell r="I344"/>
          <cell r="J344"/>
          <cell r="K344"/>
          <cell r="L344"/>
          <cell r="M344"/>
          <cell r="N344"/>
          <cell r="O344"/>
          <cell r="Q344" t="str">
            <v>Richter-System-Verwaltungsgesellschaft mbH</v>
          </cell>
        </row>
        <row r="345">
          <cell r="A345" t="str">
            <v>0720</v>
          </cell>
          <cell r="B345" t="str">
            <v>Knauf Interiors España S.L.</v>
          </cell>
          <cell r="C345" t="str">
            <v>Westeuropa</v>
          </cell>
          <cell r="D345" t="str">
            <v>Serge Azaïs</v>
          </cell>
          <cell r="E345">
            <v>0</v>
          </cell>
          <cell r="F345" t="str">
            <v>Spanien</v>
          </cell>
          <cell r="G345"/>
          <cell r="H345"/>
          <cell r="I345"/>
          <cell r="J345"/>
          <cell r="K345"/>
          <cell r="L345"/>
          <cell r="M345"/>
          <cell r="N345"/>
          <cell r="O345"/>
          <cell r="Q345" t="str">
            <v>Knauf Interiors España S.L.</v>
          </cell>
        </row>
        <row r="346">
          <cell r="A346" t="str">
            <v>0732</v>
          </cell>
          <cell r="B346" t="str">
            <v>Knauf de Colombia S.A.S.</v>
          </cell>
          <cell r="C346" t="str">
            <v>Südamerika</v>
          </cell>
          <cell r="D346" t="str">
            <v>Serge Azaïs</v>
          </cell>
          <cell r="E346">
            <v>0</v>
          </cell>
          <cell r="F346" t="str">
            <v>Kolumbien</v>
          </cell>
          <cell r="G346" t="str">
            <v>Herr</v>
          </cell>
          <cell r="H346"/>
          <cell r="I346" t="str">
            <v>Serge</v>
          </cell>
          <cell r="J346" t="str">
            <v>Azaïs</v>
          </cell>
          <cell r="K346" t="str">
            <v>EN</v>
          </cell>
          <cell r="L346" t="str">
            <v>serge.azais@isolava.be</v>
          </cell>
          <cell r="M346"/>
          <cell r="N346"/>
          <cell r="O346"/>
          <cell r="Q346" t="str">
            <v>Knauf de Colombia S.A.S.</v>
          </cell>
        </row>
        <row r="347">
          <cell r="A347" t="str">
            <v>0733</v>
          </cell>
          <cell r="B347" t="str">
            <v>Knauf Distribuidora S.A.S.</v>
          </cell>
          <cell r="C347" t="str">
            <v>Südamerika</v>
          </cell>
          <cell r="D347" t="str">
            <v>Serge Azaïs</v>
          </cell>
          <cell r="E347">
            <v>0</v>
          </cell>
          <cell r="F347" t="str">
            <v>Kolumbien</v>
          </cell>
          <cell r="G347" t="str">
            <v>Herr</v>
          </cell>
          <cell r="H347"/>
          <cell r="I347" t="str">
            <v>Serge</v>
          </cell>
          <cell r="J347" t="str">
            <v>Azaïs</v>
          </cell>
          <cell r="K347" t="str">
            <v>EN</v>
          </cell>
          <cell r="L347" t="str">
            <v>serge.azais@isolava.be</v>
          </cell>
          <cell r="M347"/>
          <cell r="N347"/>
          <cell r="O347"/>
          <cell r="Q347" t="str">
            <v>Knauf Distribuidora S.A.S.</v>
          </cell>
        </row>
        <row r="348">
          <cell r="A348" t="str">
            <v>0734</v>
          </cell>
          <cell r="B348" t="str">
            <v>Knauf de Peru S.A.C.</v>
          </cell>
          <cell r="C348" t="str">
            <v>Südamerika</v>
          </cell>
          <cell r="D348" t="str">
            <v>Serge Azaïs</v>
          </cell>
          <cell r="E348">
            <v>0</v>
          </cell>
          <cell r="F348" t="str">
            <v>Peru</v>
          </cell>
          <cell r="G348"/>
          <cell r="H348"/>
          <cell r="I348"/>
          <cell r="J348"/>
          <cell r="K348"/>
          <cell r="L348"/>
          <cell r="M348"/>
          <cell r="N348"/>
          <cell r="O348"/>
          <cell r="Q348" t="str">
            <v>Knauf de Peru S.A.C.</v>
          </cell>
        </row>
        <row r="349">
          <cell r="A349" t="str">
            <v>0736</v>
          </cell>
          <cell r="B349" t="str">
            <v>Knauf México,S.A. de C.V.</v>
          </cell>
          <cell r="C349" t="str">
            <v>Nordamerika</v>
          </cell>
          <cell r="D349" t="str">
            <v>Serge Azaïs</v>
          </cell>
          <cell r="E349">
            <v>0</v>
          </cell>
          <cell r="F349" t="str">
            <v>Mexiko</v>
          </cell>
          <cell r="G349"/>
          <cell r="H349"/>
          <cell r="I349"/>
          <cell r="J349"/>
          <cell r="K349"/>
          <cell r="L349"/>
          <cell r="M349"/>
          <cell r="N349"/>
          <cell r="O349"/>
          <cell r="Q349" t="str">
            <v>Knauf México,S.A. de C.V.</v>
          </cell>
        </row>
        <row r="350">
          <cell r="A350" t="str">
            <v>0739</v>
          </cell>
          <cell r="B350" t="str">
            <v>Paneltec S.A.S.</v>
          </cell>
          <cell r="C350" t="str">
            <v>Südamerika</v>
          </cell>
          <cell r="D350" t="str">
            <v>Serge Azaïs</v>
          </cell>
          <cell r="E350">
            <v>0</v>
          </cell>
          <cell r="F350" t="str">
            <v>Kolumbien</v>
          </cell>
          <cell r="G350"/>
          <cell r="H350"/>
          <cell r="I350"/>
          <cell r="J350"/>
          <cell r="K350"/>
          <cell r="L350"/>
          <cell r="M350"/>
          <cell r="N350"/>
          <cell r="O350"/>
          <cell r="Q350" t="str">
            <v>Paneltec S.A.S.</v>
          </cell>
        </row>
        <row r="351">
          <cell r="A351" t="str">
            <v>0742</v>
          </cell>
          <cell r="B351" t="str">
            <v>Knauf de Honduras S.A. de C.V.</v>
          </cell>
          <cell r="C351" t="str">
            <v>Südamerika</v>
          </cell>
          <cell r="D351" t="str">
            <v>Serge Azaïs</v>
          </cell>
          <cell r="E351">
            <v>0</v>
          </cell>
          <cell r="F351" t="str">
            <v>Honduras</v>
          </cell>
          <cell r="G351"/>
          <cell r="H351"/>
          <cell r="I351"/>
          <cell r="J351"/>
          <cell r="K351"/>
          <cell r="L351"/>
          <cell r="M351"/>
          <cell r="N351"/>
          <cell r="O351"/>
          <cell r="Q351" t="str">
            <v>Knauf de Honduras S.A. de C.V.</v>
          </cell>
        </row>
        <row r="352">
          <cell r="A352" t="str">
            <v>0743</v>
          </cell>
          <cell r="B352" t="str">
            <v>Knauf Distribuidora de Honduras, S.A.</v>
          </cell>
          <cell r="C352" t="str">
            <v>Südamerika</v>
          </cell>
          <cell r="D352" t="str">
            <v>Serge Azaïs</v>
          </cell>
          <cell r="E352">
            <v>0</v>
          </cell>
          <cell r="F352" t="str">
            <v>Honduras</v>
          </cell>
          <cell r="G352"/>
          <cell r="H352"/>
          <cell r="I352"/>
          <cell r="J352"/>
          <cell r="K352"/>
          <cell r="L352"/>
          <cell r="M352"/>
          <cell r="N352"/>
          <cell r="O352"/>
          <cell r="Q352" t="str">
            <v>Knauf Distribuidora de Honduras, S.A.</v>
          </cell>
        </row>
        <row r="353">
          <cell r="A353" t="str">
            <v>0744</v>
          </cell>
          <cell r="B353" t="str">
            <v>Canteras de Sula S.A. de C.V.</v>
          </cell>
          <cell r="C353" t="str">
            <v>Südamerika</v>
          </cell>
          <cell r="D353" t="str">
            <v>Serge Azaïs</v>
          </cell>
          <cell r="E353">
            <v>0</v>
          </cell>
          <cell r="F353" t="str">
            <v>Honduras</v>
          </cell>
          <cell r="G353"/>
          <cell r="H353"/>
          <cell r="I353"/>
          <cell r="J353"/>
          <cell r="K353"/>
          <cell r="L353"/>
          <cell r="M353"/>
          <cell r="N353"/>
          <cell r="O353"/>
          <cell r="Q353" t="str">
            <v>Canteras de Sula S.A. de C.V.</v>
          </cell>
        </row>
        <row r="354">
          <cell r="A354" t="str">
            <v>0902</v>
          </cell>
          <cell r="B354" t="str">
            <v>Knauf La Rhénane Bâtiment</v>
          </cell>
          <cell r="C354" t="str">
            <v>Westeuropa</v>
          </cell>
          <cell r="D354" t="str">
            <v>Serge Azaïs</v>
          </cell>
          <cell r="E354">
            <v>0</v>
          </cell>
          <cell r="F354" t="str">
            <v>Frankreich</v>
          </cell>
          <cell r="G354"/>
          <cell r="H354"/>
          <cell r="I354"/>
          <cell r="J354"/>
          <cell r="K354"/>
          <cell r="L354"/>
          <cell r="M354"/>
          <cell r="N354"/>
          <cell r="O354"/>
          <cell r="Q354" t="str">
            <v>Knauf La Rhénane Bâtiment</v>
          </cell>
        </row>
        <row r="355">
          <cell r="A355" t="str">
            <v>0903</v>
          </cell>
          <cell r="B355" t="str">
            <v>Knauf La Rhénane Divers</v>
          </cell>
          <cell r="C355" t="str">
            <v>Westeuropa</v>
          </cell>
          <cell r="D355" t="str">
            <v>Serge Azaïs</v>
          </cell>
          <cell r="E355">
            <v>0</v>
          </cell>
          <cell r="F355" t="str">
            <v>Frankreich</v>
          </cell>
          <cell r="G355"/>
          <cell r="H355"/>
          <cell r="I355"/>
          <cell r="J355"/>
          <cell r="K355"/>
          <cell r="L355"/>
          <cell r="M355"/>
          <cell r="N355"/>
          <cell r="O355"/>
          <cell r="Q355" t="str">
            <v>Knauf La Rhénane Divers</v>
          </cell>
        </row>
        <row r="356">
          <cell r="A356" t="str">
            <v>0914</v>
          </cell>
          <cell r="B356" t="str">
            <v>Gabriel Technologie SA - KLR Batiment</v>
          </cell>
          <cell r="C356" t="str">
            <v>Westeuropa</v>
          </cell>
          <cell r="D356" t="str">
            <v>Serge Azaïs</v>
          </cell>
          <cell r="E356">
            <v>0</v>
          </cell>
          <cell r="F356" t="str">
            <v>Belgien</v>
          </cell>
          <cell r="G356"/>
          <cell r="H356"/>
          <cell r="I356"/>
          <cell r="J356"/>
          <cell r="K356"/>
          <cell r="L356"/>
          <cell r="M356"/>
          <cell r="N356"/>
          <cell r="O356"/>
          <cell r="Q356" t="str">
            <v>KLR Batiment - Gabriel Technologie SA</v>
          </cell>
        </row>
        <row r="357">
          <cell r="A357" t="str">
            <v>0916</v>
          </cell>
          <cell r="B357" t="str">
            <v>Knauf SAS - KLR Batiment</v>
          </cell>
          <cell r="C357" t="str">
            <v>Westeuropa</v>
          </cell>
          <cell r="D357" t="str">
            <v>Serge Azaïs</v>
          </cell>
          <cell r="E357">
            <v>0</v>
          </cell>
          <cell r="F357" t="str">
            <v>Frankreich</v>
          </cell>
          <cell r="G357"/>
          <cell r="H357"/>
          <cell r="I357"/>
          <cell r="J357"/>
          <cell r="K357"/>
          <cell r="L357"/>
          <cell r="M357"/>
          <cell r="N357"/>
          <cell r="O357"/>
          <cell r="Q357" t="str">
            <v>Knauf Batiment - Knauf SAS</v>
          </cell>
        </row>
        <row r="358">
          <cell r="A358" t="str">
            <v>0918</v>
          </cell>
          <cell r="B358" t="str">
            <v>Knauf La Rhénane SAS - KLR Batiment</v>
          </cell>
          <cell r="C358" t="str">
            <v>Westeuropa</v>
          </cell>
          <cell r="D358" t="str">
            <v>Serge Azaïs</v>
          </cell>
          <cell r="E358">
            <v>0</v>
          </cell>
          <cell r="F358" t="str">
            <v>Frankreich</v>
          </cell>
          <cell r="G358"/>
          <cell r="H358"/>
          <cell r="I358"/>
          <cell r="J358"/>
          <cell r="K358"/>
          <cell r="L358"/>
          <cell r="M358"/>
          <cell r="N358"/>
          <cell r="O358"/>
          <cell r="Q358" t="str">
            <v>KLR Batiment - Knauf La Rhénane SAS</v>
          </cell>
        </row>
        <row r="359">
          <cell r="A359" t="str">
            <v>0920</v>
          </cell>
          <cell r="B359" t="str">
            <v>Elosa Trading AG - KLR Batiment</v>
          </cell>
          <cell r="C359" t="str">
            <v>Westeuropa</v>
          </cell>
          <cell r="D359" t="str">
            <v>Serge Azaïs</v>
          </cell>
          <cell r="E359">
            <v>0</v>
          </cell>
          <cell r="F359" t="str">
            <v>Schweiz</v>
          </cell>
          <cell r="G359"/>
          <cell r="H359"/>
          <cell r="I359"/>
          <cell r="J359"/>
          <cell r="K359"/>
          <cell r="L359"/>
          <cell r="M359"/>
          <cell r="N359"/>
          <cell r="O359"/>
          <cell r="Q359" t="str">
            <v>KLR Batiment - Elosa Trading AG</v>
          </cell>
        </row>
        <row r="360">
          <cell r="A360" t="str">
            <v>0923</v>
          </cell>
          <cell r="B360" t="str">
            <v>SCI du Mittelfeld - KLR Batiment</v>
          </cell>
          <cell r="C360" t="str">
            <v>Westeuropa</v>
          </cell>
          <cell r="D360" t="str">
            <v>Serge Azaïs</v>
          </cell>
          <cell r="E360">
            <v>0</v>
          </cell>
          <cell r="F360" t="str">
            <v>Frankreich</v>
          </cell>
          <cell r="G360"/>
          <cell r="H360"/>
          <cell r="I360"/>
          <cell r="J360"/>
          <cell r="K360"/>
          <cell r="L360"/>
          <cell r="M360"/>
          <cell r="N360"/>
          <cell r="O360"/>
          <cell r="Q360" t="str">
            <v>SCI du Mittelfeld - KLR Batiment</v>
          </cell>
        </row>
        <row r="361">
          <cell r="A361" t="str">
            <v>4002</v>
          </cell>
          <cell r="B361" t="str">
            <v>Knauf EST SAS</v>
          </cell>
          <cell r="C361" t="str">
            <v>Westeuropa</v>
          </cell>
          <cell r="D361" t="str">
            <v>Serge Azaïs</v>
          </cell>
          <cell r="E361">
            <v>0</v>
          </cell>
          <cell r="F361" t="str">
            <v>Frankreich</v>
          </cell>
          <cell r="G361"/>
          <cell r="H361"/>
          <cell r="I361"/>
          <cell r="J361"/>
          <cell r="K361"/>
          <cell r="L361"/>
          <cell r="M361"/>
          <cell r="N361"/>
          <cell r="O361"/>
          <cell r="Q361" t="str">
            <v>Knauf EST SAS</v>
          </cell>
        </row>
        <row r="362">
          <cell r="A362" t="str">
            <v>4003</v>
          </cell>
          <cell r="B362" t="str">
            <v>Knauf Sud Est SAS</v>
          </cell>
          <cell r="C362" t="str">
            <v>Westeuropa</v>
          </cell>
          <cell r="D362" t="str">
            <v>Serge Azaïs</v>
          </cell>
          <cell r="E362">
            <v>0</v>
          </cell>
          <cell r="F362" t="str">
            <v>Frankreich</v>
          </cell>
          <cell r="G362"/>
          <cell r="H362"/>
          <cell r="I362"/>
          <cell r="J362"/>
          <cell r="K362"/>
          <cell r="L362"/>
          <cell r="M362"/>
          <cell r="N362"/>
          <cell r="O362"/>
          <cell r="Q362" t="str">
            <v>Knauf Sud Est SAS</v>
          </cell>
        </row>
        <row r="363">
          <cell r="A363" t="str">
            <v>4005</v>
          </cell>
          <cell r="B363" t="str">
            <v>Knauf Sud Ouest SAS</v>
          </cell>
          <cell r="C363" t="str">
            <v>Westeuropa</v>
          </cell>
          <cell r="D363" t="str">
            <v>Serge Azaïs</v>
          </cell>
          <cell r="E363">
            <v>0</v>
          </cell>
          <cell r="F363" t="str">
            <v>Frankreich</v>
          </cell>
          <cell r="G363"/>
          <cell r="H363"/>
          <cell r="I363"/>
          <cell r="J363"/>
          <cell r="K363"/>
          <cell r="L363"/>
          <cell r="M363"/>
          <cell r="N363"/>
          <cell r="O363"/>
          <cell r="Q363" t="str">
            <v>Knauf Sud Ouest SAS</v>
          </cell>
        </row>
        <row r="364">
          <cell r="A364" t="str">
            <v>4006</v>
          </cell>
          <cell r="B364" t="str">
            <v>Knauf Ile de France SAS</v>
          </cell>
          <cell r="C364" t="str">
            <v>Westeuropa</v>
          </cell>
          <cell r="D364" t="str">
            <v>Serge Azaïs</v>
          </cell>
          <cell r="E364">
            <v>0</v>
          </cell>
          <cell r="F364" t="str">
            <v>Frankreich</v>
          </cell>
          <cell r="G364"/>
          <cell r="H364"/>
          <cell r="I364"/>
          <cell r="J364"/>
          <cell r="K364"/>
          <cell r="L364"/>
          <cell r="M364"/>
          <cell r="N364"/>
          <cell r="O364"/>
          <cell r="Q364" t="str">
            <v>Knauf Ile de France SAS</v>
          </cell>
        </row>
        <row r="365">
          <cell r="A365" t="str">
            <v>4007</v>
          </cell>
          <cell r="B365" t="str">
            <v>Knauf Ouest SAS</v>
          </cell>
          <cell r="C365" t="str">
            <v>Westeuropa</v>
          </cell>
          <cell r="D365" t="str">
            <v>Serge Azaïs</v>
          </cell>
          <cell r="E365">
            <v>0</v>
          </cell>
          <cell r="F365" t="str">
            <v>Frankreich</v>
          </cell>
          <cell r="G365"/>
          <cell r="H365"/>
          <cell r="I365"/>
          <cell r="J365"/>
          <cell r="K365"/>
          <cell r="L365"/>
          <cell r="M365"/>
          <cell r="N365"/>
          <cell r="O365"/>
          <cell r="Q365" t="str">
            <v>Knauf Ouest SAS</v>
          </cell>
        </row>
        <row r="366">
          <cell r="A366" t="str">
            <v>4010</v>
          </cell>
          <cell r="B366" t="str">
            <v>Knauf Fibre SAS</v>
          </cell>
          <cell r="C366" t="str">
            <v>Westeuropa</v>
          </cell>
          <cell r="D366" t="str">
            <v>Serge Azaïs</v>
          </cell>
          <cell r="E366">
            <v>0</v>
          </cell>
          <cell r="F366" t="str">
            <v>Frankreich</v>
          </cell>
          <cell r="G366"/>
          <cell r="H366"/>
          <cell r="I366"/>
          <cell r="J366"/>
          <cell r="K366"/>
          <cell r="L366"/>
          <cell r="M366"/>
          <cell r="N366"/>
          <cell r="O366"/>
          <cell r="Q366" t="str">
            <v>Knauf Fibre SAS</v>
          </cell>
        </row>
        <row r="367">
          <cell r="A367" t="str">
            <v>4012</v>
          </cell>
          <cell r="B367" t="str">
            <v>QUICKCIEL SARL</v>
          </cell>
          <cell r="C367" t="str">
            <v>Westeuropa</v>
          </cell>
          <cell r="D367" t="str">
            <v>Serge Azaïs</v>
          </cell>
          <cell r="E367">
            <v>0</v>
          </cell>
          <cell r="F367" t="str">
            <v>Frankreich</v>
          </cell>
          <cell r="G367" t="str">
            <v>Herr</v>
          </cell>
          <cell r="H367"/>
          <cell r="I367" t="str">
            <v>Yann</v>
          </cell>
          <cell r="J367" t="str">
            <v>Amann</v>
          </cell>
          <cell r="K367"/>
          <cell r="L367"/>
          <cell r="M367" t="str">
            <v>EN</v>
          </cell>
          <cell r="N367" t="str">
            <v>serge.azais@isolava.be</v>
          </cell>
          <cell r="O367" t="str">
            <v>Azaïs</v>
          </cell>
          <cell r="Q367" t="str">
            <v>QUICKCIEL SARL</v>
          </cell>
        </row>
        <row r="368">
          <cell r="A368" t="str">
            <v>4015</v>
          </cell>
          <cell r="B368" t="str">
            <v>Knauf ISBA SAS</v>
          </cell>
          <cell r="C368" t="str">
            <v>Westeuropa</v>
          </cell>
          <cell r="D368" t="str">
            <v>Serge Azaïs</v>
          </cell>
          <cell r="E368">
            <v>0</v>
          </cell>
          <cell r="F368" t="str">
            <v>Frankreich</v>
          </cell>
          <cell r="G368"/>
          <cell r="H368"/>
          <cell r="I368"/>
          <cell r="J368"/>
          <cell r="K368"/>
          <cell r="L368"/>
          <cell r="M368"/>
          <cell r="N368"/>
          <cell r="O368"/>
          <cell r="Q368" t="str">
            <v>Knauf ISBA SAS</v>
          </cell>
        </row>
        <row r="369">
          <cell r="A369" t="str">
            <v>4024</v>
          </cell>
          <cell r="B369" t="str">
            <v>Bové SAS</v>
          </cell>
          <cell r="C369" t="str">
            <v>Westeuropa</v>
          </cell>
          <cell r="D369" t="str">
            <v>Serge Azaïs</v>
          </cell>
          <cell r="E369">
            <v>0</v>
          </cell>
          <cell r="F369" t="str">
            <v>Frankreich</v>
          </cell>
          <cell r="G369"/>
          <cell r="H369"/>
          <cell r="I369"/>
          <cell r="J369"/>
          <cell r="K369"/>
          <cell r="L369"/>
          <cell r="M369"/>
          <cell r="N369"/>
          <cell r="O369"/>
          <cell r="Q369" t="str">
            <v>Bové SAS</v>
          </cell>
        </row>
        <row r="370">
          <cell r="A370" t="str">
            <v>4039</v>
          </cell>
          <cell r="B370" t="str">
            <v>Knauf Building Services SAS</v>
          </cell>
          <cell r="C370" t="str">
            <v>Westeuropa</v>
          </cell>
          <cell r="D370" t="str">
            <v>Serge Azaïs</v>
          </cell>
          <cell r="E370">
            <v>0</v>
          </cell>
          <cell r="F370" t="str">
            <v>Frankreich</v>
          </cell>
          <cell r="G370"/>
          <cell r="H370"/>
          <cell r="I370"/>
          <cell r="J370"/>
          <cell r="K370"/>
          <cell r="L370"/>
          <cell r="M370"/>
          <cell r="N370"/>
          <cell r="O370"/>
          <cell r="Q370" t="str">
            <v>Knauf Building Services SAS</v>
          </cell>
        </row>
        <row r="371">
          <cell r="A371" t="str">
            <v>4045</v>
          </cell>
          <cell r="B371" t="str">
            <v>Gabriel Technologie SA</v>
          </cell>
          <cell r="C371" t="str">
            <v>Westeuropa</v>
          </cell>
          <cell r="D371" t="str">
            <v>Serge Azaïs</v>
          </cell>
          <cell r="E371">
            <v>0</v>
          </cell>
          <cell r="F371" t="str">
            <v>Belgien</v>
          </cell>
          <cell r="G371"/>
          <cell r="H371"/>
          <cell r="I371"/>
          <cell r="J371"/>
          <cell r="K371"/>
          <cell r="L371"/>
          <cell r="M371"/>
          <cell r="N371"/>
          <cell r="O371"/>
          <cell r="Q371" t="str">
            <v>Gabriel Technologie SA</v>
          </cell>
        </row>
        <row r="372">
          <cell r="A372" t="str">
            <v>4077</v>
          </cell>
          <cell r="B372" t="str">
            <v>Knauf Isol. Kft.</v>
          </cell>
          <cell r="C372" t="str">
            <v>Osteuropa</v>
          </cell>
          <cell r="D372" t="str">
            <v>Serge Azaïs</v>
          </cell>
          <cell r="E372">
            <v>0</v>
          </cell>
          <cell r="F372" t="str">
            <v>Ungarn</v>
          </cell>
          <cell r="G372"/>
          <cell r="H372"/>
          <cell r="I372"/>
          <cell r="J372"/>
          <cell r="K372"/>
          <cell r="L372"/>
          <cell r="M372"/>
          <cell r="N372"/>
          <cell r="O372"/>
          <cell r="Q372" t="str">
            <v>Knauf Isol. Kft.</v>
          </cell>
        </row>
        <row r="373">
          <cell r="A373" t="str">
            <v>4081</v>
          </cell>
          <cell r="B373" t="str">
            <v>SCI du Mittelfeld</v>
          </cell>
          <cell r="C373" t="str">
            <v>Westeuropa</v>
          </cell>
          <cell r="D373" t="str">
            <v>Serge Azaïs</v>
          </cell>
          <cell r="E373">
            <v>0</v>
          </cell>
          <cell r="F373" t="str">
            <v>Frankreich</v>
          </cell>
          <cell r="G373"/>
          <cell r="H373"/>
          <cell r="I373"/>
          <cell r="J373"/>
          <cell r="K373"/>
          <cell r="L373"/>
          <cell r="M373"/>
          <cell r="N373"/>
          <cell r="O373"/>
          <cell r="Q373" t="str">
            <v>SCI du Mittelfeld</v>
          </cell>
        </row>
        <row r="374">
          <cell r="A374" t="str">
            <v>4083</v>
          </cell>
          <cell r="B374" t="str">
            <v>SCI Saint Luc</v>
          </cell>
          <cell r="C374" t="str">
            <v>Westeuropa</v>
          </cell>
          <cell r="D374" t="str">
            <v>Serge Azaïs</v>
          </cell>
          <cell r="E374">
            <v>0</v>
          </cell>
          <cell r="F374" t="str">
            <v>Frankreich</v>
          </cell>
          <cell r="G374"/>
          <cell r="H374"/>
          <cell r="I374"/>
          <cell r="J374"/>
          <cell r="K374"/>
          <cell r="L374"/>
          <cell r="M374"/>
          <cell r="N374"/>
          <cell r="O374"/>
          <cell r="Q374" t="str">
            <v>SCI Saint Luc</v>
          </cell>
        </row>
        <row r="375">
          <cell r="A375" t="str">
            <v>4091</v>
          </cell>
          <cell r="B375" t="str">
            <v>Knauf SAS</v>
          </cell>
          <cell r="C375" t="str">
            <v>Westeuropa</v>
          </cell>
          <cell r="D375" t="str">
            <v>Serge Azaïs</v>
          </cell>
          <cell r="E375">
            <v>0</v>
          </cell>
          <cell r="F375" t="str">
            <v>Frankreich</v>
          </cell>
          <cell r="G375"/>
          <cell r="H375"/>
          <cell r="I375"/>
          <cell r="J375"/>
          <cell r="K375"/>
          <cell r="L375"/>
          <cell r="M375"/>
          <cell r="N375"/>
          <cell r="O375"/>
          <cell r="Q375" t="str">
            <v>Knauf SAS</v>
          </cell>
        </row>
        <row r="376">
          <cell r="A376" t="str">
            <v>4093</v>
          </cell>
          <cell r="B376" t="str">
            <v>Knauf Bâtiment SAS</v>
          </cell>
          <cell r="C376" t="str">
            <v>Westeuropa</v>
          </cell>
          <cell r="D376" t="str">
            <v>Serge Azaïs</v>
          </cell>
          <cell r="E376">
            <v>0</v>
          </cell>
          <cell r="F376" t="str">
            <v>Frankreich</v>
          </cell>
          <cell r="G376"/>
          <cell r="H376"/>
          <cell r="I376"/>
          <cell r="J376"/>
          <cell r="K376"/>
          <cell r="L376"/>
          <cell r="M376"/>
          <cell r="N376"/>
          <cell r="O376"/>
          <cell r="Q376" t="str">
            <v>Knauf Bâtiment SAS</v>
          </cell>
        </row>
        <row r="377">
          <cell r="A377" t="str">
            <v>4109</v>
          </cell>
          <cell r="B377" t="str">
            <v>Polydec SAS</v>
          </cell>
          <cell r="C377" t="str">
            <v>Westeuropa</v>
          </cell>
          <cell r="D377" t="str">
            <v>Serge Azaïs</v>
          </cell>
          <cell r="E377">
            <v>0</v>
          </cell>
          <cell r="F377" t="str">
            <v>Frankreich</v>
          </cell>
          <cell r="G377" t="str">
            <v>Herr</v>
          </cell>
          <cell r="H377"/>
          <cell r="I377" t="str">
            <v>Serge</v>
          </cell>
          <cell r="J377" t="str">
            <v>Azaïs</v>
          </cell>
          <cell r="K377" t="str">
            <v>EN</v>
          </cell>
          <cell r="L377" t="str">
            <v>serge.azais@isolava.be</v>
          </cell>
          <cell r="M377" t="str">
            <v>DE</v>
          </cell>
          <cell r="N377" t="str">
            <v>DeMey.Frank@knauf.de</v>
          </cell>
          <cell r="O377" t="str">
            <v>DeMey</v>
          </cell>
          <cell r="Q377" t="str">
            <v>Polydec SAS</v>
          </cell>
        </row>
        <row r="378">
          <cell r="A378" t="str">
            <v>4113</v>
          </cell>
          <cell r="B378" t="str">
            <v>Knauf Façades SARL</v>
          </cell>
          <cell r="C378" t="str">
            <v>Westeuropa</v>
          </cell>
          <cell r="D378" t="str">
            <v>Serge Azaïs</v>
          </cell>
          <cell r="E378">
            <v>0</v>
          </cell>
          <cell r="F378" t="str">
            <v>Frankreich</v>
          </cell>
          <cell r="G378"/>
          <cell r="H378"/>
          <cell r="I378"/>
          <cell r="J378"/>
          <cell r="K378"/>
          <cell r="L378"/>
          <cell r="M378"/>
          <cell r="N378"/>
          <cell r="O378"/>
          <cell r="Q378" t="str">
            <v>Knauf Façades SARL</v>
          </cell>
        </row>
        <row r="379">
          <cell r="A379" t="str">
            <v>4204</v>
          </cell>
          <cell r="B379" t="str">
            <v>Elosa Trading AG</v>
          </cell>
          <cell r="C379" t="str">
            <v>Westeuropa</v>
          </cell>
          <cell r="D379" t="str">
            <v>Serge Azaïs</v>
          </cell>
          <cell r="E379">
            <v>0</v>
          </cell>
          <cell r="F379" t="str">
            <v>Schweiz</v>
          </cell>
          <cell r="G379"/>
          <cell r="H379"/>
          <cell r="I379"/>
          <cell r="J379"/>
          <cell r="K379"/>
          <cell r="L379"/>
          <cell r="M379"/>
          <cell r="N379"/>
          <cell r="O379"/>
          <cell r="Q379" t="str">
            <v>Elosa Trading AG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GB2011">
  <a:themeElements>
    <a:clrScheme name="GB2013">
      <a:dk1>
        <a:srgbClr val="5D6B81"/>
      </a:dk1>
      <a:lt1>
        <a:srgbClr val="E0E2E4"/>
      </a:lt1>
      <a:dk2>
        <a:srgbClr val="84A9CA"/>
      </a:dk2>
      <a:lt2>
        <a:srgbClr val="9AC2DE"/>
      </a:lt2>
      <a:accent1>
        <a:srgbClr val="67A576"/>
      </a:accent1>
      <a:accent2>
        <a:srgbClr val="262626"/>
      </a:accent2>
      <a:accent3>
        <a:srgbClr val="FFFFFF"/>
      </a:accent3>
      <a:accent4>
        <a:srgbClr val="D21500"/>
      </a:accent4>
      <a:accent5>
        <a:srgbClr val="EB9B17"/>
      </a:accent5>
      <a:accent6>
        <a:srgbClr val="009EE0"/>
      </a:accent6>
      <a:hlink>
        <a:srgbClr val="FFFFFF"/>
      </a:hlink>
      <a:folHlink>
        <a:srgbClr val="FFFF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16"/>
  <sheetViews>
    <sheetView workbookViewId="0"/>
  </sheetViews>
  <sheetFormatPr baseColWidth="10" defaultRowHeight="12.75"/>
  <sheetData>
    <row r="1" spans="1:2">
      <c r="A1" s="7"/>
      <c r="B1" s="7"/>
    </row>
    <row r="2" spans="1:2">
      <c r="A2" s="7"/>
      <c r="B2" s="7"/>
    </row>
    <row r="3" spans="1:2">
      <c r="A3" s="7"/>
      <c r="B3" s="7"/>
    </row>
    <row r="4" spans="1:2">
      <c r="A4" s="7"/>
      <c r="B4" s="7"/>
    </row>
    <row r="5" spans="1:2">
      <c r="A5" s="7"/>
      <c r="B5" s="7"/>
    </row>
    <row r="6" spans="1:2">
      <c r="A6" s="7"/>
      <c r="B6" s="7"/>
    </row>
    <row r="7" spans="1:2">
      <c r="A7" s="7"/>
      <c r="B7" s="7"/>
    </row>
    <row r="8" spans="1:2">
      <c r="A8" s="7"/>
      <c r="B8" s="7"/>
    </row>
    <row r="9" spans="1:2">
      <c r="A9" s="7"/>
      <c r="B9" s="7"/>
    </row>
    <row r="10" spans="1:2">
      <c r="A10" s="7"/>
      <c r="B10" s="7"/>
    </row>
    <row r="11" spans="1:2">
      <c r="A11" s="7"/>
      <c r="B11" s="7"/>
    </row>
    <row r="12" spans="1:2">
      <c r="A12" s="7"/>
      <c r="B12" s="7"/>
    </row>
    <row r="13" spans="1:2">
      <c r="A13" s="7"/>
      <c r="B13" s="7"/>
    </row>
    <row r="14" spans="1:2">
      <c r="A14" s="7"/>
      <c r="B14" s="7"/>
    </row>
    <row r="15" spans="1:2">
      <c r="A15" s="7"/>
      <c r="B15" s="7"/>
    </row>
    <row r="16" spans="1:2">
      <c r="A16" s="7"/>
      <c r="B1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AR288"/>
  <sheetViews>
    <sheetView tabSelected="1" topLeftCell="A145" zoomScale="120" zoomScaleNormal="120" workbookViewId="0">
      <selection activeCell="E155" sqref="E155"/>
    </sheetView>
  </sheetViews>
  <sheetFormatPr baseColWidth="10" defaultRowHeight="12.75"/>
  <cols>
    <col min="1" max="1" width="6.42578125" style="1" customWidth="1"/>
    <col min="2" max="2" width="4.140625" style="1" customWidth="1"/>
    <col min="3" max="3" width="36.7109375" style="1" customWidth="1"/>
    <col min="4" max="4" width="0.42578125" style="1" customWidth="1"/>
    <col min="6" max="6" width="0.42578125" style="1" customWidth="1"/>
    <col min="7" max="7" width="7.42578125" style="1" customWidth="1"/>
    <col min="8" max="8" width="0.42578125" style="1" customWidth="1"/>
    <col min="9" max="9" width="7.42578125" style="5" customWidth="1"/>
    <col min="10" max="10" width="0.42578125" style="1" customWidth="1"/>
    <col min="11" max="11" width="7.42578125" style="1" customWidth="1"/>
    <col min="12" max="12" width="0.42578125" style="1" customWidth="1"/>
    <col min="13" max="13" width="7.42578125" style="5" customWidth="1"/>
    <col min="14" max="14" width="0.42578125" style="1" customWidth="1"/>
    <col min="15" max="15" width="7.42578125" style="1" customWidth="1"/>
    <col min="16" max="16" width="0.42578125" style="1" customWidth="1"/>
    <col min="17" max="17" width="7.42578125" style="5" customWidth="1"/>
    <col min="18" max="18" width="22" style="1" customWidth="1"/>
    <col min="19" max="20" width="15.42578125" style="4" customWidth="1"/>
    <col min="21" max="26" width="11.42578125" style="2" customWidth="1"/>
    <col min="27" max="32" width="11.42578125" style="1" customWidth="1"/>
    <col min="33" max="33" width="27.42578125" style="1" customWidth="1"/>
    <col min="34" max="34" width="36.28515625" style="1" customWidth="1"/>
    <col min="35" max="35" width="44.7109375" style="1" customWidth="1"/>
  </cols>
  <sheetData>
    <row r="1" spans="1:44">
      <c r="A1" s="6">
        <v>1</v>
      </c>
      <c r="B1" s="6"/>
      <c r="C1" s="6">
        <v>6.38</v>
      </c>
      <c r="D1" s="6">
        <v>0.05</v>
      </c>
      <c r="E1" s="6">
        <v>1.98</v>
      </c>
      <c r="F1" s="6">
        <v>0.05</v>
      </c>
      <c r="G1" s="6">
        <v>1.3</v>
      </c>
      <c r="H1" s="6">
        <v>0.05</v>
      </c>
      <c r="I1" s="8">
        <v>1.3</v>
      </c>
      <c r="J1" s="6">
        <v>0.05</v>
      </c>
      <c r="K1" s="6">
        <v>1.3</v>
      </c>
      <c r="L1" s="6">
        <v>0.05</v>
      </c>
      <c r="M1" s="8">
        <v>1.3</v>
      </c>
      <c r="N1" s="6">
        <v>0.05</v>
      </c>
      <c r="O1" s="6">
        <v>1.3</v>
      </c>
      <c r="P1" s="6">
        <v>0.05</v>
      </c>
      <c r="Q1" s="8">
        <v>1.3</v>
      </c>
      <c r="R1" s="6">
        <f>SUM(C1:Q1)</f>
        <v>16.510000000000009</v>
      </c>
      <c r="S1" s="9"/>
      <c r="T1" s="9"/>
      <c r="U1" s="10"/>
      <c r="V1" s="10"/>
      <c r="W1" s="10"/>
      <c r="X1" s="10"/>
      <c r="Y1" s="10"/>
      <c r="Z1" s="1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4.25">
      <c r="A2" s="11"/>
      <c r="B2" s="11"/>
      <c r="C2" s="12">
        <v>237</v>
      </c>
      <c r="D2" s="12"/>
      <c r="E2" s="12">
        <v>73</v>
      </c>
      <c r="F2" s="12">
        <v>3</v>
      </c>
      <c r="G2" s="12">
        <v>50</v>
      </c>
      <c r="H2" s="12">
        <v>3</v>
      </c>
      <c r="I2" s="13">
        <v>48</v>
      </c>
      <c r="J2" s="12">
        <v>3</v>
      </c>
      <c r="K2" s="12">
        <v>48</v>
      </c>
      <c r="L2" s="12">
        <v>3</v>
      </c>
      <c r="M2" s="13">
        <v>48</v>
      </c>
      <c r="N2" s="12">
        <v>3</v>
      </c>
      <c r="O2" s="12">
        <v>48</v>
      </c>
      <c r="P2" s="12">
        <v>3</v>
      </c>
      <c r="Q2" s="13">
        <v>48</v>
      </c>
      <c r="R2" s="6">
        <v>2016</v>
      </c>
      <c r="S2" s="9"/>
      <c r="T2" s="9"/>
      <c r="U2" s="10"/>
      <c r="V2" s="10"/>
      <c r="W2" s="10"/>
      <c r="X2" s="10"/>
      <c r="Y2" s="10"/>
      <c r="Z2" s="10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3" customFormat="1" ht="14.25">
      <c r="A3" s="11"/>
      <c r="B3" s="11"/>
      <c r="C3" s="14" t="s">
        <v>0</v>
      </c>
      <c r="D3" s="15"/>
      <c r="E3" s="15"/>
      <c r="F3" s="15"/>
      <c r="G3" s="15"/>
      <c r="H3" s="15"/>
      <c r="I3" s="16"/>
      <c r="J3" s="15"/>
      <c r="K3" s="15"/>
      <c r="L3" s="15"/>
      <c r="M3" s="16"/>
      <c r="N3" s="15"/>
      <c r="O3" s="15"/>
      <c r="P3" s="15"/>
      <c r="Q3" s="13"/>
      <c r="R3" s="6"/>
      <c r="S3" s="9"/>
      <c r="T3" s="9"/>
      <c r="U3" s="10"/>
      <c r="V3" s="10"/>
      <c r="W3" s="10"/>
      <c r="X3" s="10"/>
      <c r="Y3" s="10"/>
      <c r="Z3" s="10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s="3" customFormat="1" ht="14.25">
      <c r="A4" s="11"/>
      <c r="B4" s="11"/>
      <c r="C4" s="17" t="s">
        <v>1</v>
      </c>
      <c r="D4" s="15"/>
      <c r="E4" s="17" t="s">
        <v>2</v>
      </c>
      <c r="F4" s="15"/>
      <c r="G4" s="15"/>
      <c r="H4" s="15"/>
      <c r="I4" s="16"/>
      <c r="J4" s="15"/>
      <c r="K4" s="15"/>
      <c r="L4" s="15"/>
      <c r="M4" s="16"/>
      <c r="N4" s="15"/>
      <c r="O4" s="15"/>
      <c r="P4" s="15"/>
      <c r="Q4" s="13"/>
      <c r="R4" s="6"/>
      <c r="S4" s="9"/>
      <c r="T4" s="9"/>
      <c r="U4" s="10"/>
      <c r="V4" s="10"/>
      <c r="W4" s="10"/>
      <c r="X4" s="10"/>
      <c r="Y4" s="10"/>
      <c r="Z4" s="10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8">
      <c r="A5" s="18"/>
      <c r="B5" s="18"/>
      <c r="C5" s="19" t="s">
        <v>3</v>
      </c>
      <c r="D5" s="20"/>
      <c r="E5" s="21"/>
      <c r="F5" s="21"/>
      <c r="G5" s="22"/>
      <c r="H5" s="22"/>
      <c r="I5" s="23"/>
      <c r="J5" s="22"/>
      <c r="K5" s="22"/>
      <c r="L5" s="22"/>
      <c r="M5" s="23"/>
      <c r="N5" s="22"/>
      <c r="O5" s="22"/>
      <c r="P5" s="22"/>
      <c r="Q5" s="24"/>
      <c r="R5" s="6">
        <v>2015</v>
      </c>
      <c r="S5" s="9"/>
      <c r="T5" s="9"/>
      <c r="U5" s="10"/>
      <c r="V5" s="10"/>
      <c r="W5" s="10"/>
      <c r="X5" s="10"/>
      <c r="Y5" s="10"/>
      <c r="Z5" s="10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15.75">
      <c r="A6" s="11"/>
      <c r="B6" s="11"/>
      <c r="C6" s="25" t="s">
        <v>4</v>
      </c>
      <c r="D6" s="26"/>
      <c r="E6" s="27"/>
      <c r="F6" s="27"/>
      <c r="G6" s="28"/>
      <c r="H6" s="28"/>
      <c r="I6" s="29"/>
      <c r="J6" s="28"/>
      <c r="K6" s="28"/>
      <c r="L6" s="28"/>
      <c r="M6" s="29"/>
      <c r="N6" s="28"/>
      <c r="O6" s="28"/>
      <c r="P6" s="28"/>
      <c r="Q6" s="30"/>
      <c r="R6" s="6"/>
      <c r="S6" s="9"/>
      <c r="T6" s="9"/>
      <c r="U6" s="10"/>
      <c r="V6" s="10"/>
      <c r="W6" s="10"/>
      <c r="X6" s="10"/>
      <c r="Y6" s="10"/>
      <c r="Z6" s="10"/>
      <c r="AA6" s="6"/>
      <c r="AB6" s="14" t="s">
        <v>5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>
      <c r="A7" s="18"/>
      <c r="B7" s="18"/>
      <c r="C7" s="31" t="s">
        <v>6</v>
      </c>
      <c r="D7" s="31"/>
      <c r="E7" s="31"/>
      <c r="F7" s="32"/>
      <c r="G7" s="33" t="s">
        <v>7</v>
      </c>
      <c r="H7" s="33"/>
      <c r="I7" s="33"/>
      <c r="J7" s="34"/>
      <c r="K7" s="33" t="s">
        <v>8</v>
      </c>
      <c r="L7" s="33"/>
      <c r="M7" s="33"/>
      <c r="N7" s="34"/>
      <c r="O7" s="33" t="s">
        <v>9</v>
      </c>
      <c r="P7" s="35"/>
      <c r="Q7" s="35"/>
      <c r="R7" s="6"/>
      <c r="S7" s="9"/>
      <c r="T7" s="9"/>
      <c r="U7" s="10"/>
      <c r="V7" s="10"/>
      <c r="W7" s="10"/>
      <c r="X7" s="10"/>
      <c r="Y7" s="10"/>
      <c r="Z7" s="10"/>
      <c r="AA7" s="6"/>
      <c r="AB7" s="14" t="s">
        <v>10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>
      <c r="A8" s="18"/>
      <c r="B8" s="36" t="s">
        <v>11</v>
      </c>
      <c r="C8" s="37"/>
      <c r="D8" s="37"/>
      <c r="E8" s="37"/>
      <c r="F8" s="32"/>
      <c r="G8" s="38">
        <f>+K8</f>
        <v>2015</v>
      </c>
      <c r="H8" s="39"/>
      <c r="I8" s="40">
        <f>+M8</f>
        <v>2016</v>
      </c>
      <c r="J8" s="39"/>
      <c r="K8" s="38">
        <f>+O8</f>
        <v>2015</v>
      </c>
      <c r="L8" s="39"/>
      <c r="M8" s="40">
        <f>+Q8</f>
        <v>2016</v>
      </c>
      <c r="N8" s="39"/>
      <c r="O8" s="38">
        <f>+sn_prevyear</f>
        <v>2015</v>
      </c>
      <c r="P8" s="39"/>
      <c r="Q8" s="40">
        <f>+sn_year</f>
        <v>2016</v>
      </c>
      <c r="R8" s="6"/>
      <c r="S8" s="9"/>
      <c r="T8" s="9"/>
      <c r="U8" s="10"/>
      <c r="V8" s="10"/>
      <c r="W8" s="10"/>
      <c r="X8" s="10"/>
      <c r="Y8" s="10"/>
      <c r="Z8" s="10"/>
      <c r="AA8" s="6"/>
      <c r="AB8" s="14" t="s">
        <v>12</v>
      </c>
      <c r="AC8" s="6"/>
      <c r="AD8" s="6"/>
      <c r="AE8" s="6"/>
      <c r="AF8" s="6"/>
      <c r="AG8" s="6"/>
      <c r="AH8" s="6"/>
      <c r="AI8" s="6" t="s">
        <v>13</v>
      </c>
      <c r="AJ8" s="6" t="s">
        <v>14</v>
      </c>
      <c r="AK8" s="6"/>
      <c r="AL8" s="6"/>
      <c r="AM8" s="6"/>
      <c r="AN8" s="6"/>
      <c r="AO8" s="6"/>
      <c r="AP8" s="6"/>
      <c r="AQ8" s="6"/>
      <c r="AR8" s="6"/>
    </row>
    <row r="9" spans="1:44" ht="18" customHeight="1">
      <c r="A9" s="41" t="str">
        <f t="shared" ref="A9:A40" si="0">B9</f>
        <v>0010</v>
      </c>
      <c r="B9" s="42" t="s">
        <v>15</v>
      </c>
      <c r="C9" s="43" t="str">
        <f>IF(TEXT($B9,"0000")="0238","Guangdong Knauf New Build. Material Prod. Co. Ltd.",IF($B9="0139","OAO St. Petersburger Karton-/Polygraphiekombinat",IF(ISERROR(VLOOKUP($B9,$AJ$9:$AJ$29,1,0)),INDEX([1]Tabelle1!$B$1:$B$65536,MATCH(+$B9,[1]Tabelle1!$A$1:$A$65536,0),1),$AI9)))</f>
        <v>Knauf Gips KG, Iphofen</v>
      </c>
      <c r="D9" s="44"/>
      <c r="E9" s="43" t="str">
        <f>IF(B9="4100","Brasilien",IF(INDEX([2]Firmenliste!$A$9:$D$310,MATCH(TEXT(B9,"0000"),[2]Firmenliste!$B$9:$B$310,0),3)="Vereinigte Arabische Emirate","VAE",IF(INDEX([2]Firmenliste!$A$9:$D$310,MATCH(TEXT(B9,"0000"),[2]Firmenliste!$B$9:$B$310,0),3)="Tschechische Republik","Tschechien",INDEX([2]Firmenliste!$A$9:$D$310,MATCH(TEXT(B9,"0000"),[2]Firmenliste!$B$9:$B$310,0),3))))</f>
        <v>Deutschland</v>
      </c>
      <c r="F9" s="44"/>
      <c r="G9" s="45">
        <v>798.28</v>
      </c>
      <c r="H9" s="46"/>
      <c r="I9" s="47">
        <v>845.7</v>
      </c>
      <c r="J9" s="46"/>
      <c r="K9" s="45">
        <v>112.2</v>
      </c>
      <c r="L9" s="46"/>
      <c r="M9" s="47">
        <v>0</v>
      </c>
      <c r="N9" s="46"/>
      <c r="O9" s="48">
        <v>79.31</v>
      </c>
      <c r="P9" s="46"/>
      <c r="Q9" s="47">
        <v>0</v>
      </c>
      <c r="R9" s="49" t="str">
        <f t="shared" ref="R9:R42" si="1">IF(ISERROR(VLOOKUP($B9,$AJ$9:$AJ$29,1,0)),"","&lt;&lt;Gesellschaftsname geändert")</f>
        <v/>
      </c>
      <c r="S9" s="50" t="s">
        <v>16</v>
      </c>
      <c r="T9" s="50"/>
      <c r="U9" s="10" t="s">
        <v>17</v>
      </c>
      <c r="V9" s="10" t="s">
        <v>17</v>
      </c>
      <c r="W9" s="10" t="s">
        <v>18</v>
      </c>
      <c r="X9" s="10" t="s">
        <v>18</v>
      </c>
      <c r="Y9" s="10" t="s">
        <v>18</v>
      </c>
      <c r="Z9" s="10" t="s">
        <v>18</v>
      </c>
      <c r="AA9" s="6"/>
      <c r="AB9" s="51" t="str">
        <f t="shared" ref="AB9:AC28" si="2">";Märkte_Meldedaten_"&amp;$B9&amp;"_Gesamtumsatz"</f>
        <v>;Märkte_Meldedaten_0010_Gesamtumsatz</v>
      </c>
      <c r="AC9" s="52" t="str">
        <f t="shared" si="2"/>
        <v>;Märkte_Meldedaten_0010_Gesamtumsatz</v>
      </c>
      <c r="AD9" s="52" t="str">
        <f t="shared" ref="AD9:AE28" si="3">";Märkte_Meldedaten_"&amp;$B9&amp;"_EBITDA"</f>
        <v>;Märkte_Meldedaten_0010_EBITDA</v>
      </c>
      <c r="AE9" s="52" t="str">
        <f t="shared" si="3"/>
        <v>;Märkte_Meldedaten_0010_EBITDA</v>
      </c>
      <c r="AF9" s="52" t="str">
        <f t="shared" ref="AF9:AG28" si="4">";Märkte_Meldedaten_"&amp;$B9&amp;"_JÜ"</f>
        <v>;Märkte_Meldedaten_0010_JÜ</v>
      </c>
      <c r="AG9" s="53" t="str">
        <f t="shared" si="4"/>
        <v>;Märkte_Meldedaten_0010_JÜ</v>
      </c>
      <c r="AH9" s="6"/>
      <c r="AI9" s="6" t="s">
        <v>19</v>
      </c>
      <c r="AJ9" s="54" t="s">
        <v>20</v>
      </c>
      <c r="AK9" s="6"/>
      <c r="AL9" s="6"/>
      <c r="AM9" s="6"/>
      <c r="AN9" s="55" t="s">
        <v>21</v>
      </c>
      <c r="AO9" s="55" t="s">
        <v>22</v>
      </c>
      <c r="AP9" s="56">
        <v>-30.3</v>
      </c>
      <c r="AQ9" s="55"/>
      <c r="AR9" s="55" t="s">
        <v>23</v>
      </c>
    </row>
    <row r="10" spans="1:44" ht="12" customHeight="1">
      <c r="A10" s="57" t="str">
        <f t="shared" si="0"/>
        <v>4246</v>
      </c>
      <c r="B10" s="42" t="s">
        <v>24</v>
      </c>
      <c r="C10" s="43" t="str">
        <f>IF(TEXT($B10,"0000")="0238","Guangdong Knauf New Build. Material Prod. Co. Ltd.",IF($B10="0139","OAO St. Petersburger Karton-/Polygraphiekombinat",IF(ISERROR(VLOOKUP($B10,$AJ$9:$AJ$29,1,0)),INDEX([1]Tabelle1!$B$1:$B$65536,MATCH(+$B10,[1]Tabelle1!$A$1:$A$65536,0),1),$AI10)))</f>
        <v>Knauf Insulation, LLC</v>
      </c>
      <c r="D10" s="44"/>
      <c r="E10" s="43" t="str">
        <f>IF(B10="4100","Brasilien",IF(INDEX([2]Firmenliste!$A$9:$D$310,MATCH(TEXT(B10,"0000"),[2]Firmenliste!$B$9:$B$310,0),3)="Vereinigte Arabische Emirate","VAE",IF(INDEX([2]Firmenliste!$A$9:$D$310,MATCH(TEXT(B10,"0000"),[2]Firmenliste!$B$9:$B$310,0),3)="Tschechische Republik","Tschechien",INDEX([2]Firmenliste!$A$9:$D$310,MATCH(TEXT(B10,"0000"),[2]Firmenliste!$B$9:$B$310,0),3))))</f>
        <v>USA</v>
      </c>
      <c r="F10" s="44"/>
      <c r="G10" s="45">
        <v>571.07000000000005</v>
      </c>
      <c r="H10" s="46"/>
      <c r="I10" s="47">
        <v>0</v>
      </c>
      <c r="J10" s="46"/>
      <c r="K10" s="48">
        <v>85.04</v>
      </c>
      <c r="L10" s="46"/>
      <c r="M10" s="47">
        <v>0</v>
      </c>
      <c r="N10" s="46"/>
      <c r="O10" s="48">
        <v>4.88</v>
      </c>
      <c r="P10" s="46"/>
      <c r="Q10" s="47">
        <v>0</v>
      </c>
      <c r="R10" s="49" t="str">
        <f t="shared" si="1"/>
        <v/>
      </c>
      <c r="S10" s="50" t="s">
        <v>25</v>
      </c>
      <c r="T10" s="49" t="s">
        <v>26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  <c r="AA10" s="6"/>
      <c r="AB10" s="58" t="str">
        <f t="shared" si="2"/>
        <v>;Märkte_Meldedaten_4246_Gesamtumsatz</v>
      </c>
      <c r="AC10" s="6" t="str">
        <f t="shared" si="2"/>
        <v>;Märkte_Meldedaten_4246_Gesamtumsatz</v>
      </c>
      <c r="AD10" s="6" t="str">
        <f t="shared" si="3"/>
        <v>;Märkte_Meldedaten_4246_EBITDA</v>
      </c>
      <c r="AE10" s="6" t="str">
        <f t="shared" si="3"/>
        <v>;Märkte_Meldedaten_4246_EBITDA</v>
      </c>
      <c r="AF10" s="6" t="str">
        <f t="shared" si="4"/>
        <v>;Märkte_Meldedaten_4246_JÜ</v>
      </c>
      <c r="AG10" s="59" t="str">
        <f t="shared" si="4"/>
        <v>;Märkte_Meldedaten_4246_JÜ</v>
      </c>
      <c r="AH10" s="6"/>
      <c r="AI10" s="6" t="s">
        <v>28</v>
      </c>
      <c r="AJ10" s="54" t="s">
        <v>29</v>
      </c>
      <c r="AK10" s="6"/>
      <c r="AL10" s="6"/>
      <c r="AM10" s="6"/>
      <c r="AN10" s="55" t="s">
        <v>30</v>
      </c>
      <c r="AO10" s="55" t="s">
        <v>31</v>
      </c>
      <c r="AP10" s="56">
        <v>0.1</v>
      </c>
      <c r="AQ10" s="55"/>
      <c r="AR10" s="55" t="s">
        <v>32</v>
      </c>
    </row>
    <row r="11" spans="1:44" ht="12" customHeight="1">
      <c r="A11" s="41" t="str">
        <f t="shared" si="0"/>
        <v>4314</v>
      </c>
      <c r="B11" s="42" t="s">
        <v>33</v>
      </c>
      <c r="C11" s="43" t="str">
        <f>IF(TEXT($B11,"0000")="0238","Guangdong Knauf New Build. Material Prod. Co. Ltd.",IF($B11="0139","OAO St. Petersburger Karton-/Polygraphiekombinat",IF(ISERROR(VLOOKUP($B11,$AJ$9:$AJ$29,1,0)),INDEX([1]Tabelle1!$B$1:$B$65536,MATCH(+$B11,[1]Tabelle1!$A$1:$A$65536,0),1),$AI11)))</f>
        <v>Knauf Insulation GmbH, Simbach</v>
      </c>
      <c r="D11" s="44"/>
      <c r="E11" s="43" t="str">
        <f>IF(B11="4100","Brasilien",IF(INDEX([2]Firmenliste!$A$9:$D$310,MATCH(TEXT(B11,"0000"),[2]Firmenliste!$B$9:$B$310,0),3)="Vereinigte Arabische Emirate","VAE",IF(INDEX([2]Firmenliste!$A$9:$D$310,MATCH(TEXT(B11,"0000"),[2]Firmenliste!$B$9:$B$310,0),3)="Tschechische Republik","Tschechien",INDEX([2]Firmenliste!$A$9:$D$310,MATCH(TEXT(B11,"0000"),[2]Firmenliste!$B$9:$B$310,0),3))))</f>
        <v>Deutschland</v>
      </c>
      <c r="F11" s="44"/>
      <c r="G11" s="45">
        <v>230.3</v>
      </c>
      <c r="H11" s="46"/>
      <c r="I11" s="47">
        <v>243.35</v>
      </c>
      <c r="J11" s="46"/>
      <c r="K11" s="48">
        <v>30.73</v>
      </c>
      <c r="L11" s="46"/>
      <c r="M11" s="47">
        <v>41.02</v>
      </c>
      <c r="N11" s="46"/>
      <c r="O11" s="48">
        <v>4.82</v>
      </c>
      <c r="P11" s="46"/>
      <c r="Q11" s="47">
        <v>17.05</v>
      </c>
      <c r="R11" s="60" t="str">
        <f t="shared" si="1"/>
        <v/>
      </c>
      <c r="S11" s="61"/>
      <c r="T11" s="61"/>
      <c r="U11" s="10" t="s">
        <v>34</v>
      </c>
      <c r="V11" s="10" t="s">
        <v>34</v>
      </c>
      <c r="W11" s="10" t="s">
        <v>35</v>
      </c>
      <c r="X11" s="10" t="s">
        <v>35</v>
      </c>
      <c r="Y11" s="10" t="s">
        <v>36</v>
      </c>
      <c r="Z11" s="10" t="s">
        <v>36</v>
      </c>
      <c r="AA11" s="6"/>
      <c r="AB11" s="58" t="str">
        <f t="shared" si="2"/>
        <v>;Märkte_Meldedaten_4314_Gesamtumsatz</v>
      </c>
      <c r="AC11" s="6" t="str">
        <f t="shared" si="2"/>
        <v>;Märkte_Meldedaten_4314_Gesamtumsatz</v>
      </c>
      <c r="AD11" s="6" t="str">
        <f t="shared" si="3"/>
        <v>;Märkte_Meldedaten_4314_EBITDA</v>
      </c>
      <c r="AE11" s="6" t="str">
        <f t="shared" si="3"/>
        <v>;Märkte_Meldedaten_4314_EBITDA</v>
      </c>
      <c r="AF11" s="6" t="str">
        <f t="shared" si="4"/>
        <v>;Märkte_Meldedaten_4314_JÜ</v>
      </c>
      <c r="AG11" s="59" t="str">
        <f t="shared" si="4"/>
        <v>;Märkte_Meldedaten_4314_JÜ</v>
      </c>
      <c r="AH11" s="6"/>
      <c r="AI11" s="6" t="s">
        <v>37</v>
      </c>
      <c r="AJ11" s="54" t="s">
        <v>38</v>
      </c>
      <c r="AK11" s="6"/>
      <c r="AL11" s="6"/>
      <c r="AM11" s="6"/>
      <c r="AN11" s="55" t="s">
        <v>39</v>
      </c>
      <c r="AO11" s="55" t="s">
        <v>40</v>
      </c>
      <c r="AP11" s="56">
        <v>-3.9</v>
      </c>
      <c r="AQ11" s="55"/>
      <c r="AR11" s="55" t="s">
        <v>15</v>
      </c>
    </row>
    <row r="12" spans="1:44" ht="12" customHeight="1">
      <c r="A12" s="41" t="str">
        <f t="shared" si="0"/>
        <v>0085</v>
      </c>
      <c r="B12" s="62" t="s">
        <v>41</v>
      </c>
      <c r="C12" s="43" t="str">
        <f>IF(TEXT($B12,"0000")="0238","Guangdong Knauf New Build. Material Prod. Co. Ltd.",IF($B12="0139","OAO St. Petersburger Karton-/Polygraphiekombinat",IF(ISERROR(VLOOKUP($B12,$AJ$9:$AJ$29,1,0)),INDEX([1]Tabelle1!$B$1:$B$65536,MATCH(+$B12,[1]Tabelle1!$A$1:$A$65536,0),1),$AI12)))</f>
        <v>Knauf (UK) GmbH</v>
      </c>
      <c r="D12" s="44"/>
      <c r="E12" s="43" t="str">
        <f>IF(B12="4100","Brasilien",IF(INDEX([2]Firmenliste!$A$9:$D$310,MATCH(TEXT(B12,"0000"),[2]Firmenliste!$B$9:$B$310,0),3)="Vereinigte Arabische Emirate","VAE",IF(INDEX([2]Firmenliste!$A$9:$D$310,MATCH(TEXT(B12,"0000"),[2]Firmenliste!$B$9:$B$310,0),3)="Tschechische Republik","Tschechien",INDEX([2]Firmenliste!$A$9:$D$310,MATCH(TEXT(B12,"0000"),[2]Firmenliste!$B$9:$B$310,0),3))))</f>
        <v>Großbritannien</v>
      </c>
      <c r="F12" s="44"/>
      <c r="G12" s="45">
        <v>252.26</v>
      </c>
      <c r="H12" s="46"/>
      <c r="I12" s="47">
        <v>238.04</v>
      </c>
      <c r="J12" s="46"/>
      <c r="K12" s="48">
        <v>47.35</v>
      </c>
      <c r="L12" s="46"/>
      <c r="M12" s="47">
        <v>52.78</v>
      </c>
      <c r="N12" s="46"/>
      <c r="O12" s="48">
        <v>0</v>
      </c>
      <c r="P12" s="46"/>
      <c r="Q12" s="47">
        <v>0</v>
      </c>
      <c r="R12" s="49" t="str">
        <f t="shared" si="1"/>
        <v/>
      </c>
      <c r="S12" s="50"/>
      <c r="T12" s="50"/>
      <c r="U12" s="10" t="s">
        <v>42</v>
      </c>
      <c r="V12" s="10" t="s">
        <v>42</v>
      </c>
      <c r="W12" s="10" t="s">
        <v>43</v>
      </c>
      <c r="X12" s="10" t="s">
        <v>43</v>
      </c>
      <c r="Y12" s="10" t="s">
        <v>44</v>
      </c>
      <c r="Z12" s="10" t="s">
        <v>44</v>
      </c>
      <c r="AA12" s="6"/>
      <c r="AB12" s="58" t="str">
        <f t="shared" si="2"/>
        <v>;Märkte_Meldedaten_0085_Gesamtumsatz</v>
      </c>
      <c r="AC12" s="6" t="str">
        <f t="shared" si="2"/>
        <v>;Märkte_Meldedaten_0085_Gesamtumsatz</v>
      </c>
      <c r="AD12" s="6" t="str">
        <f t="shared" si="3"/>
        <v>;Märkte_Meldedaten_0085_EBITDA</v>
      </c>
      <c r="AE12" s="6" t="str">
        <f t="shared" si="3"/>
        <v>;Märkte_Meldedaten_0085_EBITDA</v>
      </c>
      <c r="AF12" s="6" t="str">
        <f t="shared" si="4"/>
        <v>;Märkte_Meldedaten_0085_JÜ</v>
      </c>
      <c r="AG12" s="59" t="str">
        <f t="shared" si="4"/>
        <v>;Märkte_Meldedaten_0085_JÜ</v>
      </c>
      <c r="AH12" s="6"/>
      <c r="AI12" s="6" t="s">
        <v>45</v>
      </c>
      <c r="AJ12" s="54" t="s">
        <v>46</v>
      </c>
      <c r="AK12" s="6"/>
      <c r="AL12" s="6"/>
      <c r="AM12" s="6"/>
      <c r="AN12" s="55" t="s">
        <v>47</v>
      </c>
      <c r="AO12" s="55" t="s">
        <v>48</v>
      </c>
      <c r="AP12" s="56">
        <v>0</v>
      </c>
      <c r="AQ12" s="55"/>
      <c r="AR12" s="55" t="s">
        <v>49</v>
      </c>
    </row>
    <row r="13" spans="1:44" ht="12" customHeight="1">
      <c r="A13" s="41" t="str">
        <f t="shared" si="0"/>
        <v>4206</v>
      </c>
      <c r="B13" s="62" t="s">
        <v>50</v>
      </c>
      <c r="C13" s="43" t="str">
        <f>IF(TEXT($B13,"0000")="0238","Guangdong Knauf New Build. Material Prod. Co. Ltd.",IF($B13="0139","OAO St. Petersburger Karton-/Polygraphiekombinat",IF(ISERROR(VLOOKUP($B13,$AJ$9:$AJ$29,1,0)),INDEX([1]Tabelle1!$B$1:$B$65536,MATCH(+$B13,[1]Tabelle1!$A$1:$A$65536,0),1),$AI13)))</f>
        <v>Knauf Insulation Ltd.</v>
      </c>
      <c r="D13" s="44"/>
      <c r="E13" s="43" t="str">
        <f>IF(B13="4100","Brasilien",IF(INDEX([2]Firmenliste!$A$9:$D$310,MATCH(TEXT(B13,"0000"),[2]Firmenliste!$B$9:$B$310,0),3)="Vereinigte Arabische Emirate","VAE",IF(INDEX([2]Firmenliste!$A$9:$D$310,MATCH(TEXT(B13,"0000"),[2]Firmenliste!$B$9:$B$310,0),3)="Tschechische Republik","Tschechien",INDEX([2]Firmenliste!$A$9:$D$310,MATCH(TEXT(B13,"0000"),[2]Firmenliste!$B$9:$B$310,0),3))))</f>
        <v>Großbritannien</v>
      </c>
      <c r="F13" s="44"/>
      <c r="G13" s="45">
        <v>204.52</v>
      </c>
      <c r="H13" s="46"/>
      <c r="I13" s="47">
        <v>197.2</v>
      </c>
      <c r="J13" s="46"/>
      <c r="K13" s="48">
        <v>25.21</v>
      </c>
      <c r="L13" s="46"/>
      <c r="M13" s="47">
        <v>45.05</v>
      </c>
      <c r="N13" s="46"/>
      <c r="O13" s="48">
        <v>4.42</v>
      </c>
      <c r="P13" s="46"/>
      <c r="Q13" s="47">
        <v>27.12</v>
      </c>
      <c r="R13" s="49" t="str">
        <f t="shared" si="1"/>
        <v/>
      </c>
      <c r="S13" s="50"/>
      <c r="T13" s="50"/>
      <c r="U13" s="10" t="s">
        <v>51</v>
      </c>
      <c r="V13" s="10" t="s">
        <v>51</v>
      </c>
      <c r="W13" s="10" t="s">
        <v>52</v>
      </c>
      <c r="X13" s="10" t="s">
        <v>52</v>
      </c>
      <c r="Y13" s="10" t="s">
        <v>53</v>
      </c>
      <c r="Z13" s="10" t="s">
        <v>53</v>
      </c>
      <c r="AA13" s="6"/>
      <c r="AB13" s="58" t="str">
        <f t="shared" si="2"/>
        <v>;Märkte_Meldedaten_4206_Gesamtumsatz</v>
      </c>
      <c r="AC13" s="6" t="str">
        <f t="shared" si="2"/>
        <v>;Märkte_Meldedaten_4206_Gesamtumsatz</v>
      </c>
      <c r="AD13" s="6" t="str">
        <f t="shared" si="3"/>
        <v>;Märkte_Meldedaten_4206_EBITDA</v>
      </c>
      <c r="AE13" s="6" t="str">
        <f t="shared" si="3"/>
        <v>;Märkte_Meldedaten_4206_EBITDA</v>
      </c>
      <c r="AF13" s="6" t="str">
        <f t="shared" si="4"/>
        <v>;Märkte_Meldedaten_4206_JÜ</v>
      </c>
      <c r="AG13" s="59" t="str">
        <f t="shared" si="4"/>
        <v>;Märkte_Meldedaten_4206_JÜ</v>
      </c>
      <c r="AH13" s="6"/>
      <c r="AI13" s="6" t="s">
        <v>54</v>
      </c>
      <c r="AJ13" s="54" t="s">
        <v>55</v>
      </c>
      <c r="AK13" s="6"/>
      <c r="AL13" s="6"/>
      <c r="AM13" s="6"/>
      <c r="AN13" s="55" t="s">
        <v>56</v>
      </c>
      <c r="AO13" s="55" t="s">
        <v>57</v>
      </c>
      <c r="AP13" s="56">
        <v>3.8</v>
      </c>
      <c r="AQ13" s="55"/>
      <c r="AR13" s="55" t="s">
        <v>58</v>
      </c>
    </row>
    <row r="14" spans="1:44" ht="12" customHeight="1">
      <c r="A14" s="41" t="str">
        <f t="shared" si="0"/>
        <v>0217</v>
      </c>
      <c r="B14" s="62" t="s">
        <v>59</v>
      </c>
      <c r="C14" s="43" t="str">
        <f>IF(TEXT($B14,"0000")="0238","Guangdong Knauf New Build. Material Prod. Co. Ltd.",IF($B14="0139","OAO St. Petersburger Karton-/Polygraphiekombinat",IF(ISERROR(VLOOKUP($B14,$AJ$9:$AJ$29,1,0)),INDEX([1]Tabelle1!$B$1:$B$65536,MATCH(+$B14,[1]Tabelle1!$A$1:$A$65536,0),1),$AI14)))</f>
        <v>N. et B. Knauf et Cie. S.C.S.</v>
      </c>
      <c r="D14" s="44"/>
      <c r="E14" s="43" t="str">
        <f>IF(B14="4100","Brasilien",IF(INDEX([2]Firmenliste!$A$9:$D$310,MATCH(TEXT(B14,"0000"),[2]Firmenliste!$B$9:$B$310,0),3)="Vereinigte Arabische Emirate","VAE",IF(INDEX([2]Firmenliste!$A$9:$D$310,MATCH(TEXT(B14,"0000"),[2]Firmenliste!$B$9:$B$310,0),3)="Tschechische Republik","Tschechien",INDEX([2]Firmenliste!$A$9:$D$310,MATCH(TEXT(B14,"0000"),[2]Firmenliste!$B$9:$B$310,0),3))))</f>
        <v>Belgien</v>
      </c>
      <c r="F14" s="44"/>
      <c r="G14" s="45">
        <v>190.42</v>
      </c>
      <c r="H14" s="46"/>
      <c r="I14" s="47">
        <v>192.03</v>
      </c>
      <c r="J14" s="46"/>
      <c r="K14" s="48">
        <v>48.98</v>
      </c>
      <c r="L14" s="46"/>
      <c r="M14" s="47">
        <v>48.87</v>
      </c>
      <c r="N14" s="46"/>
      <c r="O14" s="48">
        <v>31.78</v>
      </c>
      <c r="P14" s="46"/>
      <c r="Q14" s="47">
        <v>31.61</v>
      </c>
      <c r="R14" s="49" t="str">
        <f t="shared" si="1"/>
        <v/>
      </c>
      <c r="S14" s="50"/>
      <c r="T14" s="50"/>
      <c r="U14" s="10" t="s">
        <v>60</v>
      </c>
      <c r="V14" s="10" t="s">
        <v>60</v>
      </c>
      <c r="W14" s="10" t="s">
        <v>61</v>
      </c>
      <c r="X14" s="10" t="s">
        <v>61</v>
      </c>
      <c r="Y14" s="10" t="s">
        <v>62</v>
      </c>
      <c r="Z14" s="10" t="s">
        <v>62</v>
      </c>
      <c r="AA14" s="6"/>
      <c r="AB14" s="58" t="str">
        <f t="shared" si="2"/>
        <v>;Märkte_Meldedaten_0217_Gesamtumsatz</v>
      </c>
      <c r="AC14" s="6" t="str">
        <f t="shared" si="2"/>
        <v>;Märkte_Meldedaten_0217_Gesamtumsatz</v>
      </c>
      <c r="AD14" s="6" t="str">
        <f t="shared" si="3"/>
        <v>;Märkte_Meldedaten_0217_EBITDA</v>
      </c>
      <c r="AE14" s="6" t="str">
        <f t="shared" si="3"/>
        <v>;Märkte_Meldedaten_0217_EBITDA</v>
      </c>
      <c r="AF14" s="6" t="str">
        <f t="shared" si="4"/>
        <v>;Märkte_Meldedaten_0217_JÜ</v>
      </c>
      <c r="AG14" s="59" t="str">
        <f t="shared" si="4"/>
        <v>;Märkte_Meldedaten_0217_JÜ</v>
      </c>
      <c r="AH14" s="6"/>
      <c r="AI14" s="6" t="s">
        <v>63</v>
      </c>
      <c r="AJ14" s="54" t="s">
        <v>64</v>
      </c>
      <c r="AK14" s="6"/>
      <c r="AL14" s="6"/>
      <c r="AM14" s="6"/>
      <c r="AN14" s="55" t="s">
        <v>65</v>
      </c>
      <c r="AO14" s="55" t="s">
        <v>66</v>
      </c>
      <c r="AP14" s="56">
        <v>9.1999999999999993</v>
      </c>
      <c r="AQ14" s="55"/>
      <c r="AR14" s="55" t="s">
        <v>67</v>
      </c>
    </row>
    <row r="15" spans="1:44" ht="12" customHeight="1">
      <c r="A15" s="41" t="str">
        <f t="shared" si="0"/>
        <v>0126</v>
      </c>
      <c r="B15" s="62" t="s">
        <v>20</v>
      </c>
      <c r="C15" s="43" t="str">
        <f>IF(TEXT($B15,"0000")="0238","Guangdong Knauf New Build. Material Prod. Co. Ltd.",IF($B15="0139","OAO St. Petersburger Karton-/Polygraphiekombinat",IF(ISERROR(VLOOKUP($B15,$AJ$9:$AJ$29,1,0)),INDEX([1]Tabelle1!$B$1:$B$65536,MATCH(+$B15,[1]Tabelle1!$A$1:$A$65536,0),1),$AI15)))</f>
        <v>OOO Knauf Gips</v>
      </c>
      <c r="D15" s="44"/>
      <c r="E15" s="43" t="str">
        <f>IF(B15="4100","Brasilien",IF(INDEX([2]Firmenliste!$A$9:$D$310,MATCH(TEXT(B15,"0000"),[2]Firmenliste!$B$9:$B$310,0),3)="Vereinigte Arabische Emirate","VAE",IF(INDEX([2]Firmenliste!$A$9:$D$310,MATCH(TEXT(B15,"0000"),[2]Firmenliste!$B$9:$B$310,0),3)="Tschechische Republik","Tschechien",INDEX([2]Firmenliste!$A$9:$D$310,MATCH(TEXT(B15,"0000"),[2]Firmenliste!$B$9:$B$310,0),3))))</f>
        <v>Russland</v>
      </c>
      <c r="F15" s="44"/>
      <c r="G15" s="45">
        <v>168.63</v>
      </c>
      <c r="H15" s="46"/>
      <c r="I15" s="47">
        <v>163.71</v>
      </c>
      <c r="J15" s="46"/>
      <c r="K15" s="48">
        <v>36.74</v>
      </c>
      <c r="L15" s="46"/>
      <c r="M15" s="47">
        <v>35.42</v>
      </c>
      <c r="N15" s="46"/>
      <c r="O15" s="48">
        <v>21.48</v>
      </c>
      <c r="P15" s="46"/>
      <c r="Q15" s="47">
        <v>22.63</v>
      </c>
      <c r="R15" s="49" t="str">
        <f t="shared" si="1"/>
        <v>&lt;&lt;Gesellschaftsname geändert</v>
      </c>
      <c r="S15" s="50"/>
      <c r="T15" s="50"/>
      <c r="U15" s="10" t="s">
        <v>68</v>
      </c>
      <c r="V15" s="10" t="s">
        <v>68</v>
      </c>
      <c r="W15" s="10" t="s">
        <v>69</v>
      </c>
      <c r="X15" s="10" t="s">
        <v>69</v>
      </c>
      <c r="Y15" s="10" t="s">
        <v>70</v>
      </c>
      <c r="Z15" s="10" t="s">
        <v>70</v>
      </c>
      <c r="AA15" s="6"/>
      <c r="AB15" s="58" t="str">
        <f t="shared" si="2"/>
        <v>;Märkte_Meldedaten_0126_Gesamtumsatz</v>
      </c>
      <c r="AC15" s="6" t="str">
        <f t="shared" si="2"/>
        <v>;Märkte_Meldedaten_0126_Gesamtumsatz</v>
      </c>
      <c r="AD15" s="6" t="str">
        <f t="shared" si="3"/>
        <v>;Märkte_Meldedaten_0126_EBITDA</v>
      </c>
      <c r="AE15" s="6" t="str">
        <f t="shared" si="3"/>
        <v>;Märkte_Meldedaten_0126_EBITDA</v>
      </c>
      <c r="AF15" s="6" t="str">
        <f t="shared" si="4"/>
        <v>;Märkte_Meldedaten_0126_JÜ</v>
      </c>
      <c r="AG15" s="59" t="str">
        <f t="shared" si="4"/>
        <v>;Märkte_Meldedaten_0126_JÜ</v>
      </c>
      <c r="AH15" s="6"/>
      <c r="AI15" s="6" t="s">
        <v>71</v>
      </c>
      <c r="AJ15" s="54" t="s">
        <v>72</v>
      </c>
      <c r="AK15" s="6"/>
      <c r="AL15" s="6"/>
      <c r="AM15" s="6"/>
      <c r="AN15" s="55" t="s">
        <v>73</v>
      </c>
      <c r="AO15" s="55" t="s">
        <v>74</v>
      </c>
      <c r="AP15" s="56">
        <v>0.1</v>
      </c>
      <c r="AQ15" s="55"/>
      <c r="AR15" s="55" t="s">
        <v>75</v>
      </c>
    </row>
    <row r="16" spans="1:44" ht="12" customHeight="1">
      <c r="A16" s="41" t="str">
        <f t="shared" si="0"/>
        <v>0022</v>
      </c>
      <c r="B16" s="62" t="s">
        <v>76</v>
      </c>
      <c r="C16" s="43" t="str">
        <f>IF(TEXT($B16,"0000")="0238","Guangdong Knauf New Build. Material Prod. Co. Ltd.",IF($B16="0139","OAO St. Petersburger Karton-/Polygraphiekombinat",IF(ISERROR(VLOOKUP($B16,$AJ$9:$AJ$29,1,0)),INDEX([1]Tabelle1!$B$1:$B$65536,MATCH(+$B16,[1]Tabelle1!$A$1:$A$65536,0),1),$AI16)))</f>
        <v>Knauf Bauprodukte GmbH &amp; Co. KG</v>
      </c>
      <c r="D16" s="44"/>
      <c r="E16" s="43" t="str">
        <f>IF(B16="4100","Brasilien",IF(INDEX([2]Firmenliste!$A$9:$D$310,MATCH(TEXT(B16,"0000"),[2]Firmenliste!$B$9:$B$310,0),3)="Vereinigte Arabische Emirate","VAE",IF(INDEX([2]Firmenliste!$A$9:$D$310,MATCH(TEXT(B16,"0000"),[2]Firmenliste!$B$9:$B$310,0),3)="Tschechische Republik","Tschechien",INDEX([2]Firmenliste!$A$9:$D$310,MATCH(TEXT(B16,"0000"),[2]Firmenliste!$B$9:$B$310,0),3))))</f>
        <v>Deutschland</v>
      </c>
      <c r="F16" s="44"/>
      <c r="G16" s="45">
        <v>153.86000000000001</v>
      </c>
      <c r="H16" s="46"/>
      <c r="I16" s="47">
        <v>159.18</v>
      </c>
      <c r="J16" s="46"/>
      <c r="K16" s="48">
        <v>33.090000000000003</v>
      </c>
      <c r="L16" s="46"/>
      <c r="M16" s="47">
        <v>34.020000000000003</v>
      </c>
      <c r="N16" s="46"/>
      <c r="O16" s="48">
        <v>28.73</v>
      </c>
      <c r="P16" s="46"/>
      <c r="Q16" s="47">
        <v>29.59</v>
      </c>
      <c r="R16" s="49" t="str">
        <f t="shared" si="1"/>
        <v/>
      </c>
      <c r="S16" s="50"/>
      <c r="T16" s="50"/>
      <c r="U16" s="10" t="s">
        <v>77</v>
      </c>
      <c r="V16" s="10" t="s">
        <v>77</v>
      </c>
      <c r="W16" s="10" t="s">
        <v>78</v>
      </c>
      <c r="X16" s="10" t="s">
        <v>78</v>
      </c>
      <c r="Y16" s="10" t="s">
        <v>79</v>
      </c>
      <c r="Z16" s="10" t="s">
        <v>79</v>
      </c>
      <c r="AA16" s="6"/>
      <c r="AB16" s="58" t="str">
        <f t="shared" si="2"/>
        <v>;Märkte_Meldedaten_0022_Gesamtumsatz</v>
      </c>
      <c r="AC16" s="6" t="str">
        <f t="shared" si="2"/>
        <v>;Märkte_Meldedaten_0022_Gesamtumsatz</v>
      </c>
      <c r="AD16" s="6" t="str">
        <f t="shared" si="3"/>
        <v>;Märkte_Meldedaten_0022_EBITDA</v>
      </c>
      <c r="AE16" s="6" t="str">
        <f t="shared" si="3"/>
        <v>;Märkte_Meldedaten_0022_EBITDA</v>
      </c>
      <c r="AF16" s="6" t="str">
        <f t="shared" si="4"/>
        <v>;Märkte_Meldedaten_0022_JÜ</v>
      </c>
      <c r="AG16" s="59" t="str">
        <f t="shared" si="4"/>
        <v>;Märkte_Meldedaten_0022_JÜ</v>
      </c>
      <c r="AH16" s="6"/>
      <c r="AI16" s="6" t="s">
        <v>80</v>
      </c>
      <c r="AJ16" s="54" t="s">
        <v>81</v>
      </c>
      <c r="AK16" s="6"/>
      <c r="AL16" s="6"/>
      <c r="AM16" s="6"/>
      <c r="AN16" s="55" t="s">
        <v>82</v>
      </c>
      <c r="AO16" s="55" t="s">
        <v>83</v>
      </c>
      <c r="AP16" s="56">
        <v>1.1000000000000001</v>
      </c>
      <c r="AQ16" s="55"/>
      <c r="AR16" s="55" t="s">
        <v>84</v>
      </c>
    </row>
    <row r="17" spans="1:44" ht="12" customHeight="1">
      <c r="A17" s="41" t="str">
        <f t="shared" si="0"/>
        <v>0230</v>
      </c>
      <c r="B17" s="62" t="s">
        <v>85</v>
      </c>
      <c r="C17" s="43" t="str">
        <f>IF(TEXT($B17,"0000")="0238","Guangdong Knauf New Build. Material Prod. Co. Ltd.",IF($B17="0139","OAO St. Petersburger Karton-/Polygraphiekombinat",IF(ISERROR(VLOOKUP($B17,$AJ$9:$AJ$29,1,0)),INDEX([1]Tabelle1!$B$1:$B$65536,MATCH(+$B17,[1]Tabelle1!$A$1:$A$65536,0),1),$AI17)))</f>
        <v>Knauf AMF GmbH &amp; Co. KG</v>
      </c>
      <c r="D17" s="44"/>
      <c r="E17" s="43" t="str">
        <f>IF(B17="4100","Brasilien",IF(INDEX([2]Firmenliste!$A$9:$D$310,MATCH(TEXT(B17,"0000"),[2]Firmenliste!$B$9:$B$310,0),3)="Vereinigte Arabische Emirate","VAE",IF(INDEX([2]Firmenliste!$A$9:$D$310,MATCH(TEXT(B17,"0000"),[2]Firmenliste!$B$9:$B$310,0),3)="Tschechische Republik","Tschechien",INDEX([2]Firmenliste!$A$9:$D$310,MATCH(TEXT(B17,"0000"),[2]Firmenliste!$B$9:$B$310,0),3))))</f>
        <v>Deutschland</v>
      </c>
      <c r="F17" s="44"/>
      <c r="G17" s="45">
        <v>149.83000000000001</v>
      </c>
      <c r="H17" s="46"/>
      <c r="I17" s="47">
        <v>150.07</v>
      </c>
      <c r="J17" s="46"/>
      <c r="K17" s="48">
        <v>24.02</v>
      </c>
      <c r="L17" s="46"/>
      <c r="M17" s="47">
        <v>21.76</v>
      </c>
      <c r="N17" s="46"/>
      <c r="O17" s="48">
        <v>12.22</v>
      </c>
      <c r="P17" s="46"/>
      <c r="Q17" s="47">
        <v>11.7</v>
      </c>
      <c r="R17" s="49" t="str">
        <f t="shared" si="1"/>
        <v/>
      </c>
      <c r="S17" s="50"/>
      <c r="T17" s="50"/>
      <c r="U17" s="10" t="s">
        <v>86</v>
      </c>
      <c r="V17" s="10" t="s">
        <v>86</v>
      </c>
      <c r="W17" s="10" t="s">
        <v>87</v>
      </c>
      <c r="X17" s="10" t="s">
        <v>87</v>
      </c>
      <c r="Y17" s="10" t="s">
        <v>88</v>
      </c>
      <c r="Z17" s="10" t="s">
        <v>88</v>
      </c>
      <c r="AA17" s="6"/>
      <c r="AB17" s="58" t="str">
        <f t="shared" si="2"/>
        <v>;Märkte_Meldedaten_0230_Gesamtumsatz</v>
      </c>
      <c r="AC17" s="6" t="str">
        <f t="shared" si="2"/>
        <v>;Märkte_Meldedaten_0230_Gesamtumsatz</v>
      </c>
      <c r="AD17" s="6" t="str">
        <f t="shared" si="3"/>
        <v>;Märkte_Meldedaten_0230_EBITDA</v>
      </c>
      <c r="AE17" s="6" t="str">
        <f t="shared" si="3"/>
        <v>;Märkte_Meldedaten_0230_EBITDA</v>
      </c>
      <c r="AF17" s="6" t="str">
        <f t="shared" si="4"/>
        <v>;Märkte_Meldedaten_0230_JÜ</v>
      </c>
      <c r="AG17" s="59" t="str">
        <f t="shared" si="4"/>
        <v>;Märkte_Meldedaten_0230_JÜ</v>
      </c>
      <c r="AH17" s="6"/>
      <c r="AI17" s="6" t="s">
        <v>89</v>
      </c>
      <c r="AJ17" s="54" t="s">
        <v>90</v>
      </c>
      <c r="AK17" s="6"/>
      <c r="AL17" s="6"/>
      <c r="AM17" s="6"/>
      <c r="AN17" s="55" t="s">
        <v>91</v>
      </c>
      <c r="AO17" s="55" t="s">
        <v>92</v>
      </c>
      <c r="AP17" s="56">
        <v>-0.1</v>
      </c>
      <c r="AQ17" s="55"/>
      <c r="AR17" s="55" t="s">
        <v>93</v>
      </c>
    </row>
    <row r="18" spans="1:44" ht="12" customHeight="1">
      <c r="A18" s="41" t="str">
        <f t="shared" si="0"/>
        <v>4210</v>
      </c>
      <c r="B18" s="62" t="s">
        <v>94</v>
      </c>
      <c r="C18" s="43" t="str">
        <f>IF(TEXT($B18,"0000")="0238","Guangdong Knauf New Build. Material Prod. Co. Ltd.",IF($B18="0139","OAO St. Petersburger Karton-/Polygraphiekombinat",IF(ISERROR(VLOOKUP($B18,$AJ$9:$AJ$29,1,0)),INDEX([1]Tabelle1!$B$1:$B$65536,MATCH(+$B18,[1]Tabelle1!$A$1:$A$65536,0),1),$AI18)))</f>
        <v>Knauf Insulation SAS</v>
      </c>
      <c r="D18" s="44"/>
      <c r="E18" s="43" t="str">
        <f>IF(B18="4100","Brasilien",IF(INDEX([2]Firmenliste!$A$9:$D$310,MATCH(TEXT(B18,"0000"),[2]Firmenliste!$B$9:$B$310,0),3)="Vereinigte Arabische Emirate","VAE",IF(INDEX([2]Firmenliste!$A$9:$D$310,MATCH(TEXT(B18,"0000"),[2]Firmenliste!$B$9:$B$310,0),3)="Tschechische Republik","Tschechien",INDEX([2]Firmenliste!$A$9:$D$310,MATCH(TEXT(B18,"0000"),[2]Firmenliste!$B$9:$B$310,0),3))))</f>
        <v>Frankreich</v>
      </c>
      <c r="F18" s="44"/>
      <c r="G18" s="45">
        <v>140.61000000000001</v>
      </c>
      <c r="H18" s="46"/>
      <c r="I18" s="47">
        <v>136.24</v>
      </c>
      <c r="J18" s="46"/>
      <c r="K18" s="48">
        <v>5.48</v>
      </c>
      <c r="L18" s="46"/>
      <c r="M18" s="47">
        <v>2.35</v>
      </c>
      <c r="N18" s="46"/>
      <c r="O18" s="48">
        <v>3.37</v>
      </c>
      <c r="P18" s="46"/>
      <c r="Q18" s="47">
        <v>0.55000000000000004</v>
      </c>
      <c r="R18" s="49" t="str">
        <f t="shared" si="1"/>
        <v/>
      </c>
      <c r="S18" s="50"/>
      <c r="T18" s="50"/>
      <c r="U18" s="10" t="s">
        <v>95</v>
      </c>
      <c r="V18" s="10" t="s">
        <v>95</v>
      </c>
      <c r="W18" s="10" t="s">
        <v>96</v>
      </c>
      <c r="X18" s="10" t="s">
        <v>96</v>
      </c>
      <c r="Y18" s="10" t="s">
        <v>97</v>
      </c>
      <c r="Z18" s="10" t="s">
        <v>97</v>
      </c>
      <c r="AA18" s="6"/>
      <c r="AB18" s="58" t="str">
        <f t="shared" si="2"/>
        <v>;Märkte_Meldedaten_4210_Gesamtumsatz</v>
      </c>
      <c r="AC18" s="6" t="str">
        <f t="shared" si="2"/>
        <v>;Märkte_Meldedaten_4210_Gesamtumsatz</v>
      </c>
      <c r="AD18" s="6" t="str">
        <f t="shared" si="3"/>
        <v>;Märkte_Meldedaten_4210_EBITDA</v>
      </c>
      <c r="AE18" s="6" t="str">
        <f t="shared" si="3"/>
        <v>;Märkte_Meldedaten_4210_EBITDA</v>
      </c>
      <c r="AF18" s="6" t="str">
        <f t="shared" si="4"/>
        <v>;Märkte_Meldedaten_4210_JÜ</v>
      </c>
      <c r="AG18" s="59" t="str">
        <f t="shared" si="4"/>
        <v>;Märkte_Meldedaten_4210_JÜ</v>
      </c>
      <c r="AH18" s="6" t="s">
        <v>98</v>
      </c>
      <c r="AI18" s="6" t="s">
        <v>99</v>
      </c>
      <c r="AJ18" s="54" t="s">
        <v>100</v>
      </c>
      <c r="AK18" s="6"/>
      <c r="AL18" s="6"/>
      <c r="AM18" s="6"/>
      <c r="AN18" s="55" t="s">
        <v>101</v>
      </c>
      <c r="AO18" s="55" t="s">
        <v>102</v>
      </c>
      <c r="AP18" s="56">
        <v>0</v>
      </c>
      <c r="AQ18" s="55"/>
      <c r="AR18" s="55" t="s">
        <v>103</v>
      </c>
    </row>
    <row r="19" spans="1:44" ht="12" customHeight="1">
      <c r="A19" s="41" t="str">
        <f t="shared" si="0"/>
        <v>4214</v>
      </c>
      <c r="B19" s="62" t="s">
        <v>81</v>
      </c>
      <c r="C19" s="43" t="str">
        <f>IF(TEXT($B19,"0000")="0238","Guangdong Knauf New Build. Material Prod. Co. Ltd.",IF($B19="0139","OAO St. Petersburger Karton-/Polygraphiekombinat",IF(ISERROR(VLOOKUP($B19,$AJ$9:$AJ$29,1,0)),INDEX([1]Tabelle1!$B$1:$B$65536,MATCH(+$B19,[1]Tabelle1!$A$1:$A$65536,0),1),$AI19)))</f>
        <v>Knauf Insulation SA</v>
      </c>
      <c r="D19" s="44"/>
      <c r="E19" s="43" t="str">
        <f>IF(B19="4100","Brasilien",IF(INDEX([2]Firmenliste!$A$9:$D$310,MATCH(TEXT(B19,"0000"),[2]Firmenliste!$B$9:$B$310,0),3)="Vereinigte Arabische Emirate","VAE",IF(INDEX([2]Firmenliste!$A$9:$D$310,MATCH(TEXT(B19,"0000"),[2]Firmenliste!$B$9:$B$310,0),3)="Tschechische Republik","Tschechien",INDEX([2]Firmenliste!$A$9:$D$310,MATCH(TEXT(B19,"0000"),[2]Firmenliste!$B$9:$B$310,0),3))))</f>
        <v>Belgien</v>
      </c>
      <c r="F19" s="44"/>
      <c r="G19" s="45">
        <v>112.56</v>
      </c>
      <c r="H19" s="46"/>
      <c r="I19" s="47">
        <v>135.94</v>
      </c>
      <c r="J19" s="46"/>
      <c r="K19" s="48">
        <v>17.920000000000002</v>
      </c>
      <c r="L19" s="46"/>
      <c r="M19" s="47">
        <v>18.38</v>
      </c>
      <c r="N19" s="46"/>
      <c r="O19" s="48">
        <v>0.41</v>
      </c>
      <c r="P19" s="46"/>
      <c r="Q19" s="47">
        <v>4.63</v>
      </c>
      <c r="R19" s="49" t="str">
        <f t="shared" si="1"/>
        <v>&lt;&lt;Gesellschaftsname geändert</v>
      </c>
      <c r="S19" s="50"/>
      <c r="T19" s="50"/>
      <c r="U19" s="10" t="s">
        <v>104</v>
      </c>
      <c r="V19" s="10" t="s">
        <v>104</v>
      </c>
      <c r="W19" s="10" t="s">
        <v>105</v>
      </c>
      <c r="X19" s="10" t="s">
        <v>105</v>
      </c>
      <c r="Y19" s="10" t="s">
        <v>106</v>
      </c>
      <c r="Z19" s="10" t="s">
        <v>106</v>
      </c>
      <c r="AA19" s="6"/>
      <c r="AB19" s="58" t="str">
        <f t="shared" si="2"/>
        <v>;Märkte_Meldedaten_4214_Gesamtumsatz</v>
      </c>
      <c r="AC19" s="6" t="str">
        <f t="shared" si="2"/>
        <v>;Märkte_Meldedaten_4214_Gesamtumsatz</v>
      </c>
      <c r="AD19" s="6" t="str">
        <f t="shared" si="3"/>
        <v>;Märkte_Meldedaten_4214_EBITDA</v>
      </c>
      <c r="AE19" s="6" t="str">
        <f t="shared" si="3"/>
        <v>;Märkte_Meldedaten_4214_EBITDA</v>
      </c>
      <c r="AF19" s="6" t="str">
        <f t="shared" si="4"/>
        <v>;Märkte_Meldedaten_4214_JÜ</v>
      </c>
      <c r="AG19" s="59" t="str">
        <f t="shared" si="4"/>
        <v>;Märkte_Meldedaten_4214_JÜ</v>
      </c>
      <c r="AH19" s="6"/>
      <c r="AI19" s="6" t="s">
        <v>107</v>
      </c>
      <c r="AJ19" s="54" t="s">
        <v>108</v>
      </c>
      <c r="AK19" s="6"/>
      <c r="AL19" s="6"/>
      <c r="AM19" s="6"/>
      <c r="AN19" s="55" t="s">
        <v>109</v>
      </c>
      <c r="AO19" s="55" t="s">
        <v>80</v>
      </c>
      <c r="AP19" s="56">
        <v>27.5</v>
      </c>
      <c r="AQ19" s="55"/>
      <c r="AR19" s="55" t="s">
        <v>76</v>
      </c>
    </row>
    <row r="20" spans="1:44" ht="12" customHeight="1">
      <c r="A20" s="41" t="str">
        <f t="shared" si="0"/>
        <v>0689</v>
      </c>
      <c r="B20" s="62" t="s">
        <v>108</v>
      </c>
      <c r="C20" s="43" t="str">
        <f>IF(TEXT($B20,"0000")="0238","Guangdong Knauf New Build. Material Prod. Co. Ltd.",IF($B20="0139","OAO St. Petersburger Karton-/Polygraphiekombinat",IF(ISERROR(VLOOKUP($B20,$AJ$9:$AJ$29,1,0)),INDEX([1]Tabelle1!$B$1:$B$65536,MATCH(+$B20,[1]Tabelle1!$A$1:$A$65536,0),1),$AI20)))</f>
        <v>Knauf Plasterboard Pty Limited</v>
      </c>
      <c r="D20" s="44"/>
      <c r="E20" s="43" t="str">
        <f>IF(B20="4100","Brasilien",IF(INDEX([2]Firmenliste!$A$9:$D$310,MATCH(TEXT(B20,"0000"),[2]Firmenliste!$B$9:$B$310,0),3)="Vereinigte Arabische Emirate","VAE",IF(INDEX([2]Firmenliste!$A$9:$D$310,MATCH(TEXT(B20,"0000"),[2]Firmenliste!$B$9:$B$310,0),3)="Tschechische Republik","Tschechien",INDEX([2]Firmenliste!$A$9:$D$310,MATCH(TEXT(B20,"0000"),[2]Firmenliste!$B$9:$B$310,0),3))))</f>
        <v>Australien</v>
      </c>
      <c r="F20" s="44"/>
      <c r="G20" s="45">
        <v>129.63</v>
      </c>
      <c r="H20" s="46"/>
      <c r="I20" s="47">
        <v>134.34</v>
      </c>
      <c r="J20" s="46"/>
      <c r="K20" s="48">
        <v>18.04</v>
      </c>
      <c r="L20" s="46"/>
      <c r="M20" s="47">
        <v>27.41</v>
      </c>
      <c r="N20" s="46"/>
      <c r="O20" s="48">
        <v>7.59</v>
      </c>
      <c r="P20" s="46"/>
      <c r="Q20" s="47">
        <v>13.52</v>
      </c>
      <c r="R20" s="49" t="str">
        <f t="shared" si="1"/>
        <v>&lt;&lt;Gesellschaftsname geändert</v>
      </c>
      <c r="S20" s="50"/>
      <c r="T20" s="50"/>
      <c r="U20" s="10" t="s">
        <v>110</v>
      </c>
      <c r="V20" s="10" t="s">
        <v>110</v>
      </c>
      <c r="W20" s="10" t="s">
        <v>111</v>
      </c>
      <c r="X20" s="10" t="s">
        <v>111</v>
      </c>
      <c r="Y20" s="10" t="s">
        <v>112</v>
      </c>
      <c r="Z20" s="10" t="s">
        <v>112</v>
      </c>
      <c r="AA20" s="6"/>
      <c r="AB20" s="58" t="str">
        <f t="shared" si="2"/>
        <v>;Märkte_Meldedaten_0689_Gesamtumsatz</v>
      </c>
      <c r="AC20" s="6" t="str">
        <f t="shared" si="2"/>
        <v>;Märkte_Meldedaten_0689_Gesamtumsatz</v>
      </c>
      <c r="AD20" s="6" t="str">
        <f t="shared" si="3"/>
        <v>;Märkte_Meldedaten_0689_EBITDA</v>
      </c>
      <c r="AE20" s="6" t="str">
        <f t="shared" si="3"/>
        <v>;Märkte_Meldedaten_0689_EBITDA</v>
      </c>
      <c r="AF20" s="6" t="str">
        <f t="shared" si="4"/>
        <v>;Märkte_Meldedaten_0689_JÜ</v>
      </c>
      <c r="AG20" s="59" t="str">
        <f t="shared" si="4"/>
        <v>;Märkte_Meldedaten_0689_JÜ</v>
      </c>
      <c r="AH20" s="6"/>
      <c r="AI20" s="6" t="s">
        <v>113</v>
      </c>
      <c r="AJ20" s="54" t="s">
        <v>114</v>
      </c>
      <c r="AK20" s="6"/>
      <c r="AL20" s="6"/>
      <c r="AM20" s="6"/>
      <c r="AN20" s="55" t="s">
        <v>115</v>
      </c>
      <c r="AO20" s="55" t="s">
        <v>116</v>
      </c>
      <c r="AP20" s="56">
        <v>0.3</v>
      </c>
      <c r="AQ20" s="55"/>
      <c r="AR20" s="55" t="s">
        <v>117</v>
      </c>
    </row>
    <row r="21" spans="1:44" ht="12" customHeight="1">
      <c r="A21" s="41" t="str">
        <f t="shared" si="0"/>
        <v>0656</v>
      </c>
      <c r="B21" s="62" t="s">
        <v>64</v>
      </c>
      <c r="C21" s="43" t="str">
        <f>IF(TEXT($B21,"0000")="0238","Guangdong Knauf New Build. Material Prod. Co. Ltd.",IF($B21="0139","OAO St. Petersburger Karton-/Polygraphiekombinat",IF(ISERROR(VLOOKUP($B21,$AJ$9:$AJ$29,1,0)),INDEX([1]Tabelle1!$B$1:$B$65536,MATCH(+$B21,[1]Tabelle1!$A$1:$A$65536,0),1),$AI21)))</f>
        <v>AO Knauf Petroboard</v>
      </c>
      <c r="D21" s="44"/>
      <c r="E21" s="43" t="str">
        <f>IF(B21="4100","Brasilien",IF(INDEX([2]Firmenliste!$A$9:$D$310,MATCH(TEXT(B21,"0000"),[2]Firmenliste!$B$9:$B$310,0),3)="Vereinigte Arabische Emirate","VAE",IF(INDEX([2]Firmenliste!$A$9:$D$310,MATCH(TEXT(B21,"0000"),[2]Firmenliste!$B$9:$B$310,0),3)="Tschechische Republik","Tschechien",INDEX([2]Firmenliste!$A$9:$D$310,MATCH(TEXT(B21,"0000"),[2]Firmenliste!$B$9:$B$310,0),3))))</f>
        <v>Russland</v>
      </c>
      <c r="F21" s="44"/>
      <c r="G21" s="45">
        <v>114.83</v>
      </c>
      <c r="H21" s="46"/>
      <c r="I21" s="47">
        <v>116.71</v>
      </c>
      <c r="J21" s="46"/>
      <c r="K21" s="48">
        <v>14.91</v>
      </c>
      <c r="L21" s="46"/>
      <c r="M21" s="47">
        <v>19.98</v>
      </c>
      <c r="N21" s="46"/>
      <c r="O21" s="48">
        <v>13.52</v>
      </c>
      <c r="P21" s="46"/>
      <c r="Q21" s="47">
        <v>17.579999999999998</v>
      </c>
      <c r="R21" s="49" t="str">
        <f t="shared" si="1"/>
        <v>&lt;&lt;Gesellschaftsname geändert</v>
      </c>
      <c r="S21" s="50" t="s">
        <v>118</v>
      </c>
      <c r="T21" s="50"/>
      <c r="U21" s="10" t="s">
        <v>119</v>
      </c>
      <c r="V21" s="10" t="s">
        <v>119</v>
      </c>
      <c r="W21" s="10" t="s">
        <v>120</v>
      </c>
      <c r="X21" s="10" t="s">
        <v>120</v>
      </c>
      <c r="Y21" s="10" t="s">
        <v>121</v>
      </c>
      <c r="Z21" s="10" t="s">
        <v>121</v>
      </c>
      <c r="AA21" s="6"/>
      <c r="AB21" s="58" t="str">
        <f t="shared" si="2"/>
        <v>;Märkte_Meldedaten_0656_Gesamtumsatz</v>
      </c>
      <c r="AC21" s="6" t="str">
        <f t="shared" si="2"/>
        <v>;Märkte_Meldedaten_0656_Gesamtumsatz</v>
      </c>
      <c r="AD21" s="6" t="str">
        <f t="shared" si="3"/>
        <v>;Märkte_Meldedaten_0656_EBITDA</v>
      </c>
      <c r="AE21" s="6" t="str">
        <f t="shared" si="3"/>
        <v>;Märkte_Meldedaten_0656_EBITDA</v>
      </c>
      <c r="AF21" s="6" t="str">
        <f t="shared" si="4"/>
        <v>;Märkte_Meldedaten_0656_JÜ</v>
      </c>
      <c r="AG21" s="59" t="str">
        <f t="shared" si="4"/>
        <v>;Märkte_Meldedaten_0656_JÜ</v>
      </c>
      <c r="AH21" s="6" t="str">
        <f>SUBSTITUTE(AI21," und ","/")</f>
        <v>AO Knauf Petroboard</v>
      </c>
      <c r="AI21" s="6" t="s">
        <v>122</v>
      </c>
      <c r="AJ21" s="54" t="s">
        <v>123</v>
      </c>
      <c r="AK21" s="6"/>
      <c r="AL21" s="6"/>
      <c r="AM21" s="6"/>
      <c r="AN21" s="55" t="s">
        <v>124</v>
      </c>
      <c r="AO21" s="55" t="s">
        <v>125</v>
      </c>
      <c r="AP21" s="56">
        <v>2.8</v>
      </c>
      <c r="AQ21" s="55"/>
      <c r="AR21" s="55" t="s">
        <v>126</v>
      </c>
    </row>
    <row r="22" spans="1:44" ht="12" customHeight="1">
      <c r="A22" s="41" t="str">
        <f t="shared" si="0"/>
        <v>0081</v>
      </c>
      <c r="B22" s="62" t="s">
        <v>127</v>
      </c>
      <c r="C22" s="43" t="str">
        <f>IF(TEXT($B22,"0000")="0238","Guangdong Knauf New Build. Material Prod. Co. Ltd.",IF($B22="0139","OAO St. Petersburger Karton-/Polygraphiekombinat",IF(ISERROR(VLOOKUP($B22,$AJ$9:$AJ$29,1,0)),INDEX([1]Tabelle1!$B$1:$B$65536,MATCH(+$B22,[1]Tabelle1!$A$1:$A$65536,0),1),$AI22)))</f>
        <v>Knauf di Lothar Knauf s.a.s.</v>
      </c>
      <c r="D22" s="44"/>
      <c r="E22" s="43" t="str">
        <f>IF(B22="4100","Brasilien",IF(INDEX([2]Firmenliste!$A$9:$D$310,MATCH(TEXT(B22,"0000"),[2]Firmenliste!$B$9:$B$310,0),3)="Vereinigte Arabische Emirate","VAE",IF(INDEX([2]Firmenliste!$A$9:$D$310,MATCH(TEXT(B22,"0000"),[2]Firmenliste!$B$9:$B$310,0),3)="Tschechische Republik","Tschechien",INDEX([2]Firmenliste!$A$9:$D$310,MATCH(TEXT(B22,"0000"),[2]Firmenliste!$B$9:$B$310,0),3))))</f>
        <v>Italien</v>
      </c>
      <c r="F22" s="44"/>
      <c r="G22" s="45">
        <v>105.59</v>
      </c>
      <c r="H22" s="46"/>
      <c r="I22" s="47">
        <v>111.9</v>
      </c>
      <c r="J22" s="46"/>
      <c r="K22" s="48">
        <v>14.73</v>
      </c>
      <c r="L22" s="46"/>
      <c r="M22" s="47">
        <v>18.29</v>
      </c>
      <c r="N22" s="46"/>
      <c r="O22" s="48">
        <v>7.97</v>
      </c>
      <c r="P22" s="46"/>
      <c r="Q22" s="47">
        <v>13.06</v>
      </c>
      <c r="R22" s="49" t="str">
        <f t="shared" si="1"/>
        <v/>
      </c>
      <c r="S22" s="50"/>
      <c r="T22" s="50"/>
      <c r="U22" s="10" t="s">
        <v>128</v>
      </c>
      <c r="V22" s="10" t="s">
        <v>128</v>
      </c>
      <c r="W22" s="10" t="s">
        <v>129</v>
      </c>
      <c r="X22" s="10" t="s">
        <v>129</v>
      </c>
      <c r="Y22" s="10" t="s">
        <v>130</v>
      </c>
      <c r="Z22" s="10" t="s">
        <v>130</v>
      </c>
      <c r="AA22" s="6"/>
      <c r="AB22" s="58" t="str">
        <f t="shared" si="2"/>
        <v>;Märkte_Meldedaten_0081_Gesamtumsatz</v>
      </c>
      <c r="AC22" s="6" t="str">
        <f t="shared" si="2"/>
        <v>;Märkte_Meldedaten_0081_Gesamtumsatz</v>
      </c>
      <c r="AD22" s="6" t="str">
        <f t="shared" si="3"/>
        <v>;Märkte_Meldedaten_0081_EBITDA</v>
      </c>
      <c r="AE22" s="6" t="str">
        <f t="shared" si="3"/>
        <v>;Märkte_Meldedaten_0081_EBITDA</v>
      </c>
      <c r="AF22" s="6" t="str">
        <f t="shared" si="4"/>
        <v>;Märkte_Meldedaten_0081_JÜ</v>
      </c>
      <c r="AG22" s="59" t="str">
        <f t="shared" si="4"/>
        <v>;Märkte_Meldedaten_0081_JÜ</v>
      </c>
      <c r="AH22" s="6"/>
      <c r="AI22" s="6" t="s">
        <v>131</v>
      </c>
      <c r="AJ22" s="54" t="s">
        <v>132</v>
      </c>
      <c r="AK22" s="6"/>
      <c r="AL22" s="6"/>
      <c r="AM22" s="6"/>
      <c r="AN22" s="55" t="s">
        <v>133</v>
      </c>
      <c r="AO22" s="55" t="s">
        <v>134</v>
      </c>
      <c r="AP22" s="56">
        <v>6.2</v>
      </c>
      <c r="AQ22" s="55"/>
      <c r="AR22" s="55" t="s">
        <v>135</v>
      </c>
    </row>
    <row r="23" spans="1:44" ht="12" customHeight="1">
      <c r="A23" s="41" t="str">
        <f t="shared" si="0"/>
        <v>0093</v>
      </c>
      <c r="B23" s="62" t="s">
        <v>72</v>
      </c>
      <c r="C23" s="43" t="str">
        <f>IF(TEXT($B23,"0000")="0238","Guangdong Knauf New Build. Material Prod. Co. Ltd.",IF($B23="0139","OAO St. Petersburger Karton-/Polygraphiekombinat",IF(ISERROR(VLOOKUP($B23,$AJ$9:$AJ$29,1,0)),INDEX([1]Tabelle1!$B$1:$B$65536,MATCH(+$B23,[1]Tabelle1!$A$1:$A$65536,0),1),$AI23)))</f>
        <v>Knauf Plâtres et Cie. SCS</v>
      </c>
      <c r="D23" s="44"/>
      <c r="E23" s="43" t="str">
        <f>IF(B23="4100","Brasilien",IF(INDEX([2]Firmenliste!$A$9:$D$310,MATCH(TEXT(B23,"0000"),[2]Firmenliste!$B$9:$B$310,0),3)="Vereinigte Arabische Emirate","VAE",IF(INDEX([2]Firmenliste!$A$9:$D$310,MATCH(TEXT(B23,"0000"),[2]Firmenliste!$B$9:$B$310,0),3)="Tschechische Republik","Tschechien",INDEX([2]Firmenliste!$A$9:$D$310,MATCH(TEXT(B23,"0000"),[2]Firmenliste!$B$9:$B$310,0),3))))</f>
        <v>Frankreich</v>
      </c>
      <c r="F23" s="44"/>
      <c r="G23" s="45">
        <v>105.63</v>
      </c>
      <c r="H23" s="46"/>
      <c r="I23" s="47">
        <v>105.56</v>
      </c>
      <c r="J23" s="46"/>
      <c r="K23" s="48">
        <v>21.48</v>
      </c>
      <c r="L23" s="46"/>
      <c r="M23" s="47">
        <v>23.08</v>
      </c>
      <c r="N23" s="46"/>
      <c r="O23" s="48">
        <v>11.76</v>
      </c>
      <c r="P23" s="46"/>
      <c r="Q23" s="47">
        <v>13.17</v>
      </c>
      <c r="R23" s="49" t="str">
        <f t="shared" si="1"/>
        <v>&lt;&lt;Gesellschaftsname geändert</v>
      </c>
      <c r="S23" s="50"/>
      <c r="T23" s="50"/>
      <c r="U23" s="10" t="s">
        <v>136</v>
      </c>
      <c r="V23" s="10" t="s">
        <v>136</v>
      </c>
      <c r="W23" s="10" t="s">
        <v>137</v>
      </c>
      <c r="X23" s="10" t="s">
        <v>137</v>
      </c>
      <c r="Y23" s="10" t="s">
        <v>138</v>
      </c>
      <c r="Z23" s="10" t="s">
        <v>138</v>
      </c>
      <c r="AA23" s="6"/>
      <c r="AB23" s="58" t="str">
        <f t="shared" si="2"/>
        <v>;Märkte_Meldedaten_0093_Gesamtumsatz</v>
      </c>
      <c r="AC23" s="6" t="str">
        <f t="shared" si="2"/>
        <v>;Märkte_Meldedaten_0093_Gesamtumsatz</v>
      </c>
      <c r="AD23" s="6" t="str">
        <f t="shared" si="3"/>
        <v>;Märkte_Meldedaten_0093_EBITDA</v>
      </c>
      <c r="AE23" s="6" t="str">
        <f t="shared" si="3"/>
        <v>;Märkte_Meldedaten_0093_EBITDA</v>
      </c>
      <c r="AF23" s="6" t="str">
        <f t="shared" si="4"/>
        <v>;Märkte_Meldedaten_0093_JÜ</v>
      </c>
      <c r="AG23" s="59" t="str">
        <f t="shared" si="4"/>
        <v>;Märkte_Meldedaten_0093_JÜ</v>
      </c>
      <c r="AH23" s="6"/>
      <c r="AI23" s="6" t="s">
        <v>139</v>
      </c>
      <c r="AJ23" s="54" t="s">
        <v>140</v>
      </c>
      <c r="AK23" s="6"/>
      <c r="AL23" s="6"/>
      <c r="AM23" s="6"/>
      <c r="AN23" s="55" t="s">
        <v>141</v>
      </c>
      <c r="AO23" s="55" t="s">
        <v>142</v>
      </c>
      <c r="AP23" s="56">
        <v>0.4</v>
      </c>
      <c r="AQ23" s="55"/>
      <c r="AR23" s="55" t="s">
        <v>143</v>
      </c>
    </row>
    <row r="24" spans="1:44" ht="12" customHeight="1">
      <c r="A24" s="41" t="str">
        <f t="shared" si="0"/>
        <v>4310</v>
      </c>
      <c r="B24" s="62" t="s">
        <v>144</v>
      </c>
      <c r="C24" s="43" t="str">
        <f>IF(TEXT($B24,"0000")="0238","Guangdong Knauf New Build. Material Prod. Co. Ltd.",IF($B24="0139","OAO St. Petersburger Karton-/Polygraphiekombinat",IF(ISERROR(VLOOKUP($B24,$AJ$9:$AJ$29,1,0)),INDEX([1]Tabelle1!$B$1:$B$65536,MATCH(+$B24,[1]Tabelle1!$A$1:$A$65536,0),1),$AI24)))</f>
        <v>Knauf Insulation Tehnologija d.o.o.</v>
      </c>
      <c r="D24" s="44"/>
      <c r="E24" s="43" t="str">
        <f>IF(B24="4100","Brasilien",IF(INDEX([2]Firmenliste!$A$9:$D$310,MATCH(TEXT(B24,"0000"),[2]Firmenliste!$B$9:$B$310,0),3)="Vereinigte Arabische Emirate","VAE",IF(INDEX([2]Firmenliste!$A$9:$D$310,MATCH(TEXT(B24,"0000"),[2]Firmenliste!$B$9:$B$310,0),3)="Tschechische Republik","Tschechien",INDEX([2]Firmenliste!$A$9:$D$310,MATCH(TEXT(B24,"0000"),[2]Firmenliste!$B$9:$B$310,0),3))))</f>
        <v>Slowenien</v>
      </c>
      <c r="F24" s="44"/>
      <c r="G24" s="45">
        <v>95.6</v>
      </c>
      <c r="H24" s="46"/>
      <c r="I24" s="47">
        <v>102.4</v>
      </c>
      <c r="J24" s="46"/>
      <c r="K24" s="48">
        <v>15.44</v>
      </c>
      <c r="L24" s="46"/>
      <c r="M24" s="47">
        <v>17.93</v>
      </c>
      <c r="N24" s="46"/>
      <c r="O24" s="48">
        <v>8.6199999999999992</v>
      </c>
      <c r="P24" s="46"/>
      <c r="Q24" s="47">
        <v>8.4700000000000006</v>
      </c>
      <c r="R24" s="49" t="str">
        <f t="shared" si="1"/>
        <v/>
      </c>
      <c r="S24" s="50"/>
      <c r="T24" s="50"/>
      <c r="U24" s="10" t="s">
        <v>145</v>
      </c>
      <c r="V24" s="10" t="s">
        <v>145</v>
      </c>
      <c r="W24" s="10" t="s">
        <v>146</v>
      </c>
      <c r="X24" s="10" t="s">
        <v>146</v>
      </c>
      <c r="Y24" s="10" t="s">
        <v>147</v>
      </c>
      <c r="Z24" s="10" t="s">
        <v>147</v>
      </c>
      <c r="AA24" s="6"/>
      <c r="AB24" s="58" t="str">
        <f t="shared" si="2"/>
        <v>;Märkte_Meldedaten_4310_Gesamtumsatz</v>
      </c>
      <c r="AC24" s="6" t="str">
        <f t="shared" si="2"/>
        <v>;Märkte_Meldedaten_4310_Gesamtumsatz</v>
      </c>
      <c r="AD24" s="6" t="str">
        <f t="shared" si="3"/>
        <v>;Märkte_Meldedaten_4310_EBITDA</v>
      </c>
      <c r="AE24" s="6" t="str">
        <f t="shared" si="3"/>
        <v>;Märkte_Meldedaten_4310_EBITDA</v>
      </c>
      <c r="AF24" s="6" t="str">
        <f t="shared" si="4"/>
        <v>;Märkte_Meldedaten_4310_JÜ</v>
      </c>
      <c r="AG24" s="59" t="str">
        <f t="shared" si="4"/>
        <v>;Märkte_Meldedaten_4310_JÜ</v>
      </c>
      <c r="AH24" s="6"/>
      <c r="AI24" s="6" t="s">
        <v>148</v>
      </c>
      <c r="AJ24" s="54" t="s">
        <v>149</v>
      </c>
      <c r="AK24" s="6"/>
      <c r="AL24" s="6"/>
      <c r="AM24" s="6"/>
      <c r="AN24" s="55" t="s">
        <v>150</v>
      </c>
      <c r="AO24" s="55" t="s">
        <v>151</v>
      </c>
      <c r="AP24" s="56">
        <v>0</v>
      </c>
      <c r="AQ24" s="55"/>
      <c r="AR24" s="55" t="s">
        <v>152</v>
      </c>
    </row>
    <row r="25" spans="1:44" ht="12" customHeight="1">
      <c r="A25" s="41" t="str">
        <f t="shared" si="0"/>
        <v>0077</v>
      </c>
      <c r="B25" s="62" t="s">
        <v>153</v>
      </c>
      <c r="C25" s="43" t="str">
        <f>IF(TEXT($B25,"0000")="0238","Guangdong Knauf New Build. Material Prod. Co. Ltd.",IF($B25="0139","OAO St. Petersburger Karton-/Polygraphiekombinat",IF(ISERROR(VLOOKUP($B25,$AJ$9:$AJ$29,1,0)),INDEX([1]Tabelle1!$B$1:$B$65536,MATCH(+$B25,[1]Tabelle1!$A$1:$A$65536,0),1),$AI25)))</f>
        <v>Knauf B.V.</v>
      </c>
      <c r="D25" s="44"/>
      <c r="E25" s="43" t="str">
        <f>IF(B25="4100","Brasilien",IF(INDEX([2]Firmenliste!$A$9:$D$310,MATCH(TEXT(B25,"0000"),[2]Firmenliste!$B$9:$B$310,0),3)="Vereinigte Arabische Emirate","VAE",IF(INDEX([2]Firmenliste!$A$9:$D$310,MATCH(TEXT(B25,"0000"),[2]Firmenliste!$B$9:$B$310,0),3)="Tschechische Republik","Tschechien",INDEX([2]Firmenliste!$A$9:$D$310,MATCH(TEXT(B25,"0000"),[2]Firmenliste!$B$9:$B$310,0),3))))</f>
        <v>Niederlande</v>
      </c>
      <c r="F25" s="44"/>
      <c r="G25" s="45">
        <v>95.39</v>
      </c>
      <c r="H25" s="46"/>
      <c r="I25" s="47">
        <v>102.12</v>
      </c>
      <c r="J25" s="46"/>
      <c r="K25" s="48">
        <v>21.03</v>
      </c>
      <c r="L25" s="46"/>
      <c r="M25" s="47">
        <v>25.13</v>
      </c>
      <c r="N25" s="46"/>
      <c r="O25" s="48">
        <v>13.47</v>
      </c>
      <c r="P25" s="46"/>
      <c r="Q25" s="47">
        <v>16.48</v>
      </c>
      <c r="R25" s="49" t="str">
        <f t="shared" si="1"/>
        <v/>
      </c>
      <c r="S25" s="50"/>
      <c r="T25" s="50"/>
      <c r="U25" s="10" t="s">
        <v>154</v>
      </c>
      <c r="V25" s="10" t="s">
        <v>154</v>
      </c>
      <c r="W25" s="10" t="s">
        <v>155</v>
      </c>
      <c r="X25" s="10" t="s">
        <v>155</v>
      </c>
      <c r="Y25" s="10" t="s">
        <v>156</v>
      </c>
      <c r="Z25" s="10" t="s">
        <v>156</v>
      </c>
      <c r="AA25" s="6"/>
      <c r="AB25" s="58" t="str">
        <f t="shared" si="2"/>
        <v>;Märkte_Meldedaten_0077_Gesamtumsatz</v>
      </c>
      <c r="AC25" s="6" t="str">
        <f t="shared" si="2"/>
        <v>;Märkte_Meldedaten_0077_Gesamtumsatz</v>
      </c>
      <c r="AD25" s="6" t="str">
        <f t="shared" si="3"/>
        <v>;Märkte_Meldedaten_0077_EBITDA</v>
      </c>
      <c r="AE25" s="6" t="str">
        <f t="shared" si="3"/>
        <v>;Märkte_Meldedaten_0077_EBITDA</v>
      </c>
      <c r="AF25" s="6" t="str">
        <f t="shared" si="4"/>
        <v>;Märkte_Meldedaten_0077_JÜ</v>
      </c>
      <c r="AG25" s="59" t="str">
        <f t="shared" si="4"/>
        <v>;Märkte_Meldedaten_0077_JÜ</v>
      </c>
      <c r="AH25" s="6"/>
      <c r="AI25" s="6" t="s">
        <v>157</v>
      </c>
      <c r="AJ25" s="54" t="s">
        <v>158</v>
      </c>
      <c r="AK25" s="6"/>
      <c r="AL25" s="6"/>
      <c r="AM25" s="6"/>
      <c r="AN25" s="55" t="s">
        <v>159</v>
      </c>
      <c r="AO25" s="55" t="s">
        <v>160</v>
      </c>
      <c r="AP25" s="56">
        <v>0.5</v>
      </c>
      <c r="AQ25" s="55"/>
      <c r="AR25" s="55" t="s">
        <v>161</v>
      </c>
    </row>
    <row r="26" spans="1:44" ht="12" customHeight="1">
      <c r="A26" s="41" t="str">
        <f t="shared" si="0"/>
        <v>0120</v>
      </c>
      <c r="B26" s="62" t="s">
        <v>162</v>
      </c>
      <c r="C26" s="43" t="str">
        <f>IF(TEXT($B26,"0000")="0238","Guangdong Knauf New Build. Material Prod. Co. Ltd.",IF($B26="0139","OAO St. Petersburger Karton-/Polygraphiekombinat",IF(ISERROR(VLOOKUP($B26,$AJ$9:$AJ$29,1,0)),INDEX([1]Tabelle1!$B$1:$B$65536,MATCH(+$B26,[1]Tabelle1!$A$1:$A$65536,0),1),$AI26)))</f>
        <v>Knauf Sp. z o.o.</v>
      </c>
      <c r="D26" s="44"/>
      <c r="E26" s="43" t="str">
        <f>IF(B26="4100","Brasilien",IF(INDEX([2]Firmenliste!$A$9:$D$310,MATCH(TEXT(B26,"0000"),[2]Firmenliste!$B$9:$B$310,0),3)="Vereinigte Arabische Emirate","VAE",IF(INDEX([2]Firmenliste!$A$9:$D$310,MATCH(TEXT(B26,"0000"),[2]Firmenliste!$B$9:$B$310,0),3)="Tschechische Republik","Tschechien",INDEX([2]Firmenliste!$A$9:$D$310,MATCH(TEXT(B26,"0000"),[2]Firmenliste!$B$9:$B$310,0),3))))</f>
        <v>Polen</v>
      </c>
      <c r="F26" s="44"/>
      <c r="G26" s="45">
        <v>98.91</v>
      </c>
      <c r="H26" s="46"/>
      <c r="I26" s="47">
        <v>101.48</v>
      </c>
      <c r="J26" s="46"/>
      <c r="K26" s="48">
        <v>7.38</v>
      </c>
      <c r="L26" s="46"/>
      <c r="M26" s="47">
        <v>9.42</v>
      </c>
      <c r="N26" s="46"/>
      <c r="O26" s="48">
        <v>8.6300000000000008</v>
      </c>
      <c r="P26" s="46"/>
      <c r="Q26" s="47">
        <v>7.26</v>
      </c>
      <c r="R26" s="49" t="str">
        <f t="shared" si="1"/>
        <v>&lt;&lt;Gesellschaftsname geändert</v>
      </c>
      <c r="S26" s="50"/>
      <c r="T26" s="50"/>
      <c r="U26" s="10" t="s">
        <v>163</v>
      </c>
      <c r="V26" s="10" t="s">
        <v>163</v>
      </c>
      <c r="W26" s="10" t="s">
        <v>164</v>
      </c>
      <c r="X26" s="10" t="s">
        <v>164</v>
      </c>
      <c r="Y26" s="10" t="s">
        <v>165</v>
      </c>
      <c r="Z26" s="10" t="s">
        <v>165</v>
      </c>
      <c r="AA26" s="6"/>
      <c r="AB26" s="58" t="str">
        <f t="shared" si="2"/>
        <v>;Märkte_Meldedaten_0120_Gesamtumsatz</v>
      </c>
      <c r="AC26" s="6" t="str">
        <f t="shared" si="2"/>
        <v>;Märkte_Meldedaten_0120_Gesamtumsatz</v>
      </c>
      <c r="AD26" s="6" t="str">
        <f t="shared" si="3"/>
        <v>;Märkte_Meldedaten_0120_EBITDA</v>
      </c>
      <c r="AE26" s="6" t="str">
        <f t="shared" si="3"/>
        <v>;Märkte_Meldedaten_0120_EBITDA</v>
      </c>
      <c r="AF26" s="6" t="str">
        <f t="shared" si="4"/>
        <v>;Märkte_Meldedaten_0120_JÜ</v>
      </c>
      <c r="AG26" s="59" t="str">
        <f t="shared" si="4"/>
        <v>;Märkte_Meldedaten_0120_JÜ</v>
      </c>
      <c r="AH26" s="6"/>
      <c r="AI26" s="6" t="s">
        <v>166</v>
      </c>
      <c r="AJ26" s="54" t="s">
        <v>167</v>
      </c>
      <c r="AK26" s="6"/>
      <c r="AL26" s="6"/>
      <c r="AM26" s="6"/>
      <c r="AN26" s="55" t="s">
        <v>168</v>
      </c>
      <c r="AO26" s="55" t="s">
        <v>169</v>
      </c>
      <c r="AP26" s="56">
        <v>0</v>
      </c>
      <c r="AQ26" s="55"/>
      <c r="AR26" s="55" t="s">
        <v>170</v>
      </c>
    </row>
    <row r="27" spans="1:44" ht="12" customHeight="1">
      <c r="A27" s="41" t="str">
        <f t="shared" si="0"/>
        <v>0253</v>
      </c>
      <c r="B27" s="62" t="s">
        <v>171</v>
      </c>
      <c r="C27" s="43" t="str">
        <f>IF(TEXT($B27,"0000")="0238","Guangdong Knauf New Build. Material Prod. Co. Ltd.",IF($B27="0139","OAO St. Petersburger Karton-/Polygraphiekombinat",IF(ISERROR(VLOOKUP($B27,$AJ$9:$AJ$29,1,0)),INDEX([1]Tabelle1!$B$1:$B$65536,MATCH(+$B27,[1]Tabelle1!$A$1:$A$65536,0),1),$AI27)))</f>
        <v>Knauf A.Ş.</v>
      </c>
      <c r="D27" s="44"/>
      <c r="E27" s="43" t="str">
        <f>IF(B27="4100","Brasilien",IF(INDEX([2]Firmenliste!$A$9:$D$310,MATCH(TEXT(B27,"0000"),[2]Firmenliste!$B$9:$B$310,0),3)="Vereinigte Arabische Emirate","VAE",IF(INDEX([2]Firmenliste!$A$9:$D$310,MATCH(TEXT(B27,"0000"),[2]Firmenliste!$B$9:$B$310,0),3)="Tschechische Republik","Tschechien",INDEX([2]Firmenliste!$A$9:$D$310,MATCH(TEXT(B27,"0000"),[2]Firmenliste!$B$9:$B$310,0),3))))</f>
        <v>Türkei</v>
      </c>
      <c r="F27" s="44"/>
      <c r="G27" s="45">
        <v>98.39</v>
      </c>
      <c r="H27" s="46"/>
      <c r="I27" s="47">
        <v>100.41</v>
      </c>
      <c r="J27" s="46"/>
      <c r="K27" s="48">
        <v>9.16</v>
      </c>
      <c r="L27" s="46"/>
      <c r="M27" s="47">
        <v>35.450000000000003</v>
      </c>
      <c r="N27" s="46"/>
      <c r="O27" s="48">
        <v>5.81</v>
      </c>
      <c r="P27" s="46"/>
      <c r="Q27" s="47">
        <v>29.6</v>
      </c>
      <c r="R27" s="49" t="str">
        <f t="shared" si="1"/>
        <v/>
      </c>
      <c r="S27" s="50"/>
      <c r="T27" s="50"/>
      <c r="U27" s="10" t="s">
        <v>172</v>
      </c>
      <c r="V27" s="10" t="s">
        <v>172</v>
      </c>
      <c r="W27" s="10" t="s">
        <v>173</v>
      </c>
      <c r="X27" s="10" t="s">
        <v>173</v>
      </c>
      <c r="Y27" s="10" t="s">
        <v>174</v>
      </c>
      <c r="Z27" s="10" t="s">
        <v>174</v>
      </c>
      <c r="AA27" s="6"/>
      <c r="AB27" s="58" t="str">
        <f t="shared" si="2"/>
        <v>;Märkte_Meldedaten_0253_Gesamtumsatz</v>
      </c>
      <c r="AC27" s="6" t="str">
        <f t="shared" si="2"/>
        <v>;Märkte_Meldedaten_0253_Gesamtumsatz</v>
      </c>
      <c r="AD27" s="6" t="str">
        <f t="shared" si="3"/>
        <v>;Märkte_Meldedaten_0253_EBITDA</v>
      </c>
      <c r="AE27" s="6" t="str">
        <f t="shared" si="3"/>
        <v>;Märkte_Meldedaten_0253_EBITDA</v>
      </c>
      <c r="AF27" s="6" t="str">
        <f t="shared" si="4"/>
        <v>;Märkte_Meldedaten_0253_JÜ</v>
      </c>
      <c r="AG27" s="59" t="str">
        <f t="shared" si="4"/>
        <v>;Märkte_Meldedaten_0253_JÜ</v>
      </c>
      <c r="AH27" s="6"/>
      <c r="AI27" s="6" t="s">
        <v>175</v>
      </c>
      <c r="AJ27" s="54" t="s">
        <v>162</v>
      </c>
      <c r="AK27" s="6"/>
      <c r="AL27" s="6"/>
      <c r="AM27" s="6"/>
      <c r="AN27" s="55" t="s">
        <v>176</v>
      </c>
      <c r="AO27" s="55" t="s">
        <v>177</v>
      </c>
      <c r="AP27" s="56">
        <v>0.1</v>
      </c>
      <c r="AQ27" s="55"/>
      <c r="AR27" s="55" t="s">
        <v>178</v>
      </c>
    </row>
    <row r="28" spans="1:44" ht="12" customHeight="1">
      <c r="A28" s="41" t="str">
        <f t="shared" si="0"/>
        <v>0104</v>
      </c>
      <c r="B28" s="62" t="s">
        <v>179</v>
      </c>
      <c r="C28" s="43" t="str">
        <f>IF(TEXT($B28,"0000")="0238","Guangdong Knauf New Build. Material Prod. Co. Ltd.",IF($B28="0139","OAO St. Petersburger Karton-/Polygraphiekombinat",IF(ISERROR(VLOOKUP($B28,$AJ$9:$AJ$29,1,0)),INDEX([1]Tabelle1!$B$1:$B$65536,MATCH(+$B28,[1]Tabelle1!$A$1:$A$65536,0),1),$AI28)))</f>
        <v>Knauf AG</v>
      </c>
      <c r="D28" s="44"/>
      <c r="E28" s="43" t="str">
        <f>IF(B28="4100","Brasilien",IF(INDEX([2]Firmenliste!$A$9:$D$310,MATCH(TEXT(B28,"0000"),[2]Firmenliste!$B$9:$B$310,0),3)="Vereinigte Arabische Emirate","VAE",IF(INDEX([2]Firmenliste!$A$9:$D$310,MATCH(TEXT(B28,"0000"),[2]Firmenliste!$B$9:$B$310,0),3)="Tschechische Republik","Tschechien",INDEX([2]Firmenliste!$A$9:$D$310,MATCH(TEXT(B28,"0000"),[2]Firmenliste!$B$9:$B$310,0),3))))</f>
        <v>Schweiz</v>
      </c>
      <c r="F28" s="44"/>
      <c r="G28" s="45">
        <v>93.56</v>
      </c>
      <c r="H28" s="46"/>
      <c r="I28" s="47">
        <v>94.32</v>
      </c>
      <c r="J28" s="46"/>
      <c r="K28" s="48">
        <v>14.58</v>
      </c>
      <c r="L28" s="46"/>
      <c r="M28" s="47">
        <v>13.77</v>
      </c>
      <c r="N28" s="46"/>
      <c r="O28" s="48">
        <v>11.07</v>
      </c>
      <c r="P28" s="46"/>
      <c r="Q28" s="47">
        <v>10.57</v>
      </c>
      <c r="R28" s="49" t="str">
        <f t="shared" si="1"/>
        <v/>
      </c>
      <c r="S28" s="50"/>
      <c r="T28" s="50"/>
      <c r="U28" s="10" t="s">
        <v>180</v>
      </c>
      <c r="V28" s="10" t="s">
        <v>180</v>
      </c>
      <c r="W28" s="10" t="s">
        <v>181</v>
      </c>
      <c r="X28" s="10" t="s">
        <v>181</v>
      </c>
      <c r="Y28" s="10" t="s">
        <v>182</v>
      </c>
      <c r="Z28" s="10" t="s">
        <v>182</v>
      </c>
      <c r="AA28" s="6"/>
      <c r="AB28" s="58" t="str">
        <f t="shared" si="2"/>
        <v>;Märkte_Meldedaten_0104_Gesamtumsatz</v>
      </c>
      <c r="AC28" s="6" t="str">
        <f t="shared" si="2"/>
        <v>;Märkte_Meldedaten_0104_Gesamtumsatz</v>
      </c>
      <c r="AD28" s="6" t="str">
        <f t="shared" si="3"/>
        <v>;Märkte_Meldedaten_0104_EBITDA</v>
      </c>
      <c r="AE28" s="6" t="str">
        <f t="shared" si="3"/>
        <v>;Märkte_Meldedaten_0104_EBITDA</v>
      </c>
      <c r="AF28" s="6" t="str">
        <f t="shared" si="4"/>
        <v>;Märkte_Meldedaten_0104_JÜ</v>
      </c>
      <c r="AG28" s="59" t="str">
        <f t="shared" si="4"/>
        <v>;Märkte_Meldedaten_0104_JÜ</v>
      </c>
      <c r="AH28" s="6"/>
      <c r="AI28" s="6" t="s">
        <v>183</v>
      </c>
      <c r="AJ28" s="54" t="s">
        <v>184</v>
      </c>
      <c r="AK28" s="6"/>
      <c r="AL28" s="6"/>
      <c r="AM28" s="6"/>
      <c r="AN28" s="55" t="s">
        <v>185</v>
      </c>
      <c r="AO28" s="55" t="s">
        <v>186</v>
      </c>
      <c r="AP28" s="56">
        <v>0</v>
      </c>
      <c r="AQ28" s="55"/>
      <c r="AR28" s="55" t="s">
        <v>187</v>
      </c>
    </row>
    <row r="29" spans="1:44" ht="12" customHeight="1">
      <c r="A29" s="41" t="str">
        <f t="shared" si="0"/>
        <v>0111</v>
      </c>
      <c r="B29" s="62" t="s">
        <v>188</v>
      </c>
      <c r="C29" s="43" t="str">
        <f>IF(TEXT($B29,"0000")="0238","Guangdong Knauf New Build. Material Prod. Co. Ltd.",IF($B29="0139","OAO St. Petersburger Karton-/Polygraphiekombinat",IF(ISERROR(VLOOKUP($B29,$AJ$9:$AJ$29,1,0)),INDEX([1]Tabelle1!$B$1:$B$65536,MATCH(+$B29,[1]Tabelle1!$A$1:$A$65536,0),1),$AI29)))</f>
        <v>Knauf Iran P.J.S.C.</v>
      </c>
      <c r="D29" s="44"/>
      <c r="E29" s="43" t="str">
        <f>IF(B29="4100","Brasilien",IF(INDEX([2]Firmenliste!$A$9:$D$310,MATCH(TEXT(B29,"0000"),[2]Firmenliste!$B$9:$B$310,0),3)="Vereinigte Arabische Emirate","VAE",IF(INDEX([2]Firmenliste!$A$9:$D$310,MATCH(TEXT(B29,"0000"),[2]Firmenliste!$B$9:$B$310,0),3)="Tschechische Republik","Tschechien",INDEX([2]Firmenliste!$A$9:$D$310,MATCH(TEXT(B29,"0000"),[2]Firmenliste!$B$9:$B$310,0),3))))</f>
        <v>Iran</v>
      </c>
      <c r="F29" s="44"/>
      <c r="G29" s="45">
        <v>103.11</v>
      </c>
      <c r="H29" s="46"/>
      <c r="I29" s="47">
        <v>90.55</v>
      </c>
      <c r="J29" s="46"/>
      <c r="K29" s="48">
        <v>23.18</v>
      </c>
      <c r="L29" s="46"/>
      <c r="M29" s="47">
        <v>22.32</v>
      </c>
      <c r="N29" s="46"/>
      <c r="O29" s="48">
        <v>18.95</v>
      </c>
      <c r="P29" s="46"/>
      <c r="Q29" s="47">
        <v>20.93</v>
      </c>
      <c r="R29" s="49" t="str">
        <f t="shared" si="1"/>
        <v/>
      </c>
      <c r="S29" s="50"/>
      <c r="T29" s="50"/>
      <c r="U29" s="10" t="s">
        <v>189</v>
      </c>
      <c r="V29" s="10" t="s">
        <v>189</v>
      </c>
      <c r="W29" s="10" t="s">
        <v>190</v>
      </c>
      <c r="X29" s="10" t="s">
        <v>190</v>
      </c>
      <c r="Y29" s="10" t="s">
        <v>191</v>
      </c>
      <c r="Z29" s="10" t="s">
        <v>191</v>
      </c>
      <c r="AA29" s="6"/>
      <c r="AB29" s="58" t="str">
        <f t="shared" ref="AB29:AC48" si="5">";Märkte_Meldedaten_"&amp;$B29&amp;"_Gesamtumsatz"</f>
        <v>;Märkte_Meldedaten_0111_Gesamtumsatz</v>
      </c>
      <c r="AC29" s="6" t="str">
        <f t="shared" si="5"/>
        <v>;Märkte_Meldedaten_0111_Gesamtumsatz</v>
      </c>
      <c r="AD29" s="6" t="str">
        <f t="shared" ref="AD29:AE48" si="6">";Märkte_Meldedaten_"&amp;$B29&amp;"_EBITDA"</f>
        <v>;Märkte_Meldedaten_0111_EBITDA</v>
      </c>
      <c r="AE29" s="6" t="str">
        <f t="shared" si="6"/>
        <v>;Märkte_Meldedaten_0111_EBITDA</v>
      </c>
      <c r="AF29" s="6" t="str">
        <f t="shared" ref="AF29:AG48" si="7">";Märkte_Meldedaten_"&amp;$B29&amp;"_JÜ"</f>
        <v>;Märkte_Meldedaten_0111_JÜ</v>
      </c>
      <c r="AG29" s="59" t="str">
        <f t="shared" si="7"/>
        <v>;Märkte_Meldedaten_0111_JÜ</v>
      </c>
      <c r="AH29" s="6"/>
      <c r="AI29" s="6" t="s">
        <v>192</v>
      </c>
      <c r="AJ29" s="54" t="s">
        <v>67</v>
      </c>
      <c r="AK29" s="6"/>
      <c r="AL29" s="6"/>
      <c r="AM29" s="6"/>
      <c r="AN29" s="55" t="s">
        <v>193</v>
      </c>
      <c r="AO29" s="55" t="s">
        <v>194</v>
      </c>
      <c r="AP29" s="56">
        <v>0</v>
      </c>
      <c r="AQ29" s="55"/>
      <c r="AR29" s="55" t="s">
        <v>195</v>
      </c>
    </row>
    <row r="30" spans="1:44" ht="12" customHeight="1">
      <c r="A30" s="41" t="str">
        <f t="shared" si="0"/>
        <v>0500</v>
      </c>
      <c r="B30" s="62" t="s">
        <v>140</v>
      </c>
      <c r="C30" s="43" t="str">
        <f>IF(TEXT($B30,"0000")="0238","Guangdong Knauf New Build. Material Prod. Co. Ltd.",IF($B30="0139","OAO St. Petersburger Karton-/Polygraphiekombinat",IF(ISERROR(VLOOKUP($B30,$AJ$9:$AJ$29,1,0)),INDEX([1]Tabelle1!$B$1:$B$65536,MATCH(+$B30,[1]Tabelle1!$A$1:$A$65536,0),1),$AI30)))</f>
        <v>Richter-System GmbH &amp; Co KG</v>
      </c>
      <c r="D30" s="44"/>
      <c r="E30" s="43" t="str">
        <f>IF(B30="4100","Brasilien",IF(INDEX([2]Firmenliste!$A$9:$D$310,MATCH(TEXT(B30,"0000"),[2]Firmenliste!$B$9:$B$310,0),3)="Vereinigte Arabische Emirate","VAE",IF(INDEX([2]Firmenliste!$A$9:$D$310,MATCH(TEXT(B30,"0000"),[2]Firmenliste!$B$9:$B$310,0),3)="Tschechische Republik","Tschechien",INDEX([2]Firmenliste!$A$9:$D$310,MATCH(TEXT(B30,"0000"),[2]Firmenliste!$B$9:$B$310,0),3))))</f>
        <v>Deutschland</v>
      </c>
      <c r="F30" s="44"/>
      <c r="G30" s="45">
        <v>91.89</v>
      </c>
      <c r="H30" s="46"/>
      <c r="I30" s="47">
        <v>90.35</v>
      </c>
      <c r="J30" s="46"/>
      <c r="K30" s="48">
        <v>3.48</v>
      </c>
      <c r="L30" s="46"/>
      <c r="M30" s="47">
        <v>9.25</v>
      </c>
      <c r="N30" s="46"/>
      <c r="O30" s="48">
        <v>1.58</v>
      </c>
      <c r="P30" s="46"/>
      <c r="Q30" s="47">
        <v>7.21</v>
      </c>
      <c r="R30" s="49" t="str">
        <f t="shared" si="1"/>
        <v>&lt;&lt;Gesellschaftsname geändert</v>
      </c>
      <c r="S30" s="50"/>
      <c r="T30" s="50"/>
      <c r="U30" s="10" t="s">
        <v>196</v>
      </c>
      <c r="V30" s="10" t="s">
        <v>196</v>
      </c>
      <c r="W30" s="10" t="s">
        <v>197</v>
      </c>
      <c r="X30" s="10" t="s">
        <v>197</v>
      </c>
      <c r="Y30" s="10" t="s">
        <v>198</v>
      </c>
      <c r="Z30" s="10" t="s">
        <v>198</v>
      </c>
      <c r="AA30" s="6"/>
      <c r="AB30" s="58" t="str">
        <f t="shared" si="5"/>
        <v>;Märkte_Meldedaten_0500_Gesamtumsatz</v>
      </c>
      <c r="AC30" s="6" t="str">
        <f t="shared" si="5"/>
        <v>;Märkte_Meldedaten_0500_Gesamtumsatz</v>
      </c>
      <c r="AD30" s="6" t="str">
        <f t="shared" si="6"/>
        <v>;Märkte_Meldedaten_0500_EBITDA</v>
      </c>
      <c r="AE30" s="6" t="str">
        <f t="shared" si="6"/>
        <v>;Märkte_Meldedaten_0500_EBITDA</v>
      </c>
      <c r="AF30" s="6" t="str">
        <f t="shared" si="7"/>
        <v>;Märkte_Meldedaten_0500_JÜ</v>
      </c>
      <c r="AG30" s="59" t="str">
        <f t="shared" si="7"/>
        <v>;Märkte_Meldedaten_0500_JÜ</v>
      </c>
      <c r="AH30" s="6"/>
      <c r="AI30" s="6" t="s">
        <v>199</v>
      </c>
      <c r="AJ30" s="6">
        <v>139</v>
      </c>
      <c r="AK30" s="6"/>
      <c r="AL30" s="6"/>
      <c r="AM30" s="6"/>
      <c r="AN30" s="55" t="s">
        <v>200</v>
      </c>
      <c r="AO30" s="55" t="s">
        <v>201</v>
      </c>
      <c r="AP30" s="56">
        <v>6.1</v>
      </c>
      <c r="AQ30" s="55"/>
      <c r="AR30" s="55" t="s">
        <v>202</v>
      </c>
    </row>
    <row r="31" spans="1:44" ht="12" customHeight="1">
      <c r="A31" s="41" t="str">
        <f t="shared" si="0"/>
        <v>0096</v>
      </c>
      <c r="B31" s="62" t="s">
        <v>203</v>
      </c>
      <c r="C31" s="43" t="str">
        <f>IF(TEXT($B31,"0000")="0238","Guangdong Knauf New Build. Material Prod. Co. Ltd.",IF($B31="0139","OAO St. Petersburger Karton-/Polygraphiekombinat",IF(ISERROR(VLOOKUP($B31,$AJ$9:$AJ$29,1,0)),INDEX([1]Tabelle1!$B$1:$B$65536,MATCH(+$B31,[1]Tabelle1!$A$1:$A$65536,0),1),$AI31)))</f>
        <v>Knauf GmbH Sucursal en España</v>
      </c>
      <c r="D31" s="44"/>
      <c r="E31" s="43" t="str">
        <f>IF(B31="4100","Brasilien",IF(INDEX([2]Firmenliste!$A$9:$D$310,MATCH(TEXT(B31,"0000"),[2]Firmenliste!$B$9:$B$310,0),3)="Vereinigte Arabische Emirate","VAE",IF(INDEX([2]Firmenliste!$A$9:$D$310,MATCH(TEXT(B31,"0000"),[2]Firmenliste!$B$9:$B$310,0),3)="Tschechische Republik","Tschechien",INDEX([2]Firmenliste!$A$9:$D$310,MATCH(TEXT(B31,"0000"),[2]Firmenliste!$B$9:$B$310,0),3))))</f>
        <v>Spanien</v>
      </c>
      <c r="F31" s="44"/>
      <c r="G31" s="45">
        <v>85.88</v>
      </c>
      <c r="H31" s="46"/>
      <c r="I31" s="47">
        <v>90.04</v>
      </c>
      <c r="J31" s="46"/>
      <c r="K31" s="48">
        <v>16.760000000000002</v>
      </c>
      <c r="L31" s="46"/>
      <c r="M31" s="47">
        <v>21.38</v>
      </c>
      <c r="N31" s="46"/>
      <c r="O31" s="48">
        <v>0</v>
      </c>
      <c r="P31" s="46"/>
      <c r="Q31" s="47">
        <v>0</v>
      </c>
      <c r="R31" s="49" t="str">
        <f t="shared" si="1"/>
        <v/>
      </c>
      <c r="S31" s="50"/>
      <c r="T31" s="50"/>
      <c r="U31" s="10" t="s">
        <v>204</v>
      </c>
      <c r="V31" s="10" t="s">
        <v>204</v>
      </c>
      <c r="W31" s="10" t="s">
        <v>205</v>
      </c>
      <c r="X31" s="10" t="s">
        <v>205</v>
      </c>
      <c r="Y31" s="10" t="s">
        <v>206</v>
      </c>
      <c r="Z31" s="10" t="s">
        <v>206</v>
      </c>
      <c r="AA31" s="6"/>
      <c r="AB31" s="58" t="str">
        <f t="shared" si="5"/>
        <v>;Märkte_Meldedaten_0096_Gesamtumsatz</v>
      </c>
      <c r="AC31" s="6" t="str">
        <f t="shared" si="5"/>
        <v>;Märkte_Meldedaten_0096_Gesamtumsatz</v>
      </c>
      <c r="AD31" s="6" t="str">
        <f t="shared" si="6"/>
        <v>;Märkte_Meldedaten_0096_EBITDA</v>
      </c>
      <c r="AE31" s="6" t="str">
        <f t="shared" si="6"/>
        <v>;Märkte_Meldedaten_0096_EBITDA</v>
      </c>
      <c r="AF31" s="6" t="str">
        <f t="shared" si="7"/>
        <v>;Märkte_Meldedaten_0096_JÜ</v>
      </c>
      <c r="AG31" s="59" t="str">
        <f t="shared" si="7"/>
        <v>;Märkte_Meldedaten_0096_JÜ</v>
      </c>
      <c r="AH31" s="6"/>
      <c r="AI31" s="6" t="s">
        <v>207</v>
      </c>
      <c r="AJ31" s="6"/>
      <c r="AK31" s="6"/>
      <c r="AL31" s="6"/>
      <c r="AM31" s="6"/>
      <c r="AN31" s="55" t="s">
        <v>208</v>
      </c>
      <c r="AO31" s="55" t="s">
        <v>209</v>
      </c>
      <c r="AP31" s="56">
        <v>1.2</v>
      </c>
      <c r="AQ31" s="55"/>
      <c r="AR31" s="55" t="s">
        <v>210</v>
      </c>
    </row>
    <row r="32" spans="1:44" ht="12" customHeight="1">
      <c r="A32" s="41" t="str">
        <f t="shared" si="0"/>
        <v>0017</v>
      </c>
      <c r="B32" s="62" t="s">
        <v>84</v>
      </c>
      <c r="C32" s="43" t="str">
        <f>IF(TEXT($B32,"0000")="0238","Guangdong Knauf New Build. Material Prod. Co. Ltd.",IF($B32="0139","OAO St. Petersburger Karton-/Polygraphiekombinat",IF(ISERROR(VLOOKUP($B32,$AJ$9:$AJ$29,1,0)),INDEX([1]Tabelle1!$B$1:$B$65536,MATCH(+$B32,[1]Tabelle1!$A$1:$A$65536,0),1),$AI32)))</f>
        <v>Knauf Marmorit GmbH</v>
      </c>
      <c r="D32" s="44"/>
      <c r="E32" s="43" t="str">
        <f>IF(B32="4100","Brasilien",IF(INDEX([2]Firmenliste!$A$9:$D$310,MATCH(TEXT(B32,"0000"),[2]Firmenliste!$B$9:$B$310,0),3)="Vereinigte Arabische Emirate","VAE",IF(INDEX([2]Firmenliste!$A$9:$D$310,MATCH(TEXT(B32,"0000"),[2]Firmenliste!$B$9:$B$310,0),3)="Tschechische Republik","Tschechien",INDEX([2]Firmenliste!$A$9:$D$310,MATCH(TEXT(B32,"0000"),[2]Firmenliste!$B$9:$B$310,0),3))))</f>
        <v>Deutschland</v>
      </c>
      <c r="F32" s="44"/>
      <c r="G32" s="45">
        <v>106.78</v>
      </c>
      <c r="H32" s="46"/>
      <c r="I32" s="47">
        <v>83.57</v>
      </c>
      <c r="J32" s="46"/>
      <c r="K32" s="48">
        <v>13.11</v>
      </c>
      <c r="L32" s="46"/>
      <c r="M32" s="47">
        <v>9.39</v>
      </c>
      <c r="N32" s="46"/>
      <c r="O32" s="48">
        <v>2.0099999999999998</v>
      </c>
      <c r="P32" s="46"/>
      <c r="Q32" s="47">
        <v>1.36</v>
      </c>
      <c r="R32" s="49" t="str">
        <f t="shared" si="1"/>
        <v/>
      </c>
      <c r="S32" s="50"/>
      <c r="T32" s="50"/>
      <c r="U32" s="10" t="s">
        <v>211</v>
      </c>
      <c r="V32" s="10" t="s">
        <v>211</v>
      </c>
      <c r="W32" s="10" t="s">
        <v>212</v>
      </c>
      <c r="X32" s="10" t="s">
        <v>212</v>
      </c>
      <c r="Y32" s="10" t="s">
        <v>213</v>
      </c>
      <c r="Z32" s="10" t="s">
        <v>213</v>
      </c>
      <c r="AA32" s="6"/>
      <c r="AB32" s="58" t="str">
        <f t="shared" si="5"/>
        <v>;Märkte_Meldedaten_0017_Gesamtumsatz</v>
      </c>
      <c r="AC32" s="6" t="str">
        <f t="shared" si="5"/>
        <v>;Märkte_Meldedaten_0017_Gesamtumsatz</v>
      </c>
      <c r="AD32" s="6" t="str">
        <f t="shared" si="6"/>
        <v>;Märkte_Meldedaten_0017_EBITDA</v>
      </c>
      <c r="AE32" s="6" t="str">
        <f t="shared" si="6"/>
        <v>;Märkte_Meldedaten_0017_EBITDA</v>
      </c>
      <c r="AF32" s="6" t="str">
        <f t="shared" si="7"/>
        <v>;Märkte_Meldedaten_0017_JÜ</v>
      </c>
      <c r="AG32" s="59" t="str">
        <f t="shared" si="7"/>
        <v>;Märkte_Meldedaten_0017_JÜ</v>
      </c>
      <c r="AH32" s="6"/>
      <c r="AI32" s="6" t="s">
        <v>83</v>
      </c>
      <c r="AJ32" s="6"/>
      <c r="AK32" s="6"/>
      <c r="AL32" s="6"/>
      <c r="AM32" s="6"/>
      <c r="AN32" s="55" t="s">
        <v>214</v>
      </c>
      <c r="AO32" s="55" t="s">
        <v>215</v>
      </c>
      <c r="AP32" s="56">
        <v>0.1</v>
      </c>
      <c r="AQ32" s="55"/>
      <c r="AR32" s="55" t="s">
        <v>216</v>
      </c>
    </row>
    <row r="33" spans="1:44" ht="12" customHeight="1">
      <c r="A33" s="41" t="str">
        <f t="shared" si="0"/>
        <v>4219</v>
      </c>
      <c r="B33" s="62" t="s">
        <v>217</v>
      </c>
      <c r="C33" s="43" t="str">
        <f>IF(TEXT($B33,"0000")="0238","Guangdong Knauf New Build. Material Prod. Co. Ltd.",IF($B33="0139","OAO St. Petersburger Karton-/Polygraphiekombinat",IF(ISERROR(VLOOKUP($B33,$AJ$9:$AJ$29,1,0)),INDEX([1]Tabelle1!$B$1:$B$65536,MATCH(+$B33,[1]Tabelle1!$A$1:$A$65536,0),1),$AI33)))</f>
        <v>Knauf Insulation Lannemezan s.a.s.</v>
      </c>
      <c r="D33" s="44"/>
      <c r="E33" s="43" t="str">
        <f>IF(B33="4100","Brasilien",IF(INDEX([2]Firmenliste!$A$9:$D$310,MATCH(TEXT(B33,"0000"),[2]Firmenliste!$B$9:$B$310,0),3)="Vereinigte Arabische Emirate","VAE",IF(INDEX([2]Firmenliste!$A$9:$D$310,MATCH(TEXT(B33,"0000"),[2]Firmenliste!$B$9:$B$310,0),3)="Tschechische Republik","Tschechien",INDEX([2]Firmenliste!$A$9:$D$310,MATCH(TEXT(B33,"0000"),[2]Firmenliste!$B$9:$B$310,0),3))))</f>
        <v>Frankreich</v>
      </c>
      <c r="F33" s="44"/>
      <c r="G33" s="45">
        <v>82.83</v>
      </c>
      <c r="H33" s="46"/>
      <c r="I33" s="47">
        <v>80.41</v>
      </c>
      <c r="J33" s="46"/>
      <c r="K33" s="48">
        <v>14.38</v>
      </c>
      <c r="L33" s="46"/>
      <c r="M33" s="47">
        <v>14.79</v>
      </c>
      <c r="N33" s="46"/>
      <c r="O33" s="48">
        <v>2.5499999999999998</v>
      </c>
      <c r="P33" s="46"/>
      <c r="Q33" s="47">
        <v>3.91</v>
      </c>
      <c r="R33" s="49" t="str">
        <f t="shared" si="1"/>
        <v/>
      </c>
      <c r="S33" s="50"/>
      <c r="T33" s="50"/>
      <c r="U33" s="10" t="s">
        <v>218</v>
      </c>
      <c r="V33" s="10" t="s">
        <v>218</v>
      </c>
      <c r="W33" s="10" t="s">
        <v>219</v>
      </c>
      <c r="X33" s="10" t="s">
        <v>219</v>
      </c>
      <c r="Y33" s="10" t="s">
        <v>220</v>
      </c>
      <c r="Z33" s="10" t="s">
        <v>220</v>
      </c>
      <c r="AA33" s="6"/>
      <c r="AB33" s="58" t="str">
        <f t="shared" si="5"/>
        <v>;Märkte_Meldedaten_4219_Gesamtumsatz</v>
      </c>
      <c r="AC33" s="6" t="str">
        <f t="shared" si="5"/>
        <v>;Märkte_Meldedaten_4219_Gesamtumsatz</v>
      </c>
      <c r="AD33" s="6" t="str">
        <f t="shared" si="6"/>
        <v>;Märkte_Meldedaten_4219_EBITDA</v>
      </c>
      <c r="AE33" s="6" t="str">
        <f t="shared" si="6"/>
        <v>;Märkte_Meldedaten_4219_EBITDA</v>
      </c>
      <c r="AF33" s="6" t="str">
        <f t="shared" si="7"/>
        <v>;Märkte_Meldedaten_4219_JÜ</v>
      </c>
      <c r="AG33" s="59" t="str">
        <f t="shared" si="7"/>
        <v>;Märkte_Meldedaten_4219_JÜ</v>
      </c>
      <c r="AH33" s="6"/>
      <c r="AI33" s="6" t="s">
        <v>221</v>
      </c>
      <c r="AJ33" s="6"/>
      <c r="AK33" s="6"/>
      <c r="AL33" s="6"/>
      <c r="AM33" s="6"/>
      <c r="AN33" s="55" t="s">
        <v>222</v>
      </c>
      <c r="AO33" s="55" t="s">
        <v>223</v>
      </c>
      <c r="AP33" s="56">
        <v>3.2</v>
      </c>
      <c r="AQ33" s="55"/>
      <c r="AR33" s="55" t="s">
        <v>224</v>
      </c>
    </row>
    <row r="34" spans="1:44" ht="12" customHeight="1">
      <c r="A34" s="41" t="str">
        <f t="shared" si="0"/>
        <v>0083</v>
      </c>
      <c r="B34" s="62" t="s">
        <v>225</v>
      </c>
      <c r="C34" s="43" t="str">
        <f>IF(TEXT($B34,"0000")="0238","Guangdong Knauf New Build. Material Prod. Co. Ltd.",IF($B34="0139","OAO St. Petersburger Karton-/Polygraphiekombinat",IF(ISERROR(VLOOKUP($B34,$AJ$9:$AJ$29,1,0)),INDEX([1]Tabelle1!$B$1:$B$65536,MATCH(+$B34,[1]Tabelle1!$A$1:$A$65536,0),1),$AI34)))</f>
        <v>B. en N. Knauf &amp; Cie. Isolava G.C.V.</v>
      </c>
      <c r="D34" s="44"/>
      <c r="E34" s="43" t="str">
        <f>IF(B34="4100","Brasilien",IF(INDEX([2]Firmenliste!$A$9:$D$310,MATCH(TEXT(B34,"0000"),[2]Firmenliste!$B$9:$B$310,0),3)="Vereinigte Arabische Emirate","VAE",IF(INDEX([2]Firmenliste!$A$9:$D$310,MATCH(TEXT(B34,"0000"),[2]Firmenliste!$B$9:$B$310,0),3)="Tschechische Republik","Tschechien",INDEX([2]Firmenliste!$A$9:$D$310,MATCH(TEXT(B34,"0000"),[2]Firmenliste!$B$9:$B$310,0),3))))</f>
        <v>Belgien</v>
      </c>
      <c r="F34" s="44"/>
      <c r="G34" s="45">
        <v>77.069999999999993</v>
      </c>
      <c r="H34" s="46"/>
      <c r="I34" s="47">
        <v>80.069999999999993</v>
      </c>
      <c r="J34" s="46"/>
      <c r="K34" s="48">
        <v>10.99</v>
      </c>
      <c r="L34" s="46"/>
      <c r="M34" s="47">
        <v>12.07</v>
      </c>
      <c r="N34" s="46"/>
      <c r="O34" s="48">
        <v>6.17</v>
      </c>
      <c r="P34" s="46"/>
      <c r="Q34" s="47">
        <v>6.97</v>
      </c>
      <c r="R34" s="49" t="str">
        <f t="shared" si="1"/>
        <v/>
      </c>
      <c r="S34" s="50"/>
      <c r="T34" s="50"/>
      <c r="U34" s="10" t="s">
        <v>226</v>
      </c>
      <c r="V34" s="10" t="s">
        <v>226</v>
      </c>
      <c r="W34" s="10" t="s">
        <v>227</v>
      </c>
      <c r="X34" s="10" t="s">
        <v>227</v>
      </c>
      <c r="Y34" s="10" t="s">
        <v>228</v>
      </c>
      <c r="Z34" s="10" t="s">
        <v>228</v>
      </c>
      <c r="AA34" s="6"/>
      <c r="AB34" s="58" t="str">
        <f t="shared" si="5"/>
        <v>;Märkte_Meldedaten_0083_Gesamtumsatz</v>
      </c>
      <c r="AC34" s="6" t="str">
        <f t="shared" si="5"/>
        <v>;Märkte_Meldedaten_0083_Gesamtumsatz</v>
      </c>
      <c r="AD34" s="6" t="str">
        <f t="shared" si="6"/>
        <v>;Märkte_Meldedaten_0083_EBITDA</v>
      </c>
      <c r="AE34" s="6" t="str">
        <f t="shared" si="6"/>
        <v>;Märkte_Meldedaten_0083_EBITDA</v>
      </c>
      <c r="AF34" s="6" t="str">
        <f t="shared" si="7"/>
        <v>;Märkte_Meldedaten_0083_JÜ</v>
      </c>
      <c r="AG34" s="59" t="str">
        <f t="shared" si="7"/>
        <v>;Märkte_Meldedaten_0083_JÜ</v>
      </c>
      <c r="AH34" s="6"/>
      <c r="AI34" s="6" t="s">
        <v>229</v>
      </c>
      <c r="AJ34" s="6"/>
      <c r="AK34" s="6"/>
      <c r="AL34" s="6"/>
      <c r="AM34" s="6"/>
      <c r="AN34" s="55" t="s">
        <v>230</v>
      </c>
      <c r="AO34" s="55" t="s">
        <v>231</v>
      </c>
      <c r="AP34" s="56">
        <v>212.9</v>
      </c>
      <c r="AQ34" s="55"/>
      <c r="AR34" s="55" t="s">
        <v>232</v>
      </c>
    </row>
    <row r="35" spans="1:44" ht="12" customHeight="1">
      <c r="A35" s="41" t="str">
        <f t="shared" si="0"/>
        <v>4003</v>
      </c>
      <c r="B35" s="62" t="s">
        <v>233</v>
      </c>
      <c r="C35" s="43" t="str">
        <f>IF(TEXT($B35,"0000")="0238","Guangdong Knauf New Build. Material Prod. Co. Ltd.",IF($B35="0139","OAO St. Petersburger Karton-/Polygraphiekombinat",IF(ISERROR(VLOOKUP($B35,$AJ$9:$AJ$29,1,0)),INDEX([1]Tabelle1!$B$1:$B$65536,MATCH(+$B35,[1]Tabelle1!$A$1:$A$65536,0),1),$AI35)))</f>
        <v>Knauf Sud Est SAS</v>
      </c>
      <c r="D35" s="44"/>
      <c r="E35" s="43" t="str">
        <f>IF(B35="4100","Brasilien",IF(INDEX([2]Firmenliste!$A$9:$D$310,MATCH(TEXT(B35,"0000"),[2]Firmenliste!$B$9:$B$310,0),3)="Vereinigte Arabische Emirate","VAE",IF(INDEX([2]Firmenliste!$A$9:$D$310,MATCH(TEXT(B35,"0000"),[2]Firmenliste!$B$9:$B$310,0),3)="Tschechische Republik","Tschechien",INDEX([2]Firmenliste!$A$9:$D$310,MATCH(TEXT(B35,"0000"),[2]Firmenliste!$B$9:$B$310,0),3))))</f>
        <v>Frankreich</v>
      </c>
      <c r="F35" s="44"/>
      <c r="G35" s="45">
        <v>81.34</v>
      </c>
      <c r="H35" s="46"/>
      <c r="I35" s="47">
        <v>80.02</v>
      </c>
      <c r="J35" s="46"/>
      <c r="K35" s="48">
        <v>3.41</v>
      </c>
      <c r="L35" s="46"/>
      <c r="M35" s="47">
        <v>3.6</v>
      </c>
      <c r="N35" s="46"/>
      <c r="O35" s="48">
        <v>0.91</v>
      </c>
      <c r="P35" s="46"/>
      <c r="Q35" s="47">
        <v>1.1499999999999999</v>
      </c>
      <c r="R35" s="49" t="str">
        <f t="shared" si="1"/>
        <v/>
      </c>
      <c r="S35" s="50"/>
      <c r="T35" s="50"/>
      <c r="U35" s="10" t="s">
        <v>234</v>
      </c>
      <c r="V35" s="10" t="s">
        <v>234</v>
      </c>
      <c r="W35" s="10" t="s">
        <v>235</v>
      </c>
      <c r="X35" s="10" t="s">
        <v>235</v>
      </c>
      <c r="Y35" s="10" t="s">
        <v>236</v>
      </c>
      <c r="Z35" s="10" t="s">
        <v>236</v>
      </c>
      <c r="AA35" s="6"/>
      <c r="AB35" s="58" t="str">
        <f t="shared" si="5"/>
        <v>;Märkte_Meldedaten_4003_Gesamtumsatz</v>
      </c>
      <c r="AC35" s="6" t="str">
        <f t="shared" si="5"/>
        <v>;Märkte_Meldedaten_4003_Gesamtumsatz</v>
      </c>
      <c r="AD35" s="6" t="str">
        <f t="shared" si="6"/>
        <v>;Märkte_Meldedaten_4003_EBITDA</v>
      </c>
      <c r="AE35" s="6" t="str">
        <f t="shared" si="6"/>
        <v>;Märkte_Meldedaten_4003_EBITDA</v>
      </c>
      <c r="AF35" s="6" t="str">
        <f t="shared" si="7"/>
        <v>;Märkte_Meldedaten_4003_JÜ</v>
      </c>
      <c r="AG35" s="59" t="str">
        <f t="shared" si="7"/>
        <v>;Märkte_Meldedaten_4003_JÜ</v>
      </c>
      <c r="AH35" s="6"/>
      <c r="AI35" s="6" t="s">
        <v>237</v>
      </c>
      <c r="AJ35" s="6"/>
      <c r="AK35" s="6"/>
      <c r="AL35" s="6"/>
      <c r="AM35" s="6"/>
      <c r="AN35" s="55" t="s">
        <v>238</v>
      </c>
      <c r="AO35" s="55" t="s">
        <v>239</v>
      </c>
      <c r="AP35" s="56">
        <v>2.4</v>
      </c>
      <c r="AQ35" s="55"/>
      <c r="AR35" s="55" t="s">
        <v>240</v>
      </c>
    </row>
    <row r="36" spans="1:44" ht="12" customHeight="1">
      <c r="A36" s="41" t="str">
        <f t="shared" si="0"/>
        <v>0299</v>
      </c>
      <c r="B36" s="62" t="s">
        <v>241</v>
      </c>
      <c r="C36" s="43" t="str">
        <f>IF(TEXT($B36,"0000")="0238","Guangdong Knauf New Build. Material Prod. Co. Ltd.",IF($B36="0139","OAO St. Petersburger Karton-/Polygraphiekombinat",IF(ISERROR(VLOOKUP($B36,$AJ$9:$AJ$29,1,0)),INDEX([1]Tabelle1!$B$1:$B$65536,MATCH(+$B36,[1]Tabelle1!$A$1:$A$65536,0),1),$AI36)))</f>
        <v>Norgips Sp. z o. o. Sp. k.</v>
      </c>
      <c r="D36" s="44"/>
      <c r="E36" s="43" t="str">
        <f>IF(B36="4100","Brasilien",IF(INDEX([2]Firmenliste!$A$9:$D$310,MATCH(TEXT(B36,"0000"),[2]Firmenliste!$B$9:$B$310,0),3)="Vereinigte Arabische Emirate","VAE",IF(INDEX([2]Firmenliste!$A$9:$D$310,MATCH(TEXT(B36,"0000"),[2]Firmenliste!$B$9:$B$310,0),3)="Tschechische Republik","Tschechien",INDEX([2]Firmenliste!$A$9:$D$310,MATCH(TEXT(B36,"0000"),[2]Firmenliste!$B$9:$B$310,0),3))))</f>
        <v>Polen</v>
      </c>
      <c r="F36" s="44"/>
      <c r="G36" s="45">
        <v>78.31</v>
      </c>
      <c r="H36" s="46"/>
      <c r="I36" s="47">
        <v>78.650000000000006</v>
      </c>
      <c r="J36" s="46"/>
      <c r="K36" s="48">
        <v>2.72</v>
      </c>
      <c r="L36" s="46"/>
      <c r="M36" s="47">
        <v>3.35</v>
      </c>
      <c r="N36" s="46"/>
      <c r="O36" s="48">
        <v>2.02</v>
      </c>
      <c r="P36" s="46"/>
      <c r="Q36" s="47">
        <v>2.54</v>
      </c>
      <c r="R36" s="49" t="str">
        <f t="shared" si="1"/>
        <v/>
      </c>
      <c r="S36" s="50"/>
      <c r="T36" s="50"/>
      <c r="U36" s="10" t="s">
        <v>242</v>
      </c>
      <c r="V36" s="10" t="s">
        <v>242</v>
      </c>
      <c r="W36" s="10" t="s">
        <v>243</v>
      </c>
      <c r="X36" s="10" t="s">
        <v>243</v>
      </c>
      <c r="Y36" s="10" t="s">
        <v>244</v>
      </c>
      <c r="Z36" s="10" t="s">
        <v>244</v>
      </c>
      <c r="AA36" s="6"/>
      <c r="AB36" s="58" t="str">
        <f t="shared" si="5"/>
        <v>;Märkte_Meldedaten_0299_Gesamtumsatz</v>
      </c>
      <c r="AC36" s="6" t="str">
        <f t="shared" si="5"/>
        <v>;Märkte_Meldedaten_0299_Gesamtumsatz</v>
      </c>
      <c r="AD36" s="6" t="str">
        <f t="shared" si="6"/>
        <v>;Märkte_Meldedaten_0299_EBITDA</v>
      </c>
      <c r="AE36" s="6" t="str">
        <f t="shared" si="6"/>
        <v>;Märkte_Meldedaten_0299_EBITDA</v>
      </c>
      <c r="AF36" s="6" t="str">
        <f t="shared" si="7"/>
        <v>;Märkte_Meldedaten_0299_JÜ</v>
      </c>
      <c r="AG36" s="59" t="str">
        <f t="shared" si="7"/>
        <v>;Märkte_Meldedaten_0299_JÜ</v>
      </c>
      <c r="AH36" s="6"/>
      <c r="AI36" s="6" t="s">
        <v>245</v>
      </c>
      <c r="AJ36" s="6"/>
      <c r="AK36" s="6"/>
      <c r="AL36" s="6"/>
      <c r="AM36" s="6"/>
      <c r="AN36" s="55" t="s">
        <v>246</v>
      </c>
      <c r="AO36" s="55" t="s">
        <v>247</v>
      </c>
      <c r="AP36" s="56">
        <v>-0.1</v>
      </c>
      <c r="AQ36" s="55"/>
      <c r="AR36" s="55" t="s">
        <v>248</v>
      </c>
    </row>
    <row r="37" spans="1:44" ht="12" customHeight="1">
      <c r="A37" s="41" t="str">
        <f t="shared" si="0"/>
        <v>4006</v>
      </c>
      <c r="B37" s="62" t="s">
        <v>249</v>
      </c>
      <c r="C37" s="43" t="str">
        <f>IF(TEXT($B37,"0000")="0238","Guangdong Knauf New Build. Material Prod. Co. Ltd.",IF($B37="0139","OAO St. Petersburger Karton-/Polygraphiekombinat",IF(ISERROR(VLOOKUP($B37,$AJ$9:$AJ$29,1,0)),INDEX([1]Tabelle1!$B$1:$B$65536,MATCH(+$B37,[1]Tabelle1!$A$1:$A$65536,0),1),$AI37)))</f>
        <v>Knauf Ile de France SAS</v>
      </c>
      <c r="D37" s="44"/>
      <c r="E37" s="43" t="str">
        <f>IF(B37="4100","Brasilien",IF(INDEX([2]Firmenliste!$A$9:$D$310,MATCH(TEXT(B37,"0000"),[2]Firmenliste!$B$9:$B$310,0),3)="Vereinigte Arabische Emirate","VAE",IF(INDEX([2]Firmenliste!$A$9:$D$310,MATCH(TEXT(B37,"0000"),[2]Firmenliste!$B$9:$B$310,0),3)="Tschechische Republik","Tschechien",INDEX([2]Firmenliste!$A$9:$D$310,MATCH(TEXT(B37,"0000"),[2]Firmenliste!$B$9:$B$310,0),3))))</f>
        <v>Frankreich</v>
      </c>
      <c r="F37" s="44"/>
      <c r="G37" s="45">
        <v>80.72</v>
      </c>
      <c r="H37" s="46"/>
      <c r="I37" s="47">
        <v>77.150000000000006</v>
      </c>
      <c r="J37" s="46"/>
      <c r="K37" s="48">
        <v>9.82</v>
      </c>
      <c r="L37" s="46"/>
      <c r="M37" s="47">
        <v>8.48</v>
      </c>
      <c r="N37" s="46"/>
      <c r="O37" s="48">
        <v>5.55</v>
      </c>
      <c r="P37" s="46"/>
      <c r="Q37" s="47">
        <v>4.75</v>
      </c>
      <c r="R37" s="49" t="str">
        <f t="shared" si="1"/>
        <v/>
      </c>
      <c r="S37" s="50"/>
      <c r="T37" s="50"/>
      <c r="U37" s="10" t="s">
        <v>250</v>
      </c>
      <c r="V37" s="10" t="s">
        <v>250</v>
      </c>
      <c r="W37" s="10" t="s">
        <v>251</v>
      </c>
      <c r="X37" s="10" t="s">
        <v>251</v>
      </c>
      <c r="Y37" s="10" t="s">
        <v>252</v>
      </c>
      <c r="Z37" s="10" t="s">
        <v>252</v>
      </c>
      <c r="AA37" s="6"/>
      <c r="AB37" s="58" t="str">
        <f t="shared" si="5"/>
        <v>;Märkte_Meldedaten_4006_Gesamtumsatz</v>
      </c>
      <c r="AC37" s="6" t="str">
        <f t="shared" si="5"/>
        <v>;Märkte_Meldedaten_4006_Gesamtumsatz</v>
      </c>
      <c r="AD37" s="6" t="str">
        <f t="shared" si="6"/>
        <v>;Märkte_Meldedaten_4006_EBITDA</v>
      </c>
      <c r="AE37" s="6" t="str">
        <f t="shared" si="6"/>
        <v>;Märkte_Meldedaten_4006_EBITDA</v>
      </c>
      <c r="AF37" s="6" t="str">
        <f t="shared" si="7"/>
        <v>;Märkte_Meldedaten_4006_JÜ</v>
      </c>
      <c r="AG37" s="59" t="str">
        <f t="shared" si="7"/>
        <v>;Märkte_Meldedaten_4006_JÜ</v>
      </c>
      <c r="AH37" s="6"/>
      <c r="AI37" s="6" t="s">
        <v>253</v>
      </c>
      <c r="AJ37" s="6"/>
      <c r="AK37" s="6"/>
      <c r="AL37" s="6"/>
      <c r="AM37" s="6"/>
      <c r="AN37" s="55" t="s">
        <v>254</v>
      </c>
      <c r="AO37" s="55" t="s">
        <v>255</v>
      </c>
      <c r="AP37" s="56">
        <v>0</v>
      </c>
      <c r="AQ37" s="55"/>
      <c r="AR37" s="55" t="s">
        <v>256</v>
      </c>
    </row>
    <row r="38" spans="1:44" ht="12" customHeight="1">
      <c r="A38" s="41" t="str">
        <f t="shared" si="0"/>
        <v>0128</v>
      </c>
      <c r="B38" s="62" t="s">
        <v>46</v>
      </c>
      <c r="C38" s="43" t="str">
        <f>IF(TEXT($B38,"0000")="0238","Guangdong Knauf New Build. Material Prod. Co. Ltd.",IF($B38="0139","OAO St. Petersburger Karton-/Polygraphiekombinat",IF(ISERROR(VLOOKUP($B38,$AJ$9:$AJ$29,1,0)),INDEX([1]Tabelle1!$B$1:$B$65536,MATCH(+$B38,[1]Tabelle1!$A$1:$A$65536,0),1),$AI38)))</f>
        <v>OOO Knauf Gips Kuban</v>
      </c>
      <c r="D38" s="44"/>
      <c r="E38" s="43" t="str">
        <f>IF(B38="4100","Brasilien",IF(INDEX([2]Firmenliste!$A$9:$D$310,MATCH(TEXT(B38,"0000"),[2]Firmenliste!$B$9:$B$310,0),3)="Vereinigte Arabische Emirate","VAE",IF(INDEX([2]Firmenliste!$A$9:$D$310,MATCH(TEXT(B38,"0000"),[2]Firmenliste!$B$9:$B$310,0),3)="Tschechische Republik","Tschechien",INDEX([2]Firmenliste!$A$9:$D$310,MATCH(TEXT(B38,"0000"),[2]Firmenliste!$B$9:$B$310,0),3))))</f>
        <v>Russland</v>
      </c>
      <c r="F38" s="44"/>
      <c r="G38" s="45">
        <v>79.08</v>
      </c>
      <c r="H38" s="46"/>
      <c r="I38" s="47">
        <v>75.72</v>
      </c>
      <c r="J38" s="46"/>
      <c r="K38" s="48">
        <v>18.66</v>
      </c>
      <c r="L38" s="46"/>
      <c r="M38" s="47">
        <v>16.34</v>
      </c>
      <c r="N38" s="46"/>
      <c r="O38" s="48">
        <v>12.74</v>
      </c>
      <c r="P38" s="46"/>
      <c r="Q38" s="47">
        <v>8.77</v>
      </c>
      <c r="R38" s="49" t="str">
        <f t="shared" si="1"/>
        <v>&lt;&lt;Gesellschaftsname geändert</v>
      </c>
      <c r="S38" s="50"/>
      <c r="T38" s="50"/>
      <c r="U38" s="10" t="s">
        <v>257</v>
      </c>
      <c r="V38" s="10" t="s">
        <v>257</v>
      </c>
      <c r="W38" s="10" t="s">
        <v>258</v>
      </c>
      <c r="X38" s="10" t="s">
        <v>258</v>
      </c>
      <c r="Y38" s="10" t="s">
        <v>259</v>
      </c>
      <c r="Z38" s="10" t="s">
        <v>259</v>
      </c>
      <c r="AA38" s="6"/>
      <c r="AB38" s="58" t="str">
        <f t="shared" si="5"/>
        <v>;Märkte_Meldedaten_0128_Gesamtumsatz</v>
      </c>
      <c r="AC38" s="6" t="str">
        <f t="shared" si="5"/>
        <v>;Märkte_Meldedaten_0128_Gesamtumsatz</v>
      </c>
      <c r="AD38" s="6" t="str">
        <f t="shared" si="6"/>
        <v>;Märkte_Meldedaten_0128_EBITDA</v>
      </c>
      <c r="AE38" s="6" t="str">
        <f t="shared" si="6"/>
        <v>;Märkte_Meldedaten_0128_EBITDA</v>
      </c>
      <c r="AF38" s="6" t="str">
        <f t="shared" si="7"/>
        <v>;Märkte_Meldedaten_0128_JÜ</v>
      </c>
      <c r="AG38" s="59" t="str">
        <f t="shared" si="7"/>
        <v>;Märkte_Meldedaten_0128_JÜ</v>
      </c>
      <c r="AH38" s="6"/>
      <c r="AI38" s="6" t="s">
        <v>260</v>
      </c>
      <c r="AJ38" s="6"/>
      <c r="AK38" s="6"/>
      <c r="AL38" s="6"/>
      <c r="AM38" s="6"/>
      <c r="AN38" s="55" t="s">
        <v>261</v>
      </c>
      <c r="AO38" s="55" t="s">
        <v>157</v>
      </c>
      <c r="AP38" s="56">
        <v>12.3</v>
      </c>
      <c r="AQ38" s="55"/>
      <c r="AR38" s="55" t="s">
        <v>153</v>
      </c>
    </row>
    <row r="39" spans="1:44" ht="12" customHeight="1">
      <c r="A39" s="41" t="str">
        <f t="shared" si="0"/>
        <v>0070</v>
      </c>
      <c r="B39" s="62" t="s">
        <v>224</v>
      </c>
      <c r="C39" s="43" t="str">
        <f>IF(TEXT($B39,"0000")="0238","Guangdong Knauf New Build. Material Prod. Co. Ltd.",IF($B39="0139","OAO St. Petersburger Karton-/Polygraphiekombinat",IF(ISERROR(VLOOKUP($B39,$AJ$9:$AJ$29,1,0)),INDEX([1]Tabelle1!$B$1:$B$65536,MATCH(+$B39,[1]Tabelle1!$A$1:$A$65536,0),1),$AI39)))</f>
        <v>Knauf Gesellschaft m.b.H.</v>
      </c>
      <c r="D39" s="44"/>
      <c r="E39" s="43" t="str">
        <f>IF(B39="4100","Brasilien",IF(INDEX([2]Firmenliste!$A$9:$D$310,MATCH(TEXT(B39,"0000"),[2]Firmenliste!$B$9:$B$310,0),3)="Vereinigte Arabische Emirate","VAE",IF(INDEX([2]Firmenliste!$A$9:$D$310,MATCH(TEXT(B39,"0000"),[2]Firmenliste!$B$9:$B$310,0),3)="Tschechische Republik","Tschechien",INDEX([2]Firmenliste!$A$9:$D$310,MATCH(TEXT(B39,"0000"),[2]Firmenliste!$B$9:$B$310,0),3))))</f>
        <v>Österreich</v>
      </c>
      <c r="F39" s="44"/>
      <c r="G39" s="45">
        <v>69.66</v>
      </c>
      <c r="H39" s="46"/>
      <c r="I39" s="47">
        <v>75.47</v>
      </c>
      <c r="J39" s="46"/>
      <c r="K39" s="48">
        <v>6.73</v>
      </c>
      <c r="L39" s="46"/>
      <c r="M39" s="47">
        <v>10.32</v>
      </c>
      <c r="N39" s="46"/>
      <c r="O39" s="48">
        <v>3.11</v>
      </c>
      <c r="P39" s="46"/>
      <c r="Q39" s="47">
        <v>4.4000000000000004</v>
      </c>
      <c r="R39" s="49" t="str">
        <f t="shared" si="1"/>
        <v/>
      </c>
      <c r="S39" s="50"/>
      <c r="T39" s="50"/>
      <c r="U39" s="10" t="s">
        <v>262</v>
      </c>
      <c r="V39" s="10" t="s">
        <v>262</v>
      </c>
      <c r="W39" s="10" t="s">
        <v>263</v>
      </c>
      <c r="X39" s="10" t="s">
        <v>263</v>
      </c>
      <c r="Y39" s="10" t="s">
        <v>264</v>
      </c>
      <c r="Z39" s="10" t="s">
        <v>264</v>
      </c>
      <c r="AA39" s="6"/>
      <c r="AB39" s="58" t="str">
        <f t="shared" si="5"/>
        <v>;Märkte_Meldedaten_0070_Gesamtumsatz</v>
      </c>
      <c r="AC39" s="6" t="str">
        <f t="shared" si="5"/>
        <v>;Märkte_Meldedaten_0070_Gesamtumsatz</v>
      </c>
      <c r="AD39" s="6" t="str">
        <f t="shared" si="6"/>
        <v>;Märkte_Meldedaten_0070_EBITDA</v>
      </c>
      <c r="AE39" s="6" t="str">
        <f t="shared" si="6"/>
        <v>;Märkte_Meldedaten_0070_EBITDA</v>
      </c>
      <c r="AF39" s="6" t="str">
        <f t="shared" si="7"/>
        <v>;Märkte_Meldedaten_0070_JÜ</v>
      </c>
      <c r="AG39" s="59" t="str">
        <f t="shared" si="7"/>
        <v>;Märkte_Meldedaten_0070_JÜ</v>
      </c>
      <c r="AH39" s="6"/>
      <c r="AI39" s="6" t="s">
        <v>265</v>
      </c>
      <c r="AJ39" s="6"/>
      <c r="AK39" s="6"/>
      <c r="AL39" s="6"/>
      <c r="AM39" s="6"/>
      <c r="AN39" s="55" t="s">
        <v>266</v>
      </c>
      <c r="AO39" s="55" t="s">
        <v>267</v>
      </c>
      <c r="AP39" s="56">
        <v>1.9</v>
      </c>
      <c r="AQ39" s="55"/>
      <c r="AR39" s="55" t="s">
        <v>268</v>
      </c>
    </row>
    <row r="40" spans="1:44" ht="12" customHeight="1">
      <c r="A40" s="41" t="str">
        <f t="shared" si="0"/>
        <v>0087</v>
      </c>
      <c r="B40" s="62" t="s">
        <v>269</v>
      </c>
      <c r="C40" s="43" t="str">
        <f>IF(TEXT($B40,"0000")="0238","Guangdong Knauf New Build. Material Prod. Co. Ltd.",IF($B40="0139","OAO St. Petersburger Karton-/Polygraphiekombinat",IF(ISERROR(VLOOKUP($B40,$AJ$9:$AJ$29,1,0)),INDEX([1]Tabelle1!$B$1:$B$65536,MATCH(+$B40,[1]Tabelle1!$A$1:$A$65536,0),1),$AI40)))</f>
        <v>Knauf A/S</v>
      </c>
      <c r="D40" s="44"/>
      <c r="E40" s="43" t="str">
        <f>IF(B40="4100","Brasilien",IF(INDEX([2]Firmenliste!$A$9:$D$310,MATCH(TEXT(B40,"0000"),[2]Firmenliste!$B$9:$B$310,0),3)="Vereinigte Arabische Emirate","VAE",IF(INDEX([2]Firmenliste!$A$9:$D$310,MATCH(TEXT(B40,"0000"),[2]Firmenliste!$B$9:$B$310,0),3)="Tschechische Republik","Tschechien",INDEX([2]Firmenliste!$A$9:$D$310,MATCH(TEXT(B40,"0000"),[2]Firmenliste!$B$9:$B$310,0),3))))</f>
        <v>Dänemark</v>
      </c>
      <c r="F40" s="44"/>
      <c r="G40" s="45">
        <v>68.37</v>
      </c>
      <c r="H40" s="46"/>
      <c r="I40" s="47">
        <v>71.87</v>
      </c>
      <c r="J40" s="46"/>
      <c r="K40" s="48">
        <v>17.04</v>
      </c>
      <c r="L40" s="46"/>
      <c r="M40" s="47">
        <v>16.690000000000001</v>
      </c>
      <c r="N40" s="46"/>
      <c r="O40" s="48">
        <v>11.32</v>
      </c>
      <c r="P40" s="46"/>
      <c r="Q40" s="47">
        <v>20.16</v>
      </c>
      <c r="R40" s="49" t="str">
        <f t="shared" si="1"/>
        <v/>
      </c>
      <c r="S40" s="50"/>
      <c r="T40" s="50"/>
      <c r="U40" s="10" t="s">
        <v>270</v>
      </c>
      <c r="V40" s="10" t="s">
        <v>270</v>
      </c>
      <c r="W40" s="10" t="s">
        <v>271</v>
      </c>
      <c r="X40" s="10" t="s">
        <v>271</v>
      </c>
      <c r="Y40" s="10" t="s">
        <v>272</v>
      </c>
      <c r="Z40" s="10" t="s">
        <v>272</v>
      </c>
      <c r="AA40" s="6"/>
      <c r="AB40" s="58" t="str">
        <f t="shared" si="5"/>
        <v>;Märkte_Meldedaten_0087_Gesamtumsatz</v>
      </c>
      <c r="AC40" s="6" t="str">
        <f t="shared" si="5"/>
        <v>;Märkte_Meldedaten_0087_Gesamtumsatz</v>
      </c>
      <c r="AD40" s="6" t="str">
        <f t="shared" si="6"/>
        <v>;Märkte_Meldedaten_0087_EBITDA</v>
      </c>
      <c r="AE40" s="6" t="str">
        <f t="shared" si="6"/>
        <v>;Märkte_Meldedaten_0087_EBITDA</v>
      </c>
      <c r="AF40" s="6" t="str">
        <f t="shared" si="7"/>
        <v>;Märkte_Meldedaten_0087_JÜ</v>
      </c>
      <c r="AG40" s="59" t="str">
        <f t="shared" si="7"/>
        <v>;Märkte_Meldedaten_0087_JÜ</v>
      </c>
      <c r="AH40" s="6"/>
      <c r="AI40" s="6" t="s">
        <v>273</v>
      </c>
      <c r="AJ40" s="6"/>
      <c r="AK40" s="6"/>
      <c r="AL40" s="6"/>
      <c r="AM40" s="6"/>
      <c r="AN40" s="55" t="s">
        <v>274</v>
      </c>
      <c r="AO40" s="55" t="s">
        <v>275</v>
      </c>
      <c r="AP40" s="56">
        <v>3.9</v>
      </c>
      <c r="AQ40" s="55"/>
      <c r="AR40" s="55" t="s">
        <v>127</v>
      </c>
    </row>
    <row r="41" spans="1:44" ht="12" customHeight="1">
      <c r="A41" s="41" t="str">
        <f t="shared" ref="A41:A72" si="8">B41</f>
        <v>0379</v>
      </c>
      <c r="B41" s="62" t="s">
        <v>114</v>
      </c>
      <c r="C41" s="43" t="str">
        <f>IF(TEXT($B41,"0000")="0238","Guangdong Knauf New Build. Material Prod. Co. Ltd.",IF($B41="0139","OAO St. Petersburger Karton-/Polygraphiekombinat",IF(ISERROR(VLOOKUP($B41,$AJ$9:$AJ$29,1,0)),INDEX([1]Tabelle1!$B$1:$B$65536,MATCH(+$B41,[1]Tabelle1!$A$1:$A$65536,0),1),$AI41)))</f>
        <v>OOO Knauf Gips Kolpino</v>
      </c>
      <c r="D41" s="44"/>
      <c r="E41" s="43" t="str">
        <f>IF(B41="4100","Brasilien",IF(INDEX([2]Firmenliste!$A$9:$D$310,MATCH(TEXT(B41,"0000"),[2]Firmenliste!$B$9:$B$310,0),3)="Vereinigte Arabische Emirate","VAE",IF(INDEX([2]Firmenliste!$A$9:$D$310,MATCH(TEXT(B41,"0000"),[2]Firmenliste!$B$9:$B$310,0),3)="Tschechische Republik","Tschechien",INDEX([2]Firmenliste!$A$9:$D$310,MATCH(TEXT(B41,"0000"),[2]Firmenliste!$B$9:$B$310,0),3))))</f>
        <v>Russland</v>
      </c>
      <c r="F41" s="44"/>
      <c r="G41" s="45">
        <v>74.260000000000005</v>
      </c>
      <c r="H41" s="46"/>
      <c r="I41" s="47">
        <v>71.59</v>
      </c>
      <c r="J41" s="46"/>
      <c r="K41" s="48">
        <v>17</v>
      </c>
      <c r="L41" s="46"/>
      <c r="M41" s="47">
        <v>12.86</v>
      </c>
      <c r="N41" s="46"/>
      <c r="O41" s="48">
        <v>11.88</v>
      </c>
      <c r="P41" s="46"/>
      <c r="Q41" s="47">
        <v>8.8000000000000007</v>
      </c>
      <c r="R41" s="49" t="str">
        <f t="shared" si="1"/>
        <v>&lt;&lt;Gesellschaftsname geändert</v>
      </c>
      <c r="S41" s="50" t="s">
        <v>118</v>
      </c>
      <c r="T41" s="50"/>
      <c r="U41" s="10" t="s">
        <v>276</v>
      </c>
      <c r="V41" s="10" t="s">
        <v>276</v>
      </c>
      <c r="W41" s="10" t="s">
        <v>277</v>
      </c>
      <c r="X41" s="10" t="s">
        <v>277</v>
      </c>
      <c r="Y41" s="10" t="s">
        <v>278</v>
      </c>
      <c r="Z41" s="10" t="s">
        <v>278</v>
      </c>
      <c r="AA41" s="6"/>
      <c r="AB41" s="58" t="str">
        <f t="shared" si="5"/>
        <v>;Märkte_Meldedaten_0379_Gesamtumsatz</v>
      </c>
      <c r="AC41" s="6" t="str">
        <f t="shared" si="5"/>
        <v>;Märkte_Meldedaten_0379_Gesamtumsatz</v>
      </c>
      <c r="AD41" s="6" t="str">
        <f t="shared" si="6"/>
        <v>;Märkte_Meldedaten_0379_EBITDA</v>
      </c>
      <c r="AE41" s="6" t="str">
        <f t="shared" si="6"/>
        <v>;Märkte_Meldedaten_0379_EBITDA</v>
      </c>
      <c r="AF41" s="6" t="str">
        <f t="shared" si="7"/>
        <v>;Märkte_Meldedaten_0379_JÜ</v>
      </c>
      <c r="AG41" s="59" t="str">
        <f t="shared" si="7"/>
        <v>;Märkte_Meldedaten_0379_JÜ</v>
      </c>
      <c r="AH41" s="6"/>
      <c r="AI41" s="6" t="s">
        <v>279</v>
      </c>
      <c r="AJ41" s="6"/>
      <c r="AK41" s="6"/>
      <c r="AL41" s="6"/>
      <c r="AM41" s="6"/>
      <c r="AN41" s="55" t="s">
        <v>280</v>
      </c>
      <c r="AO41" s="55" t="s">
        <v>281</v>
      </c>
      <c r="AP41" s="56">
        <v>-0.1</v>
      </c>
      <c r="AQ41" s="55"/>
      <c r="AR41" s="55" t="s">
        <v>282</v>
      </c>
    </row>
    <row r="42" spans="1:44" ht="12" customHeight="1">
      <c r="A42" s="41" t="str">
        <f t="shared" si="8"/>
        <v>0314</v>
      </c>
      <c r="B42" s="62" t="s">
        <v>184</v>
      </c>
      <c r="C42" s="43" t="str">
        <f>IF(TEXT($B42,"0000")="0238","Guangdong Knauf New Build. Material Prod. Co. Ltd.",IF($B42="0139","OAO St. Petersburger Karton-/Polygraphiekombinat",IF(ISERROR(VLOOKUP($B42,$AJ$9:$AJ$29,1,0)),INDEX([1]Tabelle1!$B$1:$B$65536,MATCH(+$B42,[1]Tabelle1!$A$1:$A$65536,0),1),$AI42)))</f>
        <v>VG-ORTH GmbH &amp; Co. KG</v>
      </c>
      <c r="D42" s="44"/>
      <c r="E42" s="43" t="str">
        <f>IF(B42="4100","Brasilien",IF(INDEX([2]Firmenliste!$A$9:$D$310,MATCH(TEXT(B42,"0000"),[2]Firmenliste!$B$9:$B$310,0),3)="Vereinigte Arabische Emirate","VAE",IF(INDEX([2]Firmenliste!$A$9:$D$310,MATCH(TEXT(B42,"0000"),[2]Firmenliste!$B$9:$B$310,0),3)="Tschechische Republik","Tschechien",INDEX([2]Firmenliste!$A$9:$D$310,MATCH(TEXT(B42,"0000"),[2]Firmenliste!$B$9:$B$310,0),3))))</f>
        <v>Deutschland</v>
      </c>
      <c r="F42" s="44"/>
      <c r="G42" s="45">
        <v>67.98</v>
      </c>
      <c r="H42" s="46"/>
      <c r="I42" s="47">
        <v>69.849999999999994</v>
      </c>
      <c r="J42" s="46"/>
      <c r="K42" s="48">
        <v>14.24</v>
      </c>
      <c r="L42" s="46"/>
      <c r="M42" s="47">
        <v>15.44</v>
      </c>
      <c r="N42" s="46"/>
      <c r="O42" s="48">
        <v>9.4700000000000006</v>
      </c>
      <c r="P42" s="46"/>
      <c r="Q42" s="47">
        <v>10.3</v>
      </c>
      <c r="R42" s="49" t="str">
        <f t="shared" si="1"/>
        <v>&lt;&lt;Gesellschaftsname geändert</v>
      </c>
      <c r="S42" s="50"/>
      <c r="T42" s="50"/>
      <c r="U42" s="10" t="s">
        <v>283</v>
      </c>
      <c r="V42" s="10" t="s">
        <v>283</v>
      </c>
      <c r="W42" s="10" t="s">
        <v>284</v>
      </c>
      <c r="X42" s="10" t="s">
        <v>284</v>
      </c>
      <c r="Y42" s="10" t="s">
        <v>285</v>
      </c>
      <c r="Z42" s="10" t="s">
        <v>285</v>
      </c>
      <c r="AA42" s="6"/>
      <c r="AB42" s="58" t="str">
        <f t="shared" si="5"/>
        <v>;Märkte_Meldedaten_0314_Gesamtumsatz</v>
      </c>
      <c r="AC42" s="6" t="str">
        <f t="shared" si="5"/>
        <v>;Märkte_Meldedaten_0314_Gesamtumsatz</v>
      </c>
      <c r="AD42" s="6" t="str">
        <f t="shared" si="6"/>
        <v>;Märkte_Meldedaten_0314_EBITDA</v>
      </c>
      <c r="AE42" s="6" t="str">
        <f t="shared" si="6"/>
        <v>;Märkte_Meldedaten_0314_EBITDA</v>
      </c>
      <c r="AF42" s="6" t="str">
        <f t="shared" si="7"/>
        <v>;Märkte_Meldedaten_0314_JÜ</v>
      </c>
      <c r="AG42" s="59" t="str">
        <f t="shared" si="7"/>
        <v>;Märkte_Meldedaten_0314_JÜ</v>
      </c>
      <c r="AH42" s="6"/>
      <c r="AI42" s="6" t="s">
        <v>286</v>
      </c>
      <c r="AJ42" s="6"/>
      <c r="AK42" s="6"/>
      <c r="AL42" s="6"/>
      <c r="AM42" s="6"/>
      <c r="AN42" s="55" t="s">
        <v>287</v>
      </c>
      <c r="AO42" s="55" t="s">
        <v>229</v>
      </c>
      <c r="AP42" s="56">
        <v>5.7</v>
      </c>
      <c r="AQ42" s="55"/>
      <c r="AR42" s="55" t="s">
        <v>225</v>
      </c>
    </row>
    <row r="43" spans="1:44" s="3" customFormat="1">
      <c r="A43" s="41" t="str">
        <f t="shared" si="8"/>
        <v>4020</v>
      </c>
      <c r="B43" s="63" t="s">
        <v>288</v>
      </c>
      <c r="C43" s="43" t="str">
        <f>IF(TEXT($B43,"0000")="0238","Guangdong Knauf New Build. Material Prod. Co. Ltd.",IF($B43="0139","OAO St. Petersburger Karton-/Polygraphiekombinat",IF(ISERROR(VLOOKUP($B43,$AJ$9:$AJ$29,1,0)),INDEX([1]Tabelle1!$B$1:$B$65536,MATCH(+$B43,[1]Tabelle1!$A$1:$A$65536,0),1),$AI43)))</f>
        <v>Knauf Industries Ouest SAS</v>
      </c>
      <c r="D43" s="44"/>
      <c r="E43" s="43" t="str">
        <f>IF(B43="4100","Brasilien",IF(INDEX([2]Firmenliste!$A$9:$D$310,MATCH(TEXT(B43,"0000"),[2]Firmenliste!$B$9:$B$310,0),3)="Vereinigte Arabische Emirate","VAE",IF(INDEX([2]Firmenliste!$A$9:$D$310,MATCH(TEXT(B43,"0000"),[2]Firmenliste!$B$9:$B$310,0),3)="Tschechische Republik","Tschechien",INDEX([2]Firmenliste!$A$9:$D$310,MATCH(TEXT(B43,"0000"),[2]Firmenliste!$B$9:$B$310,0),3))))</f>
        <v>Frankreich</v>
      </c>
      <c r="F43" s="44"/>
      <c r="G43" s="45">
        <v>67</v>
      </c>
      <c r="H43" s="46"/>
      <c r="I43" s="47">
        <v>68.3</v>
      </c>
      <c r="J43" s="46"/>
      <c r="K43" s="48">
        <v>7.93</v>
      </c>
      <c r="L43" s="46"/>
      <c r="M43" s="47">
        <v>8.75</v>
      </c>
      <c r="N43" s="46"/>
      <c r="O43" s="48">
        <v>1.85</v>
      </c>
      <c r="P43" s="46"/>
      <c r="Q43" s="47">
        <v>2.64</v>
      </c>
      <c r="R43" s="49"/>
      <c r="S43" s="50"/>
      <c r="T43" s="50"/>
      <c r="U43" s="10" t="s">
        <v>289</v>
      </c>
      <c r="V43" s="10" t="s">
        <v>289</v>
      </c>
      <c r="W43" s="10" t="s">
        <v>290</v>
      </c>
      <c r="X43" s="10" t="s">
        <v>290</v>
      </c>
      <c r="Y43" s="10" t="s">
        <v>291</v>
      </c>
      <c r="Z43" s="10" t="s">
        <v>291</v>
      </c>
      <c r="AA43" s="6"/>
      <c r="AB43" s="58" t="str">
        <f t="shared" si="5"/>
        <v>;Märkte_Meldedaten_4020_Gesamtumsatz</v>
      </c>
      <c r="AC43" s="6" t="str">
        <f t="shared" si="5"/>
        <v>;Märkte_Meldedaten_4020_Gesamtumsatz</v>
      </c>
      <c r="AD43" s="6" t="str">
        <f t="shared" si="6"/>
        <v>;Märkte_Meldedaten_4020_EBITDA</v>
      </c>
      <c r="AE43" s="6" t="str">
        <f t="shared" si="6"/>
        <v>;Märkte_Meldedaten_4020_EBITDA</v>
      </c>
      <c r="AF43" s="6" t="str">
        <f t="shared" si="7"/>
        <v>;Märkte_Meldedaten_4020_JÜ</v>
      </c>
      <c r="AG43" s="59" t="str">
        <f t="shared" si="7"/>
        <v>;Märkte_Meldedaten_4020_JÜ</v>
      </c>
      <c r="AH43" s="6"/>
      <c r="AI43" s="6" t="s">
        <v>292</v>
      </c>
      <c r="AJ43" s="6"/>
      <c r="AK43" s="6"/>
      <c r="AL43" s="6"/>
      <c r="AM43" s="6"/>
      <c r="AN43" s="55"/>
      <c r="AO43" s="55"/>
      <c r="AP43" s="56"/>
      <c r="AQ43" s="55"/>
      <c r="AR43" s="55"/>
    </row>
    <row r="44" spans="1:44" ht="12" customHeight="1">
      <c r="A44" s="41" t="str">
        <f t="shared" si="8"/>
        <v>0042</v>
      </c>
      <c r="B44" s="62" t="s">
        <v>202</v>
      </c>
      <c r="C44" s="43" t="str">
        <f>IF(TEXT($B44,"0000")="0238","Guangdong Knauf New Build. Material Prod. Co. Ltd.",IF($B44="0139","OAO St. Petersburger Karton-/Polygraphiekombinat",IF(ISERROR(VLOOKUP($B44,$AJ$9:$AJ$29,1,0)),INDEX([1]Tabelle1!$B$1:$B$65536,MATCH(+$B44,[1]Tabelle1!$A$1:$A$65536,0),1),$AI44)))</f>
        <v>Knauf Deutsche Gipswerke KG</v>
      </c>
      <c r="D44" s="44"/>
      <c r="E44" s="43" t="str">
        <f>IF(B44="4100","Brasilien",IF(INDEX([2]Firmenliste!$A$9:$D$310,MATCH(TEXT(B44,"0000"),[2]Firmenliste!$B$9:$B$310,0),3)="Vereinigte Arabische Emirate","VAE",IF(INDEX([2]Firmenliste!$A$9:$D$310,MATCH(TEXT(B44,"0000"),[2]Firmenliste!$B$9:$B$310,0),3)="Tschechische Republik","Tschechien",INDEX([2]Firmenliste!$A$9:$D$310,MATCH(TEXT(B44,"0000"),[2]Firmenliste!$B$9:$B$310,0),3))))</f>
        <v>Deutschland</v>
      </c>
      <c r="F44" s="44"/>
      <c r="G44" s="45">
        <v>64.7</v>
      </c>
      <c r="H44" s="46"/>
      <c r="I44" s="47">
        <v>67.66</v>
      </c>
      <c r="J44" s="46"/>
      <c r="K44" s="48">
        <v>13.29</v>
      </c>
      <c r="L44" s="46"/>
      <c r="M44" s="47">
        <v>13.77</v>
      </c>
      <c r="N44" s="46"/>
      <c r="O44" s="48">
        <v>8.6999999999999993</v>
      </c>
      <c r="P44" s="46"/>
      <c r="Q44" s="47">
        <v>8.67</v>
      </c>
      <c r="R44" s="49" t="str">
        <f t="shared" ref="R44:R82" si="9">IF(ISERROR(VLOOKUP($B44,$AJ$9:$AJ$29,1,0)),"","&lt;&lt;Gesellschaftsname geändert")</f>
        <v/>
      </c>
      <c r="S44" s="50"/>
      <c r="T44" s="50"/>
      <c r="U44" s="10" t="s">
        <v>293</v>
      </c>
      <c r="V44" s="10" t="s">
        <v>293</v>
      </c>
      <c r="W44" s="10" t="s">
        <v>294</v>
      </c>
      <c r="X44" s="10" t="s">
        <v>294</v>
      </c>
      <c r="Y44" s="10" t="s">
        <v>295</v>
      </c>
      <c r="Z44" s="10" t="s">
        <v>295</v>
      </c>
      <c r="AA44" s="6"/>
      <c r="AB44" s="58" t="str">
        <f t="shared" si="5"/>
        <v>;Märkte_Meldedaten_0042_Gesamtumsatz</v>
      </c>
      <c r="AC44" s="6" t="str">
        <f t="shared" si="5"/>
        <v>;Märkte_Meldedaten_0042_Gesamtumsatz</v>
      </c>
      <c r="AD44" s="6" t="str">
        <f t="shared" si="6"/>
        <v>;Märkte_Meldedaten_0042_EBITDA</v>
      </c>
      <c r="AE44" s="6" t="str">
        <f t="shared" si="6"/>
        <v>;Märkte_Meldedaten_0042_EBITDA</v>
      </c>
      <c r="AF44" s="6" t="str">
        <f t="shared" si="7"/>
        <v>;Märkte_Meldedaten_0042_JÜ</v>
      </c>
      <c r="AG44" s="59" t="str">
        <f t="shared" si="7"/>
        <v>;Märkte_Meldedaten_0042_JÜ</v>
      </c>
      <c r="AH44" s="6"/>
      <c r="AI44" s="6" t="s">
        <v>201</v>
      </c>
      <c r="AJ44" s="6"/>
      <c r="AK44" s="6"/>
      <c r="AL44" s="6"/>
      <c r="AM44" s="6"/>
      <c r="AN44" s="55" t="s">
        <v>296</v>
      </c>
      <c r="AO44" s="55" t="s">
        <v>297</v>
      </c>
      <c r="AP44" s="56">
        <v>0.1</v>
      </c>
      <c r="AQ44" s="55"/>
      <c r="AR44" s="55" t="s">
        <v>298</v>
      </c>
    </row>
    <row r="45" spans="1:44" ht="12" customHeight="1">
      <c r="A45" s="41" t="str">
        <f t="shared" si="8"/>
        <v>0226</v>
      </c>
      <c r="B45" s="62" t="s">
        <v>299</v>
      </c>
      <c r="C45" s="43" t="str">
        <f>IF(TEXT($B45,"0000")="0238","Guangdong Knauf New Build. Material Prod. Co. Ltd.",IF($B45="0139","OAO St. Petersburger Karton-/Polygraphiekombinat",IF(ISERROR(VLOOKUP($B45,$AJ$9:$AJ$29,1,0)),INDEX([1]Tabelle1!$B$1:$B$65536,MATCH(+$B45,[1]Tabelle1!$A$1:$A$65536,0),1),$AI45)))</f>
        <v>Knauf Danogips GmbH</v>
      </c>
      <c r="D45" s="44"/>
      <c r="E45" s="43" t="str">
        <f>IF(B45="4100","Brasilien",IF(INDEX([2]Firmenliste!$A$9:$D$310,MATCH(TEXT(B45,"0000"),[2]Firmenliste!$B$9:$B$310,0),3)="Vereinigte Arabische Emirate","VAE",IF(INDEX([2]Firmenliste!$A$9:$D$310,MATCH(TEXT(B45,"0000"),[2]Firmenliste!$B$9:$B$310,0),3)="Tschechische Republik","Tschechien",INDEX([2]Firmenliste!$A$9:$D$310,MATCH(TEXT(B45,"0000"),[2]Firmenliste!$B$9:$B$310,0),3))))</f>
        <v>Schweden</v>
      </c>
      <c r="F45" s="44"/>
      <c r="G45" s="45">
        <v>62.36</v>
      </c>
      <c r="H45" s="46"/>
      <c r="I45" s="47">
        <v>66.709999999999994</v>
      </c>
      <c r="J45" s="46"/>
      <c r="K45" s="48">
        <v>6.87</v>
      </c>
      <c r="L45" s="46"/>
      <c r="M45" s="47">
        <v>7.74</v>
      </c>
      <c r="N45" s="46"/>
      <c r="O45" s="48">
        <v>0</v>
      </c>
      <c r="P45" s="46"/>
      <c r="Q45" s="47">
        <v>0</v>
      </c>
      <c r="R45" s="49" t="str">
        <f t="shared" si="9"/>
        <v/>
      </c>
      <c r="S45" s="50"/>
      <c r="T45" s="50"/>
      <c r="U45" s="10" t="s">
        <v>300</v>
      </c>
      <c r="V45" s="10" t="s">
        <v>300</v>
      </c>
      <c r="W45" s="10" t="s">
        <v>301</v>
      </c>
      <c r="X45" s="10" t="s">
        <v>301</v>
      </c>
      <c r="Y45" s="10" t="s">
        <v>302</v>
      </c>
      <c r="Z45" s="10" t="s">
        <v>302</v>
      </c>
      <c r="AA45" s="6"/>
      <c r="AB45" s="58" t="str">
        <f t="shared" si="5"/>
        <v>;Märkte_Meldedaten_0226_Gesamtumsatz</v>
      </c>
      <c r="AC45" s="6" t="str">
        <f t="shared" si="5"/>
        <v>;Märkte_Meldedaten_0226_Gesamtumsatz</v>
      </c>
      <c r="AD45" s="6" t="str">
        <f t="shared" si="6"/>
        <v>;Märkte_Meldedaten_0226_EBITDA</v>
      </c>
      <c r="AE45" s="6" t="str">
        <f t="shared" si="6"/>
        <v>;Märkte_Meldedaten_0226_EBITDA</v>
      </c>
      <c r="AF45" s="6" t="str">
        <f t="shared" si="7"/>
        <v>;Märkte_Meldedaten_0226_JÜ</v>
      </c>
      <c r="AG45" s="59" t="str">
        <f t="shared" si="7"/>
        <v>;Märkte_Meldedaten_0226_JÜ</v>
      </c>
      <c r="AH45" s="6"/>
      <c r="AI45" s="6" t="s">
        <v>303</v>
      </c>
      <c r="AJ45" s="6"/>
      <c r="AK45" s="6"/>
      <c r="AL45" s="6"/>
      <c r="AM45" s="6"/>
      <c r="AN45" s="55" t="s">
        <v>304</v>
      </c>
      <c r="AO45" s="55" t="s">
        <v>273</v>
      </c>
      <c r="AP45" s="56">
        <v>12.5</v>
      </c>
      <c r="AQ45" s="55"/>
      <c r="AR45" s="55" t="s">
        <v>269</v>
      </c>
    </row>
    <row r="46" spans="1:44" ht="12" customHeight="1">
      <c r="A46" s="41" t="str">
        <f t="shared" si="8"/>
        <v>0121</v>
      </c>
      <c r="B46" s="62" t="s">
        <v>305</v>
      </c>
      <c r="C46" s="43" t="str">
        <f>IF(TEXT($B46,"0000")="0238","Guangdong Knauf New Build. Material Prod. Co. Ltd.",IF($B46="0139","OAO St. Petersburger Karton-/Polygraphiekombinat",IF(ISERROR(VLOOKUP($B46,$AJ$9:$AJ$29,1,0)),INDEX([1]Tabelle1!$B$1:$B$65536,MATCH(+$B46,[1]Tabelle1!$A$1:$A$65536,0),1),$AI46)))</f>
        <v>Knauf Belchatów Sp. z o.o.</v>
      </c>
      <c r="D46" s="44"/>
      <c r="E46" s="43" t="str">
        <f>IF(B46="4100","Brasilien",IF(INDEX([2]Firmenliste!$A$9:$D$310,MATCH(TEXT(B46,"0000"),[2]Firmenliste!$B$9:$B$310,0),3)="Vereinigte Arabische Emirate","VAE",IF(INDEX([2]Firmenliste!$A$9:$D$310,MATCH(TEXT(B46,"0000"),[2]Firmenliste!$B$9:$B$310,0),3)="Tschechische Republik","Tschechien",INDEX([2]Firmenliste!$A$9:$D$310,MATCH(TEXT(B46,"0000"),[2]Firmenliste!$B$9:$B$310,0),3))))</f>
        <v>Polen</v>
      </c>
      <c r="F46" s="44"/>
      <c r="G46" s="45">
        <v>64.78</v>
      </c>
      <c r="H46" s="46"/>
      <c r="I46" s="47">
        <v>66.33</v>
      </c>
      <c r="J46" s="46"/>
      <c r="K46" s="48">
        <v>16.78</v>
      </c>
      <c r="L46" s="46"/>
      <c r="M46" s="47">
        <v>18.32</v>
      </c>
      <c r="N46" s="46"/>
      <c r="O46" s="48">
        <v>11.61</v>
      </c>
      <c r="P46" s="46"/>
      <c r="Q46" s="47">
        <v>12.94</v>
      </c>
      <c r="R46" s="49" t="str">
        <f t="shared" si="9"/>
        <v/>
      </c>
      <c r="S46" s="50"/>
      <c r="T46" s="50"/>
      <c r="U46" s="10" t="s">
        <v>306</v>
      </c>
      <c r="V46" s="10" t="s">
        <v>306</v>
      </c>
      <c r="W46" s="10" t="s">
        <v>307</v>
      </c>
      <c r="X46" s="10" t="s">
        <v>307</v>
      </c>
      <c r="Y46" s="10" t="s">
        <v>308</v>
      </c>
      <c r="Z46" s="10" t="s">
        <v>308</v>
      </c>
      <c r="AA46" s="6"/>
      <c r="AB46" s="58" t="str">
        <f t="shared" si="5"/>
        <v>;Märkte_Meldedaten_0121_Gesamtumsatz</v>
      </c>
      <c r="AC46" s="6" t="str">
        <f t="shared" si="5"/>
        <v>;Märkte_Meldedaten_0121_Gesamtumsatz</v>
      </c>
      <c r="AD46" s="6" t="str">
        <f t="shared" si="6"/>
        <v>;Märkte_Meldedaten_0121_EBITDA</v>
      </c>
      <c r="AE46" s="6" t="str">
        <f t="shared" si="6"/>
        <v>;Märkte_Meldedaten_0121_EBITDA</v>
      </c>
      <c r="AF46" s="6" t="str">
        <f t="shared" si="7"/>
        <v>;Märkte_Meldedaten_0121_JÜ</v>
      </c>
      <c r="AG46" s="59" t="str">
        <f t="shared" si="7"/>
        <v>;Märkte_Meldedaten_0121_JÜ</v>
      </c>
      <c r="AH46" s="6"/>
      <c r="AI46" s="6" t="s">
        <v>309</v>
      </c>
      <c r="AJ46" s="6"/>
      <c r="AK46" s="6"/>
      <c r="AL46" s="6"/>
      <c r="AM46" s="6"/>
      <c r="AN46" s="55" t="s">
        <v>310</v>
      </c>
      <c r="AO46" s="55" t="s">
        <v>311</v>
      </c>
      <c r="AP46" s="56">
        <v>-32.1</v>
      </c>
      <c r="AQ46" s="55"/>
      <c r="AR46" s="55" t="s">
        <v>312</v>
      </c>
    </row>
    <row r="47" spans="1:44" ht="12" customHeight="1">
      <c r="A47" s="41" t="str">
        <f t="shared" si="8"/>
        <v>0145</v>
      </c>
      <c r="B47" s="62" t="s">
        <v>123</v>
      </c>
      <c r="C47" s="43" t="str">
        <f>IF(TEXT($B47,"0000")="0238","Guangdong Knauf New Build. Material Prod. Co. Ltd.",IF($B47="0139","OAO St. Petersburger Karton-/Polygraphiekombinat",IF(ISERROR(VLOOKUP($B47,$AJ$9:$AJ$29,1,0)),INDEX([1]Tabelle1!$B$1:$B$65536,MATCH(+$B47,[1]Tabelle1!$A$1:$A$65536,0),1),$AI47)))</f>
        <v>OOO Knauf Gips Novomoskovsk</v>
      </c>
      <c r="D47" s="44"/>
      <c r="E47" s="43" t="str">
        <f>IF(B47="4100","Brasilien",IF(INDEX([2]Firmenliste!$A$9:$D$310,MATCH(TEXT(B47,"0000"),[2]Firmenliste!$B$9:$B$310,0),3)="Vereinigte Arabische Emirate","VAE",IF(INDEX([2]Firmenliste!$A$9:$D$310,MATCH(TEXT(B47,"0000"),[2]Firmenliste!$B$9:$B$310,0),3)="Tschechische Republik","Tschechien",INDEX([2]Firmenliste!$A$9:$D$310,MATCH(TEXT(B47,"0000"),[2]Firmenliste!$B$9:$B$310,0),3))))</f>
        <v>Russland</v>
      </c>
      <c r="F47" s="44"/>
      <c r="G47" s="45">
        <v>74.75</v>
      </c>
      <c r="H47" s="46"/>
      <c r="I47" s="47">
        <v>65.63</v>
      </c>
      <c r="J47" s="46"/>
      <c r="K47" s="48">
        <v>24.16</v>
      </c>
      <c r="L47" s="46"/>
      <c r="M47" s="47">
        <v>17.850000000000001</v>
      </c>
      <c r="N47" s="46"/>
      <c r="O47" s="48">
        <v>14.9</v>
      </c>
      <c r="P47" s="46"/>
      <c r="Q47" s="47">
        <v>10.1</v>
      </c>
      <c r="R47" s="49" t="str">
        <f t="shared" si="9"/>
        <v>&lt;&lt;Gesellschaftsname geändert</v>
      </c>
      <c r="S47" s="50"/>
      <c r="T47" s="50"/>
      <c r="U47" s="10" t="s">
        <v>313</v>
      </c>
      <c r="V47" s="10" t="s">
        <v>313</v>
      </c>
      <c r="W47" s="10" t="s">
        <v>314</v>
      </c>
      <c r="X47" s="10" t="s">
        <v>314</v>
      </c>
      <c r="Y47" s="10" t="s">
        <v>315</v>
      </c>
      <c r="Z47" s="10" t="s">
        <v>315</v>
      </c>
      <c r="AA47" s="6"/>
      <c r="AB47" s="58" t="str">
        <f t="shared" si="5"/>
        <v>;Märkte_Meldedaten_0145_Gesamtumsatz</v>
      </c>
      <c r="AC47" s="6" t="str">
        <f t="shared" si="5"/>
        <v>;Märkte_Meldedaten_0145_Gesamtumsatz</v>
      </c>
      <c r="AD47" s="6" t="str">
        <f t="shared" si="6"/>
        <v>;Märkte_Meldedaten_0145_EBITDA</v>
      </c>
      <c r="AE47" s="6" t="str">
        <f t="shared" si="6"/>
        <v>;Märkte_Meldedaten_0145_EBITDA</v>
      </c>
      <c r="AF47" s="6" t="str">
        <f t="shared" si="7"/>
        <v>;Märkte_Meldedaten_0145_JÜ</v>
      </c>
      <c r="AG47" s="59" t="str">
        <f t="shared" si="7"/>
        <v>;Märkte_Meldedaten_0145_JÜ</v>
      </c>
      <c r="AH47" s="6"/>
      <c r="AI47" s="6" t="s">
        <v>316</v>
      </c>
      <c r="AJ47" s="6"/>
      <c r="AK47" s="6"/>
      <c r="AL47" s="6"/>
      <c r="AM47" s="6"/>
      <c r="AN47" s="55" t="s">
        <v>317</v>
      </c>
      <c r="AO47" s="55" t="s">
        <v>318</v>
      </c>
      <c r="AP47" s="56">
        <v>33.200000000000003</v>
      </c>
      <c r="AQ47" s="55"/>
      <c r="AR47" s="55" t="s">
        <v>319</v>
      </c>
    </row>
    <row r="48" spans="1:44" ht="12" customHeight="1">
      <c r="A48" s="41" t="str">
        <f t="shared" si="8"/>
        <v>0301</v>
      </c>
      <c r="B48" s="62" t="s">
        <v>320</v>
      </c>
      <c r="C48" s="43" t="str">
        <f>IF(TEXT($B48,"0000")="0238","Guangdong Knauf New Build. Material Prod. Co. Ltd.",IF($B48="0139","OAO St. Petersburger Karton-/Polygraphiekombinat",IF(ISERROR(VLOOKUP($B48,$AJ$9:$AJ$29,1,0)),INDEX([1]Tabelle1!$B$1:$B$65536,MATCH(+$B48,[1]Tabelle1!$A$1:$A$65536,0),1),$AI48)))</f>
        <v>Norgips Norge AS</v>
      </c>
      <c r="D48" s="44"/>
      <c r="E48" s="43" t="str">
        <f>IF(B48="4100","Brasilien",IF(INDEX([2]Firmenliste!$A$9:$D$310,MATCH(TEXT(B48,"0000"),[2]Firmenliste!$B$9:$B$310,0),3)="Vereinigte Arabische Emirate","VAE",IF(INDEX([2]Firmenliste!$A$9:$D$310,MATCH(TEXT(B48,"0000"),[2]Firmenliste!$B$9:$B$310,0),3)="Tschechische Republik","Tschechien",INDEX([2]Firmenliste!$A$9:$D$310,MATCH(TEXT(B48,"0000"),[2]Firmenliste!$B$9:$B$310,0),3))))</f>
        <v>Norwegen</v>
      </c>
      <c r="F48" s="44"/>
      <c r="G48" s="45">
        <v>63.33</v>
      </c>
      <c r="H48" s="46"/>
      <c r="I48" s="47">
        <v>65.58</v>
      </c>
      <c r="J48" s="46"/>
      <c r="K48" s="48">
        <v>11.87</v>
      </c>
      <c r="L48" s="46"/>
      <c r="M48" s="47">
        <v>13.38</v>
      </c>
      <c r="N48" s="46"/>
      <c r="O48" s="48">
        <v>4.2699999999999996</v>
      </c>
      <c r="P48" s="46"/>
      <c r="Q48" s="47">
        <v>5.71</v>
      </c>
      <c r="R48" s="49" t="str">
        <f t="shared" si="9"/>
        <v/>
      </c>
      <c r="S48" s="50"/>
      <c r="T48" s="50"/>
      <c r="U48" s="10" t="s">
        <v>321</v>
      </c>
      <c r="V48" s="10" t="s">
        <v>321</v>
      </c>
      <c r="W48" s="10" t="s">
        <v>322</v>
      </c>
      <c r="X48" s="10" t="s">
        <v>322</v>
      </c>
      <c r="Y48" s="10" t="s">
        <v>323</v>
      </c>
      <c r="Z48" s="10" t="s">
        <v>323</v>
      </c>
      <c r="AA48" s="6"/>
      <c r="AB48" s="58" t="str">
        <f t="shared" si="5"/>
        <v>;Märkte_Meldedaten_0301_Gesamtumsatz</v>
      </c>
      <c r="AC48" s="6" t="str">
        <f t="shared" si="5"/>
        <v>;Märkte_Meldedaten_0301_Gesamtumsatz</v>
      </c>
      <c r="AD48" s="6" t="str">
        <f t="shared" si="6"/>
        <v>;Märkte_Meldedaten_0301_EBITDA</v>
      </c>
      <c r="AE48" s="6" t="str">
        <f t="shared" si="6"/>
        <v>;Märkte_Meldedaten_0301_EBITDA</v>
      </c>
      <c r="AF48" s="6" t="str">
        <f t="shared" si="7"/>
        <v>;Märkte_Meldedaten_0301_JÜ</v>
      </c>
      <c r="AG48" s="59" t="str">
        <f t="shared" si="7"/>
        <v>;Märkte_Meldedaten_0301_JÜ</v>
      </c>
      <c r="AH48" s="6"/>
      <c r="AI48" s="6" t="s">
        <v>324</v>
      </c>
      <c r="AJ48" s="6"/>
      <c r="AK48" s="6"/>
      <c r="AL48" s="6"/>
      <c r="AM48" s="6"/>
      <c r="AN48" s="55" t="s">
        <v>325</v>
      </c>
      <c r="AO48" s="55" t="s">
        <v>326</v>
      </c>
      <c r="AP48" s="56">
        <v>0</v>
      </c>
      <c r="AQ48" s="55"/>
      <c r="AR48" s="55" t="s">
        <v>327</v>
      </c>
    </row>
    <row r="49" spans="1:44" ht="12" customHeight="1">
      <c r="A49" s="41" t="str">
        <f t="shared" si="8"/>
        <v>4204</v>
      </c>
      <c r="B49" s="62" t="s">
        <v>328</v>
      </c>
      <c r="C49" s="43" t="str">
        <f>IF(TEXT($B49,"0000")="0238","Guangdong Knauf New Build. Material Prod. Co. Ltd.",IF($B49="0139","OAO St. Petersburger Karton-/Polygraphiekombinat",IF(ISERROR(VLOOKUP($B49,$AJ$9:$AJ$29,1,0)),INDEX([1]Tabelle1!$B$1:$B$65536,MATCH(+$B49,[1]Tabelle1!$A$1:$A$65536,0),1),$AI49)))</f>
        <v>Elosa Trading AG</v>
      </c>
      <c r="D49" s="44"/>
      <c r="E49" s="43" t="str">
        <f>IF(B49="4100","Brasilien",IF(INDEX([2]Firmenliste!$A$9:$D$310,MATCH(TEXT(B49,"0000"),[2]Firmenliste!$B$9:$B$310,0),3)="Vereinigte Arabische Emirate","VAE",IF(INDEX([2]Firmenliste!$A$9:$D$310,MATCH(TEXT(B49,"0000"),[2]Firmenliste!$B$9:$B$310,0),3)="Tschechische Republik","Tschechien",INDEX([2]Firmenliste!$A$9:$D$310,MATCH(TEXT(B49,"0000"),[2]Firmenliste!$B$9:$B$310,0),3))))</f>
        <v>Schweiz</v>
      </c>
      <c r="F49" s="44"/>
      <c r="G49" s="45">
        <v>78.06</v>
      </c>
      <c r="H49" s="46"/>
      <c r="I49" s="47">
        <v>65.349999999999994</v>
      </c>
      <c r="J49" s="46"/>
      <c r="K49" s="48">
        <v>2.69</v>
      </c>
      <c r="L49" s="46"/>
      <c r="M49" s="47">
        <v>2.42</v>
      </c>
      <c r="N49" s="46"/>
      <c r="O49" s="48">
        <v>2.13</v>
      </c>
      <c r="P49" s="46"/>
      <c r="Q49" s="47">
        <v>1.89</v>
      </c>
      <c r="R49" s="49" t="str">
        <f t="shared" si="9"/>
        <v/>
      </c>
      <c r="S49" s="50"/>
      <c r="T49" s="50"/>
      <c r="U49" s="10" t="s">
        <v>329</v>
      </c>
      <c r="V49" s="10" t="s">
        <v>329</v>
      </c>
      <c r="W49" s="10" t="s">
        <v>330</v>
      </c>
      <c r="X49" s="10" t="s">
        <v>330</v>
      </c>
      <c r="Y49" s="10" t="s">
        <v>331</v>
      </c>
      <c r="Z49" s="10" t="s">
        <v>331</v>
      </c>
      <c r="AA49" s="6"/>
      <c r="AB49" s="58" t="str">
        <f t="shared" ref="AB49:AC68" si="10">";Märkte_Meldedaten_"&amp;$B49&amp;"_Gesamtumsatz"</f>
        <v>;Märkte_Meldedaten_4204_Gesamtumsatz</v>
      </c>
      <c r="AC49" s="6" t="str">
        <f t="shared" si="10"/>
        <v>;Märkte_Meldedaten_4204_Gesamtumsatz</v>
      </c>
      <c r="AD49" s="6" t="str">
        <f t="shared" ref="AD49:AE68" si="11">";Märkte_Meldedaten_"&amp;$B49&amp;"_EBITDA"</f>
        <v>;Märkte_Meldedaten_4204_EBITDA</v>
      </c>
      <c r="AE49" s="6" t="str">
        <f t="shared" si="11"/>
        <v>;Märkte_Meldedaten_4204_EBITDA</v>
      </c>
      <c r="AF49" s="6" t="str">
        <f t="shared" ref="AF49:AG68" si="12">";Märkte_Meldedaten_"&amp;$B49&amp;"_JÜ"</f>
        <v>;Märkte_Meldedaten_4204_JÜ</v>
      </c>
      <c r="AG49" s="59" t="str">
        <f t="shared" si="12"/>
        <v>;Märkte_Meldedaten_4204_JÜ</v>
      </c>
      <c r="AH49" s="6"/>
      <c r="AI49" s="6" t="s">
        <v>332</v>
      </c>
      <c r="AJ49" s="6"/>
      <c r="AK49" s="6"/>
      <c r="AL49" s="6"/>
      <c r="AM49" s="6"/>
      <c r="AN49" s="55" t="s">
        <v>333</v>
      </c>
      <c r="AO49" s="55" t="s">
        <v>334</v>
      </c>
      <c r="AP49" s="56">
        <v>11.9</v>
      </c>
      <c r="AQ49" s="55"/>
      <c r="AR49" s="55" t="s">
        <v>72</v>
      </c>
    </row>
    <row r="50" spans="1:44" ht="12" customHeight="1">
      <c r="A50" s="41" t="str">
        <f t="shared" si="8"/>
        <v>4045</v>
      </c>
      <c r="B50" s="62" t="s">
        <v>335</v>
      </c>
      <c r="C50" s="43" t="str">
        <f>IF(TEXT($B50,"0000")="0238","Guangdong Knauf New Build. Material Prod. Co. Ltd.",IF($B50="0139","OAO St. Petersburger Karton-/Polygraphiekombinat",IF(ISERROR(VLOOKUP($B50,$AJ$9:$AJ$29,1,0)),INDEX([1]Tabelle1!$B$1:$B$65536,MATCH(+$B50,[1]Tabelle1!$A$1:$A$65536,0),1),$AI50)))</f>
        <v>Gabriel Technologie SA</v>
      </c>
      <c r="D50" s="44"/>
      <c r="E50" s="43" t="str">
        <f>IF(B50="4100","Brasilien",IF(INDEX([2]Firmenliste!$A$9:$D$310,MATCH(TEXT(B50,"0000"),[2]Firmenliste!$B$9:$B$310,0),3)="Vereinigte Arabische Emirate","VAE",IF(INDEX([2]Firmenliste!$A$9:$D$310,MATCH(TEXT(B50,"0000"),[2]Firmenliste!$B$9:$B$310,0),3)="Tschechische Republik","Tschechien",INDEX([2]Firmenliste!$A$9:$D$310,MATCH(TEXT(B50,"0000"),[2]Firmenliste!$B$9:$B$310,0),3))))</f>
        <v>Belgien</v>
      </c>
      <c r="F50" s="44"/>
      <c r="G50" s="45">
        <v>76.709999999999994</v>
      </c>
      <c r="H50" s="46"/>
      <c r="I50" s="47">
        <v>63.93</v>
      </c>
      <c r="J50" s="46"/>
      <c r="K50" s="48">
        <v>-0.52</v>
      </c>
      <c r="L50" s="46"/>
      <c r="M50" s="47">
        <v>4.8899999999999997</v>
      </c>
      <c r="N50" s="46"/>
      <c r="O50" s="48">
        <v>-1.35</v>
      </c>
      <c r="P50" s="46"/>
      <c r="Q50" s="47">
        <v>2.2400000000000002</v>
      </c>
      <c r="R50" s="49" t="str">
        <f t="shared" si="9"/>
        <v/>
      </c>
      <c r="S50" s="50"/>
      <c r="T50" s="50"/>
      <c r="U50" s="10" t="s">
        <v>336</v>
      </c>
      <c r="V50" s="10" t="s">
        <v>336</v>
      </c>
      <c r="W50" s="10" t="s">
        <v>337</v>
      </c>
      <c r="X50" s="10" t="s">
        <v>337</v>
      </c>
      <c r="Y50" s="10" t="s">
        <v>338</v>
      </c>
      <c r="Z50" s="10" t="s">
        <v>338</v>
      </c>
      <c r="AA50" s="6"/>
      <c r="AB50" s="58" t="str">
        <f t="shared" si="10"/>
        <v>;Märkte_Meldedaten_4045_Gesamtumsatz</v>
      </c>
      <c r="AC50" s="6" t="str">
        <f t="shared" si="10"/>
        <v>;Märkte_Meldedaten_4045_Gesamtumsatz</v>
      </c>
      <c r="AD50" s="6" t="str">
        <f t="shared" si="11"/>
        <v>;Märkte_Meldedaten_4045_EBITDA</v>
      </c>
      <c r="AE50" s="6" t="str">
        <f t="shared" si="11"/>
        <v>;Märkte_Meldedaten_4045_EBITDA</v>
      </c>
      <c r="AF50" s="6" t="str">
        <f t="shared" si="12"/>
        <v>;Märkte_Meldedaten_4045_JÜ</v>
      </c>
      <c r="AG50" s="59" t="str">
        <f t="shared" si="12"/>
        <v>;Märkte_Meldedaten_4045_JÜ</v>
      </c>
      <c r="AH50" s="6"/>
      <c r="AI50" s="6" t="s">
        <v>339</v>
      </c>
      <c r="AJ50" s="6"/>
      <c r="AK50" s="6"/>
      <c r="AL50" s="6"/>
      <c r="AM50" s="6"/>
      <c r="AN50" s="55" t="s">
        <v>340</v>
      </c>
      <c r="AO50" s="55" t="s">
        <v>341</v>
      </c>
      <c r="AP50" s="56">
        <v>0</v>
      </c>
      <c r="AQ50" s="55"/>
      <c r="AR50" s="55" t="s">
        <v>342</v>
      </c>
    </row>
    <row r="51" spans="1:44" ht="12" customHeight="1">
      <c r="A51" s="41" t="str">
        <f t="shared" si="8"/>
        <v>4244</v>
      </c>
      <c r="B51" s="62" t="s">
        <v>343</v>
      </c>
      <c r="C51" s="43" t="str">
        <f>IF(TEXT($B51,"0000")="0238","Guangdong Knauf New Build. Material Prod. Co. Ltd.",IF($B51="0139","OAO St. Petersburger Karton-/Polygraphiekombinat",IF(ISERROR(VLOOKUP($B51,$AJ$9:$AJ$29,1,0)),INDEX([1]Tabelle1!$B$1:$B$65536,MATCH(+$B51,[1]Tabelle1!$A$1:$A$65536,0),1),$AI51)))</f>
        <v>Silvercote, LLC</v>
      </c>
      <c r="D51" s="44"/>
      <c r="E51" s="43" t="str">
        <f>IF(B51="4100","Brasilien",IF(INDEX([2]Firmenliste!$A$9:$D$310,MATCH(TEXT(B51,"0000"),[2]Firmenliste!$B$9:$B$310,0),3)="Vereinigte Arabische Emirate","VAE",IF(INDEX([2]Firmenliste!$A$9:$D$310,MATCH(TEXT(B51,"0000"),[2]Firmenliste!$B$9:$B$310,0),3)="Tschechische Republik","Tschechien",INDEX([2]Firmenliste!$A$9:$D$310,MATCH(TEXT(B51,"0000"),[2]Firmenliste!$B$9:$B$310,0),3))))</f>
        <v>USA</v>
      </c>
      <c r="F51" s="44"/>
      <c r="G51" s="45">
        <v>70.98</v>
      </c>
      <c r="H51" s="46"/>
      <c r="I51" s="47">
        <v>63.08</v>
      </c>
      <c r="J51" s="46"/>
      <c r="K51" s="48">
        <v>-0.46</v>
      </c>
      <c r="L51" s="46"/>
      <c r="M51" s="47">
        <v>-1.55</v>
      </c>
      <c r="N51" s="46"/>
      <c r="O51" s="48">
        <v>-1.97</v>
      </c>
      <c r="P51" s="46"/>
      <c r="Q51" s="47">
        <v>-4.18</v>
      </c>
      <c r="R51" s="49" t="str">
        <f t="shared" si="9"/>
        <v/>
      </c>
      <c r="S51" s="50"/>
      <c r="T51" s="50"/>
      <c r="U51" s="10" t="s">
        <v>344</v>
      </c>
      <c r="V51" s="10" t="s">
        <v>344</v>
      </c>
      <c r="W51" s="10" t="s">
        <v>345</v>
      </c>
      <c r="X51" s="10" t="s">
        <v>345</v>
      </c>
      <c r="Y51" s="10" t="s">
        <v>346</v>
      </c>
      <c r="Z51" s="10" t="s">
        <v>346</v>
      </c>
      <c r="AA51" s="6"/>
      <c r="AB51" s="58" t="str">
        <f t="shared" si="10"/>
        <v>;Märkte_Meldedaten_4244_Gesamtumsatz</v>
      </c>
      <c r="AC51" s="6" t="str">
        <f t="shared" si="10"/>
        <v>;Märkte_Meldedaten_4244_Gesamtumsatz</v>
      </c>
      <c r="AD51" s="6" t="str">
        <f t="shared" si="11"/>
        <v>;Märkte_Meldedaten_4244_EBITDA</v>
      </c>
      <c r="AE51" s="6" t="str">
        <f t="shared" si="11"/>
        <v>;Märkte_Meldedaten_4244_EBITDA</v>
      </c>
      <c r="AF51" s="6" t="str">
        <f t="shared" si="12"/>
        <v>;Märkte_Meldedaten_4244_JÜ</v>
      </c>
      <c r="AG51" s="59" t="str">
        <f t="shared" si="12"/>
        <v>;Märkte_Meldedaten_4244_JÜ</v>
      </c>
      <c r="AH51" s="6"/>
      <c r="AI51" s="6" t="s">
        <v>347</v>
      </c>
      <c r="AJ51" s="6"/>
      <c r="AK51" s="6"/>
      <c r="AL51" s="6"/>
      <c r="AM51" s="6"/>
      <c r="AN51" s="55" t="s">
        <v>348</v>
      </c>
      <c r="AO51" s="55" t="s">
        <v>349</v>
      </c>
      <c r="AP51" s="56">
        <v>-3.9</v>
      </c>
      <c r="AQ51" s="55"/>
      <c r="AR51" s="55" t="s">
        <v>350</v>
      </c>
    </row>
    <row r="52" spans="1:44" ht="12" customHeight="1">
      <c r="A52" s="41" t="str">
        <f t="shared" si="8"/>
        <v>0278</v>
      </c>
      <c r="B52" s="62" t="s">
        <v>351</v>
      </c>
      <c r="C52" s="43" t="str">
        <f>IF(TEXT($B52,"0000")="0238","Guangdong Knauf New Build. Material Prod. Co. Ltd.",IF($B52="0139","OAO St. Petersburger Karton-/Polygraphiekombinat",IF(ISERROR(VLOOKUP($B52,$AJ$9:$AJ$29,1,0)),INDEX([1]Tabelle1!$B$1:$B$65536,MATCH(+$B52,[1]Tabelle1!$A$1:$A$65536,0),1),$AI52)))</f>
        <v>SAKRET Bausysteme GmbH &amp; Co. KG</v>
      </c>
      <c r="D52" s="44"/>
      <c r="E52" s="43" t="str">
        <f>IF(B52="4100","Brasilien",IF(INDEX([2]Firmenliste!$A$9:$D$310,MATCH(TEXT(B52,"0000"),[2]Firmenliste!$B$9:$B$310,0),3)="Vereinigte Arabische Emirate","VAE",IF(INDEX([2]Firmenliste!$A$9:$D$310,MATCH(TEXT(B52,"0000"),[2]Firmenliste!$B$9:$B$310,0),3)="Tschechische Republik","Tschechien",INDEX([2]Firmenliste!$A$9:$D$310,MATCH(TEXT(B52,"0000"),[2]Firmenliste!$B$9:$B$310,0),3))))</f>
        <v>Deutschland</v>
      </c>
      <c r="F52" s="44"/>
      <c r="G52" s="45">
        <v>62.74</v>
      </c>
      <c r="H52" s="46"/>
      <c r="I52" s="47">
        <v>61.61</v>
      </c>
      <c r="J52" s="46"/>
      <c r="K52" s="48">
        <v>6.01</v>
      </c>
      <c r="L52" s="46"/>
      <c r="M52" s="47">
        <v>5.66</v>
      </c>
      <c r="N52" s="46"/>
      <c r="O52" s="48">
        <v>5.58</v>
      </c>
      <c r="P52" s="46"/>
      <c r="Q52" s="47">
        <v>5.94</v>
      </c>
      <c r="R52" s="49" t="str">
        <f t="shared" si="9"/>
        <v/>
      </c>
      <c r="S52" s="50"/>
      <c r="T52" s="50"/>
      <c r="U52" s="10" t="s">
        <v>352</v>
      </c>
      <c r="V52" s="10" t="s">
        <v>352</v>
      </c>
      <c r="W52" s="10" t="s">
        <v>353</v>
      </c>
      <c r="X52" s="10" t="s">
        <v>353</v>
      </c>
      <c r="Y52" s="10" t="s">
        <v>354</v>
      </c>
      <c r="Z52" s="10" t="s">
        <v>354</v>
      </c>
      <c r="AA52" s="6"/>
      <c r="AB52" s="58" t="str">
        <f t="shared" si="10"/>
        <v>;Märkte_Meldedaten_0278_Gesamtumsatz</v>
      </c>
      <c r="AC52" s="6" t="str">
        <f t="shared" si="10"/>
        <v>;Märkte_Meldedaten_0278_Gesamtumsatz</v>
      </c>
      <c r="AD52" s="6" t="str">
        <f t="shared" si="11"/>
        <v>;Märkte_Meldedaten_0278_EBITDA</v>
      </c>
      <c r="AE52" s="6" t="str">
        <f t="shared" si="11"/>
        <v>;Märkte_Meldedaten_0278_EBITDA</v>
      </c>
      <c r="AF52" s="6" t="str">
        <f t="shared" si="12"/>
        <v>;Märkte_Meldedaten_0278_JÜ</v>
      </c>
      <c r="AG52" s="59" t="str">
        <f t="shared" si="12"/>
        <v>;Märkte_Meldedaten_0278_JÜ</v>
      </c>
      <c r="AH52" s="6"/>
      <c r="AI52" s="6" t="s">
        <v>355</v>
      </c>
      <c r="AJ52" s="6"/>
      <c r="AK52" s="6"/>
      <c r="AL52" s="6"/>
      <c r="AM52" s="6"/>
      <c r="AN52" s="55" t="s">
        <v>356</v>
      </c>
      <c r="AO52" s="55" t="s">
        <v>183</v>
      </c>
      <c r="AP52" s="56">
        <v>7.9</v>
      </c>
      <c r="AQ52" s="55"/>
      <c r="AR52" s="55" t="s">
        <v>179</v>
      </c>
    </row>
    <row r="53" spans="1:44" ht="12" customHeight="1">
      <c r="A53" s="41" t="str">
        <f t="shared" si="8"/>
        <v>4002</v>
      </c>
      <c r="B53" s="62" t="s">
        <v>357</v>
      </c>
      <c r="C53" s="43" t="str">
        <f>IF(TEXT($B53,"0000")="0238","Guangdong Knauf New Build. Material Prod. Co. Ltd.",IF($B53="0139","OAO St. Petersburger Karton-/Polygraphiekombinat",IF(ISERROR(VLOOKUP($B53,$AJ$9:$AJ$29,1,0)),INDEX([1]Tabelle1!$B$1:$B$65536,MATCH(+$B53,[1]Tabelle1!$A$1:$A$65536,0),1),$AI53)))</f>
        <v>Knauf EST SAS</v>
      </c>
      <c r="D53" s="44"/>
      <c r="E53" s="43" t="str">
        <f>IF(B53="4100","Brasilien",IF(INDEX([2]Firmenliste!$A$9:$D$310,MATCH(TEXT(B53,"0000"),[2]Firmenliste!$B$9:$B$310,0),3)="Vereinigte Arabische Emirate","VAE",IF(INDEX([2]Firmenliste!$A$9:$D$310,MATCH(TEXT(B53,"0000"),[2]Firmenliste!$B$9:$B$310,0),3)="Tschechische Republik","Tschechien",INDEX([2]Firmenliste!$A$9:$D$310,MATCH(TEXT(B53,"0000"),[2]Firmenliste!$B$9:$B$310,0),3))))</f>
        <v>Frankreich</v>
      </c>
      <c r="F53" s="44"/>
      <c r="G53" s="45">
        <v>65.69</v>
      </c>
      <c r="H53" s="46"/>
      <c r="I53" s="47">
        <v>59.68</v>
      </c>
      <c r="J53" s="46"/>
      <c r="K53" s="48">
        <v>4.4000000000000004</v>
      </c>
      <c r="L53" s="46"/>
      <c r="M53" s="47">
        <v>3.83</v>
      </c>
      <c r="N53" s="46"/>
      <c r="O53" s="48">
        <v>1.7</v>
      </c>
      <c r="P53" s="46"/>
      <c r="Q53" s="47">
        <v>1.1499999999999999</v>
      </c>
      <c r="R53" s="49" t="str">
        <f t="shared" si="9"/>
        <v/>
      </c>
      <c r="S53" s="50"/>
      <c r="T53" s="50"/>
      <c r="U53" s="10" t="s">
        <v>358</v>
      </c>
      <c r="V53" s="10" t="s">
        <v>358</v>
      </c>
      <c r="W53" s="10" t="s">
        <v>359</v>
      </c>
      <c r="X53" s="10" t="s">
        <v>359</v>
      </c>
      <c r="Y53" s="10" t="s">
        <v>360</v>
      </c>
      <c r="Z53" s="10" t="s">
        <v>360</v>
      </c>
      <c r="AA53" s="6"/>
      <c r="AB53" s="58" t="str">
        <f t="shared" si="10"/>
        <v>;Märkte_Meldedaten_4002_Gesamtumsatz</v>
      </c>
      <c r="AC53" s="6" t="str">
        <f t="shared" si="10"/>
        <v>;Märkte_Meldedaten_4002_Gesamtumsatz</v>
      </c>
      <c r="AD53" s="6" t="str">
        <f t="shared" si="11"/>
        <v>;Märkte_Meldedaten_4002_EBITDA</v>
      </c>
      <c r="AE53" s="6" t="str">
        <f t="shared" si="11"/>
        <v>;Märkte_Meldedaten_4002_EBITDA</v>
      </c>
      <c r="AF53" s="6" t="str">
        <f t="shared" si="12"/>
        <v>;Märkte_Meldedaten_4002_JÜ</v>
      </c>
      <c r="AG53" s="59" t="str">
        <f t="shared" si="12"/>
        <v>;Märkte_Meldedaten_4002_JÜ</v>
      </c>
      <c r="AH53" s="6"/>
      <c r="AI53" s="6" t="s">
        <v>361</v>
      </c>
      <c r="AJ53" s="6"/>
      <c r="AK53" s="6"/>
      <c r="AL53" s="6"/>
      <c r="AM53" s="6"/>
      <c r="AN53" s="55" t="s">
        <v>362</v>
      </c>
      <c r="AO53" s="55" t="s">
        <v>363</v>
      </c>
      <c r="AP53" s="56">
        <v>0.5</v>
      </c>
      <c r="AQ53" s="55"/>
      <c r="AR53" s="55" t="s">
        <v>364</v>
      </c>
    </row>
    <row r="54" spans="1:44" ht="12" customHeight="1">
      <c r="A54" s="41" t="str">
        <f t="shared" si="8"/>
        <v>0030</v>
      </c>
      <c r="B54" s="62" t="s">
        <v>135</v>
      </c>
      <c r="C54" s="43" t="str">
        <f>IF(TEXT($B54,"0000")="0238","Guangdong Knauf New Build. Material Prod. Co. Ltd.",IF($B54="0139","OAO St. Petersburger Karton-/Polygraphiekombinat",IF(ISERROR(VLOOKUP($B54,$AJ$9:$AJ$29,1,0)),INDEX([1]Tabelle1!$B$1:$B$65536,MATCH(+$B54,[1]Tabelle1!$A$1:$A$65536,0),1),$AI54)))</f>
        <v>Danogips GmbH &amp; Co. KG</v>
      </c>
      <c r="D54" s="44"/>
      <c r="E54" s="43" t="str">
        <f>IF(B54="4100","Brasilien",IF(INDEX([2]Firmenliste!$A$9:$D$310,MATCH(TEXT(B54,"0000"),[2]Firmenliste!$B$9:$B$310,0),3)="Vereinigte Arabische Emirate","VAE",IF(INDEX([2]Firmenliste!$A$9:$D$310,MATCH(TEXT(B54,"0000"),[2]Firmenliste!$B$9:$B$310,0),3)="Tschechische Republik","Tschechien",INDEX([2]Firmenliste!$A$9:$D$310,MATCH(TEXT(B54,"0000"),[2]Firmenliste!$B$9:$B$310,0),3))))</f>
        <v>Deutschland</v>
      </c>
      <c r="F54" s="44"/>
      <c r="G54" s="45">
        <v>54.75</v>
      </c>
      <c r="H54" s="46"/>
      <c r="I54" s="47">
        <v>58.82</v>
      </c>
      <c r="J54" s="46"/>
      <c r="K54" s="48">
        <v>7.9</v>
      </c>
      <c r="L54" s="46"/>
      <c r="M54" s="47">
        <v>9.92</v>
      </c>
      <c r="N54" s="46"/>
      <c r="O54" s="48">
        <v>6.15</v>
      </c>
      <c r="P54" s="46"/>
      <c r="Q54" s="47">
        <v>7.82</v>
      </c>
      <c r="R54" s="49" t="str">
        <f t="shared" si="9"/>
        <v/>
      </c>
      <c r="S54" s="50"/>
      <c r="T54" s="50"/>
      <c r="U54" s="10" t="s">
        <v>365</v>
      </c>
      <c r="V54" s="10" t="s">
        <v>365</v>
      </c>
      <c r="W54" s="10" t="s">
        <v>366</v>
      </c>
      <c r="X54" s="10" t="s">
        <v>366</v>
      </c>
      <c r="Y54" s="10" t="s">
        <v>367</v>
      </c>
      <c r="Z54" s="10" t="s">
        <v>367</v>
      </c>
      <c r="AA54" s="6"/>
      <c r="AB54" s="58" t="str">
        <f t="shared" si="10"/>
        <v>;Märkte_Meldedaten_0030_Gesamtumsatz</v>
      </c>
      <c r="AC54" s="6" t="str">
        <f t="shared" si="10"/>
        <v>;Märkte_Meldedaten_0030_Gesamtumsatz</v>
      </c>
      <c r="AD54" s="6" t="str">
        <f t="shared" si="11"/>
        <v>;Märkte_Meldedaten_0030_EBITDA</v>
      </c>
      <c r="AE54" s="6" t="str">
        <f t="shared" si="11"/>
        <v>;Märkte_Meldedaten_0030_EBITDA</v>
      </c>
      <c r="AF54" s="6" t="str">
        <f t="shared" si="12"/>
        <v>;Märkte_Meldedaten_0030_JÜ</v>
      </c>
      <c r="AG54" s="59" t="str">
        <f t="shared" si="12"/>
        <v>;Märkte_Meldedaten_0030_JÜ</v>
      </c>
      <c r="AH54" s="6"/>
      <c r="AI54" s="6" t="s">
        <v>134</v>
      </c>
      <c r="AJ54" s="6"/>
      <c r="AK54" s="6"/>
      <c r="AL54" s="6"/>
      <c r="AM54" s="6"/>
      <c r="AN54" s="55" t="s">
        <v>368</v>
      </c>
      <c r="AO54" s="55" t="s">
        <v>369</v>
      </c>
      <c r="AP54" s="56">
        <v>4.5999999999999996</v>
      </c>
      <c r="AQ54" s="55"/>
      <c r="AR54" s="55" t="s">
        <v>370</v>
      </c>
    </row>
    <row r="55" spans="1:44" ht="12" customHeight="1">
      <c r="A55" s="41" t="str">
        <f t="shared" si="8"/>
        <v>0150</v>
      </c>
      <c r="B55" s="62" t="s">
        <v>371</v>
      </c>
      <c r="C55" s="43" t="str">
        <f>IF(TEXT($B55,"0000")="0238","Guangdong Knauf New Build. Material Prod. Co. Ltd.",IF($B55="0139","OAO St. Petersburger Karton-/Polygraphiekombinat",IF(ISERROR(VLOOKUP($B55,$AJ$9:$AJ$29,1,0)),INDEX([1]Tabelle1!$B$1:$B$65536,MATCH(+$B55,[1]Tabelle1!$A$1:$A$65536,0),1),$AI55)))</f>
        <v>Knauf Gips Kiev TOV</v>
      </c>
      <c r="D55" s="44"/>
      <c r="E55" s="43" t="str">
        <f>IF(B55="4100","Brasilien",IF(INDEX([2]Firmenliste!$A$9:$D$310,MATCH(TEXT(B55,"0000"),[2]Firmenliste!$B$9:$B$310,0),3)="Vereinigte Arabische Emirate","VAE",IF(INDEX([2]Firmenliste!$A$9:$D$310,MATCH(TEXT(B55,"0000"),[2]Firmenliste!$B$9:$B$310,0),3)="Tschechische Republik","Tschechien",INDEX([2]Firmenliste!$A$9:$D$310,MATCH(TEXT(B55,"0000"),[2]Firmenliste!$B$9:$B$310,0),3))))</f>
        <v>Ukraine</v>
      </c>
      <c r="F55" s="44"/>
      <c r="G55" s="45">
        <v>39.44</v>
      </c>
      <c r="H55" s="46"/>
      <c r="I55" s="47">
        <v>58.11</v>
      </c>
      <c r="J55" s="46"/>
      <c r="K55" s="48">
        <v>1.65</v>
      </c>
      <c r="L55" s="46"/>
      <c r="M55" s="47">
        <v>2.27</v>
      </c>
      <c r="N55" s="46"/>
      <c r="O55" s="48">
        <v>0.93</v>
      </c>
      <c r="P55" s="46"/>
      <c r="Q55" s="47">
        <v>1.69</v>
      </c>
      <c r="R55" s="49" t="str">
        <f t="shared" si="9"/>
        <v/>
      </c>
      <c r="S55" s="50"/>
      <c r="T55" s="50"/>
      <c r="U55" s="10" t="s">
        <v>372</v>
      </c>
      <c r="V55" s="10" t="s">
        <v>372</v>
      </c>
      <c r="W55" s="10" t="s">
        <v>373</v>
      </c>
      <c r="X55" s="10" t="s">
        <v>373</v>
      </c>
      <c r="Y55" s="10" t="s">
        <v>374</v>
      </c>
      <c r="Z55" s="10" t="s">
        <v>374</v>
      </c>
      <c r="AA55" s="6"/>
      <c r="AB55" s="58" t="str">
        <f t="shared" si="10"/>
        <v>;Märkte_Meldedaten_0150_Gesamtumsatz</v>
      </c>
      <c r="AC55" s="6" t="str">
        <f t="shared" si="10"/>
        <v>;Märkte_Meldedaten_0150_Gesamtumsatz</v>
      </c>
      <c r="AD55" s="6" t="str">
        <f t="shared" si="11"/>
        <v>;Märkte_Meldedaten_0150_EBITDA</v>
      </c>
      <c r="AE55" s="6" t="str">
        <f t="shared" si="11"/>
        <v>;Märkte_Meldedaten_0150_EBITDA</v>
      </c>
      <c r="AF55" s="6" t="str">
        <f t="shared" si="12"/>
        <v>;Märkte_Meldedaten_0150_JÜ</v>
      </c>
      <c r="AG55" s="59" t="str">
        <f t="shared" si="12"/>
        <v>;Märkte_Meldedaten_0150_JÜ</v>
      </c>
      <c r="AH55" s="6"/>
      <c r="AI55" s="6" t="s">
        <v>375</v>
      </c>
      <c r="AJ55" s="6"/>
      <c r="AK55" s="6"/>
      <c r="AL55" s="6"/>
      <c r="AM55" s="6"/>
      <c r="AN55" s="55" t="s">
        <v>376</v>
      </c>
      <c r="AO55" s="55" t="s">
        <v>377</v>
      </c>
      <c r="AP55" s="56">
        <v>0.3</v>
      </c>
      <c r="AQ55" s="55"/>
      <c r="AR55" s="55" t="s">
        <v>378</v>
      </c>
    </row>
    <row r="56" spans="1:44" ht="12" customHeight="1">
      <c r="A56" s="41" t="str">
        <f t="shared" si="8"/>
        <v>4005</v>
      </c>
      <c r="B56" s="62" t="s">
        <v>379</v>
      </c>
      <c r="C56" s="43" t="str">
        <f>IF(TEXT($B56,"0000")="0238","Guangdong Knauf New Build. Material Prod. Co. Ltd.",IF($B56="0139","OAO St. Petersburger Karton-/Polygraphiekombinat",IF(ISERROR(VLOOKUP($B56,$AJ$9:$AJ$29,1,0)),INDEX([1]Tabelle1!$B$1:$B$65536,MATCH(+$B56,[1]Tabelle1!$A$1:$A$65536,0),1),$AI56)))</f>
        <v>Knauf Sud Ouest SAS</v>
      </c>
      <c r="D56" s="44"/>
      <c r="E56" s="43" t="str">
        <f>IF(B56="4100","Brasilien",IF(INDEX([2]Firmenliste!$A$9:$D$310,MATCH(TEXT(B56,"0000"),[2]Firmenliste!$B$9:$B$310,0),3)="Vereinigte Arabische Emirate","VAE",IF(INDEX([2]Firmenliste!$A$9:$D$310,MATCH(TEXT(B56,"0000"),[2]Firmenliste!$B$9:$B$310,0),3)="Tschechische Republik","Tschechien",INDEX([2]Firmenliste!$A$9:$D$310,MATCH(TEXT(B56,"0000"),[2]Firmenliste!$B$9:$B$310,0),3))))</f>
        <v>Frankreich</v>
      </c>
      <c r="F56" s="44"/>
      <c r="G56" s="45">
        <v>61.24</v>
      </c>
      <c r="H56" s="46"/>
      <c r="I56" s="47">
        <v>56.87</v>
      </c>
      <c r="J56" s="46"/>
      <c r="K56" s="48">
        <v>3.82</v>
      </c>
      <c r="L56" s="46"/>
      <c r="M56" s="47">
        <v>3.8</v>
      </c>
      <c r="N56" s="46"/>
      <c r="O56" s="48">
        <v>1.57</v>
      </c>
      <c r="P56" s="46"/>
      <c r="Q56" s="47">
        <v>1.66</v>
      </c>
      <c r="R56" s="49" t="str">
        <f t="shared" si="9"/>
        <v/>
      </c>
      <c r="S56" s="50"/>
      <c r="T56" s="50"/>
      <c r="U56" s="10" t="s">
        <v>380</v>
      </c>
      <c r="V56" s="10" t="s">
        <v>380</v>
      </c>
      <c r="W56" s="10" t="s">
        <v>381</v>
      </c>
      <c r="X56" s="10" t="s">
        <v>381</v>
      </c>
      <c r="Y56" s="10" t="s">
        <v>382</v>
      </c>
      <c r="Z56" s="10" t="s">
        <v>382</v>
      </c>
      <c r="AA56" s="6"/>
      <c r="AB56" s="58" t="str">
        <f t="shared" si="10"/>
        <v>;Märkte_Meldedaten_4005_Gesamtumsatz</v>
      </c>
      <c r="AC56" s="6" t="str">
        <f t="shared" si="10"/>
        <v>;Märkte_Meldedaten_4005_Gesamtumsatz</v>
      </c>
      <c r="AD56" s="6" t="str">
        <f t="shared" si="11"/>
        <v>;Märkte_Meldedaten_4005_EBITDA</v>
      </c>
      <c r="AE56" s="6" t="str">
        <f t="shared" si="11"/>
        <v>;Märkte_Meldedaten_4005_EBITDA</v>
      </c>
      <c r="AF56" s="6" t="str">
        <f t="shared" si="12"/>
        <v>;Märkte_Meldedaten_4005_JÜ</v>
      </c>
      <c r="AG56" s="59" t="str">
        <f t="shared" si="12"/>
        <v>;Märkte_Meldedaten_4005_JÜ</v>
      </c>
      <c r="AH56" s="6"/>
      <c r="AI56" s="6" t="s">
        <v>383</v>
      </c>
      <c r="AJ56" s="6"/>
      <c r="AK56" s="6"/>
      <c r="AL56" s="6"/>
      <c r="AM56" s="6"/>
      <c r="AN56" s="55" t="s">
        <v>384</v>
      </c>
      <c r="AO56" s="55" t="s">
        <v>385</v>
      </c>
      <c r="AP56" s="56">
        <v>0.4</v>
      </c>
      <c r="AQ56" s="55"/>
      <c r="AR56" s="55" t="s">
        <v>386</v>
      </c>
    </row>
    <row r="57" spans="1:44" ht="12" customHeight="1">
      <c r="A57" s="41" t="str">
        <f t="shared" si="8"/>
        <v>4216</v>
      </c>
      <c r="B57" s="62" t="s">
        <v>387</v>
      </c>
      <c r="C57" s="43" t="str">
        <f>IF(TEXT($B57,"0000")="0238","Guangdong Knauf New Build. Material Prod. Co. Ltd.",IF($B57="0139","OAO St. Petersburger Karton-/Polygraphiekombinat",IF(ISERROR(VLOOKUP($B57,$AJ$9:$AJ$29,1,0)),INDEX([1]Tabelle1!$B$1:$B$65536,MATCH(+$B57,[1]Tabelle1!$A$1:$A$65536,0),1),$AI57)))</f>
        <v>Knauf Insulation spol. s r.o.</v>
      </c>
      <c r="D57" s="44"/>
      <c r="E57" s="43" t="str">
        <f>IF(B57="4100","Brasilien",IF(INDEX([2]Firmenliste!$A$9:$D$310,MATCH(TEXT(B57,"0000"),[2]Firmenliste!$B$9:$B$310,0),3)="Vereinigte Arabische Emirate","VAE",IF(INDEX([2]Firmenliste!$A$9:$D$310,MATCH(TEXT(B57,"0000"),[2]Firmenliste!$B$9:$B$310,0),3)="Tschechische Republik","Tschechien",INDEX([2]Firmenliste!$A$9:$D$310,MATCH(TEXT(B57,"0000"),[2]Firmenliste!$B$9:$B$310,0),3))))</f>
        <v>Tschechien</v>
      </c>
      <c r="F57" s="44"/>
      <c r="G57" s="45">
        <v>56.46</v>
      </c>
      <c r="H57" s="46"/>
      <c r="I57" s="47">
        <v>56.48</v>
      </c>
      <c r="J57" s="46"/>
      <c r="K57" s="48">
        <v>15.95</v>
      </c>
      <c r="L57" s="46"/>
      <c r="M57" s="47">
        <v>14.87</v>
      </c>
      <c r="N57" s="46"/>
      <c r="O57" s="48">
        <v>9.75</v>
      </c>
      <c r="P57" s="46"/>
      <c r="Q57" s="47">
        <v>7.38</v>
      </c>
      <c r="R57" s="49" t="str">
        <f t="shared" si="9"/>
        <v/>
      </c>
      <c r="S57" s="50"/>
      <c r="T57" s="50"/>
      <c r="U57" s="10" t="s">
        <v>388</v>
      </c>
      <c r="V57" s="10" t="s">
        <v>388</v>
      </c>
      <c r="W57" s="10" t="s">
        <v>389</v>
      </c>
      <c r="X57" s="10" t="s">
        <v>389</v>
      </c>
      <c r="Y57" s="10" t="s">
        <v>390</v>
      </c>
      <c r="Z57" s="10" t="s">
        <v>390</v>
      </c>
      <c r="AA57" s="6"/>
      <c r="AB57" s="58" t="str">
        <f t="shared" si="10"/>
        <v>;Märkte_Meldedaten_4216_Gesamtumsatz</v>
      </c>
      <c r="AC57" s="6" t="str">
        <f t="shared" si="10"/>
        <v>;Märkte_Meldedaten_4216_Gesamtumsatz</v>
      </c>
      <c r="AD57" s="6" t="str">
        <f t="shared" si="11"/>
        <v>;Märkte_Meldedaten_4216_EBITDA</v>
      </c>
      <c r="AE57" s="6" t="str">
        <f t="shared" si="11"/>
        <v>;Märkte_Meldedaten_4216_EBITDA</v>
      </c>
      <c r="AF57" s="6" t="str">
        <f t="shared" si="12"/>
        <v>;Märkte_Meldedaten_4216_JÜ</v>
      </c>
      <c r="AG57" s="59" t="str">
        <f t="shared" si="12"/>
        <v>;Märkte_Meldedaten_4216_JÜ</v>
      </c>
      <c r="AH57" s="6"/>
      <c r="AI57" s="6" t="s">
        <v>391</v>
      </c>
      <c r="AJ57" s="6"/>
      <c r="AK57" s="6"/>
      <c r="AL57" s="6"/>
      <c r="AM57" s="6"/>
      <c r="AN57" s="55" t="s">
        <v>392</v>
      </c>
      <c r="AO57" s="55" t="s">
        <v>192</v>
      </c>
      <c r="AP57" s="56">
        <v>26.8</v>
      </c>
      <c r="AQ57" s="55"/>
      <c r="AR57" s="55" t="s">
        <v>188</v>
      </c>
    </row>
    <row r="58" spans="1:44" ht="12" customHeight="1">
      <c r="A58" s="41" t="str">
        <f t="shared" si="8"/>
        <v>4302</v>
      </c>
      <c r="B58" s="62" t="s">
        <v>393</v>
      </c>
      <c r="C58" s="43" t="str">
        <f>IF(TEXT($B58,"0000")="0238","Guangdong Knauf New Build. Material Prod. Co. Ltd.",IF($B58="0139","OAO St. Petersburger Karton-/Polygraphiekombinat",IF(ISERROR(VLOOKUP($B58,$AJ$9:$AJ$29,1,0)),INDEX([1]Tabelle1!$B$1:$B$65536,MATCH(+$B58,[1]Tabelle1!$A$1:$A$65536,0),1),$AI58)))</f>
        <v>Knauf Insulation Operation GmbH, Simbach am Inn</v>
      </c>
      <c r="D58" s="44"/>
      <c r="E58" s="43" t="str">
        <f>IF(B58="4100","Brasilien",IF(INDEX([2]Firmenliste!$A$9:$D$310,MATCH(TEXT(B58,"0000"),[2]Firmenliste!$B$9:$B$310,0),3)="Vereinigte Arabische Emirate","VAE",IF(INDEX([2]Firmenliste!$A$9:$D$310,MATCH(TEXT(B58,"0000"),[2]Firmenliste!$B$9:$B$310,0),3)="Tschechische Republik","Tschechien",INDEX([2]Firmenliste!$A$9:$D$310,MATCH(TEXT(B58,"0000"),[2]Firmenliste!$B$9:$B$310,0),3))))</f>
        <v>Deutschland</v>
      </c>
      <c r="F58" s="44"/>
      <c r="G58" s="45">
        <v>41.33</v>
      </c>
      <c r="H58" s="46"/>
      <c r="I58" s="47">
        <v>55.6</v>
      </c>
      <c r="J58" s="46"/>
      <c r="K58" s="48">
        <v>6.89</v>
      </c>
      <c r="L58" s="46"/>
      <c r="M58" s="47">
        <v>8.5</v>
      </c>
      <c r="N58" s="46"/>
      <c r="O58" s="48">
        <v>3.26</v>
      </c>
      <c r="P58" s="46"/>
      <c r="Q58" s="47">
        <v>5.44</v>
      </c>
      <c r="R58" s="49" t="str">
        <f t="shared" si="9"/>
        <v/>
      </c>
      <c r="S58" s="50"/>
      <c r="T58" s="50"/>
      <c r="U58" s="10" t="s">
        <v>394</v>
      </c>
      <c r="V58" s="10" t="s">
        <v>394</v>
      </c>
      <c r="W58" s="10" t="s">
        <v>395</v>
      </c>
      <c r="X58" s="10" t="s">
        <v>395</v>
      </c>
      <c r="Y58" s="10" t="s">
        <v>396</v>
      </c>
      <c r="Z58" s="10" t="s">
        <v>396</v>
      </c>
      <c r="AA58" s="6"/>
      <c r="AB58" s="58" t="str">
        <f t="shared" si="10"/>
        <v>;Märkte_Meldedaten_4302_Gesamtumsatz</v>
      </c>
      <c r="AC58" s="6" t="str">
        <f t="shared" si="10"/>
        <v>;Märkte_Meldedaten_4302_Gesamtumsatz</v>
      </c>
      <c r="AD58" s="6" t="str">
        <f t="shared" si="11"/>
        <v>;Märkte_Meldedaten_4302_EBITDA</v>
      </c>
      <c r="AE58" s="6" t="str">
        <f t="shared" si="11"/>
        <v>;Märkte_Meldedaten_4302_EBITDA</v>
      </c>
      <c r="AF58" s="6" t="str">
        <f t="shared" si="12"/>
        <v>;Märkte_Meldedaten_4302_JÜ</v>
      </c>
      <c r="AG58" s="59" t="str">
        <f t="shared" si="12"/>
        <v>;Märkte_Meldedaten_4302_JÜ</v>
      </c>
      <c r="AH58" s="6"/>
      <c r="AI58" s="6" t="s">
        <v>397</v>
      </c>
      <c r="AJ58" s="6"/>
      <c r="AK58" s="6"/>
      <c r="AL58" s="6"/>
      <c r="AM58" s="6"/>
      <c r="AN58" s="55" t="s">
        <v>398</v>
      </c>
      <c r="AO58" s="55" t="s">
        <v>399</v>
      </c>
      <c r="AP58" s="56">
        <v>4.5999999999999996</v>
      </c>
      <c r="AQ58" s="55"/>
      <c r="AR58" s="55" t="s">
        <v>400</v>
      </c>
    </row>
    <row r="59" spans="1:44" ht="12" customHeight="1">
      <c r="A59" s="41" t="str">
        <f t="shared" si="8"/>
        <v>0015</v>
      </c>
      <c r="B59" s="62" t="s">
        <v>67</v>
      </c>
      <c r="C59" s="43" t="str">
        <f>IF(TEXT($B59,"0000")="0238","Guangdong Knauf New Build. Material Prod. Co. Ltd.",IF($B59="0139","OAO St. Petersburger Karton-/Polygraphiekombinat",IF(ISERROR(VLOOKUP($B59,$AJ$9:$AJ$29,1,0)),INDEX([1]Tabelle1!$B$1:$B$65536,MATCH(+$B59,[1]Tabelle1!$A$1:$A$65536,0),1),$AI59)))</f>
        <v>Knauf Integral KG</v>
      </c>
      <c r="D59" s="44"/>
      <c r="E59" s="43" t="str">
        <f>IF(B59="4100","Brasilien",IF(INDEX([2]Firmenliste!$A$9:$D$310,MATCH(TEXT(B59,"0000"),[2]Firmenliste!$B$9:$B$310,0),3)="Vereinigte Arabische Emirate","VAE",IF(INDEX([2]Firmenliste!$A$9:$D$310,MATCH(TEXT(B59,"0000"),[2]Firmenliste!$B$9:$B$310,0),3)="Tschechische Republik","Tschechien",INDEX([2]Firmenliste!$A$9:$D$310,MATCH(TEXT(B59,"0000"),[2]Firmenliste!$B$9:$B$310,0),3))))</f>
        <v>Deutschland</v>
      </c>
      <c r="F59" s="44"/>
      <c r="G59" s="45">
        <v>49.34</v>
      </c>
      <c r="H59" s="46"/>
      <c r="I59" s="47">
        <v>54.89</v>
      </c>
      <c r="J59" s="46"/>
      <c r="K59" s="48">
        <v>12.63</v>
      </c>
      <c r="L59" s="46"/>
      <c r="M59" s="47">
        <v>13.18</v>
      </c>
      <c r="N59" s="46"/>
      <c r="O59" s="48">
        <v>8.75</v>
      </c>
      <c r="P59" s="46"/>
      <c r="Q59" s="47">
        <v>8.89</v>
      </c>
      <c r="R59" s="49" t="str">
        <f t="shared" si="9"/>
        <v>&lt;&lt;Gesellschaftsname geändert</v>
      </c>
      <c r="S59" s="50"/>
      <c r="T59" s="50"/>
      <c r="U59" s="10" t="s">
        <v>401</v>
      </c>
      <c r="V59" s="10" t="s">
        <v>401</v>
      </c>
      <c r="W59" s="10" t="s">
        <v>402</v>
      </c>
      <c r="X59" s="10" t="s">
        <v>402</v>
      </c>
      <c r="Y59" s="10" t="s">
        <v>403</v>
      </c>
      <c r="Z59" s="10" t="s">
        <v>403</v>
      </c>
      <c r="AA59" s="6"/>
      <c r="AB59" s="58" t="str">
        <f t="shared" si="10"/>
        <v>;Märkte_Meldedaten_0015_Gesamtumsatz</v>
      </c>
      <c r="AC59" s="6" t="str">
        <f t="shared" si="10"/>
        <v>;Märkte_Meldedaten_0015_Gesamtumsatz</v>
      </c>
      <c r="AD59" s="6" t="str">
        <f t="shared" si="11"/>
        <v>;Märkte_Meldedaten_0015_EBITDA</v>
      </c>
      <c r="AE59" s="6" t="str">
        <f t="shared" si="11"/>
        <v>;Märkte_Meldedaten_0015_EBITDA</v>
      </c>
      <c r="AF59" s="6" t="str">
        <f t="shared" si="12"/>
        <v>;Märkte_Meldedaten_0015_JÜ</v>
      </c>
      <c r="AG59" s="59" t="str">
        <f t="shared" si="12"/>
        <v>;Märkte_Meldedaten_0015_JÜ</v>
      </c>
      <c r="AH59" s="6"/>
      <c r="AI59" s="6" t="s">
        <v>404</v>
      </c>
      <c r="AJ59" s="6"/>
      <c r="AK59" s="6"/>
      <c r="AL59" s="6"/>
      <c r="AM59" s="6"/>
      <c r="AN59" s="55" t="s">
        <v>405</v>
      </c>
      <c r="AO59" s="55" t="s">
        <v>406</v>
      </c>
      <c r="AP59" s="56">
        <v>1.1000000000000001</v>
      </c>
      <c r="AQ59" s="55"/>
      <c r="AR59" s="55" t="s">
        <v>407</v>
      </c>
    </row>
    <row r="60" spans="1:44" ht="12" customHeight="1">
      <c r="A60" s="41" t="str">
        <f t="shared" si="8"/>
        <v>0185</v>
      </c>
      <c r="B60" s="62" t="s">
        <v>408</v>
      </c>
      <c r="C60" s="43" t="str">
        <f>IF(TEXT($B60,"0000")="0238","Guangdong Knauf New Build. Material Prod. Co. Ltd.",IF($B60="0139","OAO St. Petersburger Karton-/Polygraphiekombinat",IF(ISERROR(VLOOKUP($B60,$AJ$9:$AJ$29,1,0)),INDEX([1]Tabelle1!$B$1:$B$65536,MATCH(+$B60,[1]Tabelle1!$A$1:$A$65536,0),1),$AI60)))</f>
        <v>Orbond Gypsum Industries Ltd.</v>
      </c>
      <c r="D60" s="44"/>
      <c r="E60" s="43" t="str">
        <f>IF(B60="4100","Brasilien",IF(INDEX([2]Firmenliste!$A$9:$D$310,MATCH(TEXT(B60,"0000"),[2]Firmenliste!$B$9:$B$310,0),3)="Vereinigte Arabische Emirate","VAE",IF(INDEX([2]Firmenliste!$A$9:$D$310,MATCH(TEXT(B60,"0000"),[2]Firmenliste!$B$9:$B$310,0),3)="Tschechische Republik","Tschechien",INDEX([2]Firmenliste!$A$9:$D$310,MATCH(TEXT(B60,"0000"),[2]Firmenliste!$B$9:$B$310,0),3))))</f>
        <v>Israel</v>
      </c>
      <c r="F60" s="44"/>
      <c r="G60" s="45">
        <v>47.96</v>
      </c>
      <c r="H60" s="46"/>
      <c r="I60" s="47">
        <v>54.15</v>
      </c>
      <c r="J60" s="46"/>
      <c r="K60" s="48">
        <v>10.89</v>
      </c>
      <c r="L60" s="46"/>
      <c r="M60" s="47">
        <v>12.84</v>
      </c>
      <c r="N60" s="46"/>
      <c r="O60" s="48">
        <v>7.02</v>
      </c>
      <c r="P60" s="46"/>
      <c r="Q60" s="47">
        <v>8.74</v>
      </c>
      <c r="R60" s="49" t="str">
        <f t="shared" si="9"/>
        <v/>
      </c>
      <c r="S60" s="50"/>
      <c r="T60" s="50"/>
      <c r="U60" s="10" t="s">
        <v>409</v>
      </c>
      <c r="V60" s="10" t="s">
        <v>409</v>
      </c>
      <c r="W60" s="10" t="s">
        <v>410</v>
      </c>
      <c r="X60" s="10" t="s">
        <v>410</v>
      </c>
      <c r="Y60" s="10" t="s">
        <v>411</v>
      </c>
      <c r="Z60" s="10" t="s">
        <v>411</v>
      </c>
      <c r="AA60" s="6"/>
      <c r="AB60" s="58" t="str">
        <f t="shared" si="10"/>
        <v>;Märkte_Meldedaten_0185_Gesamtumsatz</v>
      </c>
      <c r="AC60" s="6" t="str">
        <f t="shared" si="10"/>
        <v>;Märkte_Meldedaten_0185_Gesamtumsatz</v>
      </c>
      <c r="AD60" s="6" t="str">
        <f t="shared" si="11"/>
        <v>;Märkte_Meldedaten_0185_EBITDA</v>
      </c>
      <c r="AE60" s="6" t="str">
        <f t="shared" si="11"/>
        <v>;Märkte_Meldedaten_0185_EBITDA</v>
      </c>
      <c r="AF60" s="6" t="str">
        <f t="shared" si="12"/>
        <v>;Märkte_Meldedaten_0185_JÜ</v>
      </c>
      <c r="AG60" s="59" t="str">
        <f t="shared" si="12"/>
        <v>;Märkte_Meldedaten_0185_JÜ</v>
      </c>
      <c r="AH60" s="6"/>
      <c r="AI60" s="6" t="s">
        <v>412</v>
      </c>
      <c r="AJ60" s="6"/>
      <c r="AK60" s="6"/>
      <c r="AL60" s="6"/>
      <c r="AM60" s="6"/>
      <c r="AN60" s="55" t="s">
        <v>413</v>
      </c>
      <c r="AO60" s="55" t="s">
        <v>414</v>
      </c>
      <c r="AP60" s="56">
        <v>2.2999999999999998</v>
      </c>
      <c r="AQ60" s="55"/>
      <c r="AR60" s="55" t="s">
        <v>415</v>
      </c>
    </row>
    <row r="61" spans="1:44" ht="12" customHeight="1">
      <c r="A61" s="41" t="str">
        <f t="shared" si="8"/>
        <v>0115</v>
      </c>
      <c r="B61" s="62" t="s">
        <v>400</v>
      </c>
      <c r="C61" s="43" t="str">
        <f>IF(TEXT($B61,"0000")="0238","Guangdong Knauf New Build. Material Prod. Co. Ltd.",IF($B61="0139","OAO St. Petersburger Karton-/Polygraphiekombinat",IF(ISERROR(VLOOKUP($B61,$AJ$9:$AJ$29,1,0)),INDEX([1]Tabelle1!$B$1:$B$65536,MATCH(+$B61,[1]Tabelle1!$A$1:$A$65536,0),1),$AI61)))</f>
        <v>Knauf SIA, Riga</v>
      </c>
      <c r="D61" s="44"/>
      <c r="E61" s="43" t="str">
        <f>IF(B61="4100","Brasilien",IF(INDEX([2]Firmenliste!$A$9:$D$310,MATCH(TEXT(B61,"0000"),[2]Firmenliste!$B$9:$B$310,0),3)="Vereinigte Arabische Emirate","VAE",IF(INDEX([2]Firmenliste!$A$9:$D$310,MATCH(TEXT(B61,"0000"),[2]Firmenliste!$B$9:$B$310,0),3)="Tschechische Republik","Tschechien",INDEX([2]Firmenliste!$A$9:$D$310,MATCH(TEXT(B61,"0000"),[2]Firmenliste!$B$9:$B$310,0),3))))</f>
        <v>Lettland</v>
      </c>
      <c r="F61" s="44"/>
      <c r="G61" s="45">
        <v>50.82</v>
      </c>
      <c r="H61" s="46"/>
      <c r="I61" s="47">
        <v>54.01</v>
      </c>
      <c r="J61" s="46"/>
      <c r="K61" s="48">
        <v>12.71</v>
      </c>
      <c r="L61" s="46"/>
      <c r="M61" s="47">
        <v>13.7</v>
      </c>
      <c r="N61" s="46"/>
      <c r="O61" s="48">
        <v>7.78</v>
      </c>
      <c r="P61" s="46"/>
      <c r="Q61" s="47">
        <v>8.56</v>
      </c>
      <c r="R61" s="49" t="str">
        <f t="shared" si="9"/>
        <v/>
      </c>
      <c r="S61" s="50"/>
      <c r="T61" s="50"/>
      <c r="U61" s="10" t="s">
        <v>416</v>
      </c>
      <c r="V61" s="10" t="s">
        <v>416</v>
      </c>
      <c r="W61" s="10" t="s">
        <v>417</v>
      </c>
      <c r="X61" s="10" t="s">
        <v>417</v>
      </c>
      <c r="Y61" s="10" t="s">
        <v>418</v>
      </c>
      <c r="Z61" s="10" t="s">
        <v>418</v>
      </c>
      <c r="AA61" s="6"/>
      <c r="AB61" s="58" t="str">
        <f t="shared" si="10"/>
        <v>;Märkte_Meldedaten_0115_Gesamtumsatz</v>
      </c>
      <c r="AC61" s="6" t="str">
        <f t="shared" si="10"/>
        <v>;Märkte_Meldedaten_0115_Gesamtumsatz</v>
      </c>
      <c r="AD61" s="6" t="str">
        <f t="shared" si="11"/>
        <v>;Märkte_Meldedaten_0115_EBITDA</v>
      </c>
      <c r="AE61" s="6" t="str">
        <f t="shared" si="11"/>
        <v>;Märkte_Meldedaten_0115_EBITDA</v>
      </c>
      <c r="AF61" s="6" t="str">
        <f t="shared" si="12"/>
        <v>;Märkte_Meldedaten_0115_JÜ</v>
      </c>
      <c r="AG61" s="59" t="str">
        <f t="shared" si="12"/>
        <v>;Märkte_Meldedaten_0115_JÜ</v>
      </c>
      <c r="AH61" s="6"/>
      <c r="AI61" s="6" t="s">
        <v>419</v>
      </c>
      <c r="AJ61" s="6"/>
      <c r="AK61" s="6"/>
      <c r="AL61" s="6"/>
      <c r="AM61" s="6"/>
      <c r="AN61" s="55" t="s">
        <v>420</v>
      </c>
      <c r="AO61" s="55" t="s">
        <v>421</v>
      </c>
      <c r="AP61" s="56">
        <v>4.0999999999999996</v>
      </c>
      <c r="AQ61" s="55"/>
      <c r="AR61" s="55" t="s">
        <v>162</v>
      </c>
    </row>
    <row r="62" spans="1:44" ht="12" customHeight="1">
      <c r="A62" s="41" t="str">
        <f t="shared" si="8"/>
        <v>0203</v>
      </c>
      <c r="B62" s="62" t="s">
        <v>422</v>
      </c>
      <c r="C62" s="43" t="str">
        <f>IF(TEXT($B62,"0000")="0238","Guangdong Knauf New Build. Material Prod. Co. Ltd.",IF($B62="0139","OAO St. Petersburger Karton-/Polygraphiekombinat",IF(ISERROR(VLOOKUP($B62,$AJ$9:$AJ$29,1,0)),INDEX([1]Tabelle1!$B$1:$B$65536,MATCH(+$B62,[1]Tabelle1!$A$1:$A$65536,0),1),$AI62)))</f>
        <v>Knauf do Brasil Ltda.</v>
      </c>
      <c r="D62" s="44"/>
      <c r="E62" s="43" t="str">
        <f>IF(B62="4100","Brasilien",IF(INDEX([2]Firmenliste!$A$9:$D$310,MATCH(TEXT(B62,"0000"),[2]Firmenliste!$B$9:$B$310,0),3)="Vereinigte Arabische Emirate","VAE",IF(INDEX([2]Firmenliste!$A$9:$D$310,MATCH(TEXT(B62,"0000"),[2]Firmenliste!$B$9:$B$310,0),3)="Tschechische Republik","Tschechien",INDEX([2]Firmenliste!$A$9:$D$310,MATCH(TEXT(B62,"0000"),[2]Firmenliste!$B$9:$B$310,0),3))))</f>
        <v>Brasilien</v>
      </c>
      <c r="F62" s="44"/>
      <c r="G62" s="45">
        <v>59.77</v>
      </c>
      <c r="H62" s="46"/>
      <c r="I62" s="47">
        <v>53.59</v>
      </c>
      <c r="J62" s="46"/>
      <c r="K62" s="48">
        <v>-4.43</v>
      </c>
      <c r="L62" s="46"/>
      <c r="M62" s="47">
        <v>4.4000000000000004</v>
      </c>
      <c r="N62" s="46"/>
      <c r="O62" s="48">
        <v>-8.82</v>
      </c>
      <c r="P62" s="46"/>
      <c r="Q62" s="47">
        <v>-3.42</v>
      </c>
      <c r="R62" s="49" t="str">
        <f t="shared" si="9"/>
        <v/>
      </c>
      <c r="S62" s="50"/>
      <c r="T62" s="50"/>
      <c r="U62" s="10" t="s">
        <v>423</v>
      </c>
      <c r="V62" s="10" t="s">
        <v>423</v>
      </c>
      <c r="W62" s="10" t="s">
        <v>424</v>
      </c>
      <c r="X62" s="10" t="s">
        <v>424</v>
      </c>
      <c r="Y62" s="10" t="s">
        <v>425</v>
      </c>
      <c r="Z62" s="10" t="s">
        <v>425</v>
      </c>
      <c r="AA62" s="6"/>
      <c r="AB62" s="58" t="str">
        <f t="shared" si="10"/>
        <v>;Märkte_Meldedaten_0203_Gesamtumsatz</v>
      </c>
      <c r="AC62" s="6" t="str">
        <f t="shared" si="10"/>
        <v>;Märkte_Meldedaten_0203_Gesamtumsatz</v>
      </c>
      <c r="AD62" s="6" t="str">
        <f t="shared" si="11"/>
        <v>;Märkte_Meldedaten_0203_EBITDA</v>
      </c>
      <c r="AE62" s="6" t="str">
        <f t="shared" si="11"/>
        <v>;Märkte_Meldedaten_0203_EBITDA</v>
      </c>
      <c r="AF62" s="6" t="str">
        <f t="shared" si="12"/>
        <v>;Märkte_Meldedaten_0203_JÜ</v>
      </c>
      <c r="AG62" s="59" t="str">
        <f t="shared" si="12"/>
        <v>;Märkte_Meldedaten_0203_JÜ</v>
      </c>
      <c r="AH62" s="6"/>
      <c r="AI62" s="6" t="s">
        <v>426</v>
      </c>
      <c r="AJ62" s="6"/>
      <c r="AK62" s="6"/>
      <c r="AL62" s="6"/>
      <c r="AM62" s="6"/>
      <c r="AN62" s="55" t="s">
        <v>427</v>
      </c>
      <c r="AO62" s="55" t="s">
        <v>309</v>
      </c>
      <c r="AP62" s="56">
        <v>8.8000000000000007</v>
      </c>
      <c r="AQ62" s="55"/>
      <c r="AR62" s="55" t="s">
        <v>305</v>
      </c>
    </row>
    <row r="63" spans="1:44" ht="12" customHeight="1">
      <c r="A63" s="41" t="str">
        <f t="shared" si="8"/>
        <v>0248</v>
      </c>
      <c r="B63" s="62" t="s">
        <v>428</v>
      </c>
      <c r="C63" s="43" t="str">
        <f>IF(TEXT($B63,"0000")="0238","Guangdong Knauf New Build. Material Prod. Co. Ltd.",IF($B63="0139","OAO St. Petersburger Karton-/Polygraphiekombinat",IF(ISERROR(VLOOKUP($B63,$AJ$9:$AJ$29,1,0)),INDEX([1]Tabelle1!$B$1:$B$65536,MATCH(+$B63,[1]Tabelle1!$A$1:$A$65536,0),1),$AI63)))</f>
        <v>Knauf Information Services GmbH</v>
      </c>
      <c r="D63" s="44"/>
      <c r="E63" s="43" t="str">
        <f>IF(B63="4100","Brasilien",IF(INDEX([2]Firmenliste!$A$9:$D$310,MATCH(TEXT(B63,"0000"),[2]Firmenliste!$B$9:$B$310,0),3)="Vereinigte Arabische Emirate","VAE",IF(INDEX([2]Firmenliste!$A$9:$D$310,MATCH(TEXT(B63,"0000"),[2]Firmenliste!$B$9:$B$310,0),3)="Tschechische Republik","Tschechien",INDEX([2]Firmenliste!$A$9:$D$310,MATCH(TEXT(B63,"0000"),[2]Firmenliste!$B$9:$B$310,0),3))))</f>
        <v>Deutschland</v>
      </c>
      <c r="F63" s="44"/>
      <c r="G63" s="45">
        <v>54.37</v>
      </c>
      <c r="H63" s="46"/>
      <c r="I63" s="47">
        <v>53.35</v>
      </c>
      <c r="J63" s="46"/>
      <c r="K63" s="48">
        <v>3.64</v>
      </c>
      <c r="L63" s="46"/>
      <c r="M63" s="47">
        <v>6.3</v>
      </c>
      <c r="N63" s="46"/>
      <c r="O63" s="48">
        <v>0</v>
      </c>
      <c r="P63" s="46"/>
      <c r="Q63" s="47">
        <v>0</v>
      </c>
      <c r="R63" s="49" t="str">
        <f t="shared" si="9"/>
        <v/>
      </c>
      <c r="S63" s="50"/>
      <c r="T63" s="50"/>
      <c r="U63" s="10" t="s">
        <v>429</v>
      </c>
      <c r="V63" s="10" t="s">
        <v>429</v>
      </c>
      <c r="W63" s="10" t="s">
        <v>430</v>
      </c>
      <c r="X63" s="10" t="s">
        <v>430</v>
      </c>
      <c r="Y63" s="10" t="s">
        <v>431</v>
      </c>
      <c r="Z63" s="10" t="s">
        <v>431</v>
      </c>
      <c r="AA63" s="6"/>
      <c r="AB63" s="58" t="str">
        <f t="shared" si="10"/>
        <v>;Märkte_Meldedaten_0248_Gesamtumsatz</v>
      </c>
      <c r="AC63" s="6" t="str">
        <f t="shared" si="10"/>
        <v>;Märkte_Meldedaten_0248_Gesamtumsatz</v>
      </c>
      <c r="AD63" s="6" t="str">
        <f t="shared" si="11"/>
        <v>;Märkte_Meldedaten_0248_EBITDA</v>
      </c>
      <c r="AE63" s="6" t="str">
        <f t="shared" si="11"/>
        <v>;Märkte_Meldedaten_0248_EBITDA</v>
      </c>
      <c r="AF63" s="6" t="str">
        <f t="shared" si="12"/>
        <v>;Märkte_Meldedaten_0248_JÜ</v>
      </c>
      <c r="AG63" s="59" t="str">
        <f t="shared" si="12"/>
        <v>;Märkte_Meldedaten_0248_JÜ</v>
      </c>
      <c r="AH63" s="6"/>
      <c r="AI63" s="6" t="s">
        <v>432</v>
      </c>
      <c r="AJ63" s="6"/>
      <c r="AK63" s="6"/>
      <c r="AL63" s="6"/>
      <c r="AM63" s="6"/>
      <c r="AN63" s="55" t="s">
        <v>433</v>
      </c>
      <c r="AO63" s="55" t="s">
        <v>434</v>
      </c>
      <c r="AP63" s="56">
        <v>0.2</v>
      </c>
      <c r="AQ63" s="55"/>
      <c r="AR63" s="55" t="s">
        <v>435</v>
      </c>
    </row>
    <row r="64" spans="1:44" ht="12" customHeight="1">
      <c r="A64" s="41" t="str">
        <f t="shared" si="8"/>
        <v>4308</v>
      </c>
      <c r="B64" s="62" t="s">
        <v>436</v>
      </c>
      <c r="C64" s="43" t="str">
        <f>IF(TEXT($B64,"0000")="0238","Guangdong Knauf New Build. Material Prod. Co. Ltd.",IF($B64="0139","OAO St. Petersburger Karton-/Polygraphiekombinat",IF(ISERROR(VLOOKUP($B64,$AJ$9:$AJ$29,1,0)),INDEX([1]Tabelle1!$B$1:$B$65536,MATCH(+$B64,[1]Tabelle1!$A$1:$A$65536,0),1),$AI64)))</f>
        <v>Knauf Insulation s.r.o., Nova Bana</v>
      </c>
      <c r="D64" s="44"/>
      <c r="E64" s="43" t="str">
        <f>IF(B64="4100","Brasilien",IF(INDEX([2]Firmenliste!$A$9:$D$310,MATCH(TEXT(B64,"0000"),[2]Firmenliste!$B$9:$B$310,0),3)="Vereinigte Arabische Emirate","VAE",IF(INDEX([2]Firmenliste!$A$9:$D$310,MATCH(TEXT(B64,"0000"),[2]Firmenliste!$B$9:$B$310,0),3)="Tschechische Republik","Tschechien",INDEX([2]Firmenliste!$A$9:$D$310,MATCH(TEXT(B64,"0000"),[2]Firmenliste!$B$9:$B$310,0),3))))</f>
        <v>Slowakei</v>
      </c>
      <c r="F64" s="44"/>
      <c r="G64" s="45">
        <v>49.08</v>
      </c>
      <c r="H64" s="46"/>
      <c r="I64" s="47">
        <v>52.61</v>
      </c>
      <c r="J64" s="46"/>
      <c r="K64" s="48">
        <v>7.15</v>
      </c>
      <c r="L64" s="46"/>
      <c r="M64" s="47">
        <v>9.31</v>
      </c>
      <c r="N64" s="46"/>
      <c r="O64" s="48">
        <v>3.53</v>
      </c>
      <c r="P64" s="46"/>
      <c r="Q64" s="47">
        <v>5.17</v>
      </c>
      <c r="R64" s="49" t="str">
        <f t="shared" si="9"/>
        <v/>
      </c>
      <c r="S64" s="50"/>
      <c r="T64" s="50"/>
      <c r="U64" s="10" t="s">
        <v>437</v>
      </c>
      <c r="V64" s="10" t="s">
        <v>437</v>
      </c>
      <c r="W64" s="10" t="s">
        <v>438</v>
      </c>
      <c r="X64" s="10" t="s">
        <v>438</v>
      </c>
      <c r="Y64" s="10" t="s">
        <v>439</v>
      </c>
      <c r="Z64" s="10" t="s">
        <v>439</v>
      </c>
      <c r="AA64" s="6"/>
      <c r="AB64" s="58" t="str">
        <f t="shared" si="10"/>
        <v>;Märkte_Meldedaten_4308_Gesamtumsatz</v>
      </c>
      <c r="AC64" s="6" t="str">
        <f t="shared" si="10"/>
        <v>;Märkte_Meldedaten_4308_Gesamtumsatz</v>
      </c>
      <c r="AD64" s="6" t="str">
        <f t="shared" si="11"/>
        <v>;Märkte_Meldedaten_4308_EBITDA</v>
      </c>
      <c r="AE64" s="6" t="str">
        <f t="shared" si="11"/>
        <v>;Märkte_Meldedaten_4308_EBITDA</v>
      </c>
      <c r="AF64" s="6" t="str">
        <f t="shared" si="12"/>
        <v>;Märkte_Meldedaten_4308_JÜ</v>
      </c>
      <c r="AG64" s="59" t="str">
        <f t="shared" si="12"/>
        <v>;Märkte_Meldedaten_4308_JÜ</v>
      </c>
      <c r="AH64" s="6"/>
      <c r="AI64" s="6" t="s">
        <v>440</v>
      </c>
      <c r="AJ64" s="6"/>
      <c r="AK64" s="6"/>
      <c r="AL64" s="6"/>
      <c r="AM64" s="6"/>
      <c r="AN64" s="55" t="s">
        <v>441</v>
      </c>
      <c r="AO64" s="55" t="s">
        <v>442</v>
      </c>
      <c r="AP64" s="56">
        <v>-1.1000000000000001</v>
      </c>
      <c r="AQ64" s="55"/>
      <c r="AR64" s="55" t="s">
        <v>443</v>
      </c>
    </row>
    <row r="65" spans="1:44" ht="12" customHeight="1">
      <c r="A65" s="41" t="str">
        <f t="shared" si="8"/>
        <v>0025</v>
      </c>
      <c r="B65" s="62" t="s">
        <v>126</v>
      </c>
      <c r="C65" s="43" t="str">
        <f>IF(TEXT($B65,"0000")="0238","Guangdong Knauf New Build. Material Prod. Co. Ltd.",IF($B65="0139","OAO St. Petersburger Karton-/Polygraphiekombinat",IF(ISERROR(VLOOKUP($B65,$AJ$9:$AJ$29,1,0)),INDEX([1]Tabelle1!$B$1:$B$65536,MATCH(+$B65,[1]Tabelle1!$A$1:$A$65536,0),1),$AI65)))</f>
        <v>KNAUF AQUAPANEL GmbH</v>
      </c>
      <c r="D65" s="44"/>
      <c r="E65" s="43" t="str">
        <f>IF(B65="4100","Brasilien",IF(INDEX([2]Firmenliste!$A$9:$D$310,MATCH(TEXT(B65,"0000"),[2]Firmenliste!$B$9:$B$310,0),3)="Vereinigte Arabische Emirate","VAE",IF(INDEX([2]Firmenliste!$A$9:$D$310,MATCH(TEXT(B65,"0000"),[2]Firmenliste!$B$9:$B$310,0),3)="Tschechische Republik","Tschechien",INDEX([2]Firmenliste!$A$9:$D$310,MATCH(TEXT(B65,"0000"),[2]Firmenliste!$B$9:$B$310,0),3))))</f>
        <v>Deutschland</v>
      </c>
      <c r="F65" s="44"/>
      <c r="G65" s="45">
        <v>49.02</v>
      </c>
      <c r="H65" s="46"/>
      <c r="I65" s="47">
        <v>52.5</v>
      </c>
      <c r="J65" s="46"/>
      <c r="K65" s="48">
        <v>5.33</v>
      </c>
      <c r="L65" s="46"/>
      <c r="M65" s="47">
        <v>6.6</v>
      </c>
      <c r="N65" s="46"/>
      <c r="O65" s="48">
        <v>4.0199999999999996</v>
      </c>
      <c r="P65" s="46"/>
      <c r="Q65" s="47">
        <v>5.77</v>
      </c>
      <c r="R65" s="49" t="str">
        <f t="shared" si="9"/>
        <v/>
      </c>
      <c r="S65" s="50"/>
      <c r="T65" s="50"/>
      <c r="U65" s="10" t="s">
        <v>444</v>
      </c>
      <c r="V65" s="10" t="s">
        <v>444</v>
      </c>
      <c r="W65" s="10" t="s">
        <v>445</v>
      </c>
      <c r="X65" s="10" t="s">
        <v>445</v>
      </c>
      <c r="Y65" s="10" t="s">
        <v>446</v>
      </c>
      <c r="Z65" s="10" t="s">
        <v>446</v>
      </c>
      <c r="AA65" s="6"/>
      <c r="AB65" s="58" t="str">
        <f t="shared" si="10"/>
        <v>;Märkte_Meldedaten_0025_Gesamtumsatz</v>
      </c>
      <c r="AC65" s="6" t="str">
        <f t="shared" si="10"/>
        <v>;Märkte_Meldedaten_0025_Gesamtumsatz</v>
      </c>
      <c r="AD65" s="6" t="str">
        <f t="shared" si="11"/>
        <v>;Märkte_Meldedaten_0025_EBITDA</v>
      </c>
      <c r="AE65" s="6" t="str">
        <f t="shared" si="11"/>
        <v>;Märkte_Meldedaten_0025_EBITDA</v>
      </c>
      <c r="AF65" s="6" t="str">
        <f t="shared" si="12"/>
        <v>;Märkte_Meldedaten_0025_JÜ</v>
      </c>
      <c r="AG65" s="59" t="str">
        <f t="shared" si="12"/>
        <v>;Märkte_Meldedaten_0025_JÜ</v>
      </c>
      <c r="AH65" s="6"/>
      <c r="AI65" s="6" t="s">
        <v>125</v>
      </c>
      <c r="AJ65" s="6"/>
      <c r="AK65" s="6"/>
      <c r="AL65" s="6"/>
      <c r="AM65" s="6"/>
      <c r="AN65" s="55" t="s">
        <v>447</v>
      </c>
      <c r="AO65" s="55" t="s">
        <v>448</v>
      </c>
      <c r="AP65" s="56">
        <v>-6.2</v>
      </c>
      <c r="AQ65" s="55"/>
      <c r="AR65" s="55" t="s">
        <v>449</v>
      </c>
    </row>
    <row r="66" spans="1:44" ht="12" customHeight="1">
      <c r="A66" s="41" t="str">
        <f t="shared" si="8"/>
        <v>0609</v>
      </c>
      <c r="B66" s="62" t="s">
        <v>450</v>
      </c>
      <c r="C66" s="43" t="str">
        <f>IF(TEXT($B66,"0000")="0238","Guangdong Knauf New Build. Material Prod. Co. Ltd.",IF($B66="0139","OAO St. Petersburger Karton-/Polygraphiekombinat",IF(ISERROR(VLOOKUP($B66,$AJ$9:$AJ$29,1,0)),INDEX([1]Tabelle1!$B$1:$B$65536,MATCH(+$B66,[1]Tabelle1!$A$1:$A$65536,0),1),$AI66)))</f>
        <v>Knauf Gips Baikal OOO</v>
      </c>
      <c r="D66" s="44"/>
      <c r="E66" s="43" t="str">
        <f>IF(B66="4100","Brasilien",IF(INDEX([2]Firmenliste!$A$9:$D$310,MATCH(TEXT(B66,"0000"),[2]Firmenliste!$B$9:$B$310,0),3)="Vereinigte Arabische Emirate","VAE",IF(INDEX([2]Firmenliste!$A$9:$D$310,MATCH(TEXT(B66,"0000"),[2]Firmenliste!$B$9:$B$310,0),3)="Tschechische Republik","Tschechien",INDEX([2]Firmenliste!$A$9:$D$310,MATCH(TEXT(B66,"0000"),[2]Firmenliste!$B$9:$B$310,0),3))))</f>
        <v>Russland</v>
      </c>
      <c r="F66" s="44"/>
      <c r="G66" s="45">
        <v>59</v>
      </c>
      <c r="H66" s="46"/>
      <c r="I66" s="47">
        <v>52.32</v>
      </c>
      <c r="J66" s="46"/>
      <c r="K66" s="48">
        <v>8.76</v>
      </c>
      <c r="L66" s="46"/>
      <c r="M66" s="47">
        <v>5.83</v>
      </c>
      <c r="N66" s="46"/>
      <c r="O66" s="48">
        <v>-8.6999999999999993</v>
      </c>
      <c r="P66" s="46"/>
      <c r="Q66" s="47">
        <v>-7.33</v>
      </c>
      <c r="R66" s="49" t="str">
        <f t="shared" si="9"/>
        <v/>
      </c>
      <c r="S66" s="50" t="s">
        <v>451</v>
      </c>
      <c r="T66" s="50"/>
      <c r="U66" s="10" t="s">
        <v>452</v>
      </c>
      <c r="V66" s="10" t="s">
        <v>452</v>
      </c>
      <c r="W66" s="10" t="s">
        <v>453</v>
      </c>
      <c r="X66" s="10" t="s">
        <v>453</v>
      </c>
      <c r="Y66" s="10" t="s">
        <v>454</v>
      </c>
      <c r="Z66" s="10" t="s">
        <v>454</v>
      </c>
      <c r="AA66" s="6"/>
      <c r="AB66" s="58" t="str">
        <f t="shared" si="10"/>
        <v>;Märkte_Meldedaten_0609_Gesamtumsatz</v>
      </c>
      <c r="AC66" s="6" t="str">
        <f t="shared" si="10"/>
        <v>;Märkte_Meldedaten_0609_Gesamtumsatz</v>
      </c>
      <c r="AD66" s="6" t="str">
        <f t="shared" si="11"/>
        <v>;Märkte_Meldedaten_0609_EBITDA</v>
      </c>
      <c r="AE66" s="6" t="str">
        <f t="shared" si="11"/>
        <v>;Märkte_Meldedaten_0609_EBITDA</v>
      </c>
      <c r="AF66" s="6" t="str">
        <f t="shared" si="12"/>
        <v>;Märkte_Meldedaten_0609_JÜ</v>
      </c>
      <c r="AG66" s="59" t="str">
        <f t="shared" si="12"/>
        <v>;Märkte_Meldedaten_0609_JÜ</v>
      </c>
      <c r="AH66" s="6"/>
      <c r="AI66" s="6" t="s">
        <v>455</v>
      </c>
      <c r="AJ66" s="6"/>
      <c r="AK66" s="6"/>
      <c r="AL66" s="6"/>
      <c r="AM66" s="6"/>
      <c r="AN66" s="55" t="s">
        <v>456</v>
      </c>
      <c r="AO66" s="55" t="s">
        <v>457</v>
      </c>
      <c r="AP66" s="56">
        <v>36.1</v>
      </c>
      <c r="AQ66" s="55"/>
      <c r="AR66" s="55" t="s">
        <v>20</v>
      </c>
    </row>
    <row r="67" spans="1:44" ht="12" customHeight="1">
      <c r="A67" s="41" t="str">
        <f t="shared" si="8"/>
        <v>4215</v>
      </c>
      <c r="B67" s="62" t="s">
        <v>132</v>
      </c>
      <c r="C67" s="43" t="str">
        <f>IF(TEXT($B67,"0000")="0238","Guangdong Knauf New Build. Material Prod. Co. Ltd.",IF($B67="0139","OAO St. Petersburger Karton-/Polygraphiekombinat",IF(ISERROR(VLOOKUP($B67,$AJ$9:$AJ$29,1,0)),INDEX([1]Tabelle1!$B$1:$B$65536,MATCH(+$B67,[1]Tabelle1!$A$1:$A$65536,0),1),$AI67)))</f>
        <v>OOO Knauf Insulation</v>
      </c>
      <c r="D67" s="44"/>
      <c r="E67" s="43" t="str">
        <f>IF(B67="4100","Brasilien",IF(INDEX([2]Firmenliste!$A$9:$D$310,MATCH(TEXT(B67,"0000"),[2]Firmenliste!$B$9:$B$310,0),3)="Vereinigte Arabische Emirate","VAE",IF(INDEX([2]Firmenliste!$A$9:$D$310,MATCH(TEXT(B67,"0000"),[2]Firmenliste!$B$9:$B$310,0),3)="Tschechische Republik","Tschechien",INDEX([2]Firmenliste!$A$9:$D$310,MATCH(TEXT(B67,"0000"),[2]Firmenliste!$B$9:$B$310,0),3))))</f>
        <v>Russland</v>
      </c>
      <c r="F67" s="44"/>
      <c r="G67" s="45">
        <v>62.06</v>
      </c>
      <c r="H67" s="46"/>
      <c r="I67" s="47">
        <v>51.47</v>
      </c>
      <c r="J67" s="46"/>
      <c r="K67" s="48">
        <v>0.56000000000000005</v>
      </c>
      <c r="L67" s="46"/>
      <c r="M67" s="47">
        <v>8.6</v>
      </c>
      <c r="N67" s="46"/>
      <c r="O67" s="48">
        <v>-2.5</v>
      </c>
      <c r="P67" s="46"/>
      <c r="Q67" s="47">
        <v>2.99</v>
      </c>
      <c r="R67" s="49" t="str">
        <f t="shared" si="9"/>
        <v>&lt;&lt;Gesellschaftsname geändert</v>
      </c>
      <c r="S67" s="9"/>
      <c r="T67" s="50"/>
      <c r="U67" s="10" t="s">
        <v>458</v>
      </c>
      <c r="V67" s="10" t="s">
        <v>458</v>
      </c>
      <c r="W67" s="10" t="s">
        <v>459</v>
      </c>
      <c r="X67" s="10" t="s">
        <v>459</v>
      </c>
      <c r="Y67" s="10" t="s">
        <v>460</v>
      </c>
      <c r="Z67" s="10" t="s">
        <v>460</v>
      </c>
      <c r="AA67" s="6"/>
      <c r="AB67" s="58" t="str">
        <f t="shared" si="10"/>
        <v>;Märkte_Meldedaten_4215_Gesamtumsatz</v>
      </c>
      <c r="AC67" s="6" t="str">
        <f t="shared" si="10"/>
        <v>;Märkte_Meldedaten_4215_Gesamtumsatz</v>
      </c>
      <c r="AD67" s="6" t="str">
        <f t="shared" si="11"/>
        <v>;Märkte_Meldedaten_4215_EBITDA</v>
      </c>
      <c r="AE67" s="6" t="str">
        <f t="shared" si="11"/>
        <v>;Märkte_Meldedaten_4215_EBITDA</v>
      </c>
      <c r="AF67" s="6" t="str">
        <f t="shared" si="12"/>
        <v>;Märkte_Meldedaten_4215_JÜ</v>
      </c>
      <c r="AG67" s="59" t="str">
        <f t="shared" si="12"/>
        <v>;Märkte_Meldedaten_4215_JÜ</v>
      </c>
      <c r="AH67" s="6"/>
      <c r="AI67" s="6" t="s">
        <v>461</v>
      </c>
      <c r="AJ67" s="6"/>
      <c r="AK67" s="6"/>
      <c r="AL67" s="6"/>
      <c r="AM67" s="6"/>
      <c r="AN67" s="55" t="s">
        <v>462</v>
      </c>
      <c r="AO67" s="55" t="s">
        <v>463</v>
      </c>
      <c r="AP67" s="56">
        <v>4.2</v>
      </c>
      <c r="AQ67" s="55"/>
      <c r="AR67" s="55" t="s">
        <v>29</v>
      </c>
    </row>
    <row r="68" spans="1:44" ht="12" customHeight="1">
      <c r="A68" s="41" t="str">
        <f t="shared" si="8"/>
        <v>0137</v>
      </c>
      <c r="B68" s="62" t="s">
        <v>158</v>
      </c>
      <c r="C68" s="43" t="str">
        <f>IF(TEXT($B68,"0000")="0238","Guangdong Knauf New Build. Material Prod. Co. Ltd.",IF($B68="0139","OAO St. Petersburger Karton-/Polygraphiekombinat",IF(ISERROR(VLOOKUP($B68,$AJ$9:$AJ$29,1,0)),INDEX([1]Tabelle1!$B$1:$B$65536,MATCH(+$B68,[1]Tabelle1!$A$1:$A$65536,0),1),$AI68)))</f>
        <v>OOO Knauf Gips Tscheljabinsk</v>
      </c>
      <c r="D68" s="44"/>
      <c r="E68" s="43" t="str">
        <f>IF(B68="4100","Brasilien",IF(INDEX([2]Firmenliste!$A$9:$D$310,MATCH(TEXT(B68,"0000"),[2]Firmenliste!$B$9:$B$310,0),3)="Vereinigte Arabische Emirate","VAE",IF(INDEX([2]Firmenliste!$A$9:$D$310,MATCH(TEXT(B68,"0000"),[2]Firmenliste!$B$9:$B$310,0),3)="Tschechische Republik","Tschechien",INDEX([2]Firmenliste!$A$9:$D$310,MATCH(TEXT(B68,"0000"),[2]Firmenliste!$B$9:$B$310,0),3))))</f>
        <v>Russland</v>
      </c>
      <c r="F68" s="44"/>
      <c r="G68" s="45">
        <v>58.95</v>
      </c>
      <c r="H68" s="46"/>
      <c r="I68" s="47">
        <v>51.06</v>
      </c>
      <c r="J68" s="46"/>
      <c r="K68" s="48">
        <v>11.2</v>
      </c>
      <c r="L68" s="46"/>
      <c r="M68" s="47">
        <v>6.63</v>
      </c>
      <c r="N68" s="46"/>
      <c r="O68" s="48">
        <v>8.43</v>
      </c>
      <c r="P68" s="46"/>
      <c r="Q68" s="47">
        <v>4.3099999999999996</v>
      </c>
      <c r="R68" s="49" t="str">
        <f t="shared" si="9"/>
        <v>&lt;&lt;Gesellschaftsname geändert</v>
      </c>
      <c r="S68" s="50"/>
      <c r="T68" s="50"/>
      <c r="U68" s="10" t="s">
        <v>464</v>
      </c>
      <c r="V68" s="10" t="s">
        <v>464</v>
      </c>
      <c r="W68" s="10" t="s">
        <v>465</v>
      </c>
      <c r="X68" s="10" t="s">
        <v>465</v>
      </c>
      <c r="Y68" s="10" t="s">
        <v>466</v>
      </c>
      <c r="Z68" s="10" t="s">
        <v>466</v>
      </c>
      <c r="AA68" s="6"/>
      <c r="AB68" s="58" t="str">
        <f t="shared" si="10"/>
        <v>;Märkte_Meldedaten_0137_Gesamtumsatz</v>
      </c>
      <c r="AC68" s="6" t="str">
        <f t="shared" si="10"/>
        <v>;Märkte_Meldedaten_0137_Gesamtumsatz</v>
      </c>
      <c r="AD68" s="6" t="str">
        <f t="shared" si="11"/>
        <v>;Märkte_Meldedaten_0137_EBITDA</v>
      </c>
      <c r="AE68" s="6" t="str">
        <f t="shared" si="11"/>
        <v>;Märkte_Meldedaten_0137_EBITDA</v>
      </c>
      <c r="AF68" s="6" t="str">
        <f t="shared" si="12"/>
        <v>;Märkte_Meldedaten_0137_JÜ</v>
      </c>
      <c r="AG68" s="59" t="str">
        <f t="shared" si="12"/>
        <v>;Märkte_Meldedaten_0137_JÜ</v>
      </c>
      <c r="AH68" s="6"/>
      <c r="AI68" s="6" t="s">
        <v>467</v>
      </c>
      <c r="AJ68" s="6"/>
      <c r="AK68" s="6"/>
      <c r="AL68" s="6"/>
      <c r="AM68" s="6"/>
      <c r="AN68" s="55" t="s">
        <v>468</v>
      </c>
      <c r="AO68" s="55" t="s">
        <v>469</v>
      </c>
      <c r="AP68" s="56">
        <v>41.1</v>
      </c>
      <c r="AQ68" s="55"/>
      <c r="AR68" s="55" t="s">
        <v>46</v>
      </c>
    </row>
    <row r="69" spans="1:44" ht="12" customHeight="1">
      <c r="A69" s="41" t="str">
        <f t="shared" si="8"/>
        <v>0202</v>
      </c>
      <c r="B69" s="62" t="s">
        <v>470</v>
      </c>
      <c r="C69" s="43" t="str">
        <f>IF(TEXT($B69,"0000")="0238","Guangdong Knauf New Build. Material Prod. Co. Ltd.",IF($B69="0139","OAO St. Petersburger Karton-/Polygraphiekombinat",IF(ISERROR(VLOOKUP($B69,$AJ$9:$AJ$29,1,0)),INDEX([1]Tabelle1!$B$1:$B$65536,MATCH(+$B69,[1]Tabelle1!$A$1:$A$65536,0),1),$AI69)))</f>
        <v>Yesos Knauf GmbH Sucursal Argentina</v>
      </c>
      <c r="D69" s="44"/>
      <c r="E69" s="43" t="str">
        <f>IF(B69="4100","Brasilien",IF(INDEX([2]Firmenliste!$A$9:$D$310,MATCH(TEXT(B69,"0000"),[2]Firmenliste!$B$9:$B$310,0),3)="Vereinigte Arabische Emirate","VAE",IF(INDEX([2]Firmenliste!$A$9:$D$310,MATCH(TEXT(B69,"0000"),[2]Firmenliste!$B$9:$B$310,0),3)="Tschechische Republik","Tschechien",INDEX([2]Firmenliste!$A$9:$D$310,MATCH(TEXT(B69,"0000"),[2]Firmenliste!$B$9:$B$310,0),3))))</f>
        <v>Argentinien</v>
      </c>
      <c r="F69" s="44"/>
      <c r="G69" s="45">
        <v>58.34</v>
      </c>
      <c r="H69" s="46"/>
      <c r="I69" s="47">
        <v>49.29</v>
      </c>
      <c r="J69" s="46"/>
      <c r="K69" s="48">
        <v>8.09</v>
      </c>
      <c r="L69" s="46"/>
      <c r="M69" s="47">
        <v>6.38</v>
      </c>
      <c r="N69" s="46"/>
      <c r="O69" s="48">
        <v>2.06</v>
      </c>
      <c r="P69" s="46"/>
      <c r="Q69" s="47">
        <v>1.2</v>
      </c>
      <c r="R69" s="49" t="str">
        <f t="shared" si="9"/>
        <v/>
      </c>
      <c r="S69" s="50"/>
      <c r="T69" s="50"/>
      <c r="U69" s="10" t="s">
        <v>471</v>
      </c>
      <c r="V69" s="10" t="s">
        <v>471</v>
      </c>
      <c r="W69" s="10" t="s">
        <v>472</v>
      </c>
      <c r="X69" s="10" t="s">
        <v>472</v>
      </c>
      <c r="Y69" s="10" t="s">
        <v>473</v>
      </c>
      <c r="Z69" s="10" t="s">
        <v>473</v>
      </c>
      <c r="AA69" s="6"/>
      <c r="AB69" s="58" t="str">
        <f t="shared" ref="AB69:AC88" si="13">";Märkte_Meldedaten_"&amp;$B69&amp;"_Gesamtumsatz"</f>
        <v>;Märkte_Meldedaten_0202_Gesamtumsatz</v>
      </c>
      <c r="AC69" s="6" t="str">
        <f t="shared" si="13"/>
        <v>;Märkte_Meldedaten_0202_Gesamtumsatz</v>
      </c>
      <c r="AD69" s="6" t="str">
        <f t="shared" ref="AD69:AE88" si="14">";Märkte_Meldedaten_"&amp;$B69&amp;"_EBITDA"</f>
        <v>;Märkte_Meldedaten_0202_EBITDA</v>
      </c>
      <c r="AE69" s="6" t="str">
        <f t="shared" si="14"/>
        <v>;Märkte_Meldedaten_0202_EBITDA</v>
      </c>
      <c r="AF69" s="6" t="str">
        <f t="shared" ref="AF69:AG88" si="15">";Märkte_Meldedaten_"&amp;$B69&amp;"_JÜ"</f>
        <v>;Märkte_Meldedaten_0202_JÜ</v>
      </c>
      <c r="AG69" s="59" t="str">
        <f t="shared" si="15"/>
        <v>;Märkte_Meldedaten_0202_JÜ</v>
      </c>
      <c r="AH69" s="6"/>
      <c r="AI69" s="6" t="s">
        <v>474</v>
      </c>
      <c r="AJ69" s="6"/>
      <c r="AK69" s="6"/>
      <c r="AL69" s="6"/>
      <c r="AM69" s="6"/>
      <c r="AN69" s="55" t="s">
        <v>475</v>
      </c>
      <c r="AO69" s="55" t="s">
        <v>476</v>
      </c>
      <c r="AP69" s="56">
        <v>4.8</v>
      </c>
      <c r="AQ69" s="55"/>
      <c r="AR69" s="55" t="s">
        <v>38</v>
      </c>
    </row>
    <row r="70" spans="1:44" ht="12" customHeight="1">
      <c r="A70" s="41" t="str">
        <f t="shared" si="8"/>
        <v>0623</v>
      </c>
      <c r="B70" s="62" t="s">
        <v>477</v>
      </c>
      <c r="C70" s="43" t="str">
        <f>IF(TEXT($B70,"0000")="0238","Guangdong Knauf New Build. Material Prod. Co. Ltd.",IF($B70="0139","OAO St. Petersburger Karton-/Polygraphiekombinat",IF(ISERROR(VLOOKUP($B70,$AJ$9:$AJ$29,1,0)),INDEX([1]Tabelle1!$B$1:$B$65536,MATCH(+$B70,[1]Tabelle1!$A$1:$A$65536,0),1),$AI70)))</f>
        <v>Knauf RAK FZE</v>
      </c>
      <c r="D70" s="44"/>
      <c r="E70" s="43" t="str">
        <f>IF(B70="4100","Brasilien",IF(INDEX([2]Firmenliste!$A$9:$D$310,MATCH(TEXT(B70,"0000"),[2]Firmenliste!$B$9:$B$310,0),3)="Vereinigte Arabische Emirate","VAE",IF(INDEX([2]Firmenliste!$A$9:$D$310,MATCH(TEXT(B70,"0000"),[2]Firmenliste!$B$9:$B$310,0),3)="Tschechische Republik","Tschechien",INDEX([2]Firmenliste!$A$9:$D$310,MATCH(TEXT(B70,"0000"),[2]Firmenliste!$B$9:$B$310,0),3))))</f>
        <v>VAE</v>
      </c>
      <c r="F70" s="44"/>
      <c r="G70" s="45">
        <v>45.36</v>
      </c>
      <c r="H70" s="46"/>
      <c r="I70" s="47">
        <v>49.23</v>
      </c>
      <c r="J70" s="46"/>
      <c r="K70" s="48">
        <v>5.98</v>
      </c>
      <c r="L70" s="46"/>
      <c r="M70" s="47">
        <v>7.53</v>
      </c>
      <c r="N70" s="46"/>
      <c r="O70" s="48">
        <v>0.8</v>
      </c>
      <c r="P70" s="46"/>
      <c r="Q70" s="47">
        <v>2.2999999999999998</v>
      </c>
      <c r="R70" s="49" t="str">
        <f t="shared" si="9"/>
        <v/>
      </c>
      <c r="S70" s="50"/>
      <c r="T70" s="50"/>
      <c r="U70" s="10" t="s">
        <v>478</v>
      </c>
      <c r="V70" s="10" t="s">
        <v>478</v>
      </c>
      <c r="W70" s="10" t="s">
        <v>479</v>
      </c>
      <c r="X70" s="10" t="s">
        <v>479</v>
      </c>
      <c r="Y70" s="10" t="s">
        <v>480</v>
      </c>
      <c r="Z70" s="10" t="s">
        <v>480</v>
      </c>
      <c r="AA70" s="6"/>
      <c r="AB70" s="58" t="str">
        <f t="shared" si="13"/>
        <v>;Märkte_Meldedaten_0623_Gesamtumsatz</v>
      </c>
      <c r="AC70" s="6" t="str">
        <f t="shared" si="13"/>
        <v>;Märkte_Meldedaten_0623_Gesamtumsatz</v>
      </c>
      <c r="AD70" s="6" t="str">
        <f t="shared" si="14"/>
        <v>;Märkte_Meldedaten_0623_EBITDA</v>
      </c>
      <c r="AE70" s="6" t="str">
        <f t="shared" si="14"/>
        <v>;Märkte_Meldedaten_0623_EBITDA</v>
      </c>
      <c r="AF70" s="6" t="str">
        <f t="shared" si="15"/>
        <v>;Märkte_Meldedaten_0623_JÜ</v>
      </c>
      <c r="AG70" s="59" t="str">
        <f t="shared" si="15"/>
        <v>;Märkte_Meldedaten_0623_JÜ</v>
      </c>
      <c r="AH70" s="6"/>
      <c r="AI70" s="6" t="s">
        <v>481</v>
      </c>
      <c r="AJ70" s="6"/>
      <c r="AK70" s="6"/>
      <c r="AL70" s="6"/>
      <c r="AM70" s="6"/>
      <c r="AN70" s="55" t="s">
        <v>482</v>
      </c>
      <c r="AO70" s="55" t="s">
        <v>483</v>
      </c>
      <c r="AP70" s="56">
        <v>6.5</v>
      </c>
      <c r="AQ70" s="55"/>
      <c r="AR70" s="55" t="s">
        <v>484</v>
      </c>
    </row>
    <row r="71" spans="1:44" ht="12" customHeight="1">
      <c r="A71" s="41" t="str">
        <f t="shared" si="8"/>
        <v>0014</v>
      </c>
      <c r="B71" s="62" t="s">
        <v>58</v>
      </c>
      <c r="C71" s="43" t="str">
        <f>IF(TEXT($B71,"0000")="0238","Guangdong Knauf New Build. Material Prod. Co. Ltd.",IF($B71="0139","OAO St. Petersburger Karton-/Polygraphiekombinat",IF(ISERROR(VLOOKUP($B71,$AJ$9:$AJ$29,1,0)),INDEX([1]Tabelle1!$B$1:$B$65536,MATCH(+$B71,[1]Tabelle1!$A$1:$A$65536,0),1),$AI71)))</f>
        <v>Knauf PFT GmbH &amp; Co. KG</v>
      </c>
      <c r="D71" s="44"/>
      <c r="E71" s="43" t="str">
        <f>IF(B71="4100","Brasilien",IF(INDEX([2]Firmenliste!$A$9:$D$310,MATCH(TEXT(B71,"0000"),[2]Firmenliste!$B$9:$B$310,0),3)="Vereinigte Arabische Emirate","VAE",IF(INDEX([2]Firmenliste!$A$9:$D$310,MATCH(TEXT(B71,"0000"),[2]Firmenliste!$B$9:$B$310,0),3)="Tschechische Republik","Tschechien",INDEX([2]Firmenliste!$A$9:$D$310,MATCH(TEXT(B71,"0000"),[2]Firmenliste!$B$9:$B$310,0),3))))</f>
        <v>Deutschland</v>
      </c>
      <c r="F71" s="44"/>
      <c r="G71" s="45">
        <v>45.16</v>
      </c>
      <c r="H71" s="46"/>
      <c r="I71" s="47">
        <v>47.06</v>
      </c>
      <c r="J71" s="46"/>
      <c r="K71" s="48">
        <v>5.77</v>
      </c>
      <c r="L71" s="46"/>
      <c r="M71" s="47">
        <v>6.72</v>
      </c>
      <c r="N71" s="46"/>
      <c r="O71" s="48">
        <v>4.54</v>
      </c>
      <c r="P71" s="46"/>
      <c r="Q71" s="47">
        <v>5.47</v>
      </c>
      <c r="R71" s="49" t="str">
        <f t="shared" si="9"/>
        <v/>
      </c>
      <c r="S71" s="50"/>
      <c r="T71" s="50"/>
      <c r="U71" s="10" t="s">
        <v>485</v>
      </c>
      <c r="V71" s="10" t="s">
        <v>485</v>
      </c>
      <c r="W71" s="10" t="s">
        <v>486</v>
      </c>
      <c r="X71" s="10" t="s">
        <v>486</v>
      </c>
      <c r="Y71" s="10" t="s">
        <v>487</v>
      </c>
      <c r="Z71" s="10" t="s">
        <v>487</v>
      </c>
      <c r="AA71" s="6"/>
      <c r="AB71" s="58" t="str">
        <f t="shared" si="13"/>
        <v>;Märkte_Meldedaten_0014_Gesamtumsatz</v>
      </c>
      <c r="AC71" s="6" t="str">
        <f t="shared" si="13"/>
        <v>;Märkte_Meldedaten_0014_Gesamtumsatz</v>
      </c>
      <c r="AD71" s="6" t="str">
        <f t="shared" si="14"/>
        <v>;Märkte_Meldedaten_0014_EBITDA</v>
      </c>
      <c r="AE71" s="6" t="str">
        <f t="shared" si="14"/>
        <v>;Märkte_Meldedaten_0014_EBITDA</v>
      </c>
      <c r="AF71" s="6" t="str">
        <f t="shared" si="15"/>
        <v>;Märkte_Meldedaten_0014_JÜ</v>
      </c>
      <c r="AG71" s="59" t="str">
        <f t="shared" si="15"/>
        <v>;Märkte_Meldedaten_0014_JÜ</v>
      </c>
      <c r="AH71" s="6"/>
      <c r="AI71" s="6" t="s">
        <v>57</v>
      </c>
      <c r="AJ71" s="6"/>
      <c r="AK71" s="6"/>
      <c r="AL71" s="6"/>
      <c r="AM71" s="6"/>
      <c r="AN71" s="55" t="s">
        <v>488</v>
      </c>
      <c r="AO71" s="55" t="s">
        <v>489</v>
      </c>
      <c r="AP71" s="56">
        <v>16.600000000000001</v>
      </c>
      <c r="AQ71" s="55"/>
      <c r="AR71" s="55" t="s">
        <v>158</v>
      </c>
    </row>
    <row r="72" spans="1:44" ht="12" customHeight="1">
      <c r="A72" s="41" t="str">
        <f t="shared" si="8"/>
        <v>4007</v>
      </c>
      <c r="B72" s="62" t="s">
        <v>490</v>
      </c>
      <c r="C72" s="43" t="str">
        <f>IF(TEXT($B72,"0000")="0238","Guangdong Knauf New Build. Material Prod. Co. Ltd.",IF($B72="0139","OAO St. Petersburger Karton-/Polygraphiekombinat",IF(ISERROR(VLOOKUP($B72,$AJ$9:$AJ$29,1,0)),INDEX([1]Tabelle1!$B$1:$B$65536,MATCH(+$B72,[1]Tabelle1!$A$1:$A$65536,0),1),$AI72)))</f>
        <v>Knauf Ouest SAS</v>
      </c>
      <c r="D72" s="44"/>
      <c r="E72" s="43" t="str">
        <f>IF(B72="4100","Brasilien",IF(INDEX([2]Firmenliste!$A$9:$D$310,MATCH(TEXT(B72,"0000"),[2]Firmenliste!$B$9:$B$310,0),3)="Vereinigte Arabische Emirate","VAE",IF(INDEX([2]Firmenliste!$A$9:$D$310,MATCH(TEXT(B72,"0000"),[2]Firmenliste!$B$9:$B$310,0),3)="Tschechische Republik","Tschechien",INDEX([2]Firmenliste!$A$9:$D$310,MATCH(TEXT(B72,"0000"),[2]Firmenliste!$B$9:$B$310,0),3))))</f>
        <v>Frankreich</v>
      </c>
      <c r="F72" s="44"/>
      <c r="G72" s="45">
        <v>50.75</v>
      </c>
      <c r="H72" s="46"/>
      <c r="I72" s="47">
        <v>47.05</v>
      </c>
      <c r="J72" s="46"/>
      <c r="K72" s="48">
        <v>5.97</v>
      </c>
      <c r="L72" s="46"/>
      <c r="M72" s="47">
        <v>6.41</v>
      </c>
      <c r="N72" s="46"/>
      <c r="O72" s="48">
        <v>2.77</v>
      </c>
      <c r="P72" s="46"/>
      <c r="Q72" s="47">
        <v>2.82</v>
      </c>
      <c r="R72" s="49" t="str">
        <f t="shared" si="9"/>
        <v/>
      </c>
      <c r="S72" s="50"/>
      <c r="T72" s="50"/>
      <c r="U72" s="10" t="s">
        <v>491</v>
      </c>
      <c r="V72" s="10" t="s">
        <v>491</v>
      </c>
      <c r="W72" s="10" t="s">
        <v>492</v>
      </c>
      <c r="X72" s="10" t="s">
        <v>492</v>
      </c>
      <c r="Y72" s="10" t="s">
        <v>493</v>
      </c>
      <c r="Z72" s="10" t="s">
        <v>493</v>
      </c>
      <c r="AA72" s="6"/>
      <c r="AB72" s="58" t="str">
        <f t="shared" si="13"/>
        <v>;Märkte_Meldedaten_4007_Gesamtumsatz</v>
      </c>
      <c r="AC72" s="6" t="str">
        <f t="shared" si="13"/>
        <v>;Märkte_Meldedaten_4007_Gesamtumsatz</v>
      </c>
      <c r="AD72" s="6" t="str">
        <f t="shared" si="14"/>
        <v>;Märkte_Meldedaten_4007_EBITDA</v>
      </c>
      <c r="AE72" s="6" t="str">
        <f t="shared" si="14"/>
        <v>;Märkte_Meldedaten_4007_EBITDA</v>
      </c>
      <c r="AF72" s="6" t="str">
        <f t="shared" si="15"/>
        <v>;Märkte_Meldedaten_4007_JÜ</v>
      </c>
      <c r="AG72" s="59" t="str">
        <f t="shared" si="15"/>
        <v>;Märkte_Meldedaten_4007_JÜ</v>
      </c>
      <c r="AH72" s="6"/>
      <c r="AI72" s="6" t="s">
        <v>494</v>
      </c>
      <c r="AJ72" s="6"/>
      <c r="AK72" s="6"/>
      <c r="AL72" s="6"/>
      <c r="AM72" s="6"/>
      <c r="AN72" s="55" t="s">
        <v>495</v>
      </c>
      <c r="AO72" s="55" t="s">
        <v>496</v>
      </c>
      <c r="AP72" s="56">
        <v>11.7</v>
      </c>
      <c r="AQ72" s="55"/>
      <c r="AR72" s="55" t="s">
        <v>497</v>
      </c>
    </row>
    <row r="73" spans="1:44" ht="12" customHeight="1">
      <c r="A73" s="41" t="str">
        <f t="shared" ref="A73:A104" si="16">B73</f>
        <v>0124</v>
      </c>
      <c r="B73" s="62" t="s">
        <v>449</v>
      </c>
      <c r="C73" s="43" t="str">
        <f>IF(TEXT($B73,"0000")="0238","Guangdong Knauf New Build. Material Prod. Co. Ltd.",IF($B73="0139","OAO St. Petersburger Karton-/Polygraphiekombinat",IF(ISERROR(VLOOKUP($B73,$AJ$9:$AJ$29,1,0)),INDEX([1]Tabelle1!$B$1:$B$65536,MATCH(+$B73,[1]Tabelle1!$A$1:$A$65536,0),1),$AI73)))</f>
        <v>Knauf New Building Material (Wuhu) Co. Ltd.</v>
      </c>
      <c r="D73" s="44"/>
      <c r="E73" s="43" t="str">
        <f>IF(B73="4100","Brasilien",IF(INDEX([2]Firmenliste!$A$9:$D$310,MATCH(TEXT(B73,"0000"),[2]Firmenliste!$B$9:$B$310,0),3)="Vereinigte Arabische Emirate","VAE",IF(INDEX([2]Firmenliste!$A$9:$D$310,MATCH(TEXT(B73,"0000"),[2]Firmenliste!$B$9:$B$310,0),3)="Tschechische Republik","Tschechien",INDEX([2]Firmenliste!$A$9:$D$310,MATCH(TEXT(B73,"0000"),[2]Firmenliste!$B$9:$B$310,0),3))))</f>
        <v>China</v>
      </c>
      <c r="F73" s="44"/>
      <c r="G73" s="45">
        <v>42.97</v>
      </c>
      <c r="H73" s="46"/>
      <c r="I73" s="47">
        <v>46.84</v>
      </c>
      <c r="J73" s="46"/>
      <c r="K73" s="48">
        <v>3</v>
      </c>
      <c r="L73" s="46"/>
      <c r="M73" s="47">
        <v>6.37</v>
      </c>
      <c r="N73" s="46"/>
      <c r="O73" s="48">
        <v>1.34</v>
      </c>
      <c r="P73" s="46"/>
      <c r="Q73" s="47">
        <v>3.49</v>
      </c>
      <c r="R73" s="49" t="str">
        <f t="shared" si="9"/>
        <v/>
      </c>
      <c r="S73" s="50"/>
      <c r="T73" s="50"/>
      <c r="U73" s="10" t="s">
        <v>498</v>
      </c>
      <c r="V73" s="10" t="s">
        <v>498</v>
      </c>
      <c r="W73" s="10" t="s">
        <v>499</v>
      </c>
      <c r="X73" s="10" t="s">
        <v>499</v>
      </c>
      <c r="Y73" s="10" t="s">
        <v>500</v>
      </c>
      <c r="Z73" s="10" t="s">
        <v>500</v>
      </c>
      <c r="AA73" s="6"/>
      <c r="AB73" s="58" t="str">
        <f t="shared" si="13"/>
        <v>;Märkte_Meldedaten_0124_Gesamtumsatz</v>
      </c>
      <c r="AC73" s="6" t="str">
        <f t="shared" si="13"/>
        <v>;Märkte_Meldedaten_0124_Gesamtumsatz</v>
      </c>
      <c r="AD73" s="6" t="str">
        <f t="shared" si="14"/>
        <v>;Märkte_Meldedaten_0124_EBITDA</v>
      </c>
      <c r="AE73" s="6" t="str">
        <f t="shared" si="14"/>
        <v>;Märkte_Meldedaten_0124_EBITDA</v>
      </c>
      <c r="AF73" s="6" t="str">
        <f t="shared" si="15"/>
        <v>;Märkte_Meldedaten_0124_JÜ</v>
      </c>
      <c r="AG73" s="59" t="str">
        <f t="shared" si="15"/>
        <v>;Märkte_Meldedaten_0124_JÜ</v>
      </c>
      <c r="AH73" s="6"/>
      <c r="AI73" s="6" t="s">
        <v>448</v>
      </c>
      <c r="AJ73" s="6"/>
      <c r="AK73" s="6"/>
      <c r="AL73" s="6"/>
      <c r="AM73" s="6"/>
      <c r="AN73" s="55" t="s">
        <v>501</v>
      </c>
      <c r="AO73" s="55" t="s">
        <v>502</v>
      </c>
      <c r="AP73" s="56">
        <v>0</v>
      </c>
      <c r="AQ73" s="55"/>
      <c r="AR73" s="55" t="s">
        <v>503</v>
      </c>
    </row>
    <row r="74" spans="1:44" ht="12" customHeight="1">
      <c r="A74" s="41" t="str">
        <f t="shared" si="16"/>
        <v>4016</v>
      </c>
      <c r="B74" s="62" t="s">
        <v>504</v>
      </c>
      <c r="C74" s="43" t="str">
        <f>IF(TEXT($B74,"0000")="0238","Guangdong Knauf New Build. Material Prod. Co. Ltd.",IF($B74="0139","OAO St. Petersburger Karton-/Polygraphiekombinat",IF(ISERROR(VLOOKUP($B74,$AJ$9:$AJ$29,1,0)),INDEX([1]Tabelle1!$B$1:$B$65536,MATCH(+$B74,[1]Tabelle1!$A$1:$A$65536,0),1),$AI74)))</f>
        <v>Knauf Industries EST SAS</v>
      </c>
      <c r="D74" s="44"/>
      <c r="E74" s="43" t="str">
        <f>IF(B74="4100","Brasilien",IF(INDEX([2]Firmenliste!$A$9:$D$310,MATCH(TEXT(B74,"0000"),[2]Firmenliste!$B$9:$B$310,0),3)="Vereinigte Arabische Emirate","VAE",IF(INDEX([2]Firmenliste!$A$9:$D$310,MATCH(TEXT(B74,"0000"),[2]Firmenliste!$B$9:$B$310,0),3)="Tschechische Republik","Tschechien",INDEX([2]Firmenliste!$A$9:$D$310,MATCH(TEXT(B74,"0000"),[2]Firmenliste!$B$9:$B$310,0),3))))</f>
        <v>Frankreich</v>
      </c>
      <c r="F74" s="44"/>
      <c r="G74" s="45">
        <v>35.049999999999997</v>
      </c>
      <c r="H74" s="46"/>
      <c r="I74" s="47">
        <v>44.22</v>
      </c>
      <c r="J74" s="46"/>
      <c r="K74" s="48">
        <v>0.46</v>
      </c>
      <c r="L74" s="46"/>
      <c r="M74" s="47">
        <v>3.06</v>
      </c>
      <c r="N74" s="46"/>
      <c r="O74" s="48">
        <v>-0.04</v>
      </c>
      <c r="P74" s="46"/>
      <c r="Q74" s="47">
        <v>0.27</v>
      </c>
      <c r="R74" s="49" t="str">
        <f t="shared" si="9"/>
        <v/>
      </c>
      <c r="S74" s="50"/>
      <c r="T74" s="50"/>
      <c r="U74" s="10" t="s">
        <v>505</v>
      </c>
      <c r="V74" s="10" t="s">
        <v>505</v>
      </c>
      <c r="W74" s="10" t="s">
        <v>506</v>
      </c>
      <c r="X74" s="10" t="s">
        <v>506</v>
      </c>
      <c r="Y74" s="10" t="s">
        <v>507</v>
      </c>
      <c r="Z74" s="10" t="s">
        <v>507</v>
      </c>
      <c r="AA74" s="6"/>
      <c r="AB74" s="58" t="str">
        <f t="shared" si="13"/>
        <v>;Märkte_Meldedaten_4016_Gesamtumsatz</v>
      </c>
      <c r="AC74" s="6" t="str">
        <f t="shared" si="13"/>
        <v>;Märkte_Meldedaten_4016_Gesamtumsatz</v>
      </c>
      <c r="AD74" s="6" t="str">
        <f t="shared" si="14"/>
        <v>;Märkte_Meldedaten_4016_EBITDA</v>
      </c>
      <c r="AE74" s="6" t="str">
        <f t="shared" si="14"/>
        <v>;Märkte_Meldedaten_4016_EBITDA</v>
      </c>
      <c r="AF74" s="6" t="str">
        <f t="shared" si="15"/>
        <v>;Märkte_Meldedaten_4016_JÜ</v>
      </c>
      <c r="AG74" s="59" t="str">
        <f t="shared" si="15"/>
        <v>;Märkte_Meldedaten_4016_JÜ</v>
      </c>
      <c r="AH74" s="6"/>
      <c r="AI74" s="6" t="s">
        <v>508</v>
      </c>
      <c r="AJ74" s="6"/>
      <c r="AK74" s="6"/>
      <c r="AL74" s="6"/>
      <c r="AM74" s="6"/>
      <c r="AN74" s="55" t="s">
        <v>509</v>
      </c>
      <c r="AO74" s="55" t="s">
        <v>510</v>
      </c>
      <c r="AP74" s="56">
        <v>21</v>
      </c>
      <c r="AQ74" s="55"/>
      <c r="AR74" s="55" t="s">
        <v>123</v>
      </c>
    </row>
    <row r="75" spans="1:44" ht="12" customHeight="1">
      <c r="A75" s="41" t="str">
        <f t="shared" si="16"/>
        <v>0279</v>
      </c>
      <c r="B75" s="62" t="s">
        <v>149</v>
      </c>
      <c r="C75" s="43" t="str">
        <f>IF(TEXT($B75,"0000")="0238","Guangdong Knauf New Build. Material Prod. Co. Ltd.",IF($B75="0139","OAO St. Petersburger Karton-/Polygraphiekombinat",IF(ISERROR(VLOOKUP($B75,$AJ$9:$AJ$29,1,0)),INDEX([1]Tabelle1!$B$1:$B$65536,MATCH(+$B75,[1]Tabelle1!$A$1:$A$65536,0),1),$AI75)))</f>
        <v>TOO Knauf Gips Donbass</v>
      </c>
      <c r="D75" s="44"/>
      <c r="E75" s="43" t="str">
        <f>IF(B75="4100","Brasilien",IF(INDEX([2]Firmenliste!$A$9:$D$310,MATCH(TEXT(B75,"0000"),[2]Firmenliste!$B$9:$B$310,0),3)="Vereinigte Arabische Emirate","VAE",IF(INDEX([2]Firmenliste!$A$9:$D$310,MATCH(TEXT(B75,"0000"),[2]Firmenliste!$B$9:$B$310,0),3)="Tschechische Republik","Tschechien",INDEX([2]Firmenliste!$A$9:$D$310,MATCH(TEXT(B75,"0000"),[2]Firmenliste!$B$9:$B$310,0),3))))</f>
        <v>Ukraine</v>
      </c>
      <c r="F75" s="44"/>
      <c r="G75" s="45">
        <v>42.79</v>
      </c>
      <c r="H75" s="46"/>
      <c r="I75" s="47">
        <v>43.83</v>
      </c>
      <c r="J75" s="46"/>
      <c r="K75" s="48">
        <v>10.32</v>
      </c>
      <c r="L75" s="46"/>
      <c r="M75" s="47">
        <v>11.67</v>
      </c>
      <c r="N75" s="46"/>
      <c r="O75" s="48">
        <v>5.1100000000000003</v>
      </c>
      <c r="P75" s="46"/>
      <c r="Q75" s="47">
        <v>9.2899999999999991</v>
      </c>
      <c r="R75" s="49" t="str">
        <f t="shared" si="9"/>
        <v>&lt;&lt;Gesellschaftsname geändert</v>
      </c>
      <c r="S75" s="50"/>
      <c r="T75" s="50"/>
      <c r="U75" s="10" t="s">
        <v>511</v>
      </c>
      <c r="V75" s="10" t="s">
        <v>511</v>
      </c>
      <c r="W75" s="10" t="s">
        <v>512</v>
      </c>
      <c r="X75" s="10" t="s">
        <v>512</v>
      </c>
      <c r="Y75" s="10" t="s">
        <v>513</v>
      </c>
      <c r="Z75" s="10" t="s">
        <v>513</v>
      </c>
      <c r="AA75" s="6"/>
      <c r="AB75" s="58" t="str">
        <f t="shared" si="13"/>
        <v>;Märkte_Meldedaten_0279_Gesamtumsatz</v>
      </c>
      <c r="AC75" s="6" t="str">
        <f t="shared" si="13"/>
        <v>;Märkte_Meldedaten_0279_Gesamtumsatz</v>
      </c>
      <c r="AD75" s="6" t="str">
        <f t="shared" si="14"/>
        <v>;Märkte_Meldedaten_0279_EBITDA</v>
      </c>
      <c r="AE75" s="6" t="str">
        <f t="shared" si="14"/>
        <v>;Märkte_Meldedaten_0279_EBITDA</v>
      </c>
      <c r="AF75" s="6" t="str">
        <f t="shared" si="15"/>
        <v>;Märkte_Meldedaten_0279_JÜ</v>
      </c>
      <c r="AG75" s="59" t="str">
        <f t="shared" si="15"/>
        <v>;Märkte_Meldedaten_0279_JÜ</v>
      </c>
      <c r="AH75" s="6"/>
      <c r="AI75" s="6" t="s">
        <v>514</v>
      </c>
      <c r="AJ75" s="6"/>
      <c r="AK75" s="6"/>
      <c r="AL75" s="6"/>
      <c r="AM75" s="6"/>
      <c r="AN75" s="55" t="s">
        <v>515</v>
      </c>
      <c r="AO75" s="55" t="s">
        <v>516</v>
      </c>
      <c r="AP75" s="56">
        <v>7.3</v>
      </c>
      <c r="AQ75" s="55"/>
      <c r="AR75" s="55" t="s">
        <v>517</v>
      </c>
    </row>
    <row r="76" spans="1:44" ht="12" customHeight="1">
      <c r="A76" s="41" t="str">
        <f t="shared" si="16"/>
        <v>4068</v>
      </c>
      <c r="B76" s="62" t="s">
        <v>518</v>
      </c>
      <c r="C76" s="43" t="str">
        <f>IF(TEXT($B76,"0000")="0238","Guangdong Knauf New Build. Material Prod. Co. Ltd.",IF($B76="0139","OAO St. Petersburger Karton-/Polygraphiekombinat",IF(ISERROR(VLOOKUP($B76,$AJ$9:$AJ$29,1,0)),INDEX([1]Tabelle1!$B$1:$B$65536,MATCH(+$B76,[1]Tabelle1!$A$1:$A$65536,0),1),$AI76)))</f>
        <v>Knauf Plâtres-Fleurus SPA</v>
      </c>
      <c r="D76" s="44"/>
      <c r="E76" s="43" t="str">
        <f>IF(B76="4100","Brasilien",IF(INDEX([2]Firmenliste!$A$9:$D$310,MATCH(TEXT(B76,"0000"),[2]Firmenliste!$B$9:$B$310,0),3)="Vereinigte Arabische Emirate","VAE",IF(INDEX([2]Firmenliste!$A$9:$D$310,MATCH(TEXT(B76,"0000"),[2]Firmenliste!$B$9:$B$310,0),3)="Tschechische Republik","Tschechien",INDEX([2]Firmenliste!$A$9:$D$310,MATCH(TEXT(B76,"0000"),[2]Firmenliste!$B$9:$B$310,0),3))))</f>
        <v>Algerien</v>
      </c>
      <c r="F76" s="44"/>
      <c r="G76" s="45">
        <v>37.630000000000003</v>
      </c>
      <c r="H76" s="46"/>
      <c r="I76" s="47">
        <v>43.09</v>
      </c>
      <c r="J76" s="46"/>
      <c r="K76" s="48">
        <v>14.55</v>
      </c>
      <c r="L76" s="46"/>
      <c r="M76" s="47">
        <v>17.77</v>
      </c>
      <c r="N76" s="46"/>
      <c r="O76" s="48">
        <v>9.4</v>
      </c>
      <c r="P76" s="46"/>
      <c r="Q76" s="47">
        <v>13.28</v>
      </c>
      <c r="R76" s="49" t="str">
        <f t="shared" si="9"/>
        <v/>
      </c>
      <c r="S76" s="50"/>
      <c r="T76" s="50"/>
      <c r="U76" s="10" t="s">
        <v>519</v>
      </c>
      <c r="V76" s="10" t="s">
        <v>519</v>
      </c>
      <c r="W76" s="10" t="s">
        <v>520</v>
      </c>
      <c r="X76" s="10" t="s">
        <v>520</v>
      </c>
      <c r="Y76" s="10" t="s">
        <v>521</v>
      </c>
      <c r="Z76" s="10" t="s">
        <v>521</v>
      </c>
      <c r="AA76" s="6"/>
      <c r="AB76" s="58" t="str">
        <f t="shared" si="13"/>
        <v>;Märkte_Meldedaten_4068_Gesamtumsatz</v>
      </c>
      <c r="AC76" s="6" t="str">
        <f t="shared" si="13"/>
        <v>;Märkte_Meldedaten_4068_Gesamtumsatz</v>
      </c>
      <c r="AD76" s="6" t="str">
        <f t="shared" si="14"/>
        <v>;Märkte_Meldedaten_4068_EBITDA</v>
      </c>
      <c r="AE76" s="6" t="str">
        <f t="shared" si="14"/>
        <v>;Märkte_Meldedaten_4068_EBITDA</v>
      </c>
      <c r="AF76" s="6" t="str">
        <f t="shared" si="15"/>
        <v>;Märkte_Meldedaten_4068_JÜ</v>
      </c>
      <c r="AG76" s="59" t="str">
        <f t="shared" si="15"/>
        <v>;Märkte_Meldedaten_4068_JÜ</v>
      </c>
      <c r="AH76" s="6"/>
      <c r="AI76" s="6" t="s">
        <v>522</v>
      </c>
      <c r="AJ76" s="6"/>
      <c r="AK76" s="6"/>
      <c r="AL76" s="6"/>
      <c r="AM76" s="6"/>
      <c r="AN76" s="55" t="s">
        <v>523</v>
      </c>
      <c r="AO76" s="55" t="s">
        <v>524</v>
      </c>
      <c r="AP76" s="56">
        <v>-1</v>
      </c>
      <c r="AQ76" s="55"/>
      <c r="AR76" s="55" t="s">
        <v>371</v>
      </c>
    </row>
    <row r="77" spans="1:44" ht="12" customHeight="1">
      <c r="A77" s="41" t="str">
        <f t="shared" si="16"/>
        <v>4301</v>
      </c>
      <c r="B77" s="62" t="s">
        <v>525</v>
      </c>
      <c r="C77" s="43" t="str">
        <f>IF(TEXT($B77,"0000")="0238","Guangdong Knauf New Build. Material Prod. Co. Ltd.",IF($B77="0139","OAO St. Petersburger Karton-/Polygraphiekombinat",IF(ISERROR(VLOOKUP($B77,$AJ$9:$AJ$29,1,0)),INDEX([1]Tabelle1!$B$1:$B$65536,MATCH(+$B77,[1]Tabelle1!$A$1:$A$65536,0),1),$AI77)))</f>
        <v>Knauf Insulation GmbH, Fürnitz</v>
      </c>
      <c r="D77" s="44"/>
      <c r="E77" s="43" t="str">
        <f>IF(B77="4100","Brasilien",IF(INDEX([2]Firmenliste!$A$9:$D$310,MATCH(TEXT(B77,"0000"),[2]Firmenliste!$B$9:$B$310,0),3)="Vereinigte Arabische Emirate","VAE",IF(INDEX([2]Firmenliste!$A$9:$D$310,MATCH(TEXT(B77,"0000"),[2]Firmenliste!$B$9:$B$310,0),3)="Tschechische Republik","Tschechien",INDEX([2]Firmenliste!$A$9:$D$310,MATCH(TEXT(B77,"0000"),[2]Firmenliste!$B$9:$B$310,0),3))))</f>
        <v>Österreich</v>
      </c>
      <c r="F77" s="44"/>
      <c r="G77" s="45">
        <v>37.880000000000003</v>
      </c>
      <c r="H77" s="46"/>
      <c r="I77" s="47">
        <v>41.91</v>
      </c>
      <c r="J77" s="46"/>
      <c r="K77" s="48">
        <v>1.46</v>
      </c>
      <c r="L77" s="46"/>
      <c r="M77" s="47">
        <v>2.25</v>
      </c>
      <c r="N77" s="46"/>
      <c r="O77" s="48">
        <v>4.07</v>
      </c>
      <c r="P77" s="46"/>
      <c r="Q77" s="47">
        <v>7.87</v>
      </c>
      <c r="R77" s="49" t="str">
        <f t="shared" si="9"/>
        <v/>
      </c>
      <c r="S77" s="50"/>
      <c r="T77" s="50"/>
      <c r="U77" s="10" t="s">
        <v>526</v>
      </c>
      <c r="V77" s="10" t="s">
        <v>526</v>
      </c>
      <c r="W77" s="10" t="s">
        <v>527</v>
      </c>
      <c r="X77" s="10" t="s">
        <v>527</v>
      </c>
      <c r="Y77" s="10" t="s">
        <v>528</v>
      </c>
      <c r="Z77" s="10" t="s">
        <v>528</v>
      </c>
      <c r="AA77" s="6"/>
      <c r="AB77" s="58" t="str">
        <f t="shared" si="13"/>
        <v>;Märkte_Meldedaten_4301_Gesamtumsatz</v>
      </c>
      <c r="AC77" s="6" t="str">
        <f t="shared" si="13"/>
        <v>;Märkte_Meldedaten_4301_Gesamtumsatz</v>
      </c>
      <c r="AD77" s="6" t="str">
        <f t="shared" si="14"/>
        <v>;Märkte_Meldedaten_4301_EBITDA</v>
      </c>
      <c r="AE77" s="6" t="str">
        <f t="shared" si="14"/>
        <v>;Märkte_Meldedaten_4301_EBITDA</v>
      </c>
      <c r="AF77" s="6" t="str">
        <f t="shared" si="15"/>
        <v>;Märkte_Meldedaten_4301_JÜ</v>
      </c>
      <c r="AG77" s="59" t="str">
        <f t="shared" si="15"/>
        <v>;Märkte_Meldedaten_4301_JÜ</v>
      </c>
      <c r="AH77" s="6"/>
      <c r="AI77" s="6" t="s">
        <v>311</v>
      </c>
      <c r="AJ77" s="6"/>
      <c r="AK77" s="6"/>
      <c r="AL77" s="6"/>
      <c r="AM77" s="6"/>
      <c r="AN77" s="55" t="s">
        <v>529</v>
      </c>
      <c r="AO77" s="55" t="s">
        <v>530</v>
      </c>
      <c r="AP77" s="56">
        <v>1.9</v>
      </c>
      <c r="AQ77" s="55"/>
      <c r="AR77" s="55" t="s">
        <v>531</v>
      </c>
    </row>
    <row r="78" spans="1:44" ht="12" customHeight="1">
      <c r="A78" s="41" t="str">
        <f t="shared" si="16"/>
        <v>4061</v>
      </c>
      <c r="B78" s="62" t="s">
        <v>532</v>
      </c>
      <c r="C78" s="43" t="str">
        <f>IF(TEXT($B78,"0000")="0238","Guangdong Knauf New Build. Material Prod. Co. Ltd.",IF($B78="0139","OAO St. Petersburger Karton-/Polygraphiekombinat",IF(ISERROR(VLOOKUP($B78,$AJ$9:$AJ$29,1,0)),INDEX([1]Tabelle1!$B$1:$B$65536,MATCH(+$B78,[1]Tabelle1!$A$1:$A$65536,0),1),$AI78)))</f>
        <v>Knauf Industries Polska Sp. z o.o.</v>
      </c>
      <c r="D78" s="44"/>
      <c r="E78" s="43" t="str">
        <f>IF(B78="4100","Brasilien",IF(INDEX([2]Firmenliste!$A$9:$D$310,MATCH(TEXT(B78,"0000"),[2]Firmenliste!$B$9:$B$310,0),3)="Vereinigte Arabische Emirate","VAE",IF(INDEX([2]Firmenliste!$A$9:$D$310,MATCH(TEXT(B78,"0000"),[2]Firmenliste!$B$9:$B$310,0),3)="Tschechische Republik","Tschechien",INDEX([2]Firmenliste!$A$9:$D$310,MATCH(TEXT(B78,"0000"),[2]Firmenliste!$B$9:$B$310,0),3))))</f>
        <v>Polen</v>
      </c>
      <c r="F78" s="44"/>
      <c r="G78" s="45">
        <v>39.99</v>
      </c>
      <c r="H78" s="46"/>
      <c r="I78" s="47">
        <v>41.66</v>
      </c>
      <c r="J78" s="46"/>
      <c r="K78" s="48">
        <v>3.42</v>
      </c>
      <c r="L78" s="46"/>
      <c r="M78" s="47">
        <v>5.07</v>
      </c>
      <c r="N78" s="46"/>
      <c r="O78" s="48">
        <v>1.05</v>
      </c>
      <c r="P78" s="46"/>
      <c r="Q78" s="47">
        <v>2.4900000000000002</v>
      </c>
      <c r="R78" s="49" t="str">
        <f t="shared" si="9"/>
        <v/>
      </c>
      <c r="S78" s="50"/>
      <c r="T78" s="50"/>
      <c r="U78" s="10" t="s">
        <v>533</v>
      </c>
      <c r="V78" s="10" t="s">
        <v>533</v>
      </c>
      <c r="W78" s="10" t="s">
        <v>534</v>
      </c>
      <c r="X78" s="10" t="s">
        <v>534</v>
      </c>
      <c r="Y78" s="10" t="s">
        <v>535</v>
      </c>
      <c r="Z78" s="10" t="s">
        <v>535</v>
      </c>
      <c r="AA78" s="6"/>
      <c r="AB78" s="58" t="str">
        <f t="shared" si="13"/>
        <v>;Märkte_Meldedaten_4061_Gesamtumsatz</v>
      </c>
      <c r="AC78" s="6" t="str">
        <f t="shared" si="13"/>
        <v>;Märkte_Meldedaten_4061_Gesamtumsatz</v>
      </c>
      <c r="AD78" s="6" t="str">
        <f t="shared" si="14"/>
        <v>;Märkte_Meldedaten_4061_EBITDA</v>
      </c>
      <c r="AE78" s="6" t="str">
        <f t="shared" si="14"/>
        <v>;Märkte_Meldedaten_4061_EBITDA</v>
      </c>
      <c r="AF78" s="6" t="str">
        <f t="shared" si="15"/>
        <v>;Märkte_Meldedaten_4061_JÜ</v>
      </c>
      <c r="AG78" s="59" t="str">
        <f t="shared" si="15"/>
        <v>;Märkte_Meldedaten_4061_JÜ</v>
      </c>
      <c r="AH78" s="6"/>
      <c r="AI78" s="6" t="s">
        <v>536</v>
      </c>
      <c r="AJ78" s="6"/>
      <c r="AK78" s="6"/>
      <c r="AL78" s="6"/>
      <c r="AM78" s="6"/>
      <c r="AN78" s="55" t="s">
        <v>537</v>
      </c>
      <c r="AO78" s="55" t="s">
        <v>538</v>
      </c>
      <c r="AP78" s="56">
        <v>1.3</v>
      </c>
      <c r="AQ78" s="55"/>
      <c r="AR78" s="55" t="s">
        <v>539</v>
      </c>
    </row>
    <row r="79" spans="1:44" ht="12" customHeight="1">
      <c r="A79" s="41" t="str">
        <f t="shared" si="16"/>
        <v>0106</v>
      </c>
      <c r="B79" s="62" t="s">
        <v>370</v>
      </c>
      <c r="C79" s="43" t="str">
        <f>IF(TEXT($B79,"0000")="0238","Guangdong Knauf New Build. Material Prod. Co. Ltd.",IF($B79="0139","OAO St. Petersburger Karton-/Polygraphiekombinat",IF(ISERROR(VLOOKUP($B79,$AJ$9:$AJ$29,1,0)),INDEX([1]Tabelle1!$B$1:$B$65536,MATCH(+$B79,[1]Tabelle1!$A$1:$A$65536,0),1),$AI79)))</f>
        <v>Knauf Praha spol. s r.o.</v>
      </c>
      <c r="D79" s="44"/>
      <c r="E79" s="43" t="str">
        <f>IF(B79="4100","Brasilien",IF(INDEX([2]Firmenliste!$A$9:$D$310,MATCH(TEXT(B79,"0000"),[2]Firmenliste!$B$9:$B$310,0),3)="Vereinigte Arabische Emirate","VAE",IF(INDEX([2]Firmenliste!$A$9:$D$310,MATCH(TEXT(B79,"0000"),[2]Firmenliste!$B$9:$B$310,0),3)="Tschechische Republik","Tschechien",INDEX([2]Firmenliste!$A$9:$D$310,MATCH(TEXT(B79,"0000"),[2]Firmenliste!$B$9:$B$310,0),3))))</f>
        <v>Tschechien</v>
      </c>
      <c r="F79" s="44"/>
      <c r="G79" s="45">
        <v>37.92</v>
      </c>
      <c r="H79" s="46"/>
      <c r="I79" s="47">
        <v>41.58</v>
      </c>
      <c r="J79" s="46"/>
      <c r="K79" s="48">
        <v>8.31</v>
      </c>
      <c r="L79" s="46"/>
      <c r="M79" s="47">
        <v>9.2100000000000009</v>
      </c>
      <c r="N79" s="46"/>
      <c r="O79" s="48">
        <v>4.2699999999999996</v>
      </c>
      <c r="P79" s="46"/>
      <c r="Q79" s="47">
        <v>5.12</v>
      </c>
      <c r="R79" s="49" t="str">
        <f t="shared" si="9"/>
        <v/>
      </c>
      <c r="S79" s="50"/>
      <c r="T79" s="50"/>
      <c r="U79" s="10" t="s">
        <v>540</v>
      </c>
      <c r="V79" s="10" t="s">
        <v>540</v>
      </c>
      <c r="W79" s="10" t="s">
        <v>541</v>
      </c>
      <c r="X79" s="10" t="s">
        <v>541</v>
      </c>
      <c r="Y79" s="10" t="s">
        <v>542</v>
      </c>
      <c r="Z79" s="10" t="s">
        <v>542</v>
      </c>
      <c r="AA79" s="6"/>
      <c r="AB79" s="58" t="str">
        <f t="shared" si="13"/>
        <v>;Märkte_Meldedaten_0106_Gesamtumsatz</v>
      </c>
      <c r="AC79" s="6" t="str">
        <f t="shared" si="13"/>
        <v>;Märkte_Meldedaten_0106_Gesamtumsatz</v>
      </c>
      <c r="AD79" s="6" t="str">
        <f t="shared" si="14"/>
        <v>;Märkte_Meldedaten_0106_EBITDA</v>
      </c>
      <c r="AE79" s="6" t="str">
        <f t="shared" si="14"/>
        <v>;Märkte_Meldedaten_0106_EBITDA</v>
      </c>
      <c r="AF79" s="6" t="str">
        <f t="shared" si="15"/>
        <v>;Märkte_Meldedaten_0106_JÜ</v>
      </c>
      <c r="AG79" s="59" t="str">
        <f t="shared" si="15"/>
        <v>;Märkte_Meldedaten_0106_JÜ</v>
      </c>
      <c r="AH79" s="6"/>
      <c r="AI79" s="6" t="s">
        <v>369</v>
      </c>
      <c r="AJ79" s="6"/>
      <c r="AK79" s="6"/>
      <c r="AL79" s="6"/>
      <c r="AM79" s="6"/>
      <c r="AN79" s="55" t="s">
        <v>543</v>
      </c>
      <c r="AO79" s="55" t="s">
        <v>544</v>
      </c>
      <c r="AP79" s="56">
        <v>0</v>
      </c>
      <c r="AQ79" s="55"/>
      <c r="AR79" s="55" t="s">
        <v>545</v>
      </c>
    </row>
    <row r="80" spans="1:44" ht="12" customHeight="1">
      <c r="A80" s="41" t="str">
        <f t="shared" si="16"/>
        <v>4075</v>
      </c>
      <c r="B80" s="62" t="s">
        <v>546</v>
      </c>
      <c r="C80" s="43" t="str">
        <f>IF(TEXT($B80,"0000")="0238","Guangdong Knauf New Build. Material Prod. Co. Ltd.",IF($B80="0139","OAO St. Petersburger Karton-/Polygraphiekombinat",IF(ISERROR(VLOOKUP($B80,$AJ$9:$AJ$29,1,0)),INDEX([1]Tabelle1!$B$1:$B$65536,MATCH(+$B80,[1]Tabelle1!$A$1:$A$65536,0),1),$AI80)))</f>
        <v>Knauf Miret S.L.</v>
      </c>
      <c r="D80" s="44"/>
      <c r="E80" s="43" t="str">
        <f>IF(B80="4100","Brasilien",IF(INDEX([2]Firmenliste!$A$9:$D$310,MATCH(TEXT(B80,"0000"),[2]Firmenliste!$B$9:$B$310,0),3)="Vereinigte Arabische Emirate","VAE",IF(INDEX([2]Firmenliste!$A$9:$D$310,MATCH(TEXT(B80,"0000"),[2]Firmenliste!$B$9:$B$310,0),3)="Tschechische Republik","Tschechien",INDEX([2]Firmenliste!$A$9:$D$310,MATCH(TEXT(B80,"0000"),[2]Firmenliste!$B$9:$B$310,0),3))))</f>
        <v>Spanien</v>
      </c>
      <c r="F80" s="44"/>
      <c r="G80" s="45">
        <v>40.11</v>
      </c>
      <c r="H80" s="46"/>
      <c r="I80" s="47">
        <v>40.130000000000003</v>
      </c>
      <c r="J80" s="46"/>
      <c r="K80" s="48">
        <v>5.94</v>
      </c>
      <c r="L80" s="46"/>
      <c r="M80" s="47">
        <v>5.98</v>
      </c>
      <c r="N80" s="46"/>
      <c r="O80" s="48">
        <v>2.67</v>
      </c>
      <c r="P80" s="46"/>
      <c r="Q80" s="47">
        <v>2.92</v>
      </c>
      <c r="R80" s="49" t="str">
        <f t="shared" si="9"/>
        <v/>
      </c>
      <c r="S80" s="50"/>
      <c r="T80" s="50"/>
      <c r="U80" s="10" t="s">
        <v>547</v>
      </c>
      <c r="V80" s="10" t="s">
        <v>547</v>
      </c>
      <c r="W80" s="10" t="s">
        <v>548</v>
      </c>
      <c r="X80" s="10" t="s">
        <v>548</v>
      </c>
      <c r="Y80" s="10" t="s">
        <v>549</v>
      </c>
      <c r="Z80" s="10" t="s">
        <v>549</v>
      </c>
      <c r="AA80" s="6"/>
      <c r="AB80" s="58" t="str">
        <f t="shared" si="13"/>
        <v>;Märkte_Meldedaten_4075_Gesamtumsatz</v>
      </c>
      <c r="AC80" s="6" t="str">
        <f t="shared" si="13"/>
        <v>;Märkte_Meldedaten_4075_Gesamtumsatz</v>
      </c>
      <c r="AD80" s="6" t="str">
        <f t="shared" si="14"/>
        <v>;Märkte_Meldedaten_4075_EBITDA</v>
      </c>
      <c r="AE80" s="6" t="str">
        <f t="shared" si="14"/>
        <v>;Märkte_Meldedaten_4075_EBITDA</v>
      </c>
      <c r="AF80" s="6" t="str">
        <f t="shared" si="15"/>
        <v>;Märkte_Meldedaten_4075_JÜ</v>
      </c>
      <c r="AG80" s="59" t="str">
        <f t="shared" si="15"/>
        <v>;Märkte_Meldedaten_4075_JÜ</v>
      </c>
      <c r="AH80" s="6"/>
      <c r="AI80" s="6" t="s">
        <v>550</v>
      </c>
      <c r="AJ80" s="6"/>
      <c r="AK80" s="6"/>
      <c r="AL80" s="6"/>
      <c r="AM80" s="6"/>
      <c r="AN80" s="55" t="s">
        <v>551</v>
      </c>
      <c r="AO80" s="55" t="s">
        <v>552</v>
      </c>
      <c r="AP80" s="56">
        <v>2.1</v>
      </c>
      <c r="AQ80" s="55"/>
      <c r="AR80" s="55" t="s">
        <v>553</v>
      </c>
    </row>
    <row r="81" spans="1:44" ht="12" customHeight="1">
      <c r="A81" s="41" t="str">
        <f t="shared" si="16"/>
        <v>0102</v>
      </c>
      <c r="B81" s="62" t="s">
        <v>350</v>
      </c>
      <c r="C81" s="43" t="str">
        <f>IF(TEXT($B81,"0000")="0238","Guangdong Knauf New Build. Material Prod. Co. Ltd.",IF($B81="0139","OAO St. Petersburger Karton-/Polygraphiekombinat",IF(ISERROR(VLOOKUP($B81,$AJ$9:$AJ$29,1,0)),INDEX([1]Tabelle1!$B$1:$B$65536,MATCH(+$B81,[1]Tabelle1!$A$1:$A$65536,0),1),$AI81)))</f>
        <v>Knauf Bulgaria EOOD</v>
      </c>
      <c r="D81" s="44"/>
      <c r="E81" s="43" t="str">
        <f>IF(B81="4100","Brasilien",IF(INDEX([2]Firmenliste!$A$9:$D$310,MATCH(TEXT(B81,"0000"),[2]Firmenliste!$B$9:$B$310,0),3)="Vereinigte Arabische Emirate","VAE",IF(INDEX([2]Firmenliste!$A$9:$D$310,MATCH(TEXT(B81,"0000"),[2]Firmenliste!$B$9:$B$310,0),3)="Tschechische Republik","Tschechien",INDEX([2]Firmenliste!$A$9:$D$310,MATCH(TEXT(B81,"0000"),[2]Firmenliste!$B$9:$B$310,0),3))))</f>
        <v>Bulgarien</v>
      </c>
      <c r="F81" s="44"/>
      <c r="G81" s="45">
        <v>35.49</v>
      </c>
      <c r="H81" s="46"/>
      <c r="I81" s="47">
        <v>40.130000000000003</v>
      </c>
      <c r="J81" s="46"/>
      <c r="K81" s="48">
        <v>4.96</v>
      </c>
      <c r="L81" s="46"/>
      <c r="M81" s="47">
        <v>8.39</v>
      </c>
      <c r="N81" s="46"/>
      <c r="O81" s="48">
        <v>-0.81</v>
      </c>
      <c r="P81" s="46"/>
      <c r="Q81" s="47">
        <v>2.11</v>
      </c>
      <c r="R81" s="49" t="str">
        <f t="shared" si="9"/>
        <v/>
      </c>
      <c r="S81" s="50"/>
      <c r="T81" s="50"/>
      <c r="U81" s="10" t="s">
        <v>554</v>
      </c>
      <c r="V81" s="10" t="s">
        <v>554</v>
      </c>
      <c r="W81" s="10" t="s">
        <v>555</v>
      </c>
      <c r="X81" s="10" t="s">
        <v>555</v>
      </c>
      <c r="Y81" s="10" t="s">
        <v>556</v>
      </c>
      <c r="Z81" s="10" t="s">
        <v>556</v>
      </c>
      <c r="AA81" s="6"/>
      <c r="AB81" s="58" t="str">
        <f t="shared" si="13"/>
        <v>;Märkte_Meldedaten_0102_Gesamtumsatz</v>
      </c>
      <c r="AC81" s="6" t="str">
        <f t="shared" si="13"/>
        <v>;Märkte_Meldedaten_0102_Gesamtumsatz</v>
      </c>
      <c r="AD81" s="6" t="str">
        <f t="shared" si="14"/>
        <v>;Märkte_Meldedaten_0102_EBITDA</v>
      </c>
      <c r="AE81" s="6" t="str">
        <f t="shared" si="14"/>
        <v>;Märkte_Meldedaten_0102_EBITDA</v>
      </c>
      <c r="AF81" s="6" t="str">
        <f t="shared" si="15"/>
        <v>;Märkte_Meldedaten_0102_JÜ</v>
      </c>
      <c r="AG81" s="59" t="str">
        <f t="shared" si="15"/>
        <v>;Märkte_Meldedaten_0102_JÜ</v>
      </c>
      <c r="AH81" s="6"/>
      <c r="AI81" s="6" t="s">
        <v>349</v>
      </c>
      <c r="AJ81" s="6"/>
      <c r="AK81" s="6"/>
      <c r="AL81" s="6"/>
      <c r="AM81" s="6"/>
      <c r="AN81" s="55" t="s">
        <v>557</v>
      </c>
      <c r="AO81" s="55" t="s">
        <v>558</v>
      </c>
      <c r="AP81" s="56">
        <v>-1.1000000000000001</v>
      </c>
      <c r="AQ81" s="55"/>
      <c r="AR81" s="55" t="s">
        <v>559</v>
      </c>
    </row>
    <row r="82" spans="1:44" ht="12" customHeight="1">
      <c r="A82" s="41" t="str">
        <f t="shared" si="16"/>
        <v>0251</v>
      </c>
      <c r="B82" s="62" t="s">
        <v>560</v>
      </c>
      <c r="C82" s="43" t="str">
        <f>IF(TEXT($B82,"0000")="0238","Guangdong Knauf New Build. Material Prod. Co. Ltd.",IF($B82="0139","OAO St. Petersburger Karton-/Polygraphiekombinat",IF(ISERROR(VLOOKUP($B82,$AJ$9:$AJ$29,1,0)),INDEX([1]Tabelle1!$B$1:$B$65536,MATCH(+$B82,[1]Tabelle1!$A$1:$A$65536,0),1),$AI82)))</f>
        <v>Knauf USG Systems GmbH &amp; Co. KG</v>
      </c>
      <c r="D82" s="44"/>
      <c r="E82" s="43" t="str">
        <f>IF(B82="4100","Brasilien",IF(INDEX([2]Firmenliste!$A$9:$D$310,MATCH(TEXT(B82,"0000"),[2]Firmenliste!$B$9:$B$310,0),3)="Vereinigte Arabische Emirate","VAE",IF(INDEX([2]Firmenliste!$A$9:$D$310,MATCH(TEXT(B82,"0000"),[2]Firmenliste!$B$9:$B$310,0),3)="Tschechische Republik","Tschechien",INDEX([2]Firmenliste!$A$9:$D$310,MATCH(TEXT(B82,"0000"),[2]Firmenliste!$B$9:$B$310,0),3))))</f>
        <v>Deutschland</v>
      </c>
      <c r="F82" s="44"/>
      <c r="G82" s="45">
        <v>36.42</v>
      </c>
      <c r="H82" s="46"/>
      <c r="I82" s="47">
        <v>39.39</v>
      </c>
      <c r="J82" s="46"/>
      <c r="K82" s="48">
        <v>5.6</v>
      </c>
      <c r="L82" s="46"/>
      <c r="M82" s="47">
        <v>5.86</v>
      </c>
      <c r="N82" s="46"/>
      <c r="O82" s="48">
        <v>2.8</v>
      </c>
      <c r="P82" s="46"/>
      <c r="Q82" s="47">
        <v>5.26</v>
      </c>
      <c r="R82" s="49" t="str">
        <f t="shared" si="9"/>
        <v/>
      </c>
      <c r="S82" s="50"/>
      <c r="T82" s="50"/>
      <c r="U82" s="10" t="s">
        <v>561</v>
      </c>
      <c r="V82" s="10" t="s">
        <v>561</v>
      </c>
      <c r="W82" s="10" t="s">
        <v>562</v>
      </c>
      <c r="X82" s="10" t="s">
        <v>562</v>
      </c>
      <c r="Y82" s="10" t="s">
        <v>563</v>
      </c>
      <c r="Z82" s="10" t="s">
        <v>563</v>
      </c>
      <c r="AA82" s="6"/>
      <c r="AB82" s="58" t="str">
        <f t="shared" si="13"/>
        <v>;Märkte_Meldedaten_0251_Gesamtumsatz</v>
      </c>
      <c r="AC82" s="6" t="str">
        <f t="shared" si="13"/>
        <v>;Märkte_Meldedaten_0251_Gesamtumsatz</v>
      </c>
      <c r="AD82" s="6" t="str">
        <f t="shared" si="14"/>
        <v>;Märkte_Meldedaten_0251_EBITDA</v>
      </c>
      <c r="AE82" s="6" t="str">
        <f t="shared" si="14"/>
        <v>;Märkte_Meldedaten_0251_EBITDA</v>
      </c>
      <c r="AF82" s="6" t="str">
        <f t="shared" si="15"/>
        <v>;Märkte_Meldedaten_0251_JÜ</v>
      </c>
      <c r="AG82" s="59" t="str">
        <f t="shared" si="15"/>
        <v>;Märkte_Meldedaten_0251_JÜ</v>
      </c>
      <c r="AH82" s="6"/>
      <c r="AI82" s="6" t="s">
        <v>564</v>
      </c>
      <c r="AJ82" s="6"/>
      <c r="AK82" s="6"/>
      <c r="AL82" s="6"/>
      <c r="AM82" s="6"/>
      <c r="AN82" s="55" t="s">
        <v>565</v>
      </c>
      <c r="AO82" s="55" t="s">
        <v>566</v>
      </c>
      <c r="AP82" s="56">
        <v>0.1</v>
      </c>
      <c r="AQ82" s="55"/>
      <c r="AR82" s="55" t="s">
        <v>567</v>
      </c>
    </row>
    <row r="83" spans="1:44" ht="12" customHeight="1">
      <c r="A83" s="41" t="str">
        <f t="shared" si="16"/>
        <v>4225</v>
      </c>
      <c r="B83" s="62" t="s">
        <v>568</v>
      </c>
      <c r="C83" s="43" t="str">
        <f>IF(TEXT($B83,"0000")="0238","Guangdong Knauf New Build. Material Prod. Co. Ltd.",IF($B83="0139","OAO St. Petersburger Karton-/Polygraphiekombinat",IF(ISERROR(VLOOKUP($B83,$AJ$9:$AJ$29,1,0)),INDEX([1]Tabelle1!$B$1:$B$65536,MATCH(+$B83,[1]Tabelle1!$A$1:$A$65536,0),1),$AI83)))</f>
        <v>Knauf Insulation Pty Ltd</v>
      </c>
      <c r="D83" s="44"/>
      <c r="E83" s="43" t="str">
        <f>IF(B83="4100","Brasilien",IF(INDEX([2]Firmenliste!$A$9:$D$310,MATCH(TEXT(B83,"0000"),[2]Firmenliste!$B$9:$B$310,0),3)="Vereinigte Arabische Emirate","VAE",IF(INDEX([2]Firmenliste!$A$9:$D$310,MATCH(TEXT(B83,"0000"),[2]Firmenliste!$B$9:$B$310,0),3)="Tschechische Republik","Tschechien",INDEX([2]Firmenliste!$A$9:$D$310,MATCH(TEXT(B83,"0000"),[2]Firmenliste!$B$9:$B$310,0),3))))</f>
        <v>Australien</v>
      </c>
      <c r="F83" s="44"/>
      <c r="G83" s="45">
        <v>34.979999999999997</v>
      </c>
      <c r="H83" s="46"/>
      <c r="I83" s="47">
        <v>37.92</v>
      </c>
      <c r="J83" s="46"/>
      <c r="K83" s="48">
        <v>2.33</v>
      </c>
      <c r="L83" s="46"/>
      <c r="M83" s="47">
        <v>2.79</v>
      </c>
      <c r="N83" s="46"/>
      <c r="O83" s="48">
        <v>2.2400000000000002</v>
      </c>
      <c r="P83" s="46"/>
      <c r="Q83" s="47">
        <v>4.7300000000000004</v>
      </c>
      <c r="R83" s="49"/>
      <c r="S83" s="50"/>
      <c r="T83" s="50"/>
      <c r="U83" s="10" t="s">
        <v>569</v>
      </c>
      <c r="V83" s="10" t="s">
        <v>569</v>
      </c>
      <c r="W83" s="10" t="s">
        <v>570</v>
      </c>
      <c r="X83" s="10" t="s">
        <v>570</v>
      </c>
      <c r="Y83" s="10" t="s">
        <v>571</v>
      </c>
      <c r="Z83" s="10" t="s">
        <v>571</v>
      </c>
      <c r="AA83" s="6"/>
      <c r="AB83" s="58" t="str">
        <f t="shared" si="13"/>
        <v>;Märkte_Meldedaten_4225_Gesamtumsatz</v>
      </c>
      <c r="AC83" s="6" t="str">
        <f t="shared" si="13"/>
        <v>;Märkte_Meldedaten_4225_Gesamtumsatz</v>
      </c>
      <c r="AD83" s="6" t="str">
        <f t="shared" si="14"/>
        <v>;Märkte_Meldedaten_4225_EBITDA</v>
      </c>
      <c r="AE83" s="6" t="str">
        <f t="shared" si="14"/>
        <v>;Märkte_Meldedaten_4225_EBITDA</v>
      </c>
      <c r="AF83" s="6" t="str">
        <f t="shared" si="15"/>
        <v>;Märkte_Meldedaten_4225_JÜ</v>
      </c>
      <c r="AG83" s="59" t="str">
        <f t="shared" si="15"/>
        <v>;Märkte_Meldedaten_4225_JÜ</v>
      </c>
      <c r="AH83" s="6"/>
      <c r="AI83" s="6" t="s">
        <v>572</v>
      </c>
      <c r="AJ83" s="6"/>
      <c r="AK83" s="6"/>
      <c r="AL83" s="6"/>
      <c r="AM83" s="6"/>
      <c r="AN83" s="55" t="s">
        <v>573</v>
      </c>
      <c r="AO83" s="55" t="s">
        <v>574</v>
      </c>
      <c r="AP83" s="56">
        <v>0</v>
      </c>
      <c r="AQ83" s="55"/>
      <c r="AR83" s="55" t="s">
        <v>575</v>
      </c>
    </row>
    <row r="84" spans="1:44" ht="12" customHeight="1">
      <c r="A84" s="41" t="str">
        <f t="shared" si="16"/>
        <v>4305</v>
      </c>
      <c r="B84" s="62" t="s">
        <v>576</v>
      </c>
      <c r="C84" s="43" t="str">
        <f>IF(TEXT($B84,"0000")="0238","Guangdong Knauf New Build. Material Prod. Co. Ltd.",IF($B84="0139","OAO St. Petersburger Karton-/Polygraphiekombinat",IF(ISERROR(VLOOKUP($B84,$AJ$9:$AJ$29,1,0)),INDEX([1]Tabelle1!$B$1:$B$65536,MATCH(+$B84,[1]Tabelle1!$A$1:$A$65536,0),1),$AI84)))</f>
        <v>Knauf Insulation d.o.o., Novi Marof</v>
      </c>
      <c r="D84" s="44"/>
      <c r="E84" s="43" t="str">
        <f>IF(B84="4100","Brasilien",IF(INDEX([2]Firmenliste!$A$9:$D$310,MATCH(TEXT(B84,"0000"),[2]Firmenliste!$B$9:$B$310,0),3)="Vereinigte Arabische Emirate","VAE",IF(INDEX([2]Firmenliste!$A$9:$D$310,MATCH(TEXT(B84,"0000"),[2]Firmenliste!$B$9:$B$310,0),3)="Tschechische Republik","Tschechien",INDEX([2]Firmenliste!$A$9:$D$310,MATCH(TEXT(B84,"0000"),[2]Firmenliste!$B$9:$B$310,0),3))))</f>
        <v>Kroatien</v>
      </c>
      <c r="F84" s="44"/>
      <c r="G84" s="45">
        <v>37.119999999999997</v>
      </c>
      <c r="H84" s="46"/>
      <c r="I84" s="47">
        <v>36.700000000000003</v>
      </c>
      <c r="J84" s="46"/>
      <c r="K84" s="48">
        <v>5.83</v>
      </c>
      <c r="L84" s="46"/>
      <c r="M84" s="47">
        <v>6.21</v>
      </c>
      <c r="N84" s="46"/>
      <c r="O84" s="48">
        <v>5.3</v>
      </c>
      <c r="P84" s="46"/>
      <c r="Q84" s="47">
        <v>1.91</v>
      </c>
      <c r="R84" s="49" t="str">
        <f t="shared" ref="R84:R115" si="17">IF(ISERROR(VLOOKUP($B84,$AJ$9:$AJ$29,1,0)),"","&lt;&lt;Gesellschaftsname geändert")</f>
        <v/>
      </c>
      <c r="S84" s="50"/>
      <c r="T84" s="50"/>
      <c r="U84" s="10" t="s">
        <v>577</v>
      </c>
      <c r="V84" s="10" t="s">
        <v>577</v>
      </c>
      <c r="W84" s="10" t="s">
        <v>578</v>
      </c>
      <c r="X84" s="10" t="s">
        <v>578</v>
      </c>
      <c r="Y84" s="10" t="s">
        <v>579</v>
      </c>
      <c r="Z84" s="10" t="s">
        <v>579</v>
      </c>
      <c r="AA84" s="6"/>
      <c r="AB84" s="58" t="str">
        <f t="shared" si="13"/>
        <v>;Märkte_Meldedaten_4305_Gesamtumsatz</v>
      </c>
      <c r="AC84" s="6" t="str">
        <f t="shared" si="13"/>
        <v>;Märkte_Meldedaten_4305_Gesamtumsatz</v>
      </c>
      <c r="AD84" s="6" t="str">
        <f t="shared" si="14"/>
        <v>;Märkte_Meldedaten_4305_EBITDA</v>
      </c>
      <c r="AE84" s="6" t="str">
        <f t="shared" si="14"/>
        <v>;Märkte_Meldedaten_4305_EBITDA</v>
      </c>
      <c r="AF84" s="6" t="str">
        <f t="shared" si="15"/>
        <v>;Märkte_Meldedaten_4305_JÜ</v>
      </c>
      <c r="AG84" s="59" t="str">
        <f t="shared" si="15"/>
        <v>;Märkte_Meldedaten_4305_JÜ</v>
      </c>
      <c r="AH84" s="6"/>
      <c r="AI84" s="6" t="s">
        <v>580</v>
      </c>
      <c r="AJ84" s="6"/>
      <c r="AK84" s="6"/>
      <c r="AL84" s="6"/>
      <c r="AM84" s="6"/>
      <c r="AN84" s="55" t="s">
        <v>581</v>
      </c>
      <c r="AO84" s="55" t="s">
        <v>582</v>
      </c>
      <c r="AP84" s="56">
        <v>0</v>
      </c>
      <c r="AQ84" s="55"/>
      <c r="AR84" s="55" t="s">
        <v>408</v>
      </c>
    </row>
    <row r="85" spans="1:44" ht="12" customHeight="1">
      <c r="A85" s="41" t="str">
        <f t="shared" si="16"/>
        <v>4009</v>
      </c>
      <c r="B85" s="62" t="s">
        <v>583</v>
      </c>
      <c r="C85" s="43" t="str">
        <f>IF(TEXT($B85,"0000")="0238","Guangdong Knauf New Build. Material Prod. Co. Ltd.",IF($B85="0139","OAO St. Petersburger Karton-/Polygraphiekombinat",IF(ISERROR(VLOOKUP($B85,$AJ$9:$AJ$29,1,0)),INDEX([1]Tabelle1!$B$1:$B$65536,MATCH(+$B85,[1]Tabelle1!$A$1:$A$65536,0),1),$AI85)))</f>
        <v>Knauf Industries Nord SAS</v>
      </c>
      <c r="D85" s="44"/>
      <c r="E85" s="43" t="str">
        <f>IF(B85="4100","Brasilien",IF(INDEX([2]Firmenliste!$A$9:$D$310,MATCH(TEXT(B85,"0000"),[2]Firmenliste!$B$9:$B$310,0),3)="Vereinigte Arabische Emirate","VAE",IF(INDEX([2]Firmenliste!$A$9:$D$310,MATCH(TEXT(B85,"0000"),[2]Firmenliste!$B$9:$B$310,0),3)="Tschechische Republik","Tschechien",INDEX([2]Firmenliste!$A$9:$D$310,MATCH(TEXT(B85,"0000"),[2]Firmenliste!$B$9:$B$310,0),3))))</f>
        <v>Frankreich</v>
      </c>
      <c r="F85" s="44"/>
      <c r="G85" s="45">
        <v>36.32</v>
      </c>
      <c r="H85" s="46"/>
      <c r="I85" s="47">
        <v>36.36</v>
      </c>
      <c r="J85" s="46"/>
      <c r="K85" s="48">
        <v>5.68</v>
      </c>
      <c r="L85" s="46"/>
      <c r="M85" s="47">
        <v>6.39</v>
      </c>
      <c r="N85" s="46"/>
      <c r="O85" s="48">
        <v>1.89</v>
      </c>
      <c r="P85" s="46"/>
      <c r="Q85" s="47">
        <v>2.06</v>
      </c>
      <c r="R85" s="49" t="str">
        <f t="shared" si="17"/>
        <v/>
      </c>
      <c r="S85" s="50"/>
      <c r="T85" s="50"/>
      <c r="U85" s="10" t="s">
        <v>584</v>
      </c>
      <c r="V85" s="10" t="s">
        <v>584</v>
      </c>
      <c r="W85" s="10" t="s">
        <v>585</v>
      </c>
      <c r="X85" s="10" t="s">
        <v>585</v>
      </c>
      <c r="Y85" s="10" t="s">
        <v>586</v>
      </c>
      <c r="Z85" s="10" t="s">
        <v>586</v>
      </c>
      <c r="AA85" s="6"/>
      <c r="AB85" s="58" t="str">
        <f t="shared" si="13"/>
        <v>;Märkte_Meldedaten_4009_Gesamtumsatz</v>
      </c>
      <c r="AC85" s="6" t="str">
        <f t="shared" si="13"/>
        <v>;Märkte_Meldedaten_4009_Gesamtumsatz</v>
      </c>
      <c r="AD85" s="6" t="str">
        <f t="shared" si="14"/>
        <v>;Märkte_Meldedaten_4009_EBITDA</v>
      </c>
      <c r="AE85" s="6" t="str">
        <f t="shared" si="14"/>
        <v>;Märkte_Meldedaten_4009_EBITDA</v>
      </c>
      <c r="AF85" s="6" t="str">
        <f t="shared" si="15"/>
        <v>;Märkte_Meldedaten_4009_JÜ</v>
      </c>
      <c r="AG85" s="59" t="str">
        <f t="shared" si="15"/>
        <v>;Märkte_Meldedaten_4009_JÜ</v>
      </c>
      <c r="AH85" s="6"/>
      <c r="AI85" s="6" t="s">
        <v>587</v>
      </c>
      <c r="AJ85" s="6"/>
      <c r="AK85" s="6"/>
      <c r="AL85" s="6"/>
      <c r="AM85" s="6"/>
      <c r="AN85" s="55" t="s">
        <v>588</v>
      </c>
      <c r="AO85" s="55" t="s">
        <v>589</v>
      </c>
      <c r="AP85" s="56">
        <v>-1.3</v>
      </c>
      <c r="AQ85" s="55"/>
      <c r="AR85" s="55" t="s">
        <v>590</v>
      </c>
    </row>
    <row r="86" spans="1:44" ht="12" customHeight="1">
      <c r="A86" s="41" t="str">
        <f t="shared" si="16"/>
        <v>0606</v>
      </c>
      <c r="B86" s="62" t="s">
        <v>591</v>
      </c>
      <c r="C86" s="43" t="str">
        <f>IF(TEXT($B86,"0000")="0238","Guangdong Knauf New Build. Material Prod. Co. Ltd.",IF($B86="0139","OAO St. Petersburger Karton-/Polygraphiekombinat",IF(ISERROR(VLOOKUP($B86,$AJ$9:$AJ$29,1,0)),INDEX([1]Tabelle1!$B$1:$B$65536,MATCH(+$B86,[1]Tabelle1!$A$1:$A$65536,0),1),$AI86)))</f>
        <v>Knauf LLC</v>
      </c>
      <c r="D86" s="44"/>
      <c r="E86" s="43" t="str">
        <f>IF(B86="4100","Brasilien",IF(INDEX([2]Firmenliste!$A$9:$D$310,MATCH(TEXT(B86,"0000"),[2]Firmenliste!$B$9:$B$310,0),3)="Vereinigte Arabische Emirate","VAE",IF(INDEX([2]Firmenliste!$A$9:$D$310,MATCH(TEXT(B86,"0000"),[2]Firmenliste!$B$9:$B$310,0),3)="Tschechische Republik","Tschechien",INDEX([2]Firmenliste!$A$9:$D$310,MATCH(TEXT(B86,"0000"),[2]Firmenliste!$B$9:$B$310,0),3))))</f>
        <v>VAE</v>
      </c>
      <c r="F86" s="44"/>
      <c r="G86" s="45">
        <v>29.72</v>
      </c>
      <c r="H86" s="46"/>
      <c r="I86" s="47">
        <v>35.630000000000003</v>
      </c>
      <c r="J86" s="46"/>
      <c r="K86" s="48">
        <v>1.0900000000000001</v>
      </c>
      <c r="L86" s="46"/>
      <c r="M86" s="47">
        <v>0.76</v>
      </c>
      <c r="N86" s="46"/>
      <c r="O86" s="48">
        <v>0.93</v>
      </c>
      <c r="P86" s="46"/>
      <c r="Q86" s="47">
        <v>0.64</v>
      </c>
      <c r="R86" s="49" t="str">
        <f t="shared" si="17"/>
        <v/>
      </c>
      <c r="S86" s="50"/>
      <c r="T86" s="50"/>
      <c r="U86" s="10" t="s">
        <v>592</v>
      </c>
      <c r="V86" s="10" t="s">
        <v>592</v>
      </c>
      <c r="W86" s="10" t="s">
        <v>593</v>
      </c>
      <c r="X86" s="10" t="s">
        <v>593</v>
      </c>
      <c r="Y86" s="10" t="s">
        <v>594</v>
      </c>
      <c r="Z86" s="10" t="s">
        <v>594</v>
      </c>
      <c r="AA86" s="6"/>
      <c r="AB86" s="58" t="str">
        <f t="shared" si="13"/>
        <v>;Märkte_Meldedaten_0606_Gesamtumsatz</v>
      </c>
      <c r="AC86" s="6" t="str">
        <f t="shared" si="13"/>
        <v>;Märkte_Meldedaten_0606_Gesamtumsatz</v>
      </c>
      <c r="AD86" s="6" t="str">
        <f t="shared" si="14"/>
        <v>;Märkte_Meldedaten_0606_EBITDA</v>
      </c>
      <c r="AE86" s="6" t="str">
        <f t="shared" si="14"/>
        <v>;Märkte_Meldedaten_0606_EBITDA</v>
      </c>
      <c r="AF86" s="6" t="str">
        <f t="shared" si="15"/>
        <v>;Märkte_Meldedaten_0606_JÜ</v>
      </c>
      <c r="AG86" s="59" t="str">
        <f t="shared" si="15"/>
        <v>;Märkte_Meldedaten_0606_JÜ</v>
      </c>
      <c r="AH86" s="6"/>
      <c r="AI86" s="6" t="s">
        <v>595</v>
      </c>
      <c r="AJ86" s="6"/>
      <c r="AK86" s="6"/>
      <c r="AL86" s="6"/>
      <c r="AM86" s="6"/>
      <c r="AN86" s="55" t="s">
        <v>596</v>
      </c>
      <c r="AO86" s="55" t="s">
        <v>597</v>
      </c>
      <c r="AP86" s="56">
        <v>-0.1</v>
      </c>
      <c r="AQ86" s="55"/>
      <c r="AR86" s="55" t="s">
        <v>598</v>
      </c>
    </row>
    <row r="87" spans="1:44" ht="12" customHeight="1">
      <c r="A87" s="41" t="str">
        <f t="shared" si="16"/>
        <v>4010</v>
      </c>
      <c r="B87" s="62" t="s">
        <v>599</v>
      </c>
      <c r="C87" s="43" t="str">
        <f>IF(TEXT($B87,"0000")="0238","Guangdong Knauf New Build. Material Prod. Co. Ltd.",IF($B87="0139","OAO St. Petersburger Karton-/Polygraphiekombinat",IF(ISERROR(VLOOKUP($B87,$AJ$9:$AJ$29,1,0)),INDEX([1]Tabelle1!$B$1:$B$65536,MATCH(+$B87,[1]Tabelle1!$A$1:$A$65536,0),1),$AI87)))</f>
        <v>Knauf Fibre SAS</v>
      </c>
      <c r="D87" s="44"/>
      <c r="E87" s="43" t="str">
        <f>IF(B87="4100","Brasilien",IF(INDEX([2]Firmenliste!$A$9:$D$310,MATCH(TEXT(B87,"0000"),[2]Firmenliste!$B$9:$B$310,0),3)="Vereinigte Arabische Emirate","VAE",IF(INDEX([2]Firmenliste!$A$9:$D$310,MATCH(TEXT(B87,"0000"),[2]Firmenliste!$B$9:$B$310,0),3)="Tschechische Republik","Tschechien",INDEX([2]Firmenliste!$A$9:$D$310,MATCH(TEXT(B87,"0000"),[2]Firmenliste!$B$9:$B$310,0),3))))</f>
        <v>Frankreich</v>
      </c>
      <c r="F87" s="44"/>
      <c r="G87" s="45">
        <v>35.369999999999997</v>
      </c>
      <c r="H87" s="46"/>
      <c r="I87" s="47">
        <v>35.15</v>
      </c>
      <c r="J87" s="46"/>
      <c r="K87" s="48">
        <v>8.56</v>
      </c>
      <c r="L87" s="46"/>
      <c r="M87" s="47">
        <v>9.36</v>
      </c>
      <c r="N87" s="46"/>
      <c r="O87" s="48">
        <v>4.18</v>
      </c>
      <c r="P87" s="46"/>
      <c r="Q87" s="47">
        <v>4.41</v>
      </c>
      <c r="R87" s="49" t="str">
        <f t="shared" si="17"/>
        <v/>
      </c>
      <c r="S87" s="50"/>
      <c r="T87" s="50"/>
      <c r="U87" s="10" t="s">
        <v>600</v>
      </c>
      <c r="V87" s="10" t="s">
        <v>600</v>
      </c>
      <c r="W87" s="10" t="s">
        <v>601</v>
      </c>
      <c r="X87" s="10" t="s">
        <v>601</v>
      </c>
      <c r="Y87" s="10" t="s">
        <v>602</v>
      </c>
      <c r="Z87" s="10" t="s">
        <v>602</v>
      </c>
      <c r="AA87" s="6"/>
      <c r="AB87" s="58" t="str">
        <f t="shared" si="13"/>
        <v>;Märkte_Meldedaten_4010_Gesamtumsatz</v>
      </c>
      <c r="AC87" s="6" t="str">
        <f t="shared" si="13"/>
        <v>;Märkte_Meldedaten_4010_Gesamtumsatz</v>
      </c>
      <c r="AD87" s="6" t="str">
        <f t="shared" si="14"/>
        <v>;Märkte_Meldedaten_4010_EBITDA</v>
      </c>
      <c r="AE87" s="6" t="str">
        <f t="shared" si="14"/>
        <v>;Märkte_Meldedaten_4010_EBITDA</v>
      </c>
      <c r="AF87" s="6" t="str">
        <f t="shared" si="15"/>
        <v>;Märkte_Meldedaten_4010_JÜ</v>
      </c>
      <c r="AG87" s="59" t="str">
        <f t="shared" si="15"/>
        <v>;Märkte_Meldedaten_4010_JÜ</v>
      </c>
      <c r="AH87" s="6"/>
      <c r="AI87" s="6" t="s">
        <v>603</v>
      </c>
      <c r="AJ87" s="6"/>
      <c r="AK87" s="6"/>
      <c r="AL87" s="6"/>
      <c r="AM87" s="6"/>
      <c r="AN87" s="55" t="s">
        <v>604</v>
      </c>
      <c r="AO87" s="55" t="s">
        <v>474</v>
      </c>
      <c r="AP87" s="56">
        <v>-0.8</v>
      </c>
      <c r="AQ87" s="55"/>
      <c r="AR87" s="55" t="s">
        <v>470</v>
      </c>
    </row>
    <row r="88" spans="1:44" ht="12" customHeight="1">
      <c r="A88" s="41" t="str">
        <f t="shared" si="16"/>
        <v>0268</v>
      </c>
      <c r="B88" s="62" t="s">
        <v>605</v>
      </c>
      <c r="C88" s="43" t="str">
        <f>IF(TEXT($B88,"0000")="0238","Guangdong Knauf New Build. Material Prod. Co. Ltd.",IF($B88="0139","OAO St. Petersburger Karton-/Polygraphiekombinat",IF(ISERROR(VLOOKUP($B88,$AJ$9:$AJ$29,1,0)),INDEX([1]Tabelle1!$B$1:$B$65536,MATCH(+$B88,[1]Tabelle1!$A$1:$A$65536,0),1),$AI88)))</f>
        <v>Knauf Gips Kaptschagaj TOO</v>
      </c>
      <c r="D88" s="44"/>
      <c r="E88" s="43" t="str">
        <f>IF(B88="4100","Brasilien",IF(INDEX([2]Firmenliste!$A$9:$D$310,MATCH(TEXT(B88,"0000"),[2]Firmenliste!$B$9:$B$310,0),3)="Vereinigte Arabische Emirate","VAE",IF(INDEX([2]Firmenliste!$A$9:$D$310,MATCH(TEXT(B88,"0000"),[2]Firmenliste!$B$9:$B$310,0),3)="Tschechische Republik","Tschechien",INDEX([2]Firmenliste!$A$9:$D$310,MATCH(TEXT(B88,"0000"),[2]Firmenliste!$B$9:$B$310,0),3))))</f>
        <v>Kasachstan</v>
      </c>
      <c r="F88" s="44"/>
      <c r="G88" s="45">
        <v>39.950000000000003</v>
      </c>
      <c r="H88" s="46"/>
      <c r="I88" s="47">
        <v>33.68</v>
      </c>
      <c r="J88" s="46"/>
      <c r="K88" s="48">
        <v>13.59</v>
      </c>
      <c r="L88" s="46"/>
      <c r="M88" s="47">
        <v>7.02</v>
      </c>
      <c r="N88" s="46"/>
      <c r="O88" s="48">
        <v>11.05</v>
      </c>
      <c r="P88" s="46"/>
      <c r="Q88" s="47">
        <v>6.15</v>
      </c>
      <c r="R88" s="49" t="str">
        <f t="shared" si="17"/>
        <v/>
      </c>
      <c r="S88" s="50"/>
      <c r="T88" s="50"/>
      <c r="U88" s="10" t="s">
        <v>606</v>
      </c>
      <c r="V88" s="10" t="s">
        <v>606</v>
      </c>
      <c r="W88" s="10" t="s">
        <v>607</v>
      </c>
      <c r="X88" s="10" t="s">
        <v>607</v>
      </c>
      <c r="Y88" s="10" t="s">
        <v>608</v>
      </c>
      <c r="Z88" s="10" t="s">
        <v>608</v>
      </c>
      <c r="AA88" s="6"/>
      <c r="AB88" s="58" t="str">
        <f t="shared" si="13"/>
        <v>;Märkte_Meldedaten_0268_Gesamtumsatz</v>
      </c>
      <c r="AC88" s="6" t="str">
        <f t="shared" si="13"/>
        <v>;Märkte_Meldedaten_0268_Gesamtumsatz</v>
      </c>
      <c r="AD88" s="6" t="str">
        <f t="shared" si="14"/>
        <v>;Märkte_Meldedaten_0268_EBITDA</v>
      </c>
      <c r="AE88" s="6" t="str">
        <f t="shared" si="14"/>
        <v>;Märkte_Meldedaten_0268_EBITDA</v>
      </c>
      <c r="AF88" s="6" t="str">
        <f t="shared" si="15"/>
        <v>;Märkte_Meldedaten_0268_JÜ</v>
      </c>
      <c r="AG88" s="59" t="str">
        <f t="shared" si="15"/>
        <v>;Märkte_Meldedaten_0268_JÜ</v>
      </c>
      <c r="AH88" s="6"/>
      <c r="AI88" s="6" t="s">
        <v>609</v>
      </c>
      <c r="AJ88" s="6"/>
      <c r="AK88" s="6"/>
      <c r="AL88" s="6"/>
      <c r="AM88" s="6"/>
      <c r="AN88" s="55" t="s">
        <v>610</v>
      </c>
      <c r="AO88" s="55" t="s">
        <v>426</v>
      </c>
      <c r="AP88" s="56">
        <v>0.1</v>
      </c>
      <c r="AQ88" s="55"/>
      <c r="AR88" s="55" t="s">
        <v>422</v>
      </c>
    </row>
    <row r="89" spans="1:44" ht="12" customHeight="1">
      <c r="A89" s="41" t="str">
        <f t="shared" si="16"/>
        <v>4111</v>
      </c>
      <c r="B89" s="62" t="s">
        <v>611</v>
      </c>
      <c r="C89" s="43" t="str">
        <f>IF(TEXT($B89,"0000")="0238","Guangdong Knauf New Build. Material Prod. Co. Ltd.",IF($B89="0139","OAO St. Petersburger Karton-/Polygraphiekombinat",IF(ISERROR(VLOOKUP($B89,$AJ$9:$AJ$29,1,0)),INDEX([1]Tabelle1!$B$1:$B$65536,MATCH(+$B89,[1]Tabelle1!$A$1:$A$65536,0),1),$AI89)))</f>
        <v>ISOMAT</v>
      </c>
      <c r="D89" s="44"/>
      <c r="E89" s="43" t="str">
        <f>IF(B89="4100","Brasilien",IF(INDEX([2]Firmenliste!$A$9:$D$310,MATCH(TEXT(B89,"0000"),[2]Firmenliste!$B$9:$B$310,0),3)="Vereinigte Arabische Emirate","VAE",IF(INDEX([2]Firmenliste!$A$9:$D$310,MATCH(TEXT(B89,"0000"),[2]Firmenliste!$B$9:$B$310,0),3)="Tschechische Republik","Tschechien",INDEX([2]Firmenliste!$A$9:$D$310,MATCH(TEXT(B89,"0000"),[2]Firmenliste!$B$9:$B$310,0),3))))</f>
        <v>Frankreich</v>
      </c>
      <c r="F89" s="44"/>
      <c r="G89" s="45">
        <v>41.65</v>
      </c>
      <c r="H89" s="46"/>
      <c r="I89" s="47">
        <v>32.630000000000003</v>
      </c>
      <c r="J89" s="46"/>
      <c r="K89" s="48">
        <v>-1.84</v>
      </c>
      <c r="L89" s="46"/>
      <c r="M89" s="47">
        <v>-0.84</v>
      </c>
      <c r="N89" s="46"/>
      <c r="O89" s="48">
        <v>-5.94</v>
      </c>
      <c r="P89" s="46"/>
      <c r="Q89" s="47">
        <v>3.96</v>
      </c>
      <c r="R89" s="49" t="str">
        <f t="shared" si="17"/>
        <v/>
      </c>
      <c r="S89" s="50"/>
      <c r="T89" s="50"/>
      <c r="U89" s="10" t="s">
        <v>612</v>
      </c>
      <c r="V89" s="10" t="s">
        <v>612</v>
      </c>
      <c r="W89" s="10" t="s">
        <v>613</v>
      </c>
      <c r="X89" s="10" t="s">
        <v>613</v>
      </c>
      <c r="Y89" s="10" t="s">
        <v>614</v>
      </c>
      <c r="Z89" s="10" t="s">
        <v>614</v>
      </c>
      <c r="AA89" s="6"/>
      <c r="AB89" s="58" t="str">
        <f t="shared" ref="AB89:AC108" si="18">";Märkte_Meldedaten_"&amp;$B89&amp;"_Gesamtumsatz"</f>
        <v>;Märkte_Meldedaten_4111_Gesamtumsatz</v>
      </c>
      <c r="AC89" s="6" t="str">
        <f t="shared" si="18"/>
        <v>;Märkte_Meldedaten_4111_Gesamtumsatz</v>
      </c>
      <c r="AD89" s="6" t="str">
        <f t="shared" ref="AD89:AE108" si="19">";Märkte_Meldedaten_"&amp;$B89&amp;"_EBITDA"</f>
        <v>;Märkte_Meldedaten_4111_EBITDA</v>
      </c>
      <c r="AE89" s="6" t="str">
        <f t="shared" si="19"/>
        <v>;Märkte_Meldedaten_4111_EBITDA</v>
      </c>
      <c r="AF89" s="6" t="str">
        <f t="shared" ref="AF89:AG108" si="20">";Märkte_Meldedaten_"&amp;$B89&amp;"_JÜ"</f>
        <v>;Märkte_Meldedaten_4111_JÜ</v>
      </c>
      <c r="AG89" s="59" t="str">
        <f t="shared" si="20"/>
        <v>;Märkte_Meldedaten_4111_JÜ</v>
      </c>
      <c r="AH89" s="6"/>
      <c r="AI89" s="6" t="s">
        <v>615</v>
      </c>
      <c r="AJ89" s="6"/>
      <c r="AK89" s="6"/>
      <c r="AL89" s="6"/>
      <c r="AM89" s="6"/>
      <c r="AN89" s="55" t="s">
        <v>616</v>
      </c>
      <c r="AO89" s="55" t="s">
        <v>617</v>
      </c>
      <c r="AP89" s="56">
        <v>2.1</v>
      </c>
      <c r="AQ89" s="55"/>
      <c r="AR89" s="55" t="s">
        <v>90</v>
      </c>
    </row>
    <row r="90" spans="1:44" ht="12" customHeight="1">
      <c r="A90" s="41" t="str">
        <f t="shared" si="16"/>
        <v>0177</v>
      </c>
      <c r="B90" s="62" t="s">
        <v>553</v>
      </c>
      <c r="C90" s="43" t="str">
        <f>IF(TEXT($B90,"0000")="0238","Guangdong Knauf New Build. Material Prod. Co. Ltd.",IF($B90="0139","OAO St. Petersburger Karton-/Polygraphiekombinat",IF(ISERROR(VLOOKUP($B90,$AJ$9:$AJ$29,1,0)),INDEX([1]Tabelle1!$B$1:$B$65536,MATCH(+$B90,[1]Tabelle1!$A$1:$A$65536,0),1),$AI90)))</f>
        <v>Knauf Bauprodukte Polska Sp. z o.o.</v>
      </c>
      <c r="D90" s="44"/>
      <c r="E90" s="43" t="str">
        <f>IF(B90="4100","Brasilien",IF(INDEX([2]Firmenliste!$A$9:$D$310,MATCH(TEXT(B90,"0000"),[2]Firmenliste!$B$9:$B$310,0),3)="Vereinigte Arabische Emirate","VAE",IF(INDEX([2]Firmenliste!$A$9:$D$310,MATCH(TEXT(B90,"0000"),[2]Firmenliste!$B$9:$B$310,0),3)="Tschechische Republik","Tschechien",INDEX([2]Firmenliste!$A$9:$D$310,MATCH(TEXT(B90,"0000"),[2]Firmenliste!$B$9:$B$310,0),3))))</f>
        <v>Polen</v>
      </c>
      <c r="F90" s="44"/>
      <c r="G90" s="45">
        <v>29.1</v>
      </c>
      <c r="H90" s="46"/>
      <c r="I90" s="47">
        <v>31.66</v>
      </c>
      <c r="J90" s="46"/>
      <c r="K90" s="48">
        <v>7.48</v>
      </c>
      <c r="L90" s="46"/>
      <c r="M90" s="47">
        <v>7.63</v>
      </c>
      <c r="N90" s="46"/>
      <c r="O90" s="48">
        <v>3.92</v>
      </c>
      <c r="P90" s="46"/>
      <c r="Q90" s="47">
        <v>4.1100000000000003</v>
      </c>
      <c r="R90" s="49" t="str">
        <f t="shared" si="17"/>
        <v/>
      </c>
      <c r="S90" s="50"/>
      <c r="T90" s="50"/>
      <c r="U90" s="10" t="s">
        <v>618</v>
      </c>
      <c r="V90" s="10" t="s">
        <v>618</v>
      </c>
      <c r="W90" s="10" t="s">
        <v>619</v>
      </c>
      <c r="X90" s="10" t="s">
        <v>619</v>
      </c>
      <c r="Y90" s="10" t="s">
        <v>620</v>
      </c>
      <c r="Z90" s="10" t="s">
        <v>620</v>
      </c>
      <c r="AA90" s="6"/>
      <c r="AB90" s="58" t="str">
        <f t="shared" si="18"/>
        <v>;Märkte_Meldedaten_0177_Gesamtumsatz</v>
      </c>
      <c r="AC90" s="6" t="str">
        <f t="shared" si="18"/>
        <v>;Märkte_Meldedaten_0177_Gesamtumsatz</v>
      </c>
      <c r="AD90" s="6" t="str">
        <f t="shared" si="19"/>
        <v>;Märkte_Meldedaten_0177_EBITDA</v>
      </c>
      <c r="AE90" s="6" t="str">
        <f t="shared" si="19"/>
        <v>;Märkte_Meldedaten_0177_EBITDA</v>
      </c>
      <c r="AF90" s="6" t="str">
        <f t="shared" si="20"/>
        <v>;Märkte_Meldedaten_0177_JÜ</v>
      </c>
      <c r="AG90" s="59" t="str">
        <f t="shared" si="20"/>
        <v>;Märkte_Meldedaten_0177_JÜ</v>
      </c>
      <c r="AH90" s="6"/>
      <c r="AI90" s="6" t="s">
        <v>552</v>
      </c>
      <c r="AJ90" s="6"/>
      <c r="AK90" s="6"/>
      <c r="AL90" s="6"/>
      <c r="AM90" s="6"/>
      <c r="AN90" s="55" t="s">
        <v>621</v>
      </c>
      <c r="AO90" s="55" t="s">
        <v>622</v>
      </c>
      <c r="AP90" s="56">
        <v>5.7</v>
      </c>
      <c r="AQ90" s="55"/>
      <c r="AR90" s="55" t="s">
        <v>100</v>
      </c>
    </row>
    <row r="91" spans="1:44" ht="12" customHeight="1">
      <c r="A91" s="41" t="str">
        <f t="shared" si="16"/>
        <v>0604</v>
      </c>
      <c r="B91" s="62" t="s">
        <v>623</v>
      </c>
      <c r="C91" s="43" t="str">
        <f>IF(TEXT($B91,"0000")="0238","Guangdong Knauf New Build. Material Prod. Co. Ltd.",IF($B91="0139","OAO St. Petersburger Karton-/Polygraphiekombinat",IF(ISERROR(VLOOKUP($B91,$AJ$9:$AJ$29,1,0)),INDEX([1]Tabelle1!$B$1:$B$65536,MATCH(+$B91,[1]Tabelle1!$A$1:$A$65536,0),1),$AI91)))</f>
        <v>IP Knauf Gips Buchara OOO</v>
      </c>
      <c r="D91" s="44"/>
      <c r="E91" s="43" t="str">
        <f>IF(B91="4100","Brasilien",IF(INDEX([2]Firmenliste!$A$9:$D$310,MATCH(TEXT(B91,"0000"),[2]Firmenliste!$B$9:$B$310,0),3)="Vereinigte Arabische Emirate","VAE",IF(INDEX([2]Firmenliste!$A$9:$D$310,MATCH(TEXT(B91,"0000"),[2]Firmenliste!$B$9:$B$310,0),3)="Tschechische Republik","Tschechien",INDEX([2]Firmenliste!$A$9:$D$310,MATCH(TEXT(B91,"0000"),[2]Firmenliste!$B$9:$B$310,0),3))))</f>
        <v>Usbekistan</v>
      </c>
      <c r="F91" s="44"/>
      <c r="G91" s="45">
        <v>31.38</v>
      </c>
      <c r="H91" s="46"/>
      <c r="I91" s="47">
        <v>31.36</v>
      </c>
      <c r="J91" s="46"/>
      <c r="K91" s="48">
        <v>10.37</v>
      </c>
      <c r="L91" s="46"/>
      <c r="M91" s="47">
        <v>8.93</v>
      </c>
      <c r="N91" s="46"/>
      <c r="O91" s="48">
        <v>8.15</v>
      </c>
      <c r="P91" s="46"/>
      <c r="Q91" s="47">
        <v>6.96</v>
      </c>
      <c r="R91" s="49" t="str">
        <f t="shared" si="17"/>
        <v/>
      </c>
      <c r="S91" s="50"/>
      <c r="T91" s="50"/>
      <c r="U91" s="10" t="s">
        <v>624</v>
      </c>
      <c r="V91" s="10" t="s">
        <v>624</v>
      </c>
      <c r="W91" s="10" t="s">
        <v>625</v>
      </c>
      <c r="X91" s="10" t="s">
        <v>625</v>
      </c>
      <c r="Y91" s="10" t="s">
        <v>626</v>
      </c>
      <c r="Z91" s="10" t="s">
        <v>626</v>
      </c>
      <c r="AA91" s="6"/>
      <c r="AB91" s="58" t="str">
        <f t="shared" si="18"/>
        <v>;Märkte_Meldedaten_0604_Gesamtumsatz</v>
      </c>
      <c r="AC91" s="6" t="str">
        <f t="shared" si="18"/>
        <v>;Märkte_Meldedaten_0604_Gesamtumsatz</v>
      </c>
      <c r="AD91" s="6" t="str">
        <f t="shared" si="19"/>
        <v>;Märkte_Meldedaten_0604_EBITDA</v>
      </c>
      <c r="AE91" s="6" t="str">
        <f t="shared" si="19"/>
        <v>;Märkte_Meldedaten_0604_EBITDA</v>
      </c>
      <c r="AF91" s="6" t="str">
        <f t="shared" si="20"/>
        <v>;Märkte_Meldedaten_0604_JÜ</v>
      </c>
      <c r="AG91" s="59" t="str">
        <f t="shared" si="20"/>
        <v>;Märkte_Meldedaten_0604_JÜ</v>
      </c>
      <c r="AH91" s="6"/>
      <c r="AI91" s="6" t="s">
        <v>627</v>
      </c>
      <c r="AJ91" s="6"/>
      <c r="AK91" s="6"/>
      <c r="AL91" s="6"/>
      <c r="AM91" s="6"/>
      <c r="AN91" s="55" t="s">
        <v>628</v>
      </c>
      <c r="AO91" s="55" t="s">
        <v>629</v>
      </c>
      <c r="AP91" s="56">
        <v>5.2</v>
      </c>
      <c r="AQ91" s="55"/>
      <c r="AR91" s="55" t="s">
        <v>55</v>
      </c>
    </row>
    <row r="92" spans="1:44" ht="12" customHeight="1">
      <c r="A92" s="41" t="str">
        <f t="shared" si="16"/>
        <v>4051</v>
      </c>
      <c r="B92" s="62" t="s">
        <v>630</v>
      </c>
      <c r="C92" s="43" t="str">
        <f>IF(TEXT($B92,"0000")="0238","Guangdong Knauf New Build. Material Prod. Co. Ltd.",IF($B92="0139","OAO St. Petersburger Karton-/Polygraphiekombinat",IF(ISERROR(VLOOKUP($B92,$AJ$9:$AJ$29,1,0)),INDEX([1]Tabelle1!$B$1:$B$65536,MATCH(+$B92,[1]Tabelle1!$A$1:$A$65536,0),1),$AI92)))</f>
        <v>Knauf Insulation B.V.</v>
      </c>
      <c r="D92" s="44"/>
      <c r="E92" s="43" t="str">
        <f>IF(B92="4100","Brasilien",IF(INDEX([2]Firmenliste!$A$9:$D$310,MATCH(TEXT(B92,"0000"),[2]Firmenliste!$B$9:$B$310,0),3)="Vereinigte Arabische Emirate","VAE",IF(INDEX([2]Firmenliste!$A$9:$D$310,MATCH(TEXT(B92,"0000"),[2]Firmenliste!$B$9:$B$310,0),3)="Tschechische Republik","Tschechien",INDEX([2]Firmenliste!$A$9:$D$310,MATCH(TEXT(B92,"0000"),[2]Firmenliste!$B$9:$B$310,0),3))))</f>
        <v>Niederlande</v>
      </c>
      <c r="F92" s="44"/>
      <c r="G92" s="45">
        <v>31.19</v>
      </c>
      <c r="H92" s="46"/>
      <c r="I92" s="47">
        <v>31.1</v>
      </c>
      <c r="J92" s="46"/>
      <c r="K92" s="48">
        <v>0.88</v>
      </c>
      <c r="L92" s="46"/>
      <c r="M92" s="47">
        <v>1.74</v>
      </c>
      <c r="N92" s="46"/>
      <c r="O92" s="48">
        <v>0.14000000000000001</v>
      </c>
      <c r="P92" s="46"/>
      <c r="Q92" s="47">
        <v>0.91</v>
      </c>
      <c r="R92" s="49" t="str">
        <f t="shared" si="17"/>
        <v/>
      </c>
      <c r="S92" s="50"/>
      <c r="T92" s="50"/>
      <c r="U92" s="10" t="s">
        <v>631</v>
      </c>
      <c r="V92" s="10" t="s">
        <v>631</v>
      </c>
      <c r="W92" s="10" t="s">
        <v>632</v>
      </c>
      <c r="X92" s="10" t="s">
        <v>632</v>
      </c>
      <c r="Y92" s="10" t="s">
        <v>633</v>
      </c>
      <c r="Z92" s="10" t="s">
        <v>633</v>
      </c>
      <c r="AA92" s="6"/>
      <c r="AB92" s="58" t="str">
        <f t="shared" si="18"/>
        <v>;Märkte_Meldedaten_4051_Gesamtumsatz</v>
      </c>
      <c r="AC92" s="6" t="str">
        <f t="shared" si="18"/>
        <v>;Märkte_Meldedaten_4051_Gesamtumsatz</v>
      </c>
      <c r="AD92" s="6" t="str">
        <f t="shared" si="19"/>
        <v>;Märkte_Meldedaten_4051_EBITDA</v>
      </c>
      <c r="AE92" s="6" t="str">
        <f t="shared" si="19"/>
        <v>;Märkte_Meldedaten_4051_EBITDA</v>
      </c>
      <c r="AF92" s="6" t="str">
        <f t="shared" si="20"/>
        <v>;Märkte_Meldedaten_4051_JÜ</v>
      </c>
      <c r="AG92" s="59" t="str">
        <f t="shared" si="20"/>
        <v>;Märkte_Meldedaten_4051_JÜ</v>
      </c>
      <c r="AH92" s="6"/>
      <c r="AI92" s="6" t="s">
        <v>634</v>
      </c>
      <c r="AJ92" s="6"/>
      <c r="AK92" s="6"/>
      <c r="AL92" s="6"/>
      <c r="AM92" s="6"/>
      <c r="AN92" s="55" t="s">
        <v>635</v>
      </c>
      <c r="AO92" s="55" t="s">
        <v>63</v>
      </c>
      <c r="AP92" s="56">
        <v>28.9</v>
      </c>
      <c r="AQ92" s="55"/>
      <c r="AR92" s="55" t="s">
        <v>59</v>
      </c>
    </row>
    <row r="93" spans="1:44" ht="12" customHeight="1">
      <c r="A93" s="41" t="str">
        <f t="shared" si="16"/>
        <v>4233</v>
      </c>
      <c r="B93" s="62" t="s">
        <v>636</v>
      </c>
      <c r="C93" s="43" t="str">
        <f>IF(TEXT($B93,"0000")="0238","Guangdong Knauf New Build. Material Prod. Co. Ltd.",IF($B93="0139","OAO St. Petersburger Karton-/Polygraphiekombinat",IF(ISERROR(VLOOKUP($B93,$AJ$9:$AJ$29,1,0)),INDEX([1]Tabelle1!$B$1:$B$65536,MATCH(+$B93,[1]Tabelle1!$A$1:$A$65536,0),1),$AI93)))</f>
        <v>Knauf İnsulation İzolasyon Sanayi ve Ticaret A.S.</v>
      </c>
      <c r="D93" s="44"/>
      <c r="E93" s="43" t="str">
        <f>IF(B93="4100","Brasilien",IF(INDEX([2]Firmenliste!$A$9:$D$310,MATCH(TEXT(B93,"0000"),[2]Firmenliste!$B$9:$B$310,0),3)="Vereinigte Arabische Emirate","VAE",IF(INDEX([2]Firmenliste!$A$9:$D$310,MATCH(TEXT(B93,"0000"),[2]Firmenliste!$B$9:$B$310,0),3)="Tschechische Republik","Tschechien",INDEX([2]Firmenliste!$A$9:$D$310,MATCH(TEXT(B93,"0000"),[2]Firmenliste!$B$9:$B$310,0),3))))</f>
        <v>Türkei</v>
      </c>
      <c r="F93" s="44"/>
      <c r="G93" s="45">
        <v>21.1</v>
      </c>
      <c r="H93" s="46"/>
      <c r="I93" s="47">
        <v>30.74</v>
      </c>
      <c r="J93" s="46"/>
      <c r="K93" s="48">
        <v>-5.0199999999999996</v>
      </c>
      <c r="L93" s="46"/>
      <c r="M93" s="47">
        <v>-4.7699999999999996</v>
      </c>
      <c r="N93" s="46"/>
      <c r="O93" s="48">
        <v>-11.35</v>
      </c>
      <c r="P93" s="46"/>
      <c r="Q93" s="47">
        <v>-12.78</v>
      </c>
      <c r="R93" s="49" t="str">
        <f t="shared" si="17"/>
        <v/>
      </c>
      <c r="S93" s="50"/>
      <c r="T93" s="50"/>
      <c r="U93" s="10" t="s">
        <v>637</v>
      </c>
      <c r="V93" s="10" t="s">
        <v>637</v>
      </c>
      <c r="W93" s="10" t="s">
        <v>638</v>
      </c>
      <c r="X93" s="10" t="s">
        <v>638</v>
      </c>
      <c r="Y93" s="10" t="s">
        <v>639</v>
      </c>
      <c r="Z93" s="10" t="s">
        <v>639</v>
      </c>
      <c r="AA93" s="6"/>
      <c r="AB93" s="58" t="str">
        <f t="shared" si="18"/>
        <v>;Märkte_Meldedaten_4233_Gesamtumsatz</v>
      </c>
      <c r="AC93" s="6" t="str">
        <f t="shared" si="18"/>
        <v>;Märkte_Meldedaten_4233_Gesamtumsatz</v>
      </c>
      <c r="AD93" s="6" t="str">
        <f t="shared" si="19"/>
        <v>;Märkte_Meldedaten_4233_EBITDA</v>
      </c>
      <c r="AE93" s="6" t="str">
        <f t="shared" si="19"/>
        <v>;Märkte_Meldedaten_4233_EBITDA</v>
      </c>
      <c r="AF93" s="6" t="str">
        <f t="shared" si="20"/>
        <v>;Märkte_Meldedaten_4233_JÜ</v>
      </c>
      <c r="AG93" s="59" t="str">
        <f t="shared" si="20"/>
        <v>;Märkte_Meldedaten_4233_JÜ</v>
      </c>
      <c r="AH93" s="6"/>
      <c r="AI93" s="6" t="s">
        <v>640</v>
      </c>
      <c r="AJ93" s="6"/>
      <c r="AK93" s="6"/>
      <c r="AL93" s="6"/>
      <c r="AM93" s="6"/>
      <c r="AN93" s="55" t="s">
        <v>641</v>
      </c>
      <c r="AO93" s="55" t="s">
        <v>642</v>
      </c>
      <c r="AP93" s="56">
        <v>0</v>
      </c>
      <c r="AQ93" s="55"/>
      <c r="AR93" s="55" t="s">
        <v>643</v>
      </c>
    </row>
    <row r="94" spans="1:44" ht="12" customHeight="1">
      <c r="A94" s="41" t="str">
        <f t="shared" si="16"/>
        <v>0079</v>
      </c>
      <c r="B94" s="62" t="s">
        <v>268</v>
      </c>
      <c r="C94" s="43" t="str">
        <f>IF(TEXT($B94,"0000")="0238","Guangdong Knauf New Build. Material Prod. Co. Ltd.",IF($B94="0139","OAO St. Petersburger Karton-/Polygraphiekombinat",IF(ISERROR(VLOOKUP($B94,$AJ$9:$AJ$29,1,0)),INDEX([1]Tabelle1!$B$1:$B$65536,MATCH(+$B94,[1]Tabelle1!$A$1:$A$65536,0),1),$AI94)))</f>
        <v>Knauf Oy</v>
      </c>
      <c r="D94" s="44"/>
      <c r="E94" s="43" t="str">
        <f>IF(B94="4100","Brasilien",IF(INDEX([2]Firmenliste!$A$9:$D$310,MATCH(TEXT(B94,"0000"),[2]Firmenliste!$B$9:$B$310,0),3)="Vereinigte Arabische Emirate","VAE",IF(INDEX([2]Firmenliste!$A$9:$D$310,MATCH(TEXT(B94,"0000"),[2]Firmenliste!$B$9:$B$310,0),3)="Tschechische Republik","Tschechien",INDEX([2]Firmenliste!$A$9:$D$310,MATCH(TEXT(B94,"0000"),[2]Firmenliste!$B$9:$B$310,0),3))))</f>
        <v>Finnland</v>
      </c>
      <c r="F94" s="44"/>
      <c r="G94" s="45">
        <v>27.92</v>
      </c>
      <c r="H94" s="46"/>
      <c r="I94" s="47">
        <v>30.19</v>
      </c>
      <c r="J94" s="46"/>
      <c r="K94" s="48">
        <v>3.78</v>
      </c>
      <c r="L94" s="46"/>
      <c r="M94" s="47">
        <v>4.66</v>
      </c>
      <c r="N94" s="46"/>
      <c r="O94" s="48">
        <v>2.46</v>
      </c>
      <c r="P94" s="46"/>
      <c r="Q94" s="47">
        <v>3.18</v>
      </c>
      <c r="R94" s="49" t="str">
        <f t="shared" si="17"/>
        <v/>
      </c>
      <c r="S94" s="50"/>
      <c r="T94" s="50"/>
      <c r="U94" s="10" t="s">
        <v>644</v>
      </c>
      <c r="V94" s="10" t="s">
        <v>644</v>
      </c>
      <c r="W94" s="10" t="s">
        <v>645</v>
      </c>
      <c r="X94" s="10" t="s">
        <v>645</v>
      </c>
      <c r="Y94" s="10" t="s">
        <v>646</v>
      </c>
      <c r="Z94" s="10" t="s">
        <v>646</v>
      </c>
      <c r="AA94" s="6"/>
      <c r="AB94" s="58" t="str">
        <f t="shared" si="18"/>
        <v>;Märkte_Meldedaten_0079_Gesamtumsatz</v>
      </c>
      <c r="AC94" s="6" t="str">
        <f t="shared" si="18"/>
        <v>;Märkte_Meldedaten_0079_Gesamtumsatz</v>
      </c>
      <c r="AD94" s="6" t="str">
        <f t="shared" si="19"/>
        <v>;Märkte_Meldedaten_0079_EBITDA</v>
      </c>
      <c r="AE94" s="6" t="str">
        <f t="shared" si="19"/>
        <v>;Märkte_Meldedaten_0079_EBITDA</v>
      </c>
      <c r="AF94" s="6" t="str">
        <f t="shared" si="20"/>
        <v>;Märkte_Meldedaten_0079_JÜ</v>
      </c>
      <c r="AG94" s="59" t="str">
        <f t="shared" si="20"/>
        <v>;Märkte_Meldedaten_0079_JÜ</v>
      </c>
      <c r="AH94" s="6"/>
      <c r="AI94" s="6" t="s">
        <v>267</v>
      </c>
      <c r="AJ94" s="6"/>
      <c r="AK94" s="6"/>
      <c r="AL94" s="6"/>
      <c r="AM94" s="6"/>
      <c r="AN94" s="55" t="s">
        <v>647</v>
      </c>
      <c r="AO94" s="55" t="s">
        <v>89</v>
      </c>
      <c r="AP94" s="56">
        <v>11.1</v>
      </c>
      <c r="AQ94" s="55"/>
      <c r="AR94" s="55" t="s">
        <v>85</v>
      </c>
    </row>
    <row r="95" spans="1:44" ht="12" customHeight="1">
      <c r="A95" s="41" t="str">
        <f t="shared" si="16"/>
        <v>0238</v>
      </c>
      <c r="B95" s="63" t="s">
        <v>648</v>
      </c>
      <c r="C95" s="43" t="str">
        <f>IF(TEXT($B95,"0000")="0238","Guangdong Knauf New Build. Material Prod. Co. Ltd.",IF($B95="0139","OAO St. Petersburger Karton-/Polygraphiekombinat",IF(ISERROR(VLOOKUP($B95,$AJ$9:$AJ$29,1,0)),INDEX([1]Tabelle1!$B$1:$B$65536,MATCH(+$B95,[1]Tabelle1!$A$1:$A$65536,0),1),$AI95)))</f>
        <v>Guangdong Knauf New Build. Material Prod. Co. Ltd.</v>
      </c>
      <c r="D95" s="44"/>
      <c r="E95" s="43" t="str">
        <f>IF(B95="4100","Brasilien",IF(INDEX([2]Firmenliste!$A$9:$D$310,MATCH(TEXT(B95,"0000"),[2]Firmenliste!$B$9:$B$310,0),3)="Vereinigte Arabische Emirate","VAE",IF(INDEX([2]Firmenliste!$A$9:$D$310,MATCH(TEXT(B95,"0000"),[2]Firmenliste!$B$9:$B$310,0),3)="Tschechische Republik","Tschechien",INDEX([2]Firmenliste!$A$9:$D$310,MATCH(TEXT(B95,"0000"),[2]Firmenliste!$B$9:$B$310,0),3))))</f>
        <v>China</v>
      </c>
      <c r="F95" s="44"/>
      <c r="G95" s="45">
        <v>26.65</v>
      </c>
      <c r="H95" s="46"/>
      <c r="I95" s="47">
        <v>30.12</v>
      </c>
      <c r="J95" s="46"/>
      <c r="K95" s="48">
        <v>5.04</v>
      </c>
      <c r="L95" s="46"/>
      <c r="M95" s="47">
        <v>7.78</v>
      </c>
      <c r="N95" s="46"/>
      <c r="O95" s="48">
        <v>2.0699999999999998</v>
      </c>
      <c r="P95" s="46"/>
      <c r="Q95" s="47">
        <v>5.62</v>
      </c>
      <c r="R95" s="49" t="str">
        <f t="shared" si="17"/>
        <v/>
      </c>
      <c r="S95" s="50"/>
      <c r="T95" s="50"/>
      <c r="U95" s="10" t="s">
        <v>649</v>
      </c>
      <c r="V95" s="10" t="s">
        <v>649</v>
      </c>
      <c r="W95" s="10" t="s">
        <v>650</v>
      </c>
      <c r="X95" s="10" t="s">
        <v>650</v>
      </c>
      <c r="Y95" s="10" t="s">
        <v>651</v>
      </c>
      <c r="Z95" s="10" t="s">
        <v>651</v>
      </c>
      <c r="AA95" s="6"/>
      <c r="AB95" s="58" t="str">
        <f t="shared" si="18"/>
        <v>;Märkte_Meldedaten_0238_Gesamtumsatz</v>
      </c>
      <c r="AC95" s="6" t="str">
        <f t="shared" si="18"/>
        <v>;Märkte_Meldedaten_0238_Gesamtumsatz</v>
      </c>
      <c r="AD95" s="6" t="str">
        <f t="shared" si="19"/>
        <v>;Märkte_Meldedaten_0238_EBITDA</v>
      </c>
      <c r="AE95" s="6" t="str">
        <f t="shared" si="19"/>
        <v>;Märkte_Meldedaten_0238_EBITDA</v>
      </c>
      <c r="AF95" s="6" t="str">
        <f t="shared" si="20"/>
        <v>;Märkte_Meldedaten_0238_JÜ</v>
      </c>
      <c r="AG95" s="59" t="str">
        <f t="shared" si="20"/>
        <v>;Märkte_Meldedaten_0238_JÜ</v>
      </c>
      <c r="AH95" s="6"/>
      <c r="AI95" s="6" t="s">
        <v>652</v>
      </c>
      <c r="AJ95" s="6"/>
      <c r="AK95" s="6"/>
      <c r="AL95" s="6"/>
      <c r="AM95" s="6"/>
      <c r="AN95" s="55" t="s">
        <v>653</v>
      </c>
      <c r="AO95" s="55" t="s">
        <v>654</v>
      </c>
      <c r="AP95" s="56">
        <v>-0.2</v>
      </c>
      <c r="AQ95" s="55"/>
      <c r="AR95" s="55" t="s">
        <v>655</v>
      </c>
    </row>
    <row r="96" spans="1:44" ht="12" customHeight="1">
      <c r="A96" s="41" t="str">
        <f t="shared" si="16"/>
        <v>4091</v>
      </c>
      <c r="B96" s="62" t="s">
        <v>656</v>
      </c>
      <c r="C96" s="43" t="str">
        <f>IF(TEXT($B96,"0000")="0238","Guangdong Knauf New Build. Material Prod. Co. Ltd.",IF($B96="0139","OAO St. Petersburger Karton-/Polygraphiekombinat",IF(ISERROR(VLOOKUP($B96,$AJ$9:$AJ$29,1,0)),INDEX([1]Tabelle1!$B$1:$B$65536,MATCH(+$B96,[1]Tabelle1!$A$1:$A$65536,0),1),$AI96)))</f>
        <v>Knauf SAS</v>
      </c>
      <c r="D96" s="44"/>
      <c r="E96" s="43" t="str">
        <f>IF(B96="4100","Brasilien",IF(INDEX([2]Firmenliste!$A$9:$D$310,MATCH(TEXT(B96,"0000"),[2]Firmenliste!$B$9:$B$310,0),3)="Vereinigte Arabische Emirate","VAE",IF(INDEX([2]Firmenliste!$A$9:$D$310,MATCH(TEXT(B96,"0000"),[2]Firmenliste!$B$9:$B$310,0),3)="Tschechische Republik","Tschechien",INDEX([2]Firmenliste!$A$9:$D$310,MATCH(TEXT(B96,"0000"),[2]Firmenliste!$B$9:$B$310,0),3))))</f>
        <v>Frankreich</v>
      </c>
      <c r="F96" s="44"/>
      <c r="G96" s="45">
        <v>30.93</v>
      </c>
      <c r="H96" s="46"/>
      <c r="I96" s="47">
        <v>29.97</v>
      </c>
      <c r="J96" s="46"/>
      <c r="K96" s="48">
        <v>3.12</v>
      </c>
      <c r="L96" s="46"/>
      <c r="M96" s="47">
        <v>3.08</v>
      </c>
      <c r="N96" s="46"/>
      <c r="O96" s="48">
        <v>1.88</v>
      </c>
      <c r="P96" s="46"/>
      <c r="Q96" s="47">
        <v>1.93</v>
      </c>
      <c r="R96" s="49" t="str">
        <f t="shared" si="17"/>
        <v/>
      </c>
      <c r="S96" s="50"/>
      <c r="T96" s="50"/>
      <c r="U96" s="10" t="s">
        <v>657</v>
      </c>
      <c r="V96" s="10" t="s">
        <v>657</v>
      </c>
      <c r="W96" s="10" t="s">
        <v>658</v>
      </c>
      <c r="X96" s="10" t="s">
        <v>658</v>
      </c>
      <c r="Y96" s="10" t="s">
        <v>659</v>
      </c>
      <c r="Z96" s="10" t="s">
        <v>659</v>
      </c>
      <c r="AA96" s="6"/>
      <c r="AB96" s="58" t="str">
        <f t="shared" si="18"/>
        <v>;Märkte_Meldedaten_4091_Gesamtumsatz</v>
      </c>
      <c r="AC96" s="6" t="str">
        <f t="shared" si="18"/>
        <v>;Märkte_Meldedaten_4091_Gesamtumsatz</v>
      </c>
      <c r="AD96" s="6" t="str">
        <f t="shared" si="19"/>
        <v>;Märkte_Meldedaten_4091_EBITDA</v>
      </c>
      <c r="AE96" s="6" t="str">
        <f t="shared" si="19"/>
        <v>;Märkte_Meldedaten_4091_EBITDA</v>
      </c>
      <c r="AF96" s="6" t="str">
        <f t="shared" si="20"/>
        <v>;Märkte_Meldedaten_4091_JÜ</v>
      </c>
      <c r="AG96" s="59" t="str">
        <f t="shared" si="20"/>
        <v>;Märkte_Meldedaten_4091_JÜ</v>
      </c>
      <c r="AH96" s="6"/>
      <c r="AI96" s="6" t="s">
        <v>660</v>
      </c>
      <c r="AJ96" s="6"/>
      <c r="AK96" s="6"/>
      <c r="AL96" s="6"/>
      <c r="AM96" s="6"/>
      <c r="AN96" s="55" t="s">
        <v>661</v>
      </c>
      <c r="AO96" s="55" t="s">
        <v>324</v>
      </c>
      <c r="AP96" s="56">
        <v>5.4</v>
      </c>
      <c r="AQ96" s="55"/>
      <c r="AR96" s="55" t="s">
        <v>320</v>
      </c>
    </row>
    <row r="97" spans="1:44" ht="12" customHeight="1">
      <c r="A97" s="41" t="str">
        <f t="shared" si="16"/>
        <v>0254</v>
      </c>
      <c r="B97" s="62" t="s">
        <v>662</v>
      </c>
      <c r="C97" s="43" t="str">
        <f>IF(TEXT($B97,"0000")="0238","Guangdong Knauf New Build. Material Prod. Co. Ltd.",IF($B97="0139","OAO St. Petersburger Karton-/Polygraphiekombinat",IF(ISERROR(VLOOKUP($B97,$AJ$9:$AJ$29,1,0)),INDEX([1]Tabelle1!$B$1:$B$65536,MATCH(+$B97,[1]Tabelle1!$A$1:$A$65536,0),1),$AI97)))</f>
        <v>Knauf New Building System (Tianjin) Co. Ltd.</v>
      </c>
      <c r="D97" s="44"/>
      <c r="E97" s="43" t="str">
        <f>IF(B97="4100","Brasilien",IF(INDEX([2]Firmenliste!$A$9:$D$310,MATCH(TEXT(B97,"0000"),[2]Firmenliste!$B$9:$B$310,0),3)="Vereinigte Arabische Emirate","VAE",IF(INDEX([2]Firmenliste!$A$9:$D$310,MATCH(TEXT(B97,"0000"),[2]Firmenliste!$B$9:$B$310,0),3)="Tschechische Republik","Tschechien",INDEX([2]Firmenliste!$A$9:$D$310,MATCH(TEXT(B97,"0000"),[2]Firmenliste!$B$9:$B$310,0),3))))</f>
        <v>China</v>
      </c>
      <c r="F97" s="44"/>
      <c r="G97" s="45">
        <v>27.5</v>
      </c>
      <c r="H97" s="46"/>
      <c r="I97" s="47">
        <v>29.62</v>
      </c>
      <c r="J97" s="46"/>
      <c r="K97" s="48">
        <v>4.88</v>
      </c>
      <c r="L97" s="46"/>
      <c r="M97" s="47">
        <v>6.42</v>
      </c>
      <c r="N97" s="46"/>
      <c r="O97" s="48">
        <v>3.47</v>
      </c>
      <c r="P97" s="46"/>
      <c r="Q97" s="47">
        <v>4.88</v>
      </c>
      <c r="R97" s="49" t="str">
        <f t="shared" si="17"/>
        <v/>
      </c>
      <c r="S97" s="50"/>
      <c r="T97" s="50"/>
      <c r="U97" s="10" t="s">
        <v>663</v>
      </c>
      <c r="V97" s="10" t="s">
        <v>663</v>
      </c>
      <c r="W97" s="10" t="s">
        <v>664</v>
      </c>
      <c r="X97" s="10" t="s">
        <v>664</v>
      </c>
      <c r="Y97" s="10" t="s">
        <v>665</v>
      </c>
      <c r="Z97" s="10" t="s">
        <v>665</v>
      </c>
      <c r="AA97" s="6"/>
      <c r="AB97" s="58" t="str">
        <f t="shared" si="18"/>
        <v>;Märkte_Meldedaten_0254_Gesamtumsatz</v>
      </c>
      <c r="AC97" s="6" t="str">
        <f t="shared" si="18"/>
        <v>;Märkte_Meldedaten_0254_Gesamtumsatz</v>
      </c>
      <c r="AD97" s="6" t="str">
        <f t="shared" si="19"/>
        <v>;Märkte_Meldedaten_0254_EBITDA</v>
      </c>
      <c r="AE97" s="6" t="str">
        <f t="shared" si="19"/>
        <v>;Märkte_Meldedaten_0254_EBITDA</v>
      </c>
      <c r="AF97" s="6" t="str">
        <f t="shared" si="20"/>
        <v>;Märkte_Meldedaten_0254_JÜ</v>
      </c>
      <c r="AG97" s="59" t="str">
        <f t="shared" si="20"/>
        <v>;Märkte_Meldedaten_0254_JÜ</v>
      </c>
      <c r="AH97" s="6"/>
      <c r="AI97" s="6" t="s">
        <v>666</v>
      </c>
      <c r="AJ97" s="6"/>
      <c r="AK97" s="6"/>
      <c r="AL97" s="6"/>
      <c r="AM97" s="6"/>
      <c r="AN97" s="55" t="s">
        <v>667</v>
      </c>
      <c r="AO97" s="55" t="s">
        <v>652</v>
      </c>
      <c r="AP97" s="56">
        <v>-4.4000000000000004</v>
      </c>
      <c r="AQ97" s="55"/>
      <c r="AR97" s="55" t="s">
        <v>648</v>
      </c>
    </row>
    <row r="98" spans="1:44" ht="12" customHeight="1">
      <c r="A98" s="41" t="str">
        <f t="shared" si="16"/>
        <v>4015</v>
      </c>
      <c r="B98" s="62" t="s">
        <v>668</v>
      </c>
      <c r="C98" s="43" t="str">
        <f>IF(TEXT($B98,"0000")="0238","Guangdong Knauf New Build. Material Prod. Co. Ltd.",IF($B98="0139","OAO St. Petersburger Karton-/Polygraphiekombinat",IF(ISERROR(VLOOKUP($B98,$AJ$9:$AJ$29,1,0)),INDEX([1]Tabelle1!$B$1:$B$65536,MATCH(+$B98,[1]Tabelle1!$A$1:$A$65536,0),1),$AI98)))</f>
        <v>Knauf ISBA SAS</v>
      </c>
      <c r="D98" s="44"/>
      <c r="E98" s="43" t="str">
        <f>IF(B98="4100","Brasilien",IF(INDEX([2]Firmenliste!$A$9:$D$310,MATCH(TEXT(B98,"0000"),[2]Firmenliste!$B$9:$B$310,0),3)="Vereinigte Arabische Emirate","VAE",IF(INDEX([2]Firmenliste!$A$9:$D$310,MATCH(TEXT(B98,"0000"),[2]Firmenliste!$B$9:$B$310,0),3)="Tschechische Republik","Tschechien",INDEX([2]Firmenliste!$A$9:$D$310,MATCH(TEXT(B98,"0000"),[2]Firmenliste!$B$9:$B$310,0),3))))</f>
        <v>Frankreich</v>
      </c>
      <c r="F98" s="44"/>
      <c r="G98" s="45">
        <v>31.2</v>
      </c>
      <c r="H98" s="46"/>
      <c r="I98" s="47">
        <v>29.51</v>
      </c>
      <c r="J98" s="46"/>
      <c r="K98" s="48">
        <v>3.63</v>
      </c>
      <c r="L98" s="46"/>
      <c r="M98" s="47">
        <v>0.83</v>
      </c>
      <c r="N98" s="46"/>
      <c r="O98" s="48">
        <v>0.86</v>
      </c>
      <c r="P98" s="46"/>
      <c r="Q98" s="47">
        <v>-2.7</v>
      </c>
      <c r="R98" s="49" t="str">
        <f t="shared" si="17"/>
        <v/>
      </c>
      <c r="S98" s="50"/>
      <c r="T98" s="50"/>
      <c r="U98" s="10" t="s">
        <v>669</v>
      </c>
      <c r="V98" s="10" t="s">
        <v>669</v>
      </c>
      <c r="W98" s="10" t="s">
        <v>670</v>
      </c>
      <c r="X98" s="10" t="s">
        <v>670</v>
      </c>
      <c r="Y98" s="10" t="s">
        <v>671</v>
      </c>
      <c r="Z98" s="10" t="s">
        <v>671</v>
      </c>
      <c r="AA98" s="6"/>
      <c r="AB98" s="58" t="str">
        <f t="shared" si="18"/>
        <v>;Märkte_Meldedaten_4015_Gesamtumsatz</v>
      </c>
      <c r="AC98" s="6" t="str">
        <f t="shared" si="18"/>
        <v>;Märkte_Meldedaten_4015_Gesamtumsatz</v>
      </c>
      <c r="AD98" s="6" t="str">
        <f t="shared" si="19"/>
        <v>;Märkte_Meldedaten_4015_EBITDA</v>
      </c>
      <c r="AE98" s="6" t="str">
        <f t="shared" si="19"/>
        <v>;Märkte_Meldedaten_4015_EBITDA</v>
      </c>
      <c r="AF98" s="6" t="str">
        <f t="shared" si="20"/>
        <v>;Märkte_Meldedaten_4015_JÜ</v>
      </c>
      <c r="AG98" s="59" t="str">
        <f t="shared" si="20"/>
        <v>;Märkte_Meldedaten_4015_JÜ</v>
      </c>
      <c r="AH98" s="6"/>
      <c r="AI98" s="6" t="s">
        <v>672</v>
      </c>
      <c r="AJ98" s="6"/>
      <c r="AK98" s="6"/>
      <c r="AL98" s="6"/>
      <c r="AM98" s="6"/>
      <c r="AN98" s="55" t="s">
        <v>673</v>
      </c>
      <c r="AO98" s="55" t="s">
        <v>674</v>
      </c>
      <c r="AP98" s="56">
        <v>0</v>
      </c>
      <c r="AQ98" s="55"/>
      <c r="AR98" s="55" t="s">
        <v>675</v>
      </c>
    </row>
    <row r="99" spans="1:44" ht="12" customHeight="1">
      <c r="A99" s="41" t="str">
        <f t="shared" si="16"/>
        <v>4062</v>
      </c>
      <c r="B99" s="62" t="s">
        <v>676</v>
      </c>
      <c r="C99" s="43" t="str">
        <f>IF(TEXT($B99,"0000")="0238","Guangdong Knauf New Build. Material Prod. Co. Ltd.",IF($B99="0139","OAO St. Petersburger Karton-/Polygraphiekombinat",IF(ISERROR(VLOOKUP($B99,$AJ$9:$AJ$29,1,0)),INDEX([1]Tabelle1!$B$1:$B$65536,MATCH(+$B99,[1]Tabelle1!$A$1:$A$65536,0),1),$AI99)))</f>
        <v>Knauf Insulation SpA</v>
      </c>
      <c r="D99" s="44"/>
      <c r="E99" s="43" t="str">
        <f>IF(B99="4100","Brasilien",IF(INDEX([2]Firmenliste!$A$9:$D$310,MATCH(TEXT(B99,"0000"),[2]Firmenliste!$B$9:$B$310,0),3)="Vereinigte Arabische Emirate","VAE",IF(INDEX([2]Firmenliste!$A$9:$D$310,MATCH(TEXT(B99,"0000"),[2]Firmenliste!$B$9:$B$310,0),3)="Tschechische Republik","Tschechien",INDEX([2]Firmenliste!$A$9:$D$310,MATCH(TEXT(B99,"0000"),[2]Firmenliste!$B$9:$B$310,0),3))))</f>
        <v>Italien</v>
      </c>
      <c r="F99" s="44"/>
      <c r="G99" s="45">
        <v>32.049999999999997</v>
      </c>
      <c r="H99" s="46"/>
      <c r="I99" s="47">
        <v>29.3</v>
      </c>
      <c r="J99" s="46"/>
      <c r="K99" s="48">
        <v>0.39</v>
      </c>
      <c r="L99" s="46"/>
      <c r="M99" s="47">
        <v>2.16</v>
      </c>
      <c r="N99" s="46"/>
      <c r="O99" s="48">
        <v>-0.48</v>
      </c>
      <c r="P99" s="46"/>
      <c r="Q99" s="47">
        <v>1.36</v>
      </c>
      <c r="R99" s="49" t="str">
        <f t="shared" si="17"/>
        <v/>
      </c>
      <c r="S99" s="50"/>
      <c r="T99" s="50"/>
      <c r="U99" s="10" t="s">
        <v>677</v>
      </c>
      <c r="V99" s="10" t="s">
        <v>677</v>
      </c>
      <c r="W99" s="10" t="s">
        <v>678</v>
      </c>
      <c r="X99" s="10" t="s">
        <v>678</v>
      </c>
      <c r="Y99" s="10" t="s">
        <v>679</v>
      </c>
      <c r="Z99" s="10" t="s">
        <v>679</v>
      </c>
      <c r="AA99" s="6"/>
      <c r="AB99" s="58" t="str">
        <f t="shared" si="18"/>
        <v>;Märkte_Meldedaten_4062_Gesamtumsatz</v>
      </c>
      <c r="AC99" s="6" t="str">
        <f t="shared" si="18"/>
        <v>;Märkte_Meldedaten_4062_Gesamtumsatz</v>
      </c>
      <c r="AD99" s="6" t="str">
        <f t="shared" si="19"/>
        <v>;Märkte_Meldedaten_4062_EBITDA</v>
      </c>
      <c r="AE99" s="6" t="str">
        <f t="shared" si="19"/>
        <v>;Märkte_Meldedaten_4062_EBITDA</v>
      </c>
      <c r="AF99" s="6" t="str">
        <f t="shared" si="20"/>
        <v>;Märkte_Meldedaten_4062_JÜ</v>
      </c>
      <c r="AG99" s="59" t="str">
        <f t="shared" si="20"/>
        <v>;Märkte_Meldedaten_4062_JÜ</v>
      </c>
      <c r="AH99" s="6"/>
      <c r="AI99" s="6" t="s">
        <v>680</v>
      </c>
      <c r="AJ99" s="6"/>
      <c r="AK99" s="6"/>
      <c r="AL99" s="6"/>
      <c r="AM99" s="6"/>
      <c r="AN99" s="55" t="s">
        <v>681</v>
      </c>
      <c r="AO99" s="55" t="s">
        <v>682</v>
      </c>
      <c r="AP99" s="56">
        <v>0.3</v>
      </c>
      <c r="AQ99" s="55"/>
      <c r="AR99" s="55" t="s">
        <v>683</v>
      </c>
    </row>
    <row r="100" spans="1:44" ht="12" customHeight="1">
      <c r="A100" s="41" t="str">
        <f t="shared" si="16"/>
        <v>0082</v>
      </c>
      <c r="B100" s="62" t="s">
        <v>282</v>
      </c>
      <c r="C100" s="43" t="str">
        <f>IF(TEXT($B100,"0000")="0238","Guangdong Knauf New Build. Material Prod. Co. Ltd.",IF($B100="0139","OAO St. Petersburger Karton-/Polygraphiekombinat",IF(ISERROR(VLOOKUP($B100,$AJ$9:$AJ$29,1,0)),INDEX([1]Tabelle1!$B$1:$B$65536,MATCH(+$B100,[1]Tabelle1!$A$1:$A$65536,0),1),$AI100)))</f>
        <v>Knauf Gypsopiia A.B.E.E.</v>
      </c>
      <c r="D100" s="44"/>
      <c r="E100" s="43" t="str">
        <f>IF(B100="4100","Brasilien",IF(INDEX([2]Firmenliste!$A$9:$D$310,MATCH(TEXT(B100,"0000"),[2]Firmenliste!$B$9:$B$310,0),3)="Vereinigte Arabische Emirate","VAE",IF(INDEX([2]Firmenliste!$A$9:$D$310,MATCH(TEXT(B100,"0000"),[2]Firmenliste!$B$9:$B$310,0),3)="Tschechische Republik","Tschechien",INDEX([2]Firmenliste!$A$9:$D$310,MATCH(TEXT(B100,"0000"),[2]Firmenliste!$B$9:$B$310,0),3))))</f>
        <v>Griechenland</v>
      </c>
      <c r="F100" s="44"/>
      <c r="G100" s="45">
        <v>25.9</v>
      </c>
      <c r="H100" s="46"/>
      <c r="I100" s="47">
        <v>28.94</v>
      </c>
      <c r="J100" s="46"/>
      <c r="K100" s="48">
        <v>2.23</v>
      </c>
      <c r="L100" s="46"/>
      <c r="M100" s="47">
        <v>3.68</v>
      </c>
      <c r="N100" s="46"/>
      <c r="O100" s="48">
        <v>0.06</v>
      </c>
      <c r="P100" s="46"/>
      <c r="Q100" s="47">
        <v>0.23</v>
      </c>
      <c r="R100" s="49" t="str">
        <f t="shared" si="17"/>
        <v/>
      </c>
      <c r="S100" s="50"/>
      <c r="T100" s="50"/>
      <c r="U100" s="10" t="s">
        <v>684</v>
      </c>
      <c r="V100" s="10" t="s">
        <v>684</v>
      </c>
      <c r="W100" s="10" t="s">
        <v>685</v>
      </c>
      <c r="X100" s="10" t="s">
        <v>685</v>
      </c>
      <c r="Y100" s="10" t="s">
        <v>686</v>
      </c>
      <c r="Z100" s="10" t="s">
        <v>686</v>
      </c>
      <c r="AA100" s="6"/>
      <c r="AB100" s="58" t="str">
        <f t="shared" si="18"/>
        <v>;Märkte_Meldedaten_0082_Gesamtumsatz</v>
      </c>
      <c r="AC100" s="6" t="str">
        <f t="shared" si="18"/>
        <v>;Märkte_Meldedaten_0082_Gesamtumsatz</v>
      </c>
      <c r="AD100" s="6" t="str">
        <f t="shared" si="19"/>
        <v>;Märkte_Meldedaten_0082_EBITDA</v>
      </c>
      <c r="AE100" s="6" t="str">
        <f t="shared" si="19"/>
        <v>;Märkte_Meldedaten_0082_EBITDA</v>
      </c>
      <c r="AF100" s="6" t="str">
        <f t="shared" si="20"/>
        <v>;Märkte_Meldedaten_0082_JÜ</v>
      </c>
      <c r="AG100" s="59" t="str">
        <f t="shared" si="20"/>
        <v>;Märkte_Meldedaten_0082_JÜ</v>
      </c>
      <c r="AH100" s="6"/>
      <c r="AI100" s="6" t="s">
        <v>281</v>
      </c>
      <c r="AJ100" s="6"/>
      <c r="AK100" s="6"/>
      <c r="AL100" s="6"/>
      <c r="AM100" s="6"/>
      <c r="AN100" s="55" t="s">
        <v>687</v>
      </c>
      <c r="AO100" s="55" t="s">
        <v>432</v>
      </c>
      <c r="AP100" s="56">
        <v>0</v>
      </c>
      <c r="AQ100" s="55"/>
      <c r="AR100" s="55" t="s">
        <v>428</v>
      </c>
    </row>
    <row r="101" spans="1:44" ht="12" customHeight="1">
      <c r="A101" s="41" t="str">
        <f t="shared" si="16"/>
        <v>4217</v>
      </c>
      <c r="B101" s="62" t="s">
        <v>688</v>
      </c>
      <c r="C101" s="43" t="str">
        <f>IF(TEXT($B101,"0000")="0238","Guangdong Knauf New Build. Material Prod. Co. Ltd.",IF($B101="0139","OAO St. Petersburger Karton-/Polygraphiekombinat",IF(ISERROR(VLOOKUP($B101,$AJ$9:$AJ$29,1,0)),INDEX([1]Tabelle1!$B$1:$B$65536,MATCH(+$B101,[1]Tabelle1!$A$1:$A$65536,0),1),$AI101)))</f>
        <v>Knauf Insulation d.o.o., Surdulica</v>
      </c>
      <c r="D101" s="44"/>
      <c r="E101" s="43" t="str">
        <f>IF(B101="4100","Brasilien",IF(INDEX([2]Firmenliste!$A$9:$D$310,MATCH(TEXT(B101,"0000"),[2]Firmenliste!$B$9:$B$310,0),3)="Vereinigte Arabische Emirate","VAE",IF(INDEX([2]Firmenliste!$A$9:$D$310,MATCH(TEXT(B101,"0000"),[2]Firmenliste!$B$9:$B$310,0),3)="Tschechische Republik","Tschechien",INDEX([2]Firmenliste!$A$9:$D$310,MATCH(TEXT(B101,"0000"),[2]Firmenliste!$B$9:$B$310,0),3))))</f>
        <v>Serbien</v>
      </c>
      <c r="F101" s="44"/>
      <c r="G101" s="45">
        <v>26.26</v>
      </c>
      <c r="H101" s="46"/>
      <c r="I101" s="47">
        <v>28.5</v>
      </c>
      <c r="J101" s="46"/>
      <c r="K101" s="45">
        <v>4.59</v>
      </c>
      <c r="L101" s="46"/>
      <c r="M101" s="47">
        <v>6.25</v>
      </c>
      <c r="N101" s="46"/>
      <c r="O101" s="45">
        <v>2.67</v>
      </c>
      <c r="P101" s="46"/>
      <c r="Q101" s="47">
        <v>4.1900000000000004</v>
      </c>
      <c r="R101" s="49" t="str">
        <f t="shared" si="17"/>
        <v/>
      </c>
      <c r="S101" s="50"/>
      <c r="T101" s="50"/>
      <c r="U101" s="10" t="s">
        <v>689</v>
      </c>
      <c r="V101" s="10" t="s">
        <v>689</v>
      </c>
      <c r="W101" s="10" t="s">
        <v>690</v>
      </c>
      <c r="X101" s="10" t="s">
        <v>690</v>
      </c>
      <c r="Y101" s="10" t="s">
        <v>691</v>
      </c>
      <c r="Z101" s="10" t="s">
        <v>691</v>
      </c>
      <c r="AA101" s="6"/>
      <c r="AB101" s="58" t="str">
        <f t="shared" si="18"/>
        <v>;Märkte_Meldedaten_4217_Gesamtumsatz</v>
      </c>
      <c r="AC101" s="6" t="str">
        <f t="shared" si="18"/>
        <v>;Märkte_Meldedaten_4217_Gesamtumsatz</v>
      </c>
      <c r="AD101" s="6" t="str">
        <f t="shared" si="19"/>
        <v>;Märkte_Meldedaten_4217_EBITDA</v>
      </c>
      <c r="AE101" s="6" t="str">
        <f t="shared" si="19"/>
        <v>;Märkte_Meldedaten_4217_EBITDA</v>
      </c>
      <c r="AF101" s="6" t="str">
        <f t="shared" si="20"/>
        <v>;Märkte_Meldedaten_4217_JÜ</v>
      </c>
      <c r="AG101" s="59" t="str">
        <f t="shared" si="20"/>
        <v>;Märkte_Meldedaten_4217_JÜ</v>
      </c>
      <c r="AH101" s="6"/>
      <c r="AI101" s="6" t="s">
        <v>580</v>
      </c>
      <c r="AJ101" s="6"/>
      <c r="AK101" s="6"/>
      <c r="AL101" s="6"/>
      <c r="AM101" s="6"/>
      <c r="AN101" s="55" t="s">
        <v>692</v>
      </c>
      <c r="AO101" s="55" t="s">
        <v>693</v>
      </c>
      <c r="AP101" s="56">
        <v>2.8</v>
      </c>
      <c r="AQ101" s="55"/>
      <c r="AR101" s="55" t="s">
        <v>560</v>
      </c>
    </row>
    <row r="102" spans="1:44" ht="12" customHeight="1">
      <c r="A102" s="41" t="str">
        <f t="shared" si="16"/>
        <v>0123</v>
      </c>
      <c r="B102" s="62" t="s">
        <v>443</v>
      </c>
      <c r="C102" s="43" t="str">
        <f>IF(TEXT($B102,"0000")="0238","Guangdong Knauf New Build. Material Prod. Co. Ltd.",IF($B102="0139","OAO St. Petersburger Karton-/Polygraphiekombinat",IF(ISERROR(VLOOKUP($B102,$AJ$9:$AJ$29,1,0)),INDEX([1]Tabelle1!$B$1:$B$65536,MATCH(+$B102,[1]Tabelle1!$A$1:$A$65536,0),1),$AI102)))</f>
        <v>Knauf Gips s.r.l.</v>
      </c>
      <c r="D102" s="44"/>
      <c r="E102" s="43" t="str">
        <f>IF(B102="4100","Brasilien",IF(INDEX([2]Firmenliste!$A$9:$D$310,MATCH(TEXT(B102,"0000"),[2]Firmenliste!$B$9:$B$310,0),3)="Vereinigte Arabische Emirate","VAE",IF(INDEX([2]Firmenliste!$A$9:$D$310,MATCH(TEXT(B102,"0000"),[2]Firmenliste!$B$9:$B$310,0),3)="Tschechische Republik","Tschechien",INDEX([2]Firmenliste!$A$9:$D$310,MATCH(TEXT(B102,"0000"),[2]Firmenliste!$B$9:$B$310,0),3))))</f>
        <v>Rumänien</v>
      </c>
      <c r="F102" s="44"/>
      <c r="G102" s="45">
        <v>24.53</v>
      </c>
      <c r="H102" s="46"/>
      <c r="I102" s="47">
        <v>28.06</v>
      </c>
      <c r="J102" s="46"/>
      <c r="K102" s="45">
        <v>-0.08</v>
      </c>
      <c r="L102" s="46"/>
      <c r="M102" s="47">
        <v>1.82</v>
      </c>
      <c r="N102" s="46"/>
      <c r="O102" s="45">
        <v>-1.08</v>
      </c>
      <c r="P102" s="46"/>
      <c r="Q102" s="47">
        <v>0.81</v>
      </c>
      <c r="R102" s="49" t="str">
        <f t="shared" si="17"/>
        <v/>
      </c>
      <c r="S102" s="9"/>
      <c r="T102" s="9"/>
      <c r="U102" s="10" t="s">
        <v>694</v>
      </c>
      <c r="V102" s="10" t="s">
        <v>694</v>
      </c>
      <c r="W102" s="10" t="s">
        <v>695</v>
      </c>
      <c r="X102" s="10" t="s">
        <v>695</v>
      </c>
      <c r="Y102" s="10" t="s">
        <v>696</v>
      </c>
      <c r="Z102" s="10" t="s">
        <v>696</v>
      </c>
      <c r="AA102" s="6"/>
      <c r="AB102" s="58" t="str">
        <f t="shared" si="18"/>
        <v>;Märkte_Meldedaten_0123_Gesamtumsatz</v>
      </c>
      <c r="AC102" s="6" t="str">
        <f t="shared" si="18"/>
        <v>;Märkte_Meldedaten_0123_Gesamtumsatz</v>
      </c>
      <c r="AD102" s="6" t="str">
        <f t="shared" si="19"/>
        <v>;Märkte_Meldedaten_0123_EBITDA</v>
      </c>
      <c r="AE102" s="6" t="str">
        <f t="shared" si="19"/>
        <v>;Märkte_Meldedaten_0123_EBITDA</v>
      </c>
      <c r="AF102" s="6" t="str">
        <f t="shared" si="20"/>
        <v>;Märkte_Meldedaten_0123_JÜ</v>
      </c>
      <c r="AG102" s="59" t="str">
        <f t="shared" si="20"/>
        <v>;Märkte_Meldedaten_0123_JÜ</v>
      </c>
      <c r="AH102" s="6"/>
      <c r="AI102" s="6" t="s">
        <v>442</v>
      </c>
      <c r="AJ102" s="6"/>
      <c r="AK102" s="6"/>
      <c r="AL102" s="6"/>
      <c r="AM102" s="6"/>
      <c r="AN102" s="55" t="s">
        <v>697</v>
      </c>
      <c r="AO102" s="55" t="s">
        <v>698</v>
      </c>
      <c r="AP102" s="56">
        <v>0.2</v>
      </c>
      <c r="AQ102" s="55"/>
      <c r="AR102" s="55" t="s">
        <v>699</v>
      </c>
    </row>
    <row r="103" spans="1:44" ht="12" customHeight="1">
      <c r="A103" s="41" t="str">
        <f t="shared" si="16"/>
        <v>0387</v>
      </c>
      <c r="B103" s="62" t="s">
        <v>700</v>
      </c>
      <c r="C103" s="43" t="str">
        <f>IF(TEXT($B103,"0000")="0238","Guangdong Knauf New Build. Material Prod. Co. Ltd.",IF($B103="0139","OAO St. Petersburger Karton-/Polygraphiekombinat",IF(ISERROR(VLOOKUP($B103,$AJ$9:$AJ$29,1,0)),INDEX([1]Tabelle1!$B$1:$B$65536,MATCH(+$B103,[1]Tabelle1!$A$1:$A$65536,0),1),$AI103)))</f>
        <v>Climowool GmbH</v>
      </c>
      <c r="D103" s="44"/>
      <c r="E103" s="43" t="str">
        <f>IF(B103="4100","Brasilien",IF(INDEX([2]Firmenliste!$A$9:$D$310,MATCH(TEXT(B103,"0000"),[2]Firmenliste!$B$9:$B$310,0),3)="Vereinigte Arabische Emirate","VAE",IF(INDEX([2]Firmenliste!$A$9:$D$310,MATCH(TEXT(B103,"0000"),[2]Firmenliste!$B$9:$B$310,0),3)="Tschechische Republik","Tschechien",INDEX([2]Firmenliste!$A$9:$D$310,MATCH(TEXT(B103,"0000"),[2]Firmenliste!$B$9:$B$310,0),3))))</f>
        <v>Deutschland</v>
      </c>
      <c r="F103" s="44"/>
      <c r="G103" s="45">
        <v>29.64</v>
      </c>
      <c r="H103" s="46"/>
      <c r="I103" s="47">
        <v>27.64</v>
      </c>
      <c r="J103" s="46"/>
      <c r="K103" s="45">
        <v>0.56999999999999995</v>
      </c>
      <c r="L103" s="46"/>
      <c r="M103" s="47">
        <v>1.3</v>
      </c>
      <c r="N103" s="46"/>
      <c r="O103" s="45">
        <v>0</v>
      </c>
      <c r="P103" s="46"/>
      <c r="Q103" s="47">
        <v>0</v>
      </c>
      <c r="R103" s="49" t="str">
        <f t="shared" si="17"/>
        <v/>
      </c>
      <c r="S103" s="9"/>
      <c r="T103" s="9"/>
      <c r="U103" s="10" t="s">
        <v>701</v>
      </c>
      <c r="V103" s="10" t="s">
        <v>701</v>
      </c>
      <c r="W103" s="10" t="s">
        <v>702</v>
      </c>
      <c r="X103" s="10" t="s">
        <v>702</v>
      </c>
      <c r="Y103" s="10" t="s">
        <v>703</v>
      </c>
      <c r="Z103" s="10" t="s">
        <v>703</v>
      </c>
      <c r="AA103" s="6"/>
      <c r="AB103" s="58" t="str">
        <f t="shared" si="18"/>
        <v>;Märkte_Meldedaten_0387_Gesamtumsatz</v>
      </c>
      <c r="AC103" s="6" t="str">
        <f t="shared" si="18"/>
        <v>;Märkte_Meldedaten_0387_Gesamtumsatz</v>
      </c>
      <c r="AD103" s="6" t="str">
        <f t="shared" si="19"/>
        <v>;Märkte_Meldedaten_0387_EBITDA</v>
      </c>
      <c r="AE103" s="6" t="str">
        <f t="shared" si="19"/>
        <v>;Märkte_Meldedaten_0387_EBITDA</v>
      </c>
      <c r="AF103" s="6" t="str">
        <f t="shared" si="20"/>
        <v>;Märkte_Meldedaten_0387_JÜ</v>
      </c>
      <c r="AG103" s="59" t="str">
        <f t="shared" si="20"/>
        <v>;Märkte_Meldedaten_0387_JÜ</v>
      </c>
      <c r="AH103" s="6"/>
      <c r="AI103" s="6" t="s">
        <v>704</v>
      </c>
      <c r="AJ103" s="6"/>
      <c r="AK103" s="6"/>
      <c r="AL103" s="6"/>
      <c r="AM103" s="6"/>
      <c r="AN103" s="55" t="s">
        <v>705</v>
      </c>
      <c r="AO103" s="55" t="s">
        <v>706</v>
      </c>
      <c r="AP103" s="56">
        <v>-1.5</v>
      </c>
      <c r="AQ103" s="55"/>
      <c r="AR103" s="55" t="s">
        <v>171</v>
      </c>
    </row>
    <row r="104" spans="1:44" ht="12" customHeight="1">
      <c r="A104" s="41" t="str">
        <f t="shared" si="16"/>
        <v>0156</v>
      </c>
      <c r="B104" s="62" t="s">
        <v>539</v>
      </c>
      <c r="C104" s="43" t="str">
        <f>IF(TEXT($B104,"0000")="0238","Guangdong Knauf New Build. Material Prod. Co. Ltd.",IF($B104="0139","OAO St. Petersburger Karton-/Polygraphiekombinat",IF(ISERROR(VLOOKUP($B104,$AJ$9:$AJ$29,1,0)),INDEX([1]Tabelle1!$B$1:$B$65536,MATCH(+$B104,[1]Tabelle1!$A$1:$A$65536,0),1),$AI104)))</f>
        <v>Home Pratik SAS</v>
      </c>
      <c r="D104" s="44"/>
      <c r="E104" s="43" t="str">
        <f>IF(B104="4100","Brasilien",IF(INDEX([2]Firmenliste!$A$9:$D$310,MATCH(TEXT(B104,"0000"),[2]Firmenliste!$B$9:$B$310,0),3)="Vereinigte Arabische Emirate","VAE",IF(INDEX([2]Firmenliste!$A$9:$D$310,MATCH(TEXT(B104,"0000"),[2]Firmenliste!$B$9:$B$310,0),3)="Tschechische Republik","Tschechien",INDEX([2]Firmenliste!$A$9:$D$310,MATCH(TEXT(B104,"0000"),[2]Firmenliste!$B$9:$B$310,0),3))))</f>
        <v>Frankreich</v>
      </c>
      <c r="F104" s="44"/>
      <c r="G104" s="45">
        <v>22.79</v>
      </c>
      <c r="H104" s="46"/>
      <c r="I104" s="47">
        <v>25.7</v>
      </c>
      <c r="J104" s="46"/>
      <c r="K104" s="48">
        <v>1.66</v>
      </c>
      <c r="L104" s="46"/>
      <c r="M104" s="47">
        <v>2.19</v>
      </c>
      <c r="N104" s="46"/>
      <c r="O104" s="48">
        <v>1.08</v>
      </c>
      <c r="P104" s="46"/>
      <c r="Q104" s="47">
        <v>1.33</v>
      </c>
      <c r="R104" s="49" t="str">
        <f t="shared" si="17"/>
        <v/>
      </c>
      <c r="S104" s="50"/>
      <c r="T104" s="50"/>
      <c r="U104" s="10" t="s">
        <v>707</v>
      </c>
      <c r="V104" s="10" t="s">
        <v>707</v>
      </c>
      <c r="W104" s="10" t="s">
        <v>708</v>
      </c>
      <c r="X104" s="10" t="s">
        <v>708</v>
      </c>
      <c r="Y104" s="10" t="s">
        <v>709</v>
      </c>
      <c r="Z104" s="10" t="s">
        <v>709</v>
      </c>
      <c r="AA104" s="6"/>
      <c r="AB104" s="58" t="str">
        <f t="shared" si="18"/>
        <v>;Märkte_Meldedaten_0156_Gesamtumsatz</v>
      </c>
      <c r="AC104" s="6" t="str">
        <f t="shared" si="18"/>
        <v>;Märkte_Meldedaten_0156_Gesamtumsatz</v>
      </c>
      <c r="AD104" s="6" t="str">
        <f t="shared" si="19"/>
        <v>;Märkte_Meldedaten_0156_EBITDA</v>
      </c>
      <c r="AE104" s="6" t="str">
        <f t="shared" si="19"/>
        <v>;Märkte_Meldedaten_0156_EBITDA</v>
      </c>
      <c r="AF104" s="6" t="str">
        <f t="shared" si="20"/>
        <v>;Märkte_Meldedaten_0156_JÜ</v>
      </c>
      <c r="AG104" s="59" t="str">
        <f t="shared" si="20"/>
        <v>;Märkte_Meldedaten_0156_JÜ</v>
      </c>
      <c r="AH104" s="6"/>
      <c r="AI104" s="6" t="s">
        <v>538</v>
      </c>
      <c r="AJ104" s="6"/>
      <c r="AK104" s="6"/>
      <c r="AL104" s="6"/>
      <c r="AM104" s="6"/>
      <c r="AN104" s="55" t="s">
        <v>710</v>
      </c>
      <c r="AO104" s="55" t="s">
        <v>711</v>
      </c>
      <c r="AP104" s="56">
        <v>-1.8</v>
      </c>
      <c r="AQ104" s="55"/>
      <c r="AR104" s="55" t="s">
        <v>662</v>
      </c>
    </row>
    <row r="105" spans="1:44" ht="12" customHeight="1">
      <c r="A105" s="41" t="str">
        <f t="shared" ref="A105:A136" si="21">B105</f>
        <v>0721</v>
      </c>
      <c r="B105" s="62" t="s">
        <v>712</v>
      </c>
      <c r="C105" s="43" t="str">
        <f>IF(TEXT($B105,"0000")="0238","Guangdong Knauf New Build. Material Prod. Co. Ltd.",IF($B105="0139","OAO St. Petersburger Karton-/Polygraphiekombinat",IF(ISERROR(VLOOKUP($B105,$AJ$9:$AJ$29,1,0)),INDEX([1]Tabelle1!$B$1:$B$65536,MATCH(+$B105,[1]Tabelle1!$A$1:$A$65536,0),1),$AI105)))</f>
        <v>KG Stroj Sistemy OOO</v>
      </c>
      <c r="D105" s="44"/>
      <c r="E105" s="43" t="str">
        <f>IF(B105="4100","Brasilien",IF(INDEX([2]Firmenliste!$A$9:$D$310,MATCH(TEXT(B105,"0000"),[2]Firmenliste!$B$9:$B$310,0),3)="Vereinigte Arabische Emirate","VAE",IF(INDEX([2]Firmenliste!$A$9:$D$310,MATCH(TEXT(B105,"0000"),[2]Firmenliste!$B$9:$B$310,0),3)="Tschechische Republik","Tschechien",INDEX([2]Firmenliste!$A$9:$D$310,MATCH(TEXT(B105,"0000"),[2]Firmenliste!$B$9:$B$310,0),3))))</f>
        <v>Russland</v>
      </c>
      <c r="F105" s="44"/>
      <c r="G105" s="45">
        <v>23.44</v>
      </c>
      <c r="H105" s="46"/>
      <c r="I105" s="47">
        <v>25.42</v>
      </c>
      <c r="J105" s="46"/>
      <c r="K105" s="48">
        <v>3.86</v>
      </c>
      <c r="L105" s="46"/>
      <c r="M105" s="47">
        <v>4.5599999999999996</v>
      </c>
      <c r="N105" s="46"/>
      <c r="O105" s="48">
        <v>2.96</v>
      </c>
      <c r="P105" s="46"/>
      <c r="Q105" s="47">
        <v>3.41</v>
      </c>
      <c r="R105" s="49" t="str">
        <f t="shared" si="17"/>
        <v/>
      </c>
      <c r="S105" s="50"/>
      <c r="T105" s="50"/>
      <c r="U105" s="10" t="s">
        <v>713</v>
      </c>
      <c r="V105" s="10" t="s">
        <v>713</v>
      </c>
      <c r="W105" s="10" t="s">
        <v>714</v>
      </c>
      <c r="X105" s="10" t="s">
        <v>714</v>
      </c>
      <c r="Y105" s="10" t="s">
        <v>715</v>
      </c>
      <c r="Z105" s="10" t="s">
        <v>715</v>
      </c>
      <c r="AA105" s="6"/>
      <c r="AB105" s="58" t="str">
        <f t="shared" si="18"/>
        <v>;Märkte_Meldedaten_0721_Gesamtumsatz</v>
      </c>
      <c r="AC105" s="6" t="str">
        <f t="shared" si="18"/>
        <v>;Märkte_Meldedaten_0721_Gesamtumsatz</v>
      </c>
      <c r="AD105" s="6" t="str">
        <f t="shared" si="19"/>
        <v>;Märkte_Meldedaten_0721_EBITDA</v>
      </c>
      <c r="AE105" s="6" t="str">
        <f t="shared" si="19"/>
        <v>;Märkte_Meldedaten_0721_EBITDA</v>
      </c>
      <c r="AF105" s="6" t="str">
        <f t="shared" si="20"/>
        <v>;Märkte_Meldedaten_0721_JÜ</v>
      </c>
      <c r="AG105" s="59" t="str">
        <f t="shared" si="20"/>
        <v>;Märkte_Meldedaten_0721_JÜ</v>
      </c>
      <c r="AH105" s="6"/>
      <c r="AI105" s="6" t="s">
        <v>716</v>
      </c>
      <c r="AJ105" s="6"/>
      <c r="AK105" s="6"/>
      <c r="AL105" s="6"/>
      <c r="AM105" s="6"/>
      <c r="AN105" s="55" t="s">
        <v>717</v>
      </c>
      <c r="AO105" s="55" t="s">
        <v>718</v>
      </c>
      <c r="AP105" s="56">
        <v>0.3</v>
      </c>
      <c r="AQ105" s="55"/>
      <c r="AR105" s="55" t="s">
        <v>719</v>
      </c>
    </row>
    <row r="106" spans="1:44" ht="12" customHeight="1">
      <c r="A106" s="41" t="str">
        <f t="shared" si="21"/>
        <v>0259</v>
      </c>
      <c r="B106" s="62" t="s">
        <v>720</v>
      </c>
      <c r="C106" s="43" t="str">
        <f>IF(TEXT($B106,"0000")="0238","Guangdong Knauf New Build. Material Prod. Co. Ltd.",IF($B106="0139","OAO St. Petersburger Karton-/Polygraphiekombinat",IF(ISERROR(VLOOKUP($B106,$AJ$9:$AJ$29,1,0)),INDEX([1]Tabelle1!$B$1:$B$65536,MATCH(+$B106,[1]Tabelle1!$A$1:$A$65536,0),1),$AI106)))</f>
        <v>Knauf d.o.o., Knin</v>
      </c>
      <c r="D106" s="44"/>
      <c r="E106" s="43" t="str">
        <f>IF(B106="4100","Brasilien",IF(INDEX([2]Firmenliste!$A$9:$D$310,MATCH(TEXT(B106,"0000"),[2]Firmenliste!$B$9:$B$310,0),3)="Vereinigte Arabische Emirate","VAE",IF(INDEX([2]Firmenliste!$A$9:$D$310,MATCH(TEXT(B106,"0000"),[2]Firmenliste!$B$9:$B$310,0),3)="Tschechische Republik","Tschechien",INDEX([2]Firmenliste!$A$9:$D$310,MATCH(TEXT(B106,"0000"),[2]Firmenliste!$B$9:$B$310,0),3))))</f>
        <v>Kroatien</v>
      </c>
      <c r="F106" s="44"/>
      <c r="G106" s="45">
        <v>23.58</v>
      </c>
      <c r="H106" s="46"/>
      <c r="I106" s="47">
        <v>25.34</v>
      </c>
      <c r="J106" s="46"/>
      <c r="K106" s="48">
        <v>5.66</v>
      </c>
      <c r="L106" s="46"/>
      <c r="M106" s="47">
        <v>6.81</v>
      </c>
      <c r="N106" s="46"/>
      <c r="O106" s="48">
        <v>3.62</v>
      </c>
      <c r="P106" s="46"/>
      <c r="Q106" s="47">
        <v>4.72</v>
      </c>
      <c r="R106" s="49" t="str">
        <f t="shared" si="17"/>
        <v/>
      </c>
      <c r="S106" s="50"/>
      <c r="T106" s="50"/>
      <c r="U106" s="10" t="s">
        <v>721</v>
      </c>
      <c r="V106" s="10" t="s">
        <v>721</v>
      </c>
      <c r="W106" s="10" t="s">
        <v>722</v>
      </c>
      <c r="X106" s="10" t="s">
        <v>722</v>
      </c>
      <c r="Y106" s="10" t="s">
        <v>723</v>
      </c>
      <c r="Z106" s="10" t="s">
        <v>723</v>
      </c>
      <c r="AA106" s="6"/>
      <c r="AB106" s="58" t="str">
        <f t="shared" si="18"/>
        <v>;Märkte_Meldedaten_0259_Gesamtumsatz</v>
      </c>
      <c r="AC106" s="6" t="str">
        <f t="shared" si="18"/>
        <v>;Märkte_Meldedaten_0259_Gesamtumsatz</v>
      </c>
      <c r="AD106" s="6" t="str">
        <f t="shared" si="19"/>
        <v>;Märkte_Meldedaten_0259_EBITDA</v>
      </c>
      <c r="AE106" s="6" t="str">
        <f t="shared" si="19"/>
        <v>;Märkte_Meldedaten_0259_EBITDA</v>
      </c>
      <c r="AF106" s="6" t="str">
        <f t="shared" si="20"/>
        <v>;Märkte_Meldedaten_0259_JÜ</v>
      </c>
      <c r="AG106" s="59" t="str">
        <f t="shared" si="20"/>
        <v>;Märkte_Meldedaten_0259_JÜ</v>
      </c>
      <c r="AH106" s="6"/>
      <c r="AI106" s="6" t="s">
        <v>724</v>
      </c>
      <c r="AJ106" s="6"/>
      <c r="AK106" s="6"/>
      <c r="AL106" s="6"/>
      <c r="AM106" s="6"/>
      <c r="AN106" s="55" t="s">
        <v>725</v>
      </c>
      <c r="AO106" s="55" t="s">
        <v>726</v>
      </c>
      <c r="AP106" s="56">
        <v>0</v>
      </c>
      <c r="AQ106" s="55"/>
      <c r="AR106" s="55" t="s">
        <v>727</v>
      </c>
    </row>
    <row r="107" spans="1:44" ht="12" customHeight="1">
      <c r="A107" s="41" t="str">
        <f t="shared" si="21"/>
        <v>4065</v>
      </c>
      <c r="B107" s="62" t="s">
        <v>728</v>
      </c>
      <c r="C107" s="43" t="str">
        <f>IF(TEXT($B107,"0000")="0238","Guangdong Knauf New Build. Material Prod. Co. Ltd.",IF($B107="0139","OAO St. Petersburger Karton-/Polygraphiekombinat",IF(ISERROR(VLOOKUP($B107,$AJ$9:$AJ$29,1,0)),INDEX([1]Tabelle1!$B$1:$B$65536,MATCH(+$B107,[1]Tabelle1!$A$1:$A$65536,0),1),$AI107)))</f>
        <v>Knauf Isopor Ltda.</v>
      </c>
      <c r="D107" s="44"/>
      <c r="E107" s="43" t="str">
        <f>IF(B107="4100","Brasilien",IF(INDEX([2]Firmenliste!$A$9:$D$310,MATCH(TEXT(B107,"0000"),[2]Firmenliste!$B$9:$B$310,0),3)="Vereinigte Arabische Emirate","VAE",IF(INDEX([2]Firmenliste!$A$9:$D$310,MATCH(TEXT(B107,"0000"),[2]Firmenliste!$B$9:$B$310,0),3)="Tschechische Republik","Tschechien",INDEX([2]Firmenliste!$A$9:$D$310,MATCH(TEXT(B107,"0000"),[2]Firmenliste!$B$9:$B$310,0),3))))</f>
        <v>Brasilien</v>
      </c>
      <c r="F107" s="44"/>
      <c r="G107" s="45">
        <v>24.49</v>
      </c>
      <c r="H107" s="46"/>
      <c r="I107" s="47">
        <v>25.32</v>
      </c>
      <c r="J107" s="46"/>
      <c r="K107" s="48">
        <v>1.94</v>
      </c>
      <c r="L107" s="46"/>
      <c r="M107" s="47">
        <v>3.17</v>
      </c>
      <c r="N107" s="46"/>
      <c r="O107" s="48">
        <v>-0.2</v>
      </c>
      <c r="P107" s="46"/>
      <c r="Q107" s="47">
        <v>0.1</v>
      </c>
      <c r="R107" s="49" t="str">
        <f t="shared" si="17"/>
        <v/>
      </c>
      <c r="S107" s="50"/>
      <c r="T107" s="50"/>
      <c r="U107" s="10" t="s">
        <v>729</v>
      </c>
      <c r="V107" s="10" t="s">
        <v>729</v>
      </c>
      <c r="W107" s="10" t="s">
        <v>730</v>
      </c>
      <c r="X107" s="10" t="s">
        <v>730</v>
      </c>
      <c r="Y107" s="10" t="s">
        <v>731</v>
      </c>
      <c r="Z107" s="10" t="s">
        <v>731</v>
      </c>
      <c r="AA107" s="6"/>
      <c r="AB107" s="58" t="str">
        <f t="shared" si="18"/>
        <v>;Märkte_Meldedaten_4065_Gesamtumsatz</v>
      </c>
      <c r="AC107" s="6" t="str">
        <f t="shared" si="18"/>
        <v>;Märkte_Meldedaten_4065_Gesamtumsatz</v>
      </c>
      <c r="AD107" s="6" t="str">
        <f t="shared" si="19"/>
        <v>;Märkte_Meldedaten_4065_EBITDA</v>
      </c>
      <c r="AE107" s="6" t="str">
        <f t="shared" si="19"/>
        <v>;Märkte_Meldedaten_4065_EBITDA</v>
      </c>
      <c r="AF107" s="6" t="str">
        <f t="shared" si="20"/>
        <v>;Märkte_Meldedaten_4065_JÜ</v>
      </c>
      <c r="AG107" s="59" t="str">
        <f t="shared" si="20"/>
        <v>;Märkte_Meldedaten_4065_JÜ</v>
      </c>
      <c r="AH107" s="6"/>
      <c r="AI107" s="6" t="s">
        <v>732</v>
      </c>
      <c r="AJ107" s="6"/>
      <c r="AK107" s="6"/>
      <c r="AL107" s="6"/>
      <c r="AM107" s="6"/>
      <c r="AN107" s="55" t="s">
        <v>733</v>
      </c>
      <c r="AO107" s="55" t="s">
        <v>734</v>
      </c>
      <c r="AP107" s="56">
        <v>0.6</v>
      </c>
      <c r="AQ107" s="55"/>
      <c r="AR107" s="55" t="s">
        <v>735</v>
      </c>
    </row>
    <row r="108" spans="1:44" ht="12" customHeight="1">
      <c r="A108" s="41" t="str">
        <f t="shared" si="21"/>
        <v>0719</v>
      </c>
      <c r="B108" s="62" t="s">
        <v>736</v>
      </c>
      <c r="C108" s="43" t="str">
        <f>IF(TEXT($B108,"0000")="0238","Guangdong Knauf New Build. Material Prod. Co. Ltd.",IF($B108="0139","OAO St. Petersburger Karton-/Polygraphiekombinat",IF(ISERROR(VLOOKUP($B108,$AJ$9:$AJ$29,1,0)),INDEX([1]Tabelle1!$B$1:$B$65536,MATCH(+$B108,[1]Tabelle1!$A$1:$A$65536,0),1),$AI108)))</f>
        <v>Knauf-AMF Plafonds et Systèmes SAS</v>
      </c>
      <c r="D108" s="44"/>
      <c r="E108" s="43" t="str">
        <f>IF(B108="4100","Brasilien",IF(INDEX([2]Firmenliste!$A$9:$D$310,MATCH(TEXT(B108,"0000"),[2]Firmenliste!$B$9:$B$310,0),3)="Vereinigte Arabische Emirate","VAE",IF(INDEX([2]Firmenliste!$A$9:$D$310,MATCH(TEXT(B108,"0000"),[2]Firmenliste!$B$9:$B$310,0),3)="Tschechische Republik","Tschechien",INDEX([2]Firmenliste!$A$9:$D$310,MATCH(TEXT(B108,"0000"),[2]Firmenliste!$B$9:$B$310,0),3))))</f>
        <v>Frankreich</v>
      </c>
      <c r="F108" s="44"/>
      <c r="G108" s="45">
        <v>24.29</v>
      </c>
      <c r="H108" s="46"/>
      <c r="I108" s="47">
        <v>22.84</v>
      </c>
      <c r="J108" s="46"/>
      <c r="K108" s="48">
        <v>0.96</v>
      </c>
      <c r="L108" s="46"/>
      <c r="M108" s="47">
        <v>1.53</v>
      </c>
      <c r="N108" s="46"/>
      <c r="O108" s="48">
        <v>0.53</v>
      </c>
      <c r="P108" s="46"/>
      <c r="Q108" s="47">
        <v>0.75</v>
      </c>
      <c r="R108" s="49" t="str">
        <f t="shared" si="17"/>
        <v/>
      </c>
      <c r="S108" s="50"/>
      <c r="T108" s="50"/>
      <c r="U108" s="10" t="s">
        <v>737</v>
      </c>
      <c r="V108" s="10" t="s">
        <v>737</v>
      </c>
      <c r="W108" s="10" t="s">
        <v>738</v>
      </c>
      <c r="X108" s="10" t="s">
        <v>738</v>
      </c>
      <c r="Y108" s="10" t="s">
        <v>739</v>
      </c>
      <c r="Z108" s="10" t="s">
        <v>739</v>
      </c>
      <c r="AA108" s="6"/>
      <c r="AB108" s="58" t="str">
        <f t="shared" si="18"/>
        <v>;Märkte_Meldedaten_0719_Gesamtumsatz</v>
      </c>
      <c r="AC108" s="6" t="str">
        <f t="shared" si="18"/>
        <v>;Märkte_Meldedaten_0719_Gesamtumsatz</v>
      </c>
      <c r="AD108" s="6" t="str">
        <f t="shared" si="19"/>
        <v>;Märkte_Meldedaten_0719_EBITDA</v>
      </c>
      <c r="AE108" s="6" t="str">
        <f t="shared" si="19"/>
        <v>;Märkte_Meldedaten_0719_EBITDA</v>
      </c>
      <c r="AF108" s="6" t="str">
        <f t="shared" si="20"/>
        <v>;Märkte_Meldedaten_0719_JÜ</v>
      </c>
      <c r="AG108" s="59" t="str">
        <f t="shared" si="20"/>
        <v>;Märkte_Meldedaten_0719_JÜ</v>
      </c>
      <c r="AH108" s="6"/>
      <c r="AI108" s="6" t="s">
        <v>740</v>
      </c>
      <c r="AJ108" s="6"/>
      <c r="AK108" s="6"/>
      <c r="AL108" s="6"/>
      <c r="AM108" s="6"/>
      <c r="AN108" s="55" t="s">
        <v>741</v>
      </c>
      <c r="AO108" s="55" t="s">
        <v>742</v>
      </c>
      <c r="AP108" s="56">
        <v>1</v>
      </c>
      <c r="AQ108" s="55"/>
      <c r="AR108" s="55" t="s">
        <v>720</v>
      </c>
    </row>
    <row r="109" spans="1:44" ht="12" customHeight="1">
      <c r="A109" s="41" t="str">
        <f t="shared" si="21"/>
        <v>0269</v>
      </c>
      <c r="B109" s="62" t="s">
        <v>743</v>
      </c>
      <c r="C109" s="43" t="str">
        <f>IF(TEXT($B109,"0000")="0238","Guangdong Knauf New Build. Material Prod. Co. Ltd.",IF($B109="0139","OAO St. Petersburger Karton-/Polygraphiekombinat",IF(ISERROR(VLOOKUP($B109,$AJ$9:$AJ$29,1,0)),INDEX([1]Tabelle1!$B$1:$B$65536,MATCH(+$B109,[1]Tabelle1!$A$1:$A$65536,0),1),$AI109)))</f>
        <v>Knauf Gips Kungur OOO</v>
      </c>
      <c r="D109" s="44"/>
      <c r="E109" s="43" t="str">
        <f>IF(B109="4100","Brasilien",IF(INDEX([2]Firmenliste!$A$9:$D$310,MATCH(TEXT(B109,"0000"),[2]Firmenliste!$B$9:$B$310,0),3)="Vereinigte Arabische Emirate","VAE",IF(INDEX([2]Firmenliste!$A$9:$D$310,MATCH(TEXT(B109,"0000"),[2]Firmenliste!$B$9:$B$310,0),3)="Tschechische Republik","Tschechien",INDEX([2]Firmenliste!$A$9:$D$310,MATCH(TEXT(B109,"0000"),[2]Firmenliste!$B$9:$B$310,0),3))))</f>
        <v>Russland</v>
      </c>
      <c r="F109" s="44"/>
      <c r="G109" s="45">
        <v>22.19</v>
      </c>
      <c r="H109" s="46"/>
      <c r="I109" s="47">
        <v>20.72</v>
      </c>
      <c r="J109" s="46"/>
      <c r="K109" s="48">
        <v>3.86</v>
      </c>
      <c r="L109" s="46"/>
      <c r="M109" s="47">
        <v>3.32</v>
      </c>
      <c r="N109" s="46"/>
      <c r="O109" s="48">
        <v>2.2799999999999998</v>
      </c>
      <c r="P109" s="46"/>
      <c r="Q109" s="47">
        <v>1.78</v>
      </c>
      <c r="R109" s="49" t="str">
        <f t="shared" si="17"/>
        <v/>
      </c>
      <c r="S109" s="50"/>
      <c r="T109" s="50"/>
      <c r="U109" s="10" t="s">
        <v>744</v>
      </c>
      <c r="V109" s="10" t="s">
        <v>744</v>
      </c>
      <c r="W109" s="10" t="s">
        <v>745</v>
      </c>
      <c r="X109" s="10" t="s">
        <v>745</v>
      </c>
      <c r="Y109" s="10" t="s">
        <v>746</v>
      </c>
      <c r="Z109" s="10" t="s">
        <v>746</v>
      </c>
      <c r="AA109" s="6"/>
      <c r="AB109" s="58" t="str">
        <f t="shared" ref="AB109:AC128" si="22">";Märkte_Meldedaten_"&amp;$B109&amp;"_Gesamtumsatz"</f>
        <v>;Märkte_Meldedaten_0269_Gesamtumsatz</v>
      </c>
      <c r="AC109" s="6" t="str">
        <f t="shared" si="22"/>
        <v>;Märkte_Meldedaten_0269_Gesamtumsatz</v>
      </c>
      <c r="AD109" s="6" t="str">
        <f t="shared" ref="AD109:AE128" si="23">";Märkte_Meldedaten_"&amp;$B109&amp;"_EBITDA"</f>
        <v>;Märkte_Meldedaten_0269_EBITDA</v>
      </c>
      <c r="AE109" s="6" t="str">
        <f t="shared" si="23"/>
        <v>;Märkte_Meldedaten_0269_EBITDA</v>
      </c>
      <c r="AF109" s="6" t="str">
        <f t="shared" ref="AF109:AG128" si="24">";Märkte_Meldedaten_"&amp;$B109&amp;"_JÜ"</f>
        <v>;Märkte_Meldedaten_0269_JÜ</v>
      </c>
      <c r="AG109" s="59" t="str">
        <f t="shared" si="24"/>
        <v>;Märkte_Meldedaten_0269_JÜ</v>
      </c>
      <c r="AH109" s="6"/>
      <c r="AI109" s="6" t="s">
        <v>747</v>
      </c>
      <c r="AJ109" s="6"/>
      <c r="AK109" s="6"/>
      <c r="AL109" s="6"/>
      <c r="AM109" s="6"/>
      <c r="AN109" s="55" t="s">
        <v>748</v>
      </c>
      <c r="AO109" s="55" t="s">
        <v>749</v>
      </c>
      <c r="AP109" s="56">
        <v>-0.1</v>
      </c>
      <c r="AQ109" s="55"/>
      <c r="AR109" s="55" t="s">
        <v>750</v>
      </c>
    </row>
    <row r="110" spans="1:44" ht="12" customHeight="1">
      <c r="A110" s="41" t="str">
        <f t="shared" si="21"/>
        <v>0176</v>
      </c>
      <c r="B110" s="62" t="s">
        <v>559</v>
      </c>
      <c r="C110" s="43" t="str">
        <f>IF(TEXT($B110,"0000")="0238","Guangdong Knauf New Build. Material Prod. Co. Ltd.",IF($B110="0139","OAO St. Petersburger Karton-/Polygraphiekombinat",IF(ISERROR(VLOOKUP($B110,$AJ$9:$AJ$29,1,0)),INDEX([1]Tabelle1!$B$1:$B$65536,MATCH(+$B110,[1]Tabelle1!$A$1:$A$65536,0),1),$AI110)))</f>
        <v>Lasselsberger-Knauf Kft.</v>
      </c>
      <c r="D110" s="44"/>
      <c r="E110" s="43" t="str">
        <f>IF(B110="4100","Brasilien",IF(INDEX([2]Firmenliste!$A$9:$D$310,MATCH(TEXT(B110,"0000"),[2]Firmenliste!$B$9:$B$310,0),3)="Vereinigte Arabische Emirate","VAE",IF(INDEX([2]Firmenliste!$A$9:$D$310,MATCH(TEXT(B110,"0000"),[2]Firmenliste!$B$9:$B$310,0),3)="Tschechische Republik","Tschechien",INDEX([2]Firmenliste!$A$9:$D$310,MATCH(TEXT(B110,"0000"),[2]Firmenliste!$B$9:$B$310,0),3))))</f>
        <v>Ungarn</v>
      </c>
      <c r="F110" s="44"/>
      <c r="G110" s="45">
        <v>20.34</v>
      </c>
      <c r="H110" s="46"/>
      <c r="I110" s="47">
        <v>20.59</v>
      </c>
      <c r="J110" s="46"/>
      <c r="K110" s="48">
        <v>1.77</v>
      </c>
      <c r="L110" s="46"/>
      <c r="M110" s="47">
        <v>2.02</v>
      </c>
      <c r="N110" s="46"/>
      <c r="O110" s="48">
        <v>0.57999999999999996</v>
      </c>
      <c r="P110" s="46"/>
      <c r="Q110" s="47">
        <v>0.3</v>
      </c>
      <c r="R110" s="49" t="str">
        <f t="shared" si="17"/>
        <v/>
      </c>
      <c r="S110" s="50"/>
      <c r="T110" s="50"/>
      <c r="U110" s="10" t="s">
        <v>751</v>
      </c>
      <c r="V110" s="10" t="s">
        <v>751</v>
      </c>
      <c r="W110" s="10" t="s">
        <v>752</v>
      </c>
      <c r="X110" s="10" t="s">
        <v>752</v>
      </c>
      <c r="Y110" s="10" t="s">
        <v>753</v>
      </c>
      <c r="Z110" s="10" t="s">
        <v>753</v>
      </c>
      <c r="AA110" s="6"/>
      <c r="AB110" s="58" t="str">
        <f t="shared" si="22"/>
        <v>;Märkte_Meldedaten_0176_Gesamtumsatz</v>
      </c>
      <c r="AC110" s="6" t="str">
        <f t="shared" si="22"/>
        <v>;Märkte_Meldedaten_0176_Gesamtumsatz</v>
      </c>
      <c r="AD110" s="6" t="str">
        <f t="shared" si="23"/>
        <v>;Märkte_Meldedaten_0176_EBITDA</v>
      </c>
      <c r="AE110" s="6" t="str">
        <f t="shared" si="23"/>
        <v>;Märkte_Meldedaten_0176_EBITDA</v>
      </c>
      <c r="AF110" s="6" t="str">
        <f t="shared" si="24"/>
        <v>;Märkte_Meldedaten_0176_JÜ</v>
      </c>
      <c r="AG110" s="59" t="str">
        <f t="shared" si="24"/>
        <v>;Märkte_Meldedaten_0176_JÜ</v>
      </c>
      <c r="AH110" s="6"/>
      <c r="AI110" s="6" t="s">
        <v>558</v>
      </c>
      <c r="AJ110" s="6"/>
      <c r="AK110" s="6"/>
      <c r="AL110" s="6"/>
      <c r="AM110" s="6"/>
      <c r="AN110" s="55" t="s">
        <v>754</v>
      </c>
      <c r="AO110" s="55" t="s">
        <v>755</v>
      </c>
      <c r="AP110" s="56">
        <v>0</v>
      </c>
      <c r="AQ110" s="55"/>
      <c r="AR110" s="55" t="s">
        <v>756</v>
      </c>
    </row>
    <row r="111" spans="1:44">
      <c r="A111" s="41" t="str">
        <f t="shared" si="21"/>
        <v>0513</v>
      </c>
      <c r="B111" s="62" t="s">
        <v>757</v>
      </c>
      <c r="C111" s="43" t="str">
        <f>IF(TEXT($B111,"0000")="0238","Guangdong Knauf New Build. Material Prod. Co. Ltd.",IF($B111="0139","OAO St. Petersburger Karton-/Polygraphiekombinat",IF(ISERROR(VLOOKUP($B111,$AJ$9:$AJ$29,1,0)),INDEX([1]Tabelle1!$B$1:$B$65536,MATCH(+$B111,[1]Tabelle1!$A$1:$A$65536,0),1),$AI111)))</f>
        <v>Richter System SAS</v>
      </c>
      <c r="D111" s="44"/>
      <c r="E111" s="43" t="str">
        <f>IF(B111="4100","Brasilien",IF(INDEX([2]Firmenliste!$A$9:$D$310,MATCH(TEXT(B111,"0000"),[2]Firmenliste!$B$9:$B$310,0),3)="Vereinigte Arabische Emirate","VAE",IF(INDEX([2]Firmenliste!$A$9:$D$310,MATCH(TEXT(B111,"0000"),[2]Firmenliste!$B$9:$B$310,0),3)="Tschechische Republik","Tschechien",INDEX([2]Firmenliste!$A$9:$D$310,MATCH(TEXT(B111,"0000"),[2]Firmenliste!$B$9:$B$310,0),3))))</f>
        <v>Frankreich</v>
      </c>
      <c r="F111" s="44"/>
      <c r="G111" s="45">
        <v>23.55</v>
      </c>
      <c r="H111" s="46"/>
      <c r="I111" s="47">
        <v>20.54</v>
      </c>
      <c r="J111" s="46"/>
      <c r="K111" s="48">
        <v>-1.1599999999999999</v>
      </c>
      <c r="L111" s="46"/>
      <c r="M111" s="47">
        <v>0.21</v>
      </c>
      <c r="N111" s="46"/>
      <c r="O111" s="48">
        <v>0.03</v>
      </c>
      <c r="P111" s="46"/>
      <c r="Q111" s="47">
        <v>-0.35</v>
      </c>
      <c r="R111" s="49" t="str">
        <f t="shared" si="17"/>
        <v/>
      </c>
      <c r="S111" s="50"/>
      <c r="T111" s="50"/>
      <c r="U111" s="10" t="s">
        <v>758</v>
      </c>
      <c r="V111" s="10" t="s">
        <v>758</v>
      </c>
      <c r="W111" s="10" t="s">
        <v>759</v>
      </c>
      <c r="X111" s="10" t="s">
        <v>759</v>
      </c>
      <c r="Y111" s="10" t="s">
        <v>760</v>
      </c>
      <c r="Z111" s="10" t="s">
        <v>760</v>
      </c>
      <c r="AA111" s="6"/>
      <c r="AB111" s="58" t="str">
        <f t="shared" si="22"/>
        <v>;Märkte_Meldedaten_0513_Gesamtumsatz</v>
      </c>
      <c r="AC111" s="6" t="str">
        <f t="shared" si="22"/>
        <v>;Märkte_Meldedaten_0513_Gesamtumsatz</v>
      </c>
      <c r="AD111" s="6" t="str">
        <f t="shared" si="23"/>
        <v>;Märkte_Meldedaten_0513_EBITDA</v>
      </c>
      <c r="AE111" s="6" t="str">
        <f t="shared" si="23"/>
        <v>;Märkte_Meldedaten_0513_EBITDA</v>
      </c>
      <c r="AF111" s="6" t="str">
        <f t="shared" si="24"/>
        <v>;Märkte_Meldedaten_0513_JÜ</v>
      </c>
      <c r="AG111" s="59" t="str">
        <f t="shared" si="24"/>
        <v>;Märkte_Meldedaten_0513_JÜ</v>
      </c>
      <c r="AH111" s="6"/>
      <c r="AI111" s="6" t="s">
        <v>761</v>
      </c>
      <c r="AJ111" s="6"/>
      <c r="AK111" s="6"/>
      <c r="AL111" s="6"/>
      <c r="AM111" s="6"/>
      <c r="AN111" s="55" t="s">
        <v>762</v>
      </c>
      <c r="AO111" s="55" t="s">
        <v>763</v>
      </c>
      <c r="AP111" s="56">
        <v>15.5</v>
      </c>
      <c r="AQ111" s="55"/>
      <c r="AR111" s="55" t="s">
        <v>605</v>
      </c>
    </row>
    <row r="112" spans="1:44" ht="12" customHeight="1">
      <c r="A112" s="41" t="str">
        <f t="shared" si="21"/>
        <v>0639</v>
      </c>
      <c r="B112" s="62" t="s">
        <v>764</v>
      </c>
      <c r="C112" s="43" t="str">
        <f>IF(TEXT($B112,"0000")="0238","Guangdong Knauf New Build. Material Prod. Co. Ltd.",IF($B112="0139","OAO St. Petersburger Karton-/Polygraphiekombinat",IF(ISERROR(VLOOKUP($B112,$AJ$9:$AJ$29,1,0)),INDEX([1]Tabelle1!$B$1:$B$65536,MATCH(+$B112,[1]Tabelle1!$A$1:$A$65536,0),1),$AI112)))</f>
        <v>Knauf Ltd. &amp; Partner</v>
      </c>
      <c r="D112" s="44"/>
      <c r="E112" s="43" t="str">
        <f>IF(B112="4100","Brasilien",IF(INDEX([2]Firmenliste!$A$9:$D$310,MATCH(TEXT(B112,"0000"),[2]Firmenliste!$B$9:$B$310,0),3)="Vereinigte Arabische Emirate","VAE",IF(INDEX([2]Firmenliste!$A$9:$D$310,MATCH(TEXT(B112,"0000"),[2]Firmenliste!$B$9:$B$310,0),3)="Tschechische Republik","Tschechien",INDEX([2]Firmenliste!$A$9:$D$310,MATCH(TEXT(B112,"0000"),[2]Firmenliste!$B$9:$B$310,0),3))))</f>
        <v>Ägypten</v>
      </c>
      <c r="F112" s="44"/>
      <c r="G112" s="45">
        <v>14.45</v>
      </c>
      <c r="H112" s="46"/>
      <c r="I112" s="47">
        <v>19.93</v>
      </c>
      <c r="J112" s="46"/>
      <c r="K112" s="48">
        <v>3.22</v>
      </c>
      <c r="L112" s="46"/>
      <c r="M112" s="47">
        <v>5.29</v>
      </c>
      <c r="N112" s="46"/>
      <c r="O112" s="48">
        <v>-0.98</v>
      </c>
      <c r="P112" s="46"/>
      <c r="Q112" s="47">
        <v>2.11</v>
      </c>
      <c r="R112" s="49" t="str">
        <f t="shared" si="17"/>
        <v/>
      </c>
      <c r="S112" s="50"/>
      <c r="T112" s="50"/>
      <c r="U112" s="10" t="s">
        <v>765</v>
      </c>
      <c r="V112" s="10" t="s">
        <v>765</v>
      </c>
      <c r="W112" s="10" t="s">
        <v>766</v>
      </c>
      <c r="X112" s="10" t="s">
        <v>766</v>
      </c>
      <c r="Y112" s="10" t="s">
        <v>767</v>
      </c>
      <c r="Z112" s="10" t="s">
        <v>767</v>
      </c>
      <c r="AA112" s="6"/>
      <c r="AB112" s="58" t="str">
        <f t="shared" si="22"/>
        <v>;Märkte_Meldedaten_0639_Gesamtumsatz</v>
      </c>
      <c r="AC112" s="6" t="str">
        <f t="shared" si="22"/>
        <v>;Märkte_Meldedaten_0639_Gesamtumsatz</v>
      </c>
      <c r="AD112" s="6" t="str">
        <f t="shared" si="23"/>
        <v>;Märkte_Meldedaten_0639_EBITDA</v>
      </c>
      <c r="AE112" s="6" t="str">
        <f t="shared" si="23"/>
        <v>;Märkte_Meldedaten_0639_EBITDA</v>
      </c>
      <c r="AF112" s="6" t="str">
        <f t="shared" si="24"/>
        <v>;Märkte_Meldedaten_0639_JÜ</v>
      </c>
      <c r="AG112" s="59" t="str">
        <f t="shared" si="24"/>
        <v>;Märkte_Meldedaten_0639_JÜ</v>
      </c>
      <c r="AH112" s="6"/>
      <c r="AI112" s="6" t="s">
        <v>768</v>
      </c>
      <c r="AJ112" s="6"/>
      <c r="AK112" s="6"/>
      <c r="AL112" s="6"/>
      <c r="AM112" s="6"/>
      <c r="AN112" s="55" t="s">
        <v>769</v>
      </c>
      <c r="AO112" s="55" t="s">
        <v>770</v>
      </c>
      <c r="AP112" s="56">
        <v>19</v>
      </c>
      <c r="AQ112" s="55"/>
      <c r="AR112" s="55" t="s">
        <v>743</v>
      </c>
    </row>
    <row r="113" spans="1:44" ht="12" customHeight="1">
      <c r="A113" s="41" t="str">
        <f t="shared" si="21"/>
        <v>4234</v>
      </c>
      <c r="B113" s="62" t="s">
        <v>771</v>
      </c>
      <c r="C113" s="43" t="str">
        <f>IF(TEXT($B113,"0000")="0238","Guangdong Knauf New Build. Material Prod. Co. Ltd.",IF($B113="0139","OAO St. Petersburger Karton-/Polygraphiekombinat",IF(ISERROR(VLOOKUP($B113,$AJ$9:$AJ$29,1,0)),INDEX([1]Tabelle1!$B$1:$B$65536,MATCH(+$B113,[1]Tabelle1!$A$1:$A$65536,0),1),$AI113)))</f>
        <v>Knauf Insulation Tjumen OOO</v>
      </c>
      <c r="D113" s="44"/>
      <c r="E113" s="43" t="str">
        <f>IF(B113="4100","Brasilien",IF(INDEX([2]Firmenliste!$A$9:$D$310,MATCH(TEXT(B113,"0000"),[2]Firmenliste!$B$9:$B$310,0),3)="Vereinigte Arabische Emirate","VAE",IF(INDEX([2]Firmenliste!$A$9:$D$310,MATCH(TEXT(B113,"0000"),[2]Firmenliste!$B$9:$B$310,0),3)="Tschechische Republik","Tschechien",INDEX([2]Firmenliste!$A$9:$D$310,MATCH(TEXT(B113,"0000"),[2]Firmenliste!$B$9:$B$310,0),3))))</f>
        <v>Russland</v>
      </c>
      <c r="F113" s="44"/>
      <c r="G113" s="45">
        <v>24</v>
      </c>
      <c r="H113" s="46"/>
      <c r="I113" s="47">
        <v>19.87</v>
      </c>
      <c r="J113" s="46"/>
      <c r="K113" s="48">
        <v>-3.43</v>
      </c>
      <c r="L113" s="46"/>
      <c r="M113" s="47">
        <v>10.68</v>
      </c>
      <c r="N113" s="46"/>
      <c r="O113" s="48">
        <v>-10.14</v>
      </c>
      <c r="P113" s="46"/>
      <c r="Q113" s="47">
        <v>8.81</v>
      </c>
      <c r="R113" s="49" t="str">
        <f t="shared" si="17"/>
        <v/>
      </c>
      <c r="S113" s="50"/>
      <c r="T113" s="50"/>
      <c r="U113" s="10" t="s">
        <v>772</v>
      </c>
      <c r="V113" s="10" t="s">
        <v>772</v>
      </c>
      <c r="W113" s="10" t="s">
        <v>773</v>
      </c>
      <c r="X113" s="10" t="s">
        <v>773</v>
      </c>
      <c r="Y113" s="10" t="s">
        <v>774</v>
      </c>
      <c r="Z113" s="10" t="s">
        <v>774</v>
      </c>
      <c r="AA113" s="6"/>
      <c r="AB113" s="58" t="str">
        <f t="shared" si="22"/>
        <v>;Märkte_Meldedaten_4234_Gesamtumsatz</v>
      </c>
      <c r="AC113" s="6" t="str">
        <f t="shared" si="22"/>
        <v>;Märkte_Meldedaten_4234_Gesamtumsatz</v>
      </c>
      <c r="AD113" s="6" t="str">
        <f t="shared" si="23"/>
        <v>;Märkte_Meldedaten_4234_EBITDA</v>
      </c>
      <c r="AE113" s="6" t="str">
        <f t="shared" si="23"/>
        <v>;Märkte_Meldedaten_4234_EBITDA</v>
      </c>
      <c r="AF113" s="6" t="str">
        <f t="shared" si="24"/>
        <v>;Märkte_Meldedaten_4234_JÜ</v>
      </c>
      <c r="AG113" s="59" t="str">
        <f t="shared" si="24"/>
        <v>;Märkte_Meldedaten_4234_JÜ</v>
      </c>
      <c r="AH113" s="6"/>
      <c r="AI113" s="6" t="s">
        <v>775</v>
      </c>
      <c r="AJ113" s="6"/>
      <c r="AK113" s="6"/>
      <c r="AL113" s="6"/>
      <c r="AM113" s="6"/>
      <c r="AN113" s="55" t="s">
        <v>776</v>
      </c>
      <c r="AO113" s="55" t="s">
        <v>777</v>
      </c>
      <c r="AP113" s="56">
        <v>0</v>
      </c>
      <c r="AQ113" s="55"/>
      <c r="AR113" s="55" t="s">
        <v>778</v>
      </c>
    </row>
    <row r="114" spans="1:44" ht="12" customHeight="1">
      <c r="A114" s="41" t="str">
        <f t="shared" si="21"/>
        <v>0189</v>
      </c>
      <c r="B114" s="62" t="s">
        <v>590</v>
      </c>
      <c r="C114" s="43" t="str">
        <f>IF(TEXT($B114,"0000")="0238","Guangdong Knauf New Build. Material Prod. Co. Ltd.",IF($B114="0139","OAO St. Petersburger Karton-/Polygraphiekombinat",IF(ISERROR(VLOOKUP($B114,$AJ$9:$AJ$29,1,0)),INDEX([1]Tabelle1!$B$1:$B$65536,MATCH(+$B114,[1]Tabelle1!$A$1:$A$65536,0),1),$AI114)))</f>
        <v>Knauf Radika AD</v>
      </c>
      <c r="D114" s="44"/>
      <c r="E114" s="43" t="str">
        <f>IF(B114="4100","Brasilien",IF(INDEX([2]Firmenliste!$A$9:$D$310,MATCH(TEXT(B114,"0000"),[2]Firmenliste!$B$9:$B$310,0),3)="Vereinigte Arabische Emirate","VAE",IF(INDEX([2]Firmenliste!$A$9:$D$310,MATCH(TEXT(B114,"0000"),[2]Firmenliste!$B$9:$B$310,0),3)="Tschechische Republik","Tschechien",INDEX([2]Firmenliste!$A$9:$D$310,MATCH(TEXT(B114,"0000"),[2]Firmenliste!$B$9:$B$310,0),3))))</f>
        <v>Mazedonien</v>
      </c>
      <c r="F114" s="44"/>
      <c r="G114" s="45">
        <v>17.91</v>
      </c>
      <c r="H114" s="46"/>
      <c r="I114" s="47">
        <v>19.54</v>
      </c>
      <c r="J114" s="46"/>
      <c r="K114" s="48">
        <v>4.6399999999999997</v>
      </c>
      <c r="L114" s="46"/>
      <c r="M114" s="47">
        <v>5.08</v>
      </c>
      <c r="N114" s="46"/>
      <c r="O114" s="48">
        <v>3.05</v>
      </c>
      <c r="P114" s="46"/>
      <c r="Q114" s="47">
        <v>3.52</v>
      </c>
      <c r="R114" s="49" t="str">
        <f t="shared" si="17"/>
        <v/>
      </c>
      <c r="S114" s="50"/>
      <c r="T114" s="50"/>
      <c r="U114" s="10" t="s">
        <v>779</v>
      </c>
      <c r="V114" s="10" t="s">
        <v>779</v>
      </c>
      <c r="W114" s="10" t="s">
        <v>780</v>
      </c>
      <c r="X114" s="10" t="s">
        <v>780</v>
      </c>
      <c r="Y114" s="10" t="s">
        <v>781</v>
      </c>
      <c r="Z114" s="10" t="s">
        <v>781</v>
      </c>
      <c r="AA114" s="6"/>
      <c r="AB114" s="58" t="str">
        <f t="shared" si="22"/>
        <v>;Märkte_Meldedaten_0189_Gesamtumsatz</v>
      </c>
      <c r="AC114" s="6" t="str">
        <f t="shared" si="22"/>
        <v>;Märkte_Meldedaten_0189_Gesamtumsatz</v>
      </c>
      <c r="AD114" s="6" t="str">
        <f t="shared" si="23"/>
        <v>;Märkte_Meldedaten_0189_EBITDA</v>
      </c>
      <c r="AE114" s="6" t="str">
        <f t="shared" si="23"/>
        <v>;Märkte_Meldedaten_0189_EBITDA</v>
      </c>
      <c r="AF114" s="6" t="str">
        <f t="shared" si="24"/>
        <v>;Märkte_Meldedaten_0189_JÜ</v>
      </c>
      <c r="AG114" s="59" t="str">
        <f t="shared" si="24"/>
        <v>;Märkte_Meldedaten_0189_JÜ</v>
      </c>
      <c r="AH114" s="6"/>
      <c r="AI114" s="6" t="s">
        <v>589</v>
      </c>
      <c r="AJ114" s="6"/>
      <c r="AK114" s="6"/>
      <c r="AL114" s="6"/>
      <c r="AM114" s="6"/>
      <c r="AN114" s="55" t="s">
        <v>782</v>
      </c>
      <c r="AO114" s="55" t="s">
        <v>783</v>
      </c>
      <c r="AP114" s="56">
        <v>0.2</v>
      </c>
      <c r="AQ114" s="55"/>
      <c r="AR114" s="55" t="s">
        <v>784</v>
      </c>
    </row>
    <row r="115" spans="1:44" ht="12" customHeight="1">
      <c r="A115" s="41" t="str">
        <f t="shared" si="21"/>
        <v>0288</v>
      </c>
      <c r="B115" s="62" t="s">
        <v>785</v>
      </c>
      <c r="C115" s="43" t="str">
        <f>IF(TEXT($B115,"0000")="0238","Guangdong Knauf New Build. Material Prod. Co. Ltd.",IF($B115="0139","OAO St. Petersburger Karton-/Polygraphiekombinat",IF(ISERROR(VLOOKUP($B115,$AJ$9:$AJ$29,1,0)),INDEX([1]Tabelle1!$B$1:$B$65536,MATCH(+$B115,[1]Tabelle1!$A$1:$A$65536,0),1),$AI115)))</f>
        <v>PT Knauf Gypsum Indonesia Ltd.</v>
      </c>
      <c r="D115" s="44"/>
      <c r="E115" s="43" t="str">
        <f>IF(B115="4100","Brasilien",IF(INDEX([2]Firmenliste!$A$9:$D$310,MATCH(TEXT(B115,"0000"),[2]Firmenliste!$B$9:$B$310,0),3)="Vereinigte Arabische Emirate","VAE",IF(INDEX([2]Firmenliste!$A$9:$D$310,MATCH(TEXT(B115,"0000"),[2]Firmenliste!$B$9:$B$310,0),3)="Tschechische Republik","Tschechien",INDEX([2]Firmenliste!$A$9:$D$310,MATCH(TEXT(B115,"0000"),[2]Firmenliste!$B$9:$B$310,0),3))))</f>
        <v>Indonesien</v>
      </c>
      <c r="F115" s="44"/>
      <c r="G115" s="45">
        <v>16.43</v>
      </c>
      <c r="H115" s="46"/>
      <c r="I115" s="47">
        <v>19.3</v>
      </c>
      <c r="J115" s="46"/>
      <c r="K115" s="45">
        <v>-0.22</v>
      </c>
      <c r="L115" s="46"/>
      <c r="M115" s="47">
        <v>0.53</v>
      </c>
      <c r="N115" s="46"/>
      <c r="O115" s="45">
        <v>-3.96</v>
      </c>
      <c r="P115" s="46"/>
      <c r="Q115" s="47">
        <v>-2.21</v>
      </c>
      <c r="R115" s="49" t="str">
        <f t="shared" si="17"/>
        <v/>
      </c>
      <c r="S115" s="50"/>
      <c r="T115" s="50"/>
      <c r="U115" s="10" t="s">
        <v>786</v>
      </c>
      <c r="V115" s="10" t="s">
        <v>786</v>
      </c>
      <c r="W115" s="10" t="s">
        <v>787</v>
      </c>
      <c r="X115" s="10" t="s">
        <v>787</v>
      </c>
      <c r="Y115" s="10" t="s">
        <v>788</v>
      </c>
      <c r="Z115" s="10" t="s">
        <v>788</v>
      </c>
      <c r="AA115" s="6"/>
      <c r="AB115" s="58" t="str">
        <f t="shared" si="22"/>
        <v>;Märkte_Meldedaten_0288_Gesamtumsatz</v>
      </c>
      <c r="AC115" s="6" t="str">
        <f t="shared" si="22"/>
        <v>;Märkte_Meldedaten_0288_Gesamtumsatz</v>
      </c>
      <c r="AD115" s="6" t="str">
        <f t="shared" si="23"/>
        <v>;Märkte_Meldedaten_0288_EBITDA</v>
      </c>
      <c r="AE115" s="6" t="str">
        <f t="shared" si="23"/>
        <v>;Märkte_Meldedaten_0288_EBITDA</v>
      </c>
      <c r="AF115" s="6" t="str">
        <f t="shared" si="24"/>
        <v>;Märkte_Meldedaten_0288_JÜ</v>
      </c>
      <c r="AG115" s="59" t="str">
        <f t="shared" si="24"/>
        <v>;Märkte_Meldedaten_0288_JÜ</v>
      </c>
      <c r="AH115" s="6"/>
      <c r="AI115" s="6" t="s">
        <v>789</v>
      </c>
      <c r="AJ115" s="6"/>
      <c r="AK115" s="6"/>
      <c r="AL115" s="6"/>
      <c r="AM115" s="6"/>
      <c r="AN115" s="55" t="s">
        <v>790</v>
      </c>
      <c r="AO115" s="55" t="s">
        <v>791</v>
      </c>
      <c r="AP115" s="56">
        <v>-0.1</v>
      </c>
      <c r="AQ115" s="55"/>
      <c r="AR115" s="55" t="s">
        <v>792</v>
      </c>
    </row>
    <row r="116" spans="1:44" ht="12" customHeight="1">
      <c r="A116" s="41" t="str">
        <f t="shared" si="21"/>
        <v>4097</v>
      </c>
      <c r="B116" s="62" t="s">
        <v>793</v>
      </c>
      <c r="C116" s="43" t="str">
        <f>IF(TEXT($B116,"0000")="0238","Guangdong Knauf New Build. Material Prod. Co. Ltd.",IF($B116="0139","OAO St. Petersburger Karton-/Polygraphiekombinat",IF(ISERROR(VLOOKUP($B116,$AJ$9:$AJ$29,1,0)),INDEX([1]Tabelle1!$B$1:$B$65536,MATCH(+$B116,[1]Tabelle1!$A$1:$A$65536,0),1),$AI116)))</f>
        <v>Knauf Industries Gestion SAS</v>
      </c>
      <c r="D116" s="44"/>
      <c r="E116" s="43" t="str">
        <f>IF(B116="4100","Brasilien",IF(INDEX([2]Firmenliste!$A$9:$D$310,MATCH(TEXT(B116,"0000"),[2]Firmenliste!$B$9:$B$310,0),3)="Vereinigte Arabische Emirate","VAE",IF(INDEX([2]Firmenliste!$A$9:$D$310,MATCH(TEXT(B116,"0000"),[2]Firmenliste!$B$9:$B$310,0),3)="Tschechische Republik","Tschechien",INDEX([2]Firmenliste!$A$9:$D$310,MATCH(TEXT(B116,"0000"),[2]Firmenliste!$B$9:$B$310,0),3))))</f>
        <v>Frankreich</v>
      </c>
      <c r="F116" s="44"/>
      <c r="G116" s="45">
        <v>18.68</v>
      </c>
      <c r="H116" s="46"/>
      <c r="I116" s="47">
        <v>18.78</v>
      </c>
      <c r="J116" s="46"/>
      <c r="K116" s="48">
        <v>0.64</v>
      </c>
      <c r="L116" s="46"/>
      <c r="M116" s="47">
        <v>0.99</v>
      </c>
      <c r="N116" s="46"/>
      <c r="O116" s="48">
        <v>0.32</v>
      </c>
      <c r="P116" s="46"/>
      <c r="Q116" s="47">
        <v>0.37</v>
      </c>
      <c r="R116" s="49" t="str">
        <f t="shared" ref="R116:R149" si="25">IF(ISERROR(VLOOKUP($B116,$AJ$9:$AJ$29,1,0)),"","&lt;&lt;Gesellschaftsname geändert")</f>
        <v/>
      </c>
      <c r="S116" s="50"/>
      <c r="T116" s="50"/>
      <c r="U116" s="10" t="s">
        <v>794</v>
      </c>
      <c r="V116" s="10" t="s">
        <v>794</v>
      </c>
      <c r="W116" s="10" t="s">
        <v>795</v>
      </c>
      <c r="X116" s="10" t="s">
        <v>795</v>
      </c>
      <c r="Y116" s="10" t="s">
        <v>796</v>
      </c>
      <c r="Z116" s="10" t="s">
        <v>796</v>
      </c>
      <c r="AA116" s="6"/>
      <c r="AB116" s="58" t="str">
        <f t="shared" si="22"/>
        <v>;Märkte_Meldedaten_4097_Gesamtumsatz</v>
      </c>
      <c r="AC116" s="6" t="str">
        <f t="shared" si="22"/>
        <v>;Märkte_Meldedaten_4097_Gesamtumsatz</v>
      </c>
      <c r="AD116" s="6" t="str">
        <f t="shared" si="23"/>
        <v>;Märkte_Meldedaten_4097_EBITDA</v>
      </c>
      <c r="AE116" s="6" t="str">
        <f t="shared" si="23"/>
        <v>;Märkte_Meldedaten_4097_EBITDA</v>
      </c>
      <c r="AF116" s="6" t="str">
        <f t="shared" si="24"/>
        <v>;Märkte_Meldedaten_4097_JÜ</v>
      </c>
      <c r="AG116" s="59" t="str">
        <f t="shared" si="24"/>
        <v>;Märkte_Meldedaten_4097_JÜ</v>
      </c>
      <c r="AH116" s="6"/>
      <c r="AI116" s="6" t="s">
        <v>797</v>
      </c>
      <c r="AJ116" s="6"/>
      <c r="AK116" s="6"/>
      <c r="AL116" s="6"/>
      <c r="AM116" s="6"/>
      <c r="AN116" s="55" t="s">
        <v>798</v>
      </c>
      <c r="AO116" s="55" t="s">
        <v>799</v>
      </c>
      <c r="AP116" s="56">
        <v>0</v>
      </c>
      <c r="AQ116" s="55"/>
      <c r="AR116" s="55" t="s">
        <v>800</v>
      </c>
    </row>
    <row r="117" spans="1:44" ht="12" customHeight="1">
      <c r="A117" s="41" t="str">
        <f t="shared" si="21"/>
        <v>0333</v>
      </c>
      <c r="B117" s="62" t="s">
        <v>801</v>
      </c>
      <c r="C117" s="43" t="str">
        <f>IF(TEXT($B117,"0000")="0238","Guangdong Knauf New Build. Material Prod. Co. Ltd.",IF($B117="0139","OAO St. Petersburger Karton-/Polygraphiekombinat",IF(ISERROR(VLOOKUP($B117,$AJ$9:$AJ$29,1,0)),INDEX([1]Tabelle1!$B$1:$B$65536,MATCH(+$B117,[1]Tabelle1!$A$1:$A$65536,0),1),$AI117)))</f>
        <v>Knauf AMF Deckensysteme Ges. m.b.H</v>
      </c>
      <c r="D117" s="44"/>
      <c r="E117" s="43" t="str">
        <f>IF(B117="4100","Brasilien",IF(INDEX([2]Firmenliste!$A$9:$D$310,MATCH(TEXT(B117,"0000"),[2]Firmenliste!$B$9:$B$310,0),3)="Vereinigte Arabische Emirate","VAE",IF(INDEX([2]Firmenliste!$A$9:$D$310,MATCH(TEXT(B117,"0000"),[2]Firmenliste!$B$9:$B$310,0),3)="Tschechische Republik","Tschechien",INDEX([2]Firmenliste!$A$9:$D$310,MATCH(TEXT(B117,"0000"),[2]Firmenliste!$B$9:$B$310,0),3))))</f>
        <v>Österreich</v>
      </c>
      <c r="F117" s="44"/>
      <c r="G117" s="45">
        <v>19.3</v>
      </c>
      <c r="H117" s="46"/>
      <c r="I117" s="47">
        <v>18.46</v>
      </c>
      <c r="J117" s="46"/>
      <c r="K117" s="48">
        <v>1.35</v>
      </c>
      <c r="L117" s="46"/>
      <c r="M117" s="47">
        <v>1.52</v>
      </c>
      <c r="N117" s="46"/>
      <c r="O117" s="48">
        <v>0.08</v>
      </c>
      <c r="P117" s="46"/>
      <c r="Q117" s="47">
        <v>0.18</v>
      </c>
      <c r="R117" s="49" t="str">
        <f t="shared" si="25"/>
        <v/>
      </c>
      <c r="S117" s="50"/>
      <c r="T117" s="50"/>
      <c r="U117" s="10" t="s">
        <v>802</v>
      </c>
      <c r="V117" s="10" t="s">
        <v>802</v>
      </c>
      <c r="W117" s="10" t="s">
        <v>803</v>
      </c>
      <c r="X117" s="10" t="s">
        <v>803</v>
      </c>
      <c r="Y117" s="10" t="s">
        <v>804</v>
      </c>
      <c r="Z117" s="10" t="s">
        <v>804</v>
      </c>
      <c r="AA117" s="6"/>
      <c r="AB117" s="58" t="str">
        <f t="shared" si="22"/>
        <v>;Märkte_Meldedaten_0333_Gesamtumsatz</v>
      </c>
      <c r="AC117" s="6" t="str">
        <f t="shared" si="22"/>
        <v>;Märkte_Meldedaten_0333_Gesamtumsatz</v>
      </c>
      <c r="AD117" s="6" t="str">
        <f t="shared" si="23"/>
        <v>;Märkte_Meldedaten_0333_EBITDA</v>
      </c>
      <c r="AE117" s="6" t="str">
        <f t="shared" si="23"/>
        <v>;Märkte_Meldedaten_0333_EBITDA</v>
      </c>
      <c r="AF117" s="6" t="str">
        <f t="shared" si="24"/>
        <v>;Märkte_Meldedaten_0333_JÜ</v>
      </c>
      <c r="AG117" s="59" t="str">
        <f t="shared" si="24"/>
        <v>;Märkte_Meldedaten_0333_JÜ</v>
      </c>
      <c r="AH117" s="6"/>
      <c r="AI117" s="6" t="s">
        <v>805</v>
      </c>
      <c r="AJ117" s="6"/>
      <c r="AK117" s="6"/>
      <c r="AL117" s="6"/>
      <c r="AM117" s="6"/>
      <c r="AN117" s="55" t="s">
        <v>806</v>
      </c>
      <c r="AO117" s="55" t="s">
        <v>807</v>
      </c>
      <c r="AP117" s="56">
        <v>1.6</v>
      </c>
      <c r="AQ117" s="55"/>
      <c r="AR117" s="55" t="s">
        <v>808</v>
      </c>
    </row>
    <row r="118" spans="1:44" ht="12" customHeight="1">
      <c r="A118" s="41" t="str">
        <f t="shared" si="21"/>
        <v>0627</v>
      </c>
      <c r="B118" s="62" t="s">
        <v>809</v>
      </c>
      <c r="C118" s="43" t="str">
        <f>IF(TEXT($B118,"0000")="0238","Guangdong Knauf New Build. Material Prod. Co. Ltd.",IF($B118="0139","OAO St. Petersburger Karton-/Polygraphiekombinat",IF(ISERROR(VLOOKUP($B118,$AJ$9:$AJ$29,1,0)),INDEX([1]Tabelle1!$B$1:$B$65536,MATCH(+$B118,[1]Tabelle1!$A$1:$A$65536,0),1),$AI118)))</f>
        <v>Knauf Plasterboard (Taicang) Co. Ltd.</v>
      </c>
      <c r="D118" s="44"/>
      <c r="E118" s="43" t="str">
        <f>IF(B118="4100","Brasilien",IF(INDEX([2]Firmenliste!$A$9:$D$310,MATCH(TEXT(B118,"0000"),[2]Firmenliste!$B$9:$B$310,0),3)="Vereinigte Arabische Emirate","VAE",IF(INDEX([2]Firmenliste!$A$9:$D$310,MATCH(TEXT(B118,"0000"),[2]Firmenliste!$B$9:$B$310,0),3)="Tschechische Republik","Tschechien",INDEX([2]Firmenliste!$A$9:$D$310,MATCH(TEXT(B118,"0000"),[2]Firmenliste!$B$9:$B$310,0),3))))</f>
        <v>China</v>
      </c>
      <c r="F118" s="44"/>
      <c r="G118" s="45">
        <v>13.89</v>
      </c>
      <c r="H118" s="46"/>
      <c r="I118" s="47">
        <v>17.39</v>
      </c>
      <c r="J118" s="46"/>
      <c r="K118" s="48">
        <v>2.11</v>
      </c>
      <c r="L118" s="46"/>
      <c r="M118" s="47">
        <v>4.1500000000000004</v>
      </c>
      <c r="N118" s="46"/>
      <c r="O118" s="48">
        <v>-5.22</v>
      </c>
      <c r="P118" s="46"/>
      <c r="Q118" s="47">
        <v>-0.9</v>
      </c>
      <c r="R118" s="49" t="str">
        <f t="shared" si="25"/>
        <v/>
      </c>
      <c r="S118" s="50"/>
      <c r="T118" s="50"/>
      <c r="U118" s="10" t="s">
        <v>810</v>
      </c>
      <c r="V118" s="10" t="s">
        <v>810</v>
      </c>
      <c r="W118" s="10" t="s">
        <v>811</v>
      </c>
      <c r="X118" s="10" t="s">
        <v>811</v>
      </c>
      <c r="Y118" s="10" t="s">
        <v>812</v>
      </c>
      <c r="Z118" s="10" t="s">
        <v>812</v>
      </c>
      <c r="AA118" s="6"/>
      <c r="AB118" s="58" t="str">
        <f t="shared" si="22"/>
        <v>;Märkte_Meldedaten_0627_Gesamtumsatz</v>
      </c>
      <c r="AC118" s="6" t="str">
        <f t="shared" si="22"/>
        <v>;Märkte_Meldedaten_0627_Gesamtumsatz</v>
      </c>
      <c r="AD118" s="6" t="str">
        <f t="shared" si="23"/>
        <v>;Märkte_Meldedaten_0627_EBITDA</v>
      </c>
      <c r="AE118" s="6" t="str">
        <f t="shared" si="23"/>
        <v>;Märkte_Meldedaten_0627_EBITDA</v>
      </c>
      <c r="AF118" s="6" t="str">
        <f t="shared" si="24"/>
        <v>;Märkte_Meldedaten_0627_JÜ</v>
      </c>
      <c r="AG118" s="59" t="str">
        <f t="shared" si="24"/>
        <v>;Märkte_Meldedaten_0627_JÜ</v>
      </c>
      <c r="AH118" s="6"/>
      <c r="AI118" s="6" t="s">
        <v>813</v>
      </c>
      <c r="AJ118" s="6"/>
      <c r="AK118" s="6"/>
      <c r="AL118" s="6"/>
      <c r="AM118" s="6"/>
      <c r="AN118" s="55" t="s">
        <v>814</v>
      </c>
      <c r="AO118" s="55" t="s">
        <v>355</v>
      </c>
      <c r="AP118" s="56">
        <v>-2.6</v>
      </c>
      <c r="AQ118" s="55"/>
      <c r="AR118" s="55" t="s">
        <v>351</v>
      </c>
    </row>
    <row r="119" spans="1:44" ht="12" customHeight="1">
      <c r="A119" s="41" t="str">
        <f t="shared" si="21"/>
        <v>0117</v>
      </c>
      <c r="B119" s="62" t="s">
        <v>407</v>
      </c>
      <c r="C119" s="43" t="str">
        <f>IF(TEXT($B119,"0000")="0238","Guangdong Knauf New Build. Material Prod. Co. Ltd.",IF($B119="0139","OAO St. Petersburger Karton-/Polygraphiekombinat",IF(ISERROR(VLOOKUP($B119,$AJ$9:$AJ$29,1,0)),INDEX([1]Tabelle1!$B$1:$B$65536,MATCH(+$B119,[1]Tabelle1!$A$1:$A$65536,0),1),$AI119)))</f>
        <v>Knauf d.o.o., Skopje</v>
      </c>
      <c r="D119" s="44"/>
      <c r="E119" s="43" t="str">
        <f>IF(B119="4100","Brasilien",IF(INDEX([2]Firmenliste!$A$9:$D$310,MATCH(TEXT(B119,"0000"),[2]Firmenliste!$B$9:$B$310,0),3)="Vereinigte Arabische Emirate","VAE",IF(INDEX([2]Firmenliste!$A$9:$D$310,MATCH(TEXT(B119,"0000"),[2]Firmenliste!$B$9:$B$310,0),3)="Tschechische Republik","Tschechien",INDEX([2]Firmenliste!$A$9:$D$310,MATCH(TEXT(B119,"0000"),[2]Firmenliste!$B$9:$B$310,0),3))))</f>
        <v>Mazedonien</v>
      </c>
      <c r="F119" s="44"/>
      <c r="G119" s="45">
        <v>16.989999999999998</v>
      </c>
      <c r="H119" s="46"/>
      <c r="I119" s="47">
        <v>16.59</v>
      </c>
      <c r="J119" s="46"/>
      <c r="K119" s="48">
        <v>1.97</v>
      </c>
      <c r="L119" s="46"/>
      <c r="M119" s="47">
        <v>1.8</v>
      </c>
      <c r="N119" s="46"/>
      <c r="O119" s="48">
        <v>1.77</v>
      </c>
      <c r="P119" s="46"/>
      <c r="Q119" s="47">
        <v>1.57</v>
      </c>
      <c r="R119" s="49" t="str">
        <f t="shared" si="25"/>
        <v/>
      </c>
      <c r="S119" s="50"/>
      <c r="T119" s="50"/>
      <c r="U119" s="10" t="s">
        <v>815</v>
      </c>
      <c r="V119" s="10" t="s">
        <v>815</v>
      </c>
      <c r="W119" s="10" t="s">
        <v>816</v>
      </c>
      <c r="X119" s="10" t="s">
        <v>816</v>
      </c>
      <c r="Y119" s="10" t="s">
        <v>817</v>
      </c>
      <c r="Z119" s="10" t="s">
        <v>817</v>
      </c>
      <c r="AA119" s="6"/>
      <c r="AB119" s="58" t="str">
        <f t="shared" si="22"/>
        <v>;Märkte_Meldedaten_0117_Gesamtumsatz</v>
      </c>
      <c r="AC119" s="6" t="str">
        <f t="shared" si="22"/>
        <v>;Märkte_Meldedaten_0117_Gesamtumsatz</v>
      </c>
      <c r="AD119" s="6" t="str">
        <f t="shared" si="23"/>
        <v>;Märkte_Meldedaten_0117_EBITDA</v>
      </c>
      <c r="AE119" s="6" t="str">
        <f t="shared" si="23"/>
        <v>;Märkte_Meldedaten_0117_EBITDA</v>
      </c>
      <c r="AF119" s="6" t="str">
        <f t="shared" si="24"/>
        <v>;Märkte_Meldedaten_0117_JÜ</v>
      </c>
      <c r="AG119" s="59" t="str">
        <f t="shared" si="24"/>
        <v>;Märkte_Meldedaten_0117_JÜ</v>
      </c>
      <c r="AH119" s="6"/>
      <c r="AI119" s="6" t="s">
        <v>406</v>
      </c>
      <c r="AJ119" s="6"/>
      <c r="AK119" s="6"/>
      <c r="AL119" s="6"/>
      <c r="AM119" s="6"/>
      <c r="AN119" s="55" t="s">
        <v>818</v>
      </c>
      <c r="AO119" s="55" t="s">
        <v>819</v>
      </c>
      <c r="AP119" s="56">
        <v>8.4</v>
      </c>
      <c r="AQ119" s="55"/>
      <c r="AR119" s="55" t="s">
        <v>149</v>
      </c>
    </row>
    <row r="120" spans="1:44" ht="12" customHeight="1">
      <c r="A120" s="41" t="str">
        <f t="shared" si="21"/>
        <v>4220</v>
      </c>
      <c r="B120" s="62" t="s">
        <v>820</v>
      </c>
      <c r="C120" s="43" t="str">
        <f>IF(TEXT($B120,"0000")="0238","Guangdong Knauf New Build. Material Prod. Co. Ltd.",IF($B120="0139","OAO St. Petersburger Karton-/Polygraphiekombinat",IF(ISERROR(VLOOKUP($B120,$AJ$9:$AJ$29,1,0)),INDEX([1]Tabelle1!$B$1:$B$65536,MATCH(+$B120,[1]Tabelle1!$A$1:$A$65536,0),1),$AI120)))</f>
        <v>Knauf Insulation S.L.</v>
      </c>
      <c r="D120" s="44"/>
      <c r="E120" s="43" t="str">
        <f>IF(B120="4100","Brasilien",IF(INDEX([2]Firmenliste!$A$9:$D$310,MATCH(TEXT(B120,"0000"),[2]Firmenliste!$B$9:$B$310,0),3)="Vereinigte Arabische Emirate","VAE",IF(INDEX([2]Firmenliste!$A$9:$D$310,MATCH(TEXT(B120,"0000"),[2]Firmenliste!$B$9:$B$310,0),3)="Tschechische Republik","Tschechien",INDEX([2]Firmenliste!$A$9:$D$310,MATCH(TEXT(B120,"0000"),[2]Firmenliste!$B$9:$B$310,0),3))))</f>
        <v>Spanien</v>
      </c>
      <c r="F120" s="44"/>
      <c r="G120" s="45">
        <v>14.85</v>
      </c>
      <c r="H120" s="46"/>
      <c r="I120" s="47">
        <v>16.239999999999998</v>
      </c>
      <c r="J120" s="46"/>
      <c r="K120" s="48">
        <v>-0.42</v>
      </c>
      <c r="L120" s="46"/>
      <c r="M120" s="47">
        <v>0.14000000000000001</v>
      </c>
      <c r="N120" s="46"/>
      <c r="O120" s="48">
        <v>-0.59</v>
      </c>
      <c r="P120" s="46"/>
      <c r="Q120" s="47">
        <v>0</v>
      </c>
      <c r="R120" s="49" t="str">
        <f t="shared" si="25"/>
        <v/>
      </c>
      <c r="S120" s="50"/>
      <c r="T120" s="50"/>
      <c r="U120" s="10" t="s">
        <v>821</v>
      </c>
      <c r="V120" s="10" t="s">
        <v>821</v>
      </c>
      <c r="W120" s="10" t="s">
        <v>822</v>
      </c>
      <c r="X120" s="10" t="s">
        <v>822</v>
      </c>
      <c r="Y120" s="10" t="s">
        <v>823</v>
      </c>
      <c r="Z120" s="10" t="s">
        <v>823</v>
      </c>
      <c r="AA120" s="6"/>
      <c r="AB120" s="58" t="str">
        <f t="shared" si="22"/>
        <v>;Märkte_Meldedaten_4220_Gesamtumsatz</v>
      </c>
      <c r="AC120" s="6" t="str">
        <f t="shared" si="22"/>
        <v>;Märkte_Meldedaten_4220_Gesamtumsatz</v>
      </c>
      <c r="AD120" s="6" t="str">
        <f t="shared" si="23"/>
        <v>;Märkte_Meldedaten_4220_EBITDA</v>
      </c>
      <c r="AE120" s="6" t="str">
        <f t="shared" si="23"/>
        <v>;Märkte_Meldedaten_4220_EBITDA</v>
      </c>
      <c r="AF120" s="6" t="str">
        <f t="shared" si="24"/>
        <v>;Märkte_Meldedaten_4220_JÜ</v>
      </c>
      <c r="AG120" s="59" t="str">
        <f t="shared" si="24"/>
        <v>;Märkte_Meldedaten_4220_JÜ</v>
      </c>
      <c r="AH120" s="6"/>
      <c r="AI120" s="6" t="s">
        <v>824</v>
      </c>
      <c r="AJ120" s="6"/>
      <c r="AK120" s="6"/>
      <c r="AL120" s="6"/>
      <c r="AM120" s="6"/>
      <c r="AN120" s="55" t="s">
        <v>825</v>
      </c>
      <c r="AO120" s="55" t="s">
        <v>826</v>
      </c>
      <c r="AP120" s="56">
        <v>0</v>
      </c>
      <c r="AQ120" s="55"/>
      <c r="AR120" s="55" t="s">
        <v>827</v>
      </c>
    </row>
    <row r="121" spans="1:44" ht="12" customHeight="1">
      <c r="A121" s="41" t="str">
        <f t="shared" si="21"/>
        <v>0651</v>
      </c>
      <c r="B121" s="62" t="s">
        <v>828</v>
      </c>
      <c r="C121" s="43" t="str">
        <f>IF(TEXT($B121,"0000")="0238","Guangdong Knauf New Build. Material Prod. Co. Ltd.",IF($B121="0139","OAO St. Petersburger Karton-/Polygraphiekombinat",IF(ISERROR(VLOOKUP($B121,$AJ$9:$AJ$29,1,0)),INDEX([1]Tabelle1!$B$1:$B$65536,MATCH(+$B121,[1]Tabelle1!$A$1:$A$65536,0),1),$AI121)))</f>
        <v>Knauf Gips Tbilisi Sh.P.S.</v>
      </c>
      <c r="D121" s="44"/>
      <c r="E121" s="43" t="str">
        <f>IF(B121="4100","Brasilien",IF(INDEX([2]Firmenliste!$A$9:$D$310,MATCH(TEXT(B121,"0000"),[2]Firmenliste!$B$9:$B$310,0),3)="Vereinigte Arabische Emirate","VAE",IF(INDEX([2]Firmenliste!$A$9:$D$310,MATCH(TEXT(B121,"0000"),[2]Firmenliste!$B$9:$B$310,0),3)="Tschechische Republik","Tschechien",INDEX([2]Firmenliste!$A$9:$D$310,MATCH(TEXT(B121,"0000"),[2]Firmenliste!$B$9:$B$310,0),3))))</f>
        <v>Georgien</v>
      </c>
      <c r="F121" s="44"/>
      <c r="G121" s="45">
        <v>17.13</v>
      </c>
      <c r="H121" s="46"/>
      <c r="I121" s="47">
        <v>16.18</v>
      </c>
      <c r="J121" s="46"/>
      <c r="K121" s="48">
        <v>1.32</v>
      </c>
      <c r="L121" s="46"/>
      <c r="M121" s="47">
        <v>1.57</v>
      </c>
      <c r="N121" s="46"/>
      <c r="O121" s="48">
        <v>-7.0000000000000007E-2</v>
      </c>
      <c r="P121" s="46"/>
      <c r="Q121" s="47">
        <v>0.4</v>
      </c>
      <c r="R121" s="49" t="str">
        <f t="shared" si="25"/>
        <v/>
      </c>
      <c r="S121" s="50"/>
      <c r="T121" s="50"/>
      <c r="U121" s="10" t="s">
        <v>829</v>
      </c>
      <c r="V121" s="10" t="s">
        <v>829</v>
      </c>
      <c r="W121" s="10" t="s">
        <v>830</v>
      </c>
      <c r="X121" s="10" t="s">
        <v>830</v>
      </c>
      <c r="Y121" s="10" t="s">
        <v>831</v>
      </c>
      <c r="Z121" s="10" t="s">
        <v>831</v>
      </c>
      <c r="AA121" s="6"/>
      <c r="AB121" s="58" t="str">
        <f t="shared" si="22"/>
        <v>;Märkte_Meldedaten_0651_Gesamtumsatz</v>
      </c>
      <c r="AC121" s="6" t="str">
        <f t="shared" si="22"/>
        <v>;Märkte_Meldedaten_0651_Gesamtumsatz</v>
      </c>
      <c r="AD121" s="6" t="str">
        <f t="shared" si="23"/>
        <v>;Märkte_Meldedaten_0651_EBITDA</v>
      </c>
      <c r="AE121" s="6" t="str">
        <f t="shared" si="23"/>
        <v>;Märkte_Meldedaten_0651_EBITDA</v>
      </c>
      <c r="AF121" s="6" t="str">
        <f t="shared" si="24"/>
        <v>;Märkte_Meldedaten_0651_JÜ</v>
      </c>
      <c r="AG121" s="59" t="str">
        <f t="shared" si="24"/>
        <v>;Märkte_Meldedaten_0651_JÜ</v>
      </c>
      <c r="AH121" s="6"/>
      <c r="AI121" s="6" t="s">
        <v>832</v>
      </c>
      <c r="AJ121" s="6"/>
      <c r="AK121" s="6"/>
      <c r="AL121" s="6"/>
      <c r="AM121" s="6"/>
      <c r="AN121" s="55" t="s">
        <v>833</v>
      </c>
      <c r="AO121" s="55" t="s">
        <v>834</v>
      </c>
      <c r="AP121" s="56">
        <v>0</v>
      </c>
      <c r="AQ121" s="55"/>
      <c r="AR121" s="55" t="s">
        <v>835</v>
      </c>
    </row>
    <row r="122" spans="1:44" ht="12" customHeight="1">
      <c r="A122" s="41" t="str">
        <f t="shared" si="21"/>
        <v>0646</v>
      </c>
      <c r="B122" s="62" t="s">
        <v>836</v>
      </c>
      <c r="C122" s="43" t="str">
        <f>IF(TEXT($B122,"0000")="0238","Guangdong Knauf New Build. Material Prod. Co. Ltd.",IF($B122="0139","OAO St. Petersburger Karton-/Polygraphiekombinat",IF(ISERROR(VLOOKUP($B122,$AJ$9:$AJ$29,1,0)),INDEX([1]Tabelle1!$B$1:$B$65536,MATCH(+$B122,[1]Tabelle1!$A$1:$A$65536,0),1),$AI122)))</f>
        <v>MARBOS GmbH &amp; Co. KG</v>
      </c>
      <c r="D122" s="44"/>
      <c r="E122" s="43" t="str">
        <f>IF(B122="4100","Brasilien",IF(INDEX([2]Firmenliste!$A$9:$D$310,MATCH(TEXT(B122,"0000"),[2]Firmenliste!$B$9:$B$310,0),3)="Vereinigte Arabische Emirate","VAE",IF(INDEX([2]Firmenliste!$A$9:$D$310,MATCH(TEXT(B122,"0000"),[2]Firmenliste!$B$9:$B$310,0),3)="Tschechische Republik","Tschechien",INDEX([2]Firmenliste!$A$9:$D$310,MATCH(TEXT(B122,"0000"),[2]Firmenliste!$B$9:$B$310,0),3))))</f>
        <v>Deutschland</v>
      </c>
      <c r="F122" s="44"/>
      <c r="G122" s="45">
        <v>16.93</v>
      </c>
      <c r="H122" s="46"/>
      <c r="I122" s="47">
        <v>15.81</v>
      </c>
      <c r="J122" s="46"/>
      <c r="K122" s="48">
        <v>1.1499999999999999</v>
      </c>
      <c r="L122" s="46"/>
      <c r="M122" s="47">
        <v>2.09</v>
      </c>
      <c r="N122" s="46"/>
      <c r="O122" s="48">
        <v>0.95</v>
      </c>
      <c r="P122" s="46"/>
      <c r="Q122" s="47">
        <v>1.75</v>
      </c>
      <c r="R122" s="49" t="str">
        <f t="shared" si="25"/>
        <v/>
      </c>
      <c r="S122" s="50"/>
      <c r="T122" s="50"/>
      <c r="U122" s="10" t="s">
        <v>837</v>
      </c>
      <c r="V122" s="10" t="s">
        <v>837</v>
      </c>
      <c r="W122" s="10" t="s">
        <v>838</v>
      </c>
      <c r="X122" s="10" t="s">
        <v>838</v>
      </c>
      <c r="Y122" s="10" t="s">
        <v>839</v>
      </c>
      <c r="Z122" s="10" t="s">
        <v>839</v>
      </c>
      <c r="AA122" s="6"/>
      <c r="AB122" s="58" t="str">
        <f t="shared" si="22"/>
        <v>;Märkte_Meldedaten_0646_Gesamtumsatz</v>
      </c>
      <c r="AC122" s="6" t="str">
        <f t="shared" si="22"/>
        <v>;Märkte_Meldedaten_0646_Gesamtumsatz</v>
      </c>
      <c r="AD122" s="6" t="str">
        <f t="shared" si="23"/>
        <v>;Märkte_Meldedaten_0646_EBITDA</v>
      </c>
      <c r="AE122" s="6" t="str">
        <f t="shared" si="23"/>
        <v>;Märkte_Meldedaten_0646_EBITDA</v>
      </c>
      <c r="AF122" s="6" t="str">
        <f t="shared" si="24"/>
        <v>;Märkte_Meldedaten_0646_JÜ</v>
      </c>
      <c r="AG122" s="59" t="str">
        <f t="shared" si="24"/>
        <v>;Märkte_Meldedaten_0646_JÜ</v>
      </c>
      <c r="AH122" s="6"/>
      <c r="AI122" s="6" t="s">
        <v>840</v>
      </c>
      <c r="AJ122" s="6"/>
      <c r="AK122" s="6"/>
      <c r="AL122" s="6"/>
      <c r="AM122" s="6"/>
      <c r="AN122" s="55" t="s">
        <v>841</v>
      </c>
      <c r="AO122" s="55" t="s">
        <v>842</v>
      </c>
      <c r="AP122" s="56">
        <v>0</v>
      </c>
      <c r="AQ122" s="55"/>
      <c r="AR122" s="55" t="s">
        <v>843</v>
      </c>
    </row>
    <row r="123" spans="1:44" ht="12" customHeight="1">
      <c r="A123" s="41" t="str">
        <f t="shared" si="21"/>
        <v>0685</v>
      </c>
      <c r="B123" s="62" t="s">
        <v>844</v>
      </c>
      <c r="C123" s="43" t="str">
        <f>IF(TEXT($B123,"0000")="0238","Guangdong Knauf New Build. Material Prod. Co. Ltd.",IF($B123="0139","OAO St. Petersburger Karton-/Polygraphiekombinat",IF(ISERROR(VLOOKUP($B123,$AJ$9:$AJ$29,1,0)),INDEX([1]Tabelle1!$B$1:$B$65536,MATCH(+$B123,[1]Tabelle1!$A$1:$A$65536,0),1),$AI123)))</f>
        <v>Knauf Gypsum (Thailand) Ltd. Saraburi</v>
      </c>
      <c r="D123" s="44"/>
      <c r="E123" s="43" t="str">
        <f>IF(B123="4100","Brasilien",IF(INDEX([2]Firmenliste!$A$9:$D$310,MATCH(TEXT(B123,"0000"),[2]Firmenliste!$B$9:$B$310,0),3)="Vereinigte Arabische Emirate","VAE",IF(INDEX([2]Firmenliste!$A$9:$D$310,MATCH(TEXT(B123,"0000"),[2]Firmenliste!$B$9:$B$310,0),3)="Tschechische Republik","Tschechien",INDEX([2]Firmenliste!$A$9:$D$310,MATCH(TEXT(B123,"0000"),[2]Firmenliste!$B$9:$B$310,0),3))))</f>
        <v>Thailand</v>
      </c>
      <c r="F123" s="44"/>
      <c r="G123" s="45">
        <v>14.23</v>
      </c>
      <c r="H123" s="46"/>
      <c r="I123" s="47">
        <v>15.76</v>
      </c>
      <c r="J123" s="46"/>
      <c r="K123" s="48">
        <v>1.52</v>
      </c>
      <c r="L123" s="46"/>
      <c r="M123" s="47">
        <v>2.4500000000000002</v>
      </c>
      <c r="N123" s="46"/>
      <c r="O123" s="48">
        <v>-0.91</v>
      </c>
      <c r="P123" s="46"/>
      <c r="Q123" s="47">
        <v>0.47</v>
      </c>
      <c r="R123" s="49" t="str">
        <f t="shared" si="25"/>
        <v/>
      </c>
      <c r="S123" s="50"/>
      <c r="T123" s="50"/>
      <c r="U123" s="10" t="s">
        <v>845</v>
      </c>
      <c r="V123" s="10" t="s">
        <v>845</v>
      </c>
      <c r="W123" s="10" t="s">
        <v>846</v>
      </c>
      <c r="X123" s="10" t="s">
        <v>846</v>
      </c>
      <c r="Y123" s="10" t="s">
        <v>847</v>
      </c>
      <c r="Z123" s="10" t="s">
        <v>847</v>
      </c>
      <c r="AA123" s="6"/>
      <c r="AB123" s="58" t="str">
        <f t="shared" si="22"/>
        <v>;Märkte_Meldedaten_0685_Gesamtumsatz</v>
      </c>
      <c r="AC123" s="6" t="str">
        <f t="shared" si="22"/>
        <v>;Märkte_Meldedaten_0685_Gesamtumsatz</v>
      </c>
      <c r="AD123" s="6" t="str">
        <f t="shared" si="23"/>
        <v>;Märkte_Meldedaten_0685_EBITDA</v>
      </c>
      <c r="AE123" s="6" t="str">
        <f t="shared" si="23"/>
        <v>;Märkte_Meldedaten_0685_EBITDA</v>
      </c>
      <c r="AF123" s="6" t="str">
        <f t="shared" si="24"/>
        <v>;Märkte_Meldedaten_0685_JÜ</v>
      </c>
      <c r="AG123" s="59" t="str">
        <f t="shared" si="24"/>
        <v>;Märkte_Meldedaten_0685_JÜ</v>
      </c>
      <c r="AH123" s="6"/>
      <c r="AI123" s="6" t="s">
        <v>848</v>
      </c>
      <c r="AJ123" s="6"/>
      <c r="AK123" s="6"/>
      <c r="AL123" s="6"/>
      <c r="AM123" s="6"/>
      <c r="AN123" s="55" t="s">
        <v>849</v>
      </c>
      <c r="AO123" s="55" t="s">
        <v>850</v>
      </c>
      <c r="AP123" s="56">
        <v>0</v>
      </c>
      <c r="AQ123" s="55"/>
      <c r="AR123" s="55" t="s">
        <v>851</v>
      </c>
    </row>
    <row r="124" spans="1:44" ht="12" customHeight="1">
      <c r="A124" s="41" t="str">
        <f t="shared" si="21"/>
        <v>4312</v>
      </c>
      <c r="B124" s="62" t="s">
        <v>852</v>
      </c>
      <c r="C124" s="43" t="str">
        <f>IF(TEXT($B124,"0000")="0238","Guangdong Knauf New Build. Material Prod. Co. Ltd.",IF($B124="0139","OAO St. Petersburger Karton-/Polygraphiekombinat",IF(ISERROR(VLOOKUP($B124,$AJ$9:$AJ$29,1,0)),INDEX([1]Tabelle1!$B$1:$B$65536,MATCH(+$B124,[1]Tabelle1!$A$1:$A$65536,0),1),$AI124)))</f>
        <v>Knauf Insulation Kft.</v>
      </c>
      <c r="D124" s="44"/>
      <c r="E124" s="43" t="str">
        <f>IF(B124="4100","Brasilien",IF(INDEX([2]Firmenliste!$A$9:$D$310,MATCH(TEXT(B124,"0000"),[2]Firmenliste!$B$9:$B$310,0),3)="Vereinigte Arabische Emirate","VAE",IF(INDEX([2]Firmenliste!$A$9:$D$310,MATCH(TEXT(B124,"0000"),[2]Firmenliste!$B$9:$B$310,0),3)="Tschechische Republik","Tschechien",INDEX([2]Firmenliste!$A$9:$D$310,MATCH(TEXT(B124,"0000"),[2]Firmenliste!$B$9:$B$310,0),3))))</f>
        <v>Ungarn</v>
      </c>
      <c r="F124" s="44"/>
      <c r="G124" s="45">
        <v>15.43</v>
      </c>
      <c r="H124" s="46"/>
      <c r="I124" s="47">
        <v>15.74</v>
      </c>
      <c r="J124" s="46"/>
      <c r="K124" s="48">
        <v>1.05</v>
      </c>
      <c r="L124" s="46"/>
      <c r="M124" s="47">
        <v>1</v>
      </c>
      <c r="N124" s="46"/>
      <c r="O124" s="48">
        <v>0.77</v>
      </c>
      <c r="P124" s="46"/>
      <c r="Q124" s="47">
        <v>0.75</v>
      </c>
      <c r="R124" s="49" t="str">
        <f t="shared" si="25"/>
        <v/>
      </c>
      <c r="S124" s="50"/>
      <c r="T124" s="50"/>
      <c r="U124" s="10" t="s">
        <v>853</v>
      </c>
      <c r="V124" s="10" t="s">
        <v>853</v>
      </c>
      <c r="W124" s="10" t="s">
        <v>854</v>
      </c>
      <c r="X124" s="10" t="s">
        <v>854</v>
      </c>
      <c r="Y124" s="10" t="s">
        <v>855</v>
      </c>
      <c r="Z124" s="10" t="s">
        <v>855</v>
      </c>
      <c r="AA124" s="6"/>
      <c r="AB124" s="58" t="str">
        <f t="shared" si="22"/>
        <v>;Märkte_Meldedaten_4312_Gesamtumsatz</v>
      </c>
      <c r="AC124" s="6" t="str">
        <f t="shared" si="22"/>
        <v>;Märkte_Meldedaten_4312_Gesamtumsatz</v>
      </c>
      <c r="AD124" s="6" t="str">
        <f t="shared" si="23"/>
        <v>;Märkte_Meldedaten_4312_EBITDA</v>
      </c>
      <c r="AE124" s="6" t="str">
        <f t="shared" si="23"/>
        <v>;Märkte_Meldedaten_4312_EBITDA</v>
      </c>
      <c r="AF124" s="6" t="str">
        <f t="shared" si="24"/>
        <v>;Märkte_Meldedaten_4312_JÜ</v>
      </c>
      <c r="AG124" s="59" t="str">
        <f t="shared" si="24"/>
        <v>;Märkte_Meldedaten_4312_JÜ</v>
      </c>
      <c r="AH124" s="6"/>
      <c r="AI124" s="6" t="s">
        <v>856</v>
      </c>
      <c r="AJ124" s="6"/>
      <c r="AK124" s="6"/>
      <c r="AL124" s="6"/>
      <c r="AM124" s="6"/>
      <c r="AN124" s="55" t="s">
        <v>857</v>
      </c>
      <c r="AO124" s="55" t="s">
        <v>858</v>
      </c>
      <c r="AP124" s="56">
        <v>0.7</v>
      </c>
      <c r="AQ124" s="55"/>
      <c r="AR124" s="55" t="s">
        <v>785</v>
      </c>
    </row>
    <row r="125" spans="1:44" ht="12" customHeight="1">
      <c r="A125" s="41" t="str">
        <f t="shared" si="21"/>
        <v>0118</v>
      </c>
      <c r="B125" s="62" t="s">
        <v>415</v>
      </c>
      <c r="C125" s="43" t="str">
        <f>IF(TEXT($B125,"0000")="0238","Guangdong Knauf New Build. Material Prod. Co. Ltd.",IF($B125="0139","OAO St. Petersburger Karton-/Polygraphiekombinat",IF(ISERROR(VLOOKUP($B125,$AJ$9:$AJ$29,1,0)),INDEX([1]Tabelle1!$B$1:$B$65536,MATCH(+$B125,[1]Tabelle1!$A$1:$A$65536,0),1),$AI125)))</f>
        <v>Knauf Gips S.R.L., Balti</v>
      </c>
      <c r="D125" s="44"/>
      <c r="E125" s="43" t="str">
        <f>IF(B125="4100","Brasilien",IF(INDEX([2]Firmenliste!$A$9:$D$310,MATCH(TEXT(B125,"0000"),[2]Firmenliste!$B$9:$B$310,0),3)="Vereinigte Arabische Emirate","VAE",IF(INDEX([2]Firmenliste!$A$9:$D$310,MATCH(TEXT(B125,"0000"),[2]Firmenliste!$B$9:$B$310,0),3)="Tschechische Republik","Tschechien",INDEX([2]Firmenliste!$A$9:$D$310,MATCH(TEXT(B125,"0000"),[2]Firmenliste!$B$9:$B$310,0),3))))</f>
        <v>Moldawien</v>
      </c>
      <c r="F125" s="44"/>
      <c r="G125" s="45">
        <v>15.9</v>
      </c>
      <c r="H125" s="46"/>
      <c r="I125" s="47">
        <v>15.68</v>
      </c>
      <c r="J125" s="46"/>
      <c r="K125" s="48">
        <v>2.6</v>
      </c>
      <c r="L125" s="46"/>
      <c r="M125" s="47">
        <v>2.72</v>
      </c>
      <c r="N125" s="46"/>
      <c r="O125" s="48">
        <v>1.36</v>
      </c>
      <c r="P125" s="46"/>
      <c r="Q125" s="47">
        <v>1.49</v>
      </c>
      <c r="R125" s="49" t="str">
        <f t="shared" si="25"/>
        <v/>
      </c>
      <c r="S125" s="50"/>
      <c r="T125" s="50"/>
      <c r="U125" s="10" t="s">
        <v>859</v>
      </c>
      <c r="V125" s="10" t="s">
        <v>859</v>
      </c>
      <c r="W125" s="10" t="s">
        <v>860</v>
      </c>
      <c r="X125" s="10" t="s">
        <v>860</v>
      </c>
      <c r="Y125" s="10" t="s">
        <v>861</v>
      </c>
      <c r="Z125" s="10" t="s">
        <v>861</v>
      </c>
      <c r="AA125" s="6"/>
      <c r="AB125" s="58" t="str">
        <f t="shared" si="22"/>
        <v>;Märkte_Meldedaten_0118_Gesamtumsatz</v>
      </c>
      <c r="AC125" s="6" t="str">
        <f t="shared" si="22"/>
        <v>;Märkte_Meldedaten_0118_Gesamtumsatz</v>
      </c>
      <c r="AD125" s="6" t="str">
        <f t="shared" si="23"/>
        <v>;Märkte_Meldedaten_0118_EBITDA</v>
      </c>
      <c r="AE125" s="6" t="str">
        <f t="shared" si="23"/>
        <v>;Märkte_Meldedaten_0118_EBITDA</v>
      </c>
      <c r="AF125" s="6" t="str">
        <f t="shared" si="24"/>
        <v>;Märkte_Meldedaten_0118_JÜ</v>
      </c>
      <c r="AG125" s="59" t="str">
        <f t="shared" si="24"/>
        <v>;Märkte_Meldedaten_0118_JÜ</v>
      </c>
      <c r="AH125" s="6"/>
      <c r="AI125" s="6" t="s">
        <v>862</v>
      </c>
      <c r="AJ125" s="6"/>
      <c r="AK125" s="6"/>
      <c r="AL125" s="6"/>
      <c r="AM125" s="6"/>
      <c r="AN125" s="55" t="s">
        <v>863</v>
      </c>
      <c r="AO125" s="55" t="s">
        <v>864</v>
      </c>
      <c r="AP125" s="56">
        <v>0</v>
      </c>
      <c r="AQ125" s="55"/>
      <c r="AR125" s="55" t="s">
        <v>865</v>
      </c>
    </row>
    <row r="126" spans="1:44" ht="12" customHeight="1">
      <c r="A126" s="41" t="str">
        <f t="shared" si="21"/>
        <v>4031</v>
      </c>
      <c r="B126" s="62" t="s">
        <v>866</v>
      </c>
      <c r="C126" s="43" t="str">
        <f>IF(TEXT($B126,"0000")="0238","Guangdong Knauf New Build. Material Prod. Co. Ltd.",IF($B126="0139","OAO St. Petersburger Karton-/Polygraphiekombinat",IF(ISERROR(VLOOKUP($B126,$AJ$9:$AJ$29,1,0)),INDEX([1]Tabelle1!$B$1:$B$65536,MATCH(+$B126,[1]Tabelle1!$A$1:$A$65536,0),1),$AI126)))</f>
        <v>Knauf Insulation Artix SAS</v>
      </c>
      <c r="D126" s="44"/>
      <c r="E126" s="43" t="str">
        <f>IF(B126="4100","Brasilien",IF(INDEX([2]Firmenliste!$A$9:$D$310,MATCH(TEXT(B126,"0000"),[2]Firmenliste!$B$9:$B$310,0),3)="Vereinigte Arabische Emirate","VAE",IF(INDEX([2]Firmenliste!$A$9:$D$310,MATCH(TEXT(B126,"0000"),[2]Firmenliste!$B$9:$B$310,0),3)="Tschechische Republik","Tschechien",INDEX([2]Firmenliste!$A$9:$D$310,MATCH(TEXT(B126,"0000"),[2]Firmenliste!$B$9:$B$310,0),3))))</f>
        <v>Frankreich</v>
      </c>
      <c r="F126" s="44"/>
      <c r="G126" s="45">
        <v>19.440000000000001</v>
      </c>
      <c r="H126" s="46"/>
      <c r="I126" s="47">
        <v>15.64</v>
      </c>
      <c r="J126" s="46"/>
      <c r="K126" s="48">
        <v>0.74</v>
      </c>
      <c r="L126" s="46"/>
      <c r="M126" s="47">
        <v>-1.19</v>
      </c>
      <c r="N126" s="46"/>
      <c r="O126" s="48">
        <v>0.28000000000000003</v>
      </c>
      <c r="P126" s="46"/>
      <c r="Q126" s="47">
        <v>-2.16</v>
      </c>
      <c r="R126" s="49" t="str">
        <f t="shared" si="25"/>
        <v/>
      </c>
      <c r="S126" s="50"/>
      <c r="T126" s="50"/>
      <c r="U126" s="10" t="s">
        <v>867</v>
      </c>
      <c r="V126" s="10" t="s">
        <v>867</v>
      </c>
      <c r="W126" s="10" t="s">
        <v>868</v>
      </c>
      <c r="X126" s="10" t="s">
        <v>868</v>
      </c>
      <c r="Y126" s="10" t="s">
        <v>869</v>
      </c>
      <c r="Z126" s="10" t="s">
        <v>869</v>
      </c>
      <c r="AA126" s="6"/>
      <c r="AB126" s="58" t="str">
        <f t="shared" si="22"/>
        <v>;Märkte_Meldedaten_4031_Gesamtumsatz</v>
      </c>
      <c r="AC126" s="6" t="str">
        <f t="shared" si="22"/>
        <v>;Märkte_Meldedaten_4031_Gesamtumsatz</v>
      </c>
      <c r="AD126" s="6" t="str">
        <f t="shared" si="23"/>
        <v>;Märkte_Meldedaten_4031_EBITDA</v>
      </c>
      <c r="AE126" s="6" t="str">
        <f t="shared" si="23"/>
        <v>;Märkte_Meldedaten_4031_EBITDA</v>
      </c>
      <c r="AF126" s="6" t="str">
        <f t="shared" si="24"/>
        <v>;Märkte_Meldedaten_4031_JÜ</v>
      </c>
      <c r="AG126" s="59" t="str">
        <f t="shared" si="24"/>
        <v>;Märkte_Meldedaten_4031_JÜ</v>
      </c>
      <c r="AH126" s="6"/>
      <c r="AI126" s="6" t="s">
        <v>870</v>
      </c>
      <c r="AJ126" s="6"/>
      <c r="AK126" s="6"/>
      <c r="AL126" s="6"/>
      <c r="AM126" s="6"/>
      <c r="AN126" s="55" t="s">
        <v>871</v>
      </c>
      <c r="AO126" s="55" t="s">
        <v>872</v>
      </c>
      <c r="AP126" s="56">
        <v>0</v>
      </c>
      <c r="AQ126" s="55"/>
      <c r="AR126" s="55" t="s">
        <v>873</v>
      </c>
    </row>
    <row r="127" spans="1:44" ht="12" customHeight="1">
      <c r="A127" s="41" t="str">
        <f t="shared" si="21"/>
        <v>4235</v>
      </c>
      <c r="B127" s="62" t="s">
        <v>874</v>
      </c>
      <c r="C127" s="43" t="str">
        <f>IF(TEXT($B127,"0000")="0238","Guangdong Knauf New Build. Material Prod. Co. Ltd.",IF($B127="0139","OAO St. Petersburger Karton-/Polygraphiekombinat",IF(ISERROR(VLOOKUP($B127,$AJ$9:$AJ$29,1,0)),INDEX([1]Tabelle1!$B$1:$B$65536,MATCH(+$B127,[1]Tabelle1!$A$1:$A$65536,0),1),$AI127)))</f>
        <v>Knauf Insulation Ltd.</v>
      </c>
      <c r="D127" s="44"/>
      <c r="E127" s="43" t="str">
        <f>IF(B127="4100","Brasilien",IF(INDEX([2]Firmenliste!$A$9:$D$310,MATCH(TEXT(B127,"0000"),[2]Firmenliste!$B$9:$B$310,0),3)="Vereinigte Arabische Emirate","VAE",IF(INDEX([2]Firmenliste!$A$9:$D$310,MATCH(TEXT(B127,"0000"),[2]Firmenliste!$B$9:$B$310,0),3)="Tschechische Republik","Tschechien",INDEX([2]Firmenliste!$A$9:$D$310,MATCH(TEXT(B127,"0000"),[2]Firmenliste!$B$9:$B$310,0),3))))</f>
        <v>Kanada</v>
      </c>
      <c r="F127" s="44"/>
      <c r="G127" s="45">
        <v>15.64</v>
      </c>
      <c r="H127" s="46"/>
      <c r="I127" s="47">
        <v>15.43</v>
      </c>
      <c r="J127" s="46"/>
      <c r="K127" s="48">
        <v>1.51</v>
      </c>
      <c r="L127" s="46"/>
      <c r="M127" s="47">
        <v>1.61</v>
      </c>
      <c r="N127" s="46"/>
      <c r="O127" s="48">
        <v>1.1000000000000001</v>
      </c>
      <c r="P127" s="46"/>
      <c r="Q127" s="47">
        <v>1.1599999999999999</v>
      </c>
      <c r="R127" s="49" t="str">
        <f t="shared" si="25"/>
        <v/>
      </c>
      <c r="S127" s="50"/>
      <c r="T127" s="50"/>
      <c r="U127" s="10" t="s">
        <v>875</v>
      </c>
      <c r="V127" s="10" t="s">
        <v>875</v>
      </c>
      <c r="W127" s="10" t="s">
        <v>876</v>
      </c>
      <c r="X127" s="10" t="s">
        <v>876</v>
      </c>
      <c r="Y127" s="10" t="s">
        <v>877</v>
      </c>
      <c r="Z127" s="10" t="s">
        <v>877</v>
      </c>
      <c r="AA127" s="6"/>
      <c r="AB127" s="58" t="str">
        <f t="shared" si="22"/>
        <v>;Märkte_Meldedaten_4235_Gesamtumsatz</v>
      </c>
      <c r="AC127" s="6" t="str">
        <f t="shared" si="22"/>
        <v>;Märkte_Meldedaten_4235_Gesamtumsatz</v>
      </c>
      <c r="AD127" s="6" t="str">
        <f t="shared" si="23"/>
        <v>;Märkte_Meldedaten_4235_EBITDA</v>
      </c>
      <c r="AE127" s="6" t="str">
        <f t="shared" si="23"/>
        <v>;Märkte_Meldedaten_4235_EBITDA</v>
      </c>
      <c r="AF127" s="6" t="str">
        <f t="shared" si="24"/>
        <v>;Märkte_Meldedaten_4235_JÜ</v>
      </c>
      <c r="AG127" s="59" t="str">
        <f t="shared" si="24"/>
        <v>;Märkte_Meldedaten_4235_JÜ</v>
      </c>
      <c r="AH127" s="6"/>
      <c r="AI127" s="6" t="s">
        <v>54</v>
      </c>
      <c r="AJ127" s="6"/>
      <c r="AK127" s="6"/>
      <c r="AL127" s="6"/>
      <c r="AM127" s="6"/>
      <c r="AN127" s="55" t="s">
        <v>878</v>
      </c>
      <c r="AO127" s="55" t="s">
        <v>879</v>
      </c>
      <c r="AP127" s="56">
        <v>0</v>
      </c>
      <c r="AQ127" s="55"/>
      <c r="AR127" s="55" t="s">
        <v>880</v>
      </c>
    </row>
    <row r="128" spans="1:44" ht="12" customHeight="1">
      <c r="A128" s="41" t="str">
        <f t="shared" si="21"/>
        <v>0071</v>
      </c>
      <c r="B128" s="62" t="s">
        <v>232</v>
      </c>
      <c r="C128" s="43" t="str">
        <f>IF(TEXT($B128,"0000")="0238","Guangdong Knauf New Build. Material Prod. Co. Ltd.",IF($B128="0139","OAO St. Petersburger Karton-/Polygraphiekombinat",IF(ISERROR(VLOOKUP($B128,$AJ$9:$AJ$29,1,0)),INDEX([1]Tabelle1!$B$1:$B$65536,MATCH(+$B128,[1]Tabelle1!$A$1:$A$65536,0),1),$AI128)))</f>
        <v>Knauf International GmbH</v>
      </c>
      <c r="D128" s="44"/>
      <c r="E128" s="43" t="str">
        <f>IF(B128="4100","Brasilien",IF(INDEX([2]Firmenliste!$A$9:$D$310,MATCH(TEXT(B128,"0000"),[2]Firmenliste!$B$9:$B$310,0),3)="Vereinigte Arabische Emirate","VAE",IF(INDEX([2]Firmenliste!$A$9:$D$310,MATCH(TEXT(B128,"0000"),[2]Firmenliste!$B$9:$B$310,0),3)="Tschechische Republik","Tschechien",INDEX([2]Firmenliste!$A$9:$D$310,MATCH(TEXT(B128,"0000"),[2]Firmenliste!$B$9:$B$310,0),3))))</f>
        <v>Deutschland</v>
      </c>
      <c r="F128" s="44"/>
      <c r="G128" s="45">
        <v>0.39</v>
      </c>
      <c r="H128" s="46"/>
      <c r="I128" s="47">
        <v>15.35</v>
      </c>
      <c r="J128" s="46"/>
      <c r="K128" s="48">
        <v>-1.9</v>
      </c>
      <c r="L128" s="46"/>
      <c r="M128" s="47">
        <v>-16.78</v>
      </c>
      <c r="N128" s="46"/>
      <c r="O128" s="48">
        <v>218.79</v>
      </c>
      <c r="P128" s="46"/>
      <c r="Q128" s="47">
        <v>192.73</v>
      </c>
      <c r="R128" s="49" t="str">
        <f t="shared" si="25"/>
        <v/>
      </c>
      <c r="S128" s="50"/>
      <c r="T128" s="50"/>
      <c r="U128" s="10" t="s">
        <v>881</v>
      </c>
      <c r="V128" s="10" t="s">
        <v>881</v>
      </c>
      <c r="W128" s="10" t="s">
        <v>882</v>
      </c>
      <c r="X128" s="10" t="s">
        <v>882</v>
      </c>
      <c r="Y128" s="10" t="s">
        <v>883</v>
      </c>
      <c r="Z128" s="10" t="s">
        <v>883</v>
      </c>
      <c r="AA128" s="6"/>
      <c r="AB128" s="58" t="str">
        <f t="shared" si="22"/>
        <v>;Märkte_Meldedaten_0071_Gesamtumsatz</v>
      </c>
      <c r="AC128" s="6" t="str">
        <f t="shared" si="22"/>
        <v>;Märkte_Meldedaten_0071_Gesamtumsatz</v>
      </c>
      <c r="AD128" s="6" t="str">
        <f t="shared" si="23"/>
        <v>;Märkte_Meldedaten_0071_EBITDA</v>
      </c>
      <c r="AE128" s="6" t="str">
        <f t="shared" si="23"/>
        <v>;Märkte_Meldedaten_0071_EBITDA</v>
      </c>
      <c r="AF128" s="6" t="str">
        <f t="shared" si="24"/>
        <v>;Märkte_Meldedaten_0071_JÜ</v>
      </c>
      <c r="AG128" s="59" t="str">
        <f t="shared" si="24"/>
        <v>;Märkte_Meldedaten_0071_JÜ</v>
      </c>
      <c r="AH128" s="6"/>
      <c r="AI128" s="6" t="s">
        <v>231</v>
      </c>
      <c r="AJ128" s="6"/>
      <c r="AK128" s="6"/>
      <c r="AL128" s="6"/>
      <c r="AM128" s="6"/>
      <c r="AN128" s="55" t="s">
        <v>884</v>
      </c>
      <c r="AO128" s="55" t="s">
        <v>885</v>
      </c>
      <c r="AP128" s="56">
        <v>0.5</v>
      </c>
      <c r="AQ128" s="55"/>
      <c r="AR128" s="55" t="s">
        <v>241</v>
      </c>
    </row>
    <row r="129" spans="1:44">
      <c r="A129" s="41" t="str">
        <f t="shared" si="21"/>
        <v>0043</v>
      </c>
      <c r="B129" s="63" t="s">
        <v>210</v>
      </c>
      <c r="C129" s="43" t="str">
        <f>IF(TEXT($B129,"0000")="0238","Guangdong Knauf New Build. Material Prod. Co. Ltd.",IF($B129="0139","OAO St. Petersburger Karton-/Polygraphiekombinat",IF(ISERROR(VLOOKUP($B129,$AJ$9:$AJ$29,1,0)),INDEX([1]Tabelle1!$B$1:$B$65536,MATCH(+$B129,[1]Tabelle1!$A$1:$A$65536,0),1),$AI129)))</f>
        <v>GFR GmbH</v>
      </c>
      <c r="D129" s="44"/>
      <c r="E129" s="43" t="str">
        <f>IF(B129="4100","Brasilien",IF(INDEX([2]Firmenliste!$A$9:$D$310,MATCH(TEXT(B129,"0000"),[2]Firmenliste!$B$9:$B$310,0),3)="Vereinigte Arabische Emirate","VAE",IF(INDEX([2]Firmenliste!$A$9:$D$310,MATCH(TEXT(B129,"0000"),[2]Firmenliste!$B$9:$B$310,0),3)="Tschechische Republik","Tschechien",INDEX([2]Firmenliste!$A$9:$D$310,MATCH(TEXT(B129,"0000"),[2]Firmenliste!$B$9:$B$310,0),3))))</f>
        <v>Deutschland</v>
      </c>
      <c r="F129" s="44"/>
      <c r="G129" s="45">
        <v>15.31</v>
      </c>
      <c r="H129" s="46"/>
      <c r="I129" s="47">
        <v>15.24</v>
      </c>
      <c r="J129" s="46"/>
      <c r="K129" s="48">
        <v>1.54</v>
      </c>
      <c r="L129" s="46"/>
      <c r="M129" s="47">
        <v>1.2</v>
      </c>
      <c r="N129" s="46"/>
      <c r="O129" s="48">
        <v>0.97</v>
      </c>
      <c r="P129" s="46"/>
      <c r="Q129" s="47">
        <v>0.76</v>
      </c>
      <c r="R129" s="49" t="str">
        <f t="shared" si="25"/>
        <v/>
      </c>
      <c r="S129" s="50"/>
      <c r="T129" s="50"/>
      <c r="U129" s="10" t="s">
        <v>886</v>
      </c>
      <c r="V129" s="10" t="s">
        <v>886</v>
      </c>
      <c r="W129" s="10" t="s">
        <v>887</v>
      </c>
      <c r="X129" s="10" t="s">
        <v>887</v>
      </c>
      <c r="Y129" s="10" t="s">
        <v>888</v>
      </c>
      <c r="Z129" s="10" t="s">
        <v>888</v>
      </c>
      <c r="AA129" s="6"/>
      <c r="AB129" s="58" t="str">
        <f t="shared" ref="AB129:AC148" si="26">";Märkte_Meldedaten_"&amp;$B129&amp;"_Gesamtumsatz"</f>
        <v>;Märkte_Meldedaten_0043_Gesamtumsatz</v>
      </c>
      <c r="AC129" s="6" t="str">
        <f t="shared" si="26"/>
        <v>;Märkte_Meldedaten_0043_Gesamtumsatz</v>
      </c>
      <c r="AD129" s="6" t="str">
        <f t="shared" ref="AD129:AE148" si="27">";Märkte_Meldedaten_"&amp;$B129&amp;"_EBITDA"</f>
        <v>;Märkte_Meldedaten_0043_EBITDA</v>
      </c>
      <c r="AE129" s="6" t="str">
        <f t="shared" si="27"/>
        <v>;Märkte_Meldedaten_0043_EBITDA</v>
      </c>
      <c r="AF129" s="6" t="str">
        <f t="shared" ref="AF129:AG148" si="28">";Märkte_Meldedaten_"&amp;$B129&amp;"_JÜ"</f>
        <v>;Märkte_Meldedaten_0043_JÜ</v>
      </c>
      <c r="AG129" s="59" t="str">
        <f t="shared" si="28"/>
        <v>;Märkte_Meldedaten_0043_JÜ</v>
      </c>
      <c r="AH129" s="6"/>
      <c r="AI129" s="6" t="s">
        <v>889</v>
      </c>
      <c r="AJ129" s="6"/>
      <c r="AK129" s="6"/>
      <c r="AL129" s="6"/>
      <c r="AM129" s="6"/>
      <c r="AN129" s="55" t="s">
        <v>890</v>
      </c>
      <c r="AO129" s="55" t="s">
        <v>891</v>
      </c>
      <c r="AP129" s="56">
        <v>0</v>
      </c>
      <c r="AQ129" s="55"/>
      <c r="AR129" s="55" t="s">
        <v>892</v>
      </c>
    </row>
    <row r="130" spans="1:44">
      <c r="A130" s="41" t="str">
        <f t="shared" si="21"/>
        <v>0001</v>
      </c>
      <c r="B130" s="63" t="s">
        <v>23</v>
      </c>
      <c r="C130" s="43" t="str">
        <f>IF(TEXT($B130,"0000")="0238","Guangdong Knauf New Build. Material Prod. Co. Ltd.",IF($B130="0139","OAO St. Petersburger Karton-/Polygraphiekombinat",IF(ISERROR(VLOOKUP($B130,$AJ$9:$AJ$29,1,0)),INDEX([1]Tabelle1!$B$1:$B$65536,MATCH(+$B130,[1]Tabelle1!$A$1:$A$65536,0),1),$AI130)))</f>
        <v>Knauf Verwaltungsgesellschaft KG</v>
      </c>
      <c r="D130" s="44"/>
      <c r="E130" s="43" t="str">
        <f>IF(B130="4100","Brasilien",IF(INDEX([2]Firmenliste!$A$9:$D$310,MATCH(TEXT(B130,"0000"),[2]Firmenliste!$B$9:$B$310,0),3)="Vereinigte Arabische Emirate","VAE",IF(INDEX([2]Firmenliste!$A$9:$D$310,MATCH(TEXT(B130,"0000"),[2]Firmenliste!$B$9:$B$310,0),3)="Tschechische Republik","Tschechien",INDEX([2]Firmenliste!$A$9:$D$310,MATCH(TEXT(B130,"0000"),[2]Firmenliste!$B$9:$B$310,0),3))))</f>
        <v>Deutschland</v>
      </c>
      <c r="F130" s="44"/>
      <c r="G130" s="45">
        <v>0.34</v>
      </c>
      <c r="H130" s="46"/>
      <c r="I130" s="47">
        <v>15.05</v>
      </c>
      <c r="J130" s="46"/>
      <c r="K130" s="48">
        <v>-10.51</v>
      </c>
      <c r="L130" s="46"/>
      <c r="M130" s="47">
        <v>-19.88</v>
      </c>
      <c r="N130" s="46"/>
      <c r="O130" s="48">
        <v>173.64</v>
      </c>
      <c r="P130" s="46"/>
      <c r="Q130" s="47">
        <v>252.24</v>
      </c>
      <c r="R130" s="49" t="str">
        <f t="shared" si="25"/>
        <v/>
      </c>
      <c r="S130" s="50"/>
      <c r="T130" s="50"/>
      <c r="U130" s="10" t="s">
        <v>893</v>
      </c>
      <c r="V130" s="10" t="s">
        <v>893</v>
      </c>
      <c r="W130" s="10" t="s">
        <v>894</v>
      </c>
      <c r="X130" s="10" t="s">
        <v>894</v>
      </c>
      <c r="Y130" s="10" t="s">
        <v>895</v>
      </c>
      <c r="Z130" s="10" t="s">
        <v>895</v>
      </c>
      <c r="AA130" s="6"/>
      <c r="AB130" s="58" t="str">
        <f t="shared" si="26"/>
        <v>;Märkte_Meldedaten_0001_Gesamtumsatz</v>
      </c>
      <c r="AC130" s="6" t="str">
        <f t="shared" si="26"/>
        <v>;Märkte_Meldedaten_0001_Gesamtumsatz</v>
      </c>
      <c r="AD130" s="6" t="str">
        <f t="shared" si="27"/>
        <v>;Märkte_Meldedaten_0001_EBITDA</v>
      </c>
      <c r="AE130" s="6" t="str">
        <f t="shared" si="27"/>
        <v>;Märkte_Meldedaten_0001_EBITDA</v>
      </c>
      <c r="AF130" s="6" t="str">
        <f t="shared" si="28"/>
        <v>;Märkte_Meldedaten_0001_JÜ</v>
      </c>
      <c r="AG130" s="59" t="str">
        <f t="shared" si="28"/>
        <v>;Märkte_Meldedaten_0001_JÜ</v>
      </c>
      <c r="AH130" s="6"/>
      <c r="AI130" s="6" t="s">
        <v>896</v>
      </c>
      <c r="AJ130" s="6"/>
      <c r="AK130" s="6"/>
      <c r="AL130" s="6"/>
      <c r="AM130" s="6"/>
      <c r="AN130" s="55" t="s">
        <v>897</v>
      </c>
      <c r="AO130" s="55" t="s">
        <v>898</v>
      </c>
      <c r="AP130" s="56">
        <v>0</v>
      </c>
      <c r="AQ130" s="55"/>
      <c r="AR130" s="55" t="s">
        <v>899</v>
      </c>
    </row>
    <row r="131" spans="1:44">
      <c r="A131" s="41" t="str">
        <f t="shared" si="21"/>
        <v>0611</v>
      </c>
      <c r="B131" s="63" t="s">
        <v>900</v>
      </c>
      <c r="C131" s="43" t="str">
        <f>IF(TEXT($B131,"0000")="0238","Guangdong Knauf New Build. Material Prod. Co. Ltd.",IF($B131="0139","OAO St. Petersburger Karton-/Polygraphiekombinat",IF(ISERROR(VLOOKUP($B131,$AJ$9:$AJ$29,1,0)),INDEX([1]Tabelle1!$B$1:$B$65536,MATCH(+$B131,[1]Tabelle1!$A$1:$A$65536,0),1),$AI131)))</f>
        <v>Knauf USG Building Systems A.B.E.E.</v>
      </c>
      <c r="D131" s="44"/>
      <c r="E131" s="43" t="str">
        <f>IF(B131="4100","Brasilien",IF(INDEX([2]Firmenliste!$A$9:$D$310,MATCH(TEXT(B131,"0000"),[2]Firmenliste!$B$9:$B$310,0),3)="Vereinigte Arabische Emirate","VAE",IF(INDEX([2]Firmenliste!$A$9:$D$310,MATCH(TEXT(B131,"0000"),[2]Firmenliste!$B$9:$B$310,0),3)="Tschechische Republik","Tschechien",INDEX([2]Firmenliste!$A$9:$D$310,MATCH(TEXT(B131,"0000"),[2]Firmenliste!$B$9:$B$310,0),3))))</f>
        <v>Griechenland</v>
      </c>
      <c r="F131" s="44"/>
      <c r="G131" s="45">
        <v>13.2</v>
      </c>
      <c r="H131" s="46"/>
      <c r="I131" s="47">
        <v>14.76</v>
      </c>
      <c r="J131" s="46"/>
      <c r="K131" s="48">
        <v>2.14</v>
      </c>
      <c r="L131" s="46"/>
      <c r="M131" s="47">
        <v>2.81</v>
      </c>
      <c r="N131" s="46"/>
      <c r="O131" s="48">
        <v>0.57999999999999996</v>
      </c>
      <c r="P131" s="46"/>
      <c r="Q131" s="47">
        <v>1.07</v>
      </c>
      <c r="R131" s="49" t="str">
        <f t="shared" si="25"/>
        <v/>
      </c>
      <c r="S131" s="50"/>
      <c r="T131" s="50"/>
      <c r="U131" s="10" t="s">
        <v>901</v>
      </c>
      <c r="V131" s="10" t="s">
        <v>901</v>
      </c>
      <c r="W131" s="10" t="s">
        <v>902</v>
      </c>
      <c r="X131" s="10" t="s">
        <v>902</v>
      </c>
      <c r="Y131" s="10" t="s">
        <v>903</v>
      </c>
      <c r="Z131" s="10" t="s">
        <v>903</v>
      </c>
      <c r="AA131" s="6"/>
      <c r="AB131" s="58" t="str">
        <f t="shared" si="26"/>
        <v>;Märkte_Meldedaten_0611_Gesamtumsatz</v>
      </c>
      <c r="AC131" s="6" t="str">
        <f t="shared" si="26"/>
        <v>;Märkte_Meldedaten_0611_Gesamtumsatz</v>
      </c>
      <c r="AD131" s="6" t="str">
        <f t="shared" si="27"/>
        <v>;Märkte_Meldedaten_0611_EBITDA</v>
      </c>
      <c r="AE131" s="6" t="str">
        <f t="shared" si="27"/>
        <v>;Märkte_Meldedaten_0611_EBITDA</v>
      </c>
      <c r="AF131" s="6" t="str">
        <f t="shared" si="28"/>
        <v>;Märkte_Meldedaten_0611_JÜ</v>
      </c>
      <c r="AG131" s="59" t="str">
        <f t="shared" si="28"/>
        <v>;Märkte_Meldedaten_0611_JÜ</v>
      </c>
      <c r="AH131" s="6"/>
      <c r="AI131" s="6" t="s">
        <v>904</v>
      </c>
      <c r="AJ131" s="6"/>
      <c r="AK131" s="6"/>
      <c r="AL131" s="6"/>
      <c r="AM131" s="6"/>
      <c r="AN131" s="55" t="s">
        <v>905</v>
      </c>
      <c r="AO131" s="55" t="s">
        <v>303</v>
      </c>
      <c r="AP131" s="56">
        <v>0</v>
      </c>
      <c r="AQ131" s="55"/>
      <c r="AR131" s="55" t="s">
        <v>906</v>
      </c>
    </row>
    <row r="132" spans="1:44">
      <c r="A132" s="41" t="str">
        <f t="shared" si="21"/>
        <v>0276</v>
      </c>
      <c r="B132" s="63" t="s">
        <v>808</v>
      </c>
      <c r="C132" s="43" t="str">
        <f>IF(TEXT($B132,"0000")="0238","Guangdong Knauf New Build. Material Prod. Co. Ltd.",IF($B132="0139","OAO St. Petersburger Karton-/Polygraphiekombinat",IF(ISERROR(VLOOKUP($B132,$AJ$9:$AJ$29,1,0)),INDEX([1]Tabelle1!$B$1:$B$65536,MATCH(+$B132,[1]Tabelle1!$A$1:$A$65536,0),1),$AI132)))</f>
        <v>Knauf de Chile Ltda.</v>
      </c>
      <c r="D132" s="44"/>
      <c r="E132" s="43" t="str">
        <f>IF(B132="4100","Brasilien",IF(INDEX([2]Firmenliste!$A$9:$D$310,MATCH(TEXT(B132,"0000"),[2]Firmenliste!$B$9:$B$310,0),3)="Vereinigte Arabische Emirate","VAE",IF(INDEX([2]Firmenliste!$A$9:$D$310,MATCH(TEXT(B132,"0000"),[2]Firmenliste!$B$9:$B$310,0),3)="Tschechische Republik","Tschechien",INDEX([2]Firmenliste!$A$9:$D$310,MATCH(TEXT(B132,"0000"),[2]Firmenliste!$B$9:$B$310,0),3))))</f>
        <v>Chile</v>
      </c>
      <c r="F132" s="44"/>
      <c r="G132" s="45">
        <v>12.23</v>
      </c>
      <c r="H132" s="46"/>
      <c r="I132" s="47">
        <v>14.72</v>
      </c>
      <c r="J132" s="46"/>
      <c r="K132" s="48">
        <v>-2.36</v>
      </c>
      <c r="L132" s="46"/>
      <c r="M132" s="47">
        <v>-1.77</v>
      </c>
      <c r="N132" s="46"/>
      <c r="O132" s="48">
        <v>-1.98</v>
      </c>
      <c r="P132" s="46"/>
      <c r="Q132" s="47">
        <v>-1.52</v>
      </c>
      <c r="R132" s="49" t="str">
        <f t="shared" si="25"/>
        <v/>
      </c>
      <c r="S132" s="50"/>
      <c r="T132" s="50"/>
      <c r="U132" s="10" t="s">
        <v>907</v>
      </c>
      <c r="V132" s="10" t="s">
        <v>907</v>
      </c>
      <c r="W132" s="10" t="s">
        <v>908</v>
      </c>
      <c r="X132" s="10" t="s">
        <v>908</v>
      </c>
      <c r="Y132" s="10" t="s">
        <v>909</v>
      </c>
      <c r="Z132" s="10" t="s">
        <v>909</v>
      </c>
      <c r="AA132" s="6"/>
      <c r="AB132" s="58" t="str">
        <f t="shared" si="26"/>
        <v>;Märkte_Meldedaten_0276_Gesamtumsatz</v>
      </c>
      <c r="AC132" s="6" t="str">
        <f t="shared" si="26"/>
        <v>;Märkte_Meldedaten_0276_Gesamtumsatz</v>
      </c>
      <c r="AD132" s="6" t="str">
        <f t="shared" si="27"/>
        <v>;Märkte_Meldedaten_0276_EBITDA</v>
      </c>
      <c r="AE132" s="6" t="str">
        <f t="shared" si="27"/>
        <v>;Märkte_Meldedaten_0276_EBITDA</v>
      </c>
      <c r="AF132" s="6" t="str">
        <f t="shared" si="28"/>
        <v>;Märkte_Meldedaten_0276_JÜ</v>
      </c>
      <c r="AG132" s="59" t="str">
        <f t="shared" si="28"/>
        <v>;Märkte_Meldedaten_0276_JÜ</v>
      </c>
      <c r="AH132" s="6"/>
      <c r="AI132" s="6" t="s">
        <v>807</v>
      </c>
      <c r="AJ132" s="6"/>
      <c r="AK132" s="6"/>
      <c r="AL132" s="6"/>
      <c r="AM132" s="6"/>
      <c r="AN132" s="55" t="s">
        <v>910</v>
      </c>
      <c r="AO132" s="55" t="s">
        <v>45</v>
      </c>
      <c r="AP132" s="56">
        <v>0</v>
      </c>
      <c r="AQ132" s="55"/>
      <c r="AR132" s="55" t="s">
        <v>911</v>
      </c>
    </row>
    <row r="133" spans="1:44">
      <c r="A133" s="41" t="str">
        <f t="shared" si="21"/>
        <v>0378</v>
      </c>
      <c r="B133" s="63" t="s">
        <v>912</v>
      </c>
      <c r="C133" s="43" t="str">
        <f>IF(TEXT($B133,"0000")="0238","Guangdong Knauf New Build. Material Prod. Co. Ltd.",IF($B133="0139","OAO St. Petersburger Karton-/Polygraphiekombinat",IF(ISERROR(VLOOKUP($B133,$AJ$9:$AJ$29,1,0)),INDEX([1]Tabelle1!$B$1:$B$65536,MATCH(+$B133,[1]Tabelle1!$A$1:$A$65536,0),1),$AI133)))</f>
        <v>Knauf Zemun d.o.o., Belgrad</v>
      </c>
      <c r="D133" s="44"/>
      <c r="E133" s="43" t="str">
        <f>IF(B133="4100","Brasilien",IF(INDEX([2]Firmenliste!$A$9:$D$310,MATCH(TEXT(B133,"0000"),[2]Firmenliste!$B$9:$B$310,0),3)="Vereinigte Arabische Emirate","VAE",IF(INDEX([2]Firmenliste!$A$9:$D$310,MATCH(TEXT(B133,"0000"),[2]Firmenliste!$B$9:$B$310,0),3)="Tschechische Republik","Tschechien",INDEX([2]Firmenliste!$A$9:$D$310,MATCH(TEXT(B133,"0000"),[2]Firmenliste!$B$9:$B$310,0),3))))</f>
        <v>Serbien</v>
      </c>
      <c r="F133" s="44"/>
      <c r="G133" s="45">
        <v>12.71</v>
      </c>
      <c r="H133" s="46"/>
      <c r="I133" s="47">
        <v>14.39</v>
      </c>
      <c r="J133" s="46"/>
      <c r="K133" s="48">
        <v>1.03</v>
      </c>
      <c r="L133" s="46"/>
      <c r="M133" s="47">
        <v>1.44</v>
      </c>
      <c r="N133" s="46"/>
      <c r="O133" s="48">
        <v>0.47</v>
      </c>
      <c r="P133" s="46"/>
      <c r="Q133" s="47">
        <v>1.06</v>
      </c>
      <c r="R133" s="49" t="str">
        <f t="shared" si="25"/>
        <v/>
      </c>
      <c r="S133" s="50"/>
      <c r="T133" s="50"/>
      <c r="U133" s="10" t="s">
        <v>913</v>
      </c>
      <c r="V133" s="10" t="s">
        <v>913</v>
      </c>
      <c r="W133" s="10" t="s">
        <v>914</v>
      </c>
      <c r="X133" s="10" t="s">
        <v>914</v>
      </c>
      <c r="Y133" s="10" t="s">
        <v>915</v>
      </c>
      <c r="Z133" s="10" t="s">
        <v>915</v>
      </c>
      <c r="AA133" s="6"/>
      <c r="AB133" s="58" t="str">
        <f t="shared" si="26"/>
        <v>;Märkte_Meldedaten_0378_Gesamtumsatz</v>
      </c>
      <c r="AC133" s="6" t="str">
        <f t="shared" si="26"/>
        <v>;Märkte_Meldedaten_0378_Gesamtumsatz</v>
      </c>
      <c r="AD133" s="6" t="str">
        <f t="shared" si="27"/>
        <v>;Märkte_Meldedaten_0378_EBITDA</v>
      </c>
      <c r="AE133" s="6" t="str">
        <f t="shared" si="27"/>
        <v>;Märkte_Meldedaten_0378_EBITDA</v>
      </c>
      <c r="AF133" s="6" t="str">
        <f t="shared" si="28"/>
        <v>;Märkte_Meldedaten_0378_JÜ</v>
      </c>
      <c r="AG133" s="59" t="str">
        <f t="shared" si="28"/>
        <v>;Märkte_Meldedaten_0378_JÜ</v>
      </c>
      <c r="AH133" s="6"/>
      <c r="AI133" s="6" t="s">
        <v>916</v>
      </c>
      <c r="AJ133" s="6"/>
      <c r="AK133" s="6"/>
      <c r="AL133" s="6"/>
      <c r="AM133" s="6"/>
      <c r="AN133" s="55" t="s">
        <v>917</v>
      </c>
      <c r="AO133" s="55" t="s">
        <v>918</v>
      </c>
      <c r="AP133" s="56">
        <v>0.1</v>
      </c>
      <c r="AQ133" s="55"/>
      <c r="AR133" s="55" t="s">
        <v>919</v>
      </c>
    </row>
    <row r="134" spans="1:44">
      <c r="A134" s="41" t="str">
        <f t="shared" si="21"/>
        <v>0133</v>
      </c>
      <c r="B134" s="63" t="s">
        <v>484</v>
      </c>
      <c r="C134" s="43" t="str">
        <f>IF(TEXT($B134,"0000")="0238","Guangdong Knauf New Build. Material Prod. Co. Ltd.",IF($B134="0139","OAO St. Petersburger Karton-/Polygraphiekombinat",IF(ISERROR(VLOOKUP($B134,$AJ$9:$AJ$29,1,0)),INDEX([1]Tabelle1!$B$1:$B$65536,MATCH(+$B134,[1]Tabelle1!$A$1:$A$65536,0),1),$AI134)))</f>
        <v>Knauf Gips Dzershinsk OOO</v>
      </c>
      <c r="D134" s="44"/>
      <c r="E134" s="43" t="str">
        <f>IF(B134="4100","Brasilien",IF(INDEX([2]Firmenliste!$A$9:$D$310,MATCH(TEXT(B134,"0000"),[2]Firmenliste!$B$9:$B$310,0),3)="Vereinigte Arabische Emirate","VAE",IF(INDEX([2]Firmenliste!$A$9:$D$310,MATCH(TEXT(B134,"0000"),[2]Firmenliste!$B$9:$B$310,0),3)="Tschechische Republik","Tschechien",INDEX([2]Firmenliste!$A$9:$D$310,MATCH(TEXT(B134,"0000"),[2]Firmenliste!$B$9:$B$310,0),3))))</f>
        <v>Russland</v>
      </c>
      <c r="F134" s="44"/>
      <c r="G134" s="45">
        <v>15.81</v>
      </c>
      <c r="H134" s="46"/>
      <c r="I134" s="47">
        <v>13.99</v>
      </c>
      <c r="J134" s="46"/>
      <c r="K134" s="48">
        <v>3.56</v>
      </c>
      <c r="L134" s="46"/>
      <c r="M134" s="47">
        <v>2.6</v>
      </c>
      <c r="N134" s="46"/>
      <c r="O134" s="48">
        <v>2.0699999999999998</v>
      </c>
      <c r="P134" s="46"/>
      <c r="Q134" s="47">
        <v>1.18</v>
      </c>
      <c r="R134" s="49" t="str">
        <f t="shared" si="25"/>
        <v/>
      </c>
      <c r="S134" s="50"/>
      <c r="T134" s="50"/>
      <c r="U134" s="10" t="s">
        <v>920</v>
      </c>
      <c r="V134" s="10" t="s">
        <v>920</v>
      </c>
      <c r="W134" s="10" t="s">
        <v>921</v>
      </c>
      <c r="X134" s="10" t="s">
        <v>921</v>
      </c>
      <c r="Y134" s="10" t="s">
        <v>922</v>
      </c>
      <c r="Z134" s="10" t="s">
        <v>922</v>
      </c>
      <c r="AA134" s="6"/>
      <c r="AB134" s="58" t="str">
        <f t="shared" si="26"/>
        <v>;Märkte_Meldedaten_0133_Gesamtumsatz</v>
      </c>
      <c r="AC134" s="6" t="str">
        <f t="shared" si="26"/>
        <v>;Märkte_Meldedaten_0133_Gesamtumsatz</v>
      </c>
      <c r="AD134" s="6" t="str">
        <f t="shared" si="27"/>
        <v>;Märkte_Meldedaten_0133_EBITDA</v>
      </c>
      <c r="AE134" s="6" t="str">
        <f t="shared" si="27"/>
        <v>;Märkte_Meldedaten_0133_EBITDA</v>
      </c>
      <c r="AF134" s="6" t="str">
        <f t="shared" si="28"/>
        <v>;Märkte_Meldedaten_0133_JÜ</v>
      </c>
      <c r="AG134" s="59" t="str">
        <f t="shared" si="28"/>
        <v>;Märkte_Meldedaten_0133_JÜ</v>
      </c>
      <c r="AH134" s="6"/>
      <c r="AI134" s="6" t="s">
        <v>923</v>
      </c>
      <c r="AJ134" s="6"/>
      <c r="AK134" s="6"/>
      <c r="AL134" s="6"/>
      <c r="AM134" s="6"/>
      <c r="AN134" s="55" t="s">
        <v>924</v>
      </c>
      <c r="AO134" s="55" t="s">
        <v>925</v>
      </c>
      <c r="AP134" s="56">
        <v>0</v>
      </c>
      <c r="AQ134" s="55"/>
      <c r="AR134" s="55" t="s">
        <v>926</v>
      </c>
    </row>
    <row r="135" spans="1:44">
      <c r="A135" s="41" t="str">
        <f t="shared" si="21"/>
        <v>4316</v>
      </c>
      <c r="B135" s="63" t="s">
        <v>927</v>
      </c>
      <c r="C135" s="43" t="str">
        <f>IF(TEXT($B135,"0000")="0238","Guangdong Knauf New Build. Material Prod. Co. Ltd.",IF($B135="0139","OAO St. Petersburger Karton-/Polygraphiekombinat",IF(ISERROR(VLOOKUP($B135,$AJ$9:$AJ$29,1,0)),INDEX([1]Tabelle1!$B$1:$B$65536,MATCH(+$B135,[1]Tabelle1!$A$1:$A$65536,0),1),$AI135)))</f>
        <v>Knauf Insulation Trading spol. s.r.o.</v>
      </c>
      <c r="D135" s="44"/>
      <c r="E135" s="43" t="str">
        <f>IF(B135="4100","Brasilien",IF(INDEX([2]Firmenliste!$A$9:$D$310,MATCH(TEXT(B135,"0000"),[2]Firmenliste!$B$9:$B$310,0),3)="Vereinigte Arabische Emirate","VAE",IF(INDEX([2]Firmenliste!$A$9:$D$310,MATCH(TEXT(B135,"0000"),[2]Firmenliste!$B$9:$B$310,0),3)="Tschechische Republik","Tschechien",INDEX([2]Firmenliste!$A$9:$D$310,MATCH(TEXT(B135,"0000"),[2]Firmenliste!$B$9:$B$310,0),3))))</f>
        <v>Tschechien</v>
      </c>
      <c r="F135" s="44"/>
      <c r="G135" s="45">
        <v>14.07</v>
      </c>
      <c r="H135" s="46"/>
      <c r="I135" s="47">
        <v>0</v>
      </c>
      <c r="J135" s="46"/>
      <c r="K135" s="48">
        <v>1.72</v>
      </c>
      <c r="L135" s="46"/>
      <c r="M135" s="47">
        <v>0</v>
      </c>
      <c r="N135" s="46"/>
      <c r="O135" s="48">
        <v>1.34</v>
      </c>
      <c r="P135" s="46"/>
      <c r="Q135" s="47">
        <v>0</v>
      </c>
      <c r="R135" s="49" t="str">
        <f t="shared" si="25"/>
        <v/>
      </c>
      <c r="S135" s="50"/>
      <c r="T135" s="50"/>
      <c r="U135" s="10" t="s">
        <v>928</v>
      </c>
      <c r="V135" s="10" t="s">
        <v>928</v>
      </c>
      <c r="W135" s="10" t="s">
        <v>929</v>
      </c>
      <c r="X135" s="10" t="s">
        <v>929</v>
      </c>
      <c r="Y135" s="10" t="s">
        <v>930</v>
      </c>
      <c r="Z135" s="10" t="s">
        <v>930</v>
      </c>
      <c r="AA135" s="6"/>
      <c r="AB135" s="58" t="str">
        <f t="shared" si="26"/>
        <v>;Märkte_Meldedaten_4316_Gesamtumsatz</v>
      </c>
      <c r="AC135" s="6" t="str">
        <f t="shared" si="26"/>
        <v>;Märkte_Meldedaten_4316_Gesamtumsatz</v>
      </c>
      <c r="AD135" s="6" t="str">
        <f t="shared" si="27"/>
        <v>;Märkte_Meldedaten_4316_EBITDA</v>
      </c>
      <c r="AE135" s="6" t="str">
        <f t="shared" si="27"/>
        <v>;Märkte_Meldedaten_4316_EBITDA</v>
      </c>
      <c r="AF135" s="6" t="str">
        <f t="shared" si="28"/>
        <v>;Märkte_Meldedaten_4316_JÜ</v>
      </c>
      <c r="AG135" s="59" t="str">
        <f t="shared" si="28"/>
        <v>;Märkte_Meldedaten_4316_JÜ</v>
      </c>
      <c r="AH135" s="6"/>
      <c r="AI135" s="6" t="s">
        <v>931</v>
      </c>
      <c r="AJ135" s="6"/>
      <c r="AK135" s="6"/>
      <c r="AL135" s="6"/>
      <c r="AM135" s="6"/>
      <c r="AN135" s="55" t="s">
        <v>932</v>
      </c>
      <c r="AO135" s="55" t="s">
        <v>933</v>
      </c>
      <c r="AP135" s="56">
        <v>6.5</v>
      </c>
      <c r="AQ135" s="55"/>
      <c r="AR135" s="55" t="s">
        <v>184</v>
      </c>
    </row>
    <row r="136" spans="1:44">
      <c r="A136" s="41" t="str">
        <f t="shared" si="21"/>
        <v>4222</v>
      </c>
      <c r="B136" s="63" t="s">
        <v>934</v>
      </c>
      <c r="C136" s="43" t="str">
        <f>IF(TEXT($B136,"0000")="0238","Guangdong Knauf New Build. Material Prod. Co. Ltd.",IF($B136="0139","OAO St. Petersburger Karton-/Polygraphiekombinat",IF(ISERROR(VLOOKUP($B136,$AJ$9:$AJ$29,1,0)),INDEX([1]Tabelle1!$B$1:$B$65536,MATCH(+$B136,[1]Tabelle1!$A$1:$A$65536,0),1),$AI136)))</f>
        <v>Knauf Insulation s.r.l.</v>
      </c>
      <c r="D136" s="44"/>
      <c r="E136" s="43" t="str">
        <f>IF(B136="4100","Brasilien",IF(INDEX([2]Firmenliste!$A$9:$D$310,MATCH(TEXT(B136,"0000"),[2]Firmenliste!$B$9:$B$310,0),3)="Vereinigte Arabische Emirate","VAE",IF(INDEX([2]Firmenliste!$A$9:$D$310,MATCH(TEXT(B136,"0000"),[2]Firmenliste!$B$9:$B$310,0),3)="Tschechische Republik","Tschechien",INDEX([2]Firmenliste!$A$9:$D$310,MATCH(TEXT(B136,"0000"),[2]Firmenliste!$B$9:$B$310,0),3))))</f>
        <v>Rumänien</v>
      </c>
      <c r="F136" s="44"/>
      <c r="G136" s="45">
        <v>12.01</v>
      </c>
      <c r="H136" s="46"/>
      <c r="I136" s="47">
        <v>13.86</v>
      </c>
      <c r="J136" s="46"/>
      <c r="K136" s="48">
        <v>0.75</v>
      </c>
      <c r="L136" s="46"/>
      <c r="M136" s="47">
        <v>0.97</v>
      </c>
      <c r="N136" s="46"/>
      <c r="O136" s="48">
        <v>0.6</v>
      </c>
      <c r="P136" s="46"/>
      <c r="Q136" s="47">
        <v>0.78</v>
      </c>
      <c r="R136" s="49" t="str">
        <f t="shared" si="25"/>
        <v/>
      </c>
      <c r="S136" s="50"/>
      <c r="T136" s="50"/>
      <c r="U136" s="10" t="s">
        <v>935</v>
      </c>
      <c r="V136" s="10" t="s">
        <v>935</v>
      </c>
      <c r="W136" s="10" t="s">
        <v>936</v>
      </c>
      <c r="X136" s="10" t="s">
        <v>936</v>
      </c>
      <c r="Y136" s="10" t="s">
        <v>937</v>
      </c>
      <c r="Z136" s="10" t="s">
        <v>937</v>
      </c>
      <c r="AA136" s="6"/>
      <c r="AB136" s="58" t="str">
        <f t="shared" si="26"/>
        <v>;Märkte_Meldedaten_4222_Gesamtumsatz</v>
      </c>
      <c r="AC136" s="6" t="str">
        <f t="shared" si="26"/>
        <v>;Märkte_Meldedaten_4222_Gesamtumsatz</v>
      </c>
      <c r="AD136" s="6" t="str">
        <f t="shared" si="27"/>
        <v>;Märkte_Meldedaten_4222_EBITDA</v>
      </c>
      <c r="AE136" s="6" t="str">
        <f t="shared" si="27"/>
        <v>;Märkte_Meldedaten_4222_EBITDA</v>
      </c>
      <c r="AF136" s="6" t="str">
        <f t="shared" si="28"/>
        <v>;Märkte_Meldedaten_4222_JÜ</v>
      </c>
      <c r="AG136" s="59" t="str">
        <f t="shared" si="28"/>
        <v>;Märkte_Meldedaten_4222_JÜ</v>
      </c>
      <c r="AH136" s="6"/>
      <c r="AI136" s="6" t="s">
        <v>938</v>
      </c>
      <c r="AJ136" s="6"/>
      <c r="AK136" s="6"/>
      <c r="AL136" s="6"/>
      <c r="AM136" s="6"/>
      <c r="AN136" s="55" t="s">
        <v>939</v>
      </c>
      <c r="AO136" s="55" t="s">
        <v>940</v>
      </c>
      <c r="AP136" s="56">
        <v>1.5</v>
      </c>
      <c r="AQ136" s="55"/>
      <c r="AR136" s="55" t="s">
        <v>941</v>
      </c>
    </row>
    <row r="137" spans="1:44">
      <c r="A137" s="41" t="str">
        <f t="shared" ref="A137:A148" si="29">B137</f>
        <v>0732</v>
      </c>
      <c r="B137" s="63" t="s">
        <v>942</v>
      </c>
      <c r="C137" s="43" t="e">
        <f>IF(TEXT($B137,"0000")="0238","Guangdong Knauf New Build. Material Prod. Co. Ltd.",IF($B137="0139","OAO St. Petersburger Karton-/Polygraphiekombinat",IF(ISERROR(VLOOKUP($B137,$AJ$9:$AJ$29,1,0)),INDEX([1]Tabelle1!$B$1:$B$65536,MATCH(+$B137,[1]Tabelle1!$A$1:$A$65536,0),1),$AI137)))</f>
        <v>#N/A</v>
      </c>
      <c r="D137" s="44"/>
      <c r="E137" s="43" t="str">
        <f>IF(B137="4100","Brasilien",IF(INDEX([2]Firmenliste!$A$9:$D$310,MATCH(TEXT(B137,"0000"),[2]Firmenliste!$B$9:$B$310,0),3)="Vereinigte Arabische Emirate","VAE",IF(INDEX([2]Firmenliste!$A$9:$D$310,MATCH(TEXT(B137,"0000"),[2]Firmenliste!$B$9:$B$310,0),3)="Tschechische Republik","Tschechien",INDEX([2]Firmenliste!$A$9:$D$310,MATCH(TEXT(B137,"0000"),[2]Firmenliste!$B$9:$B$310,0),3))))</f>
        <v>Kolumbien</v>
      </c>
      <c r="F137" s="44"/>
      <c r="G137" s="45">
        <v>7.54</v>
      </c>
      <c r="H137" s="46"/>
      <c r="I137" s="47">
        <v>13.58</v>
      </c>
      <c r="J137" s="46"/>
      <c r="K137" s="48">
        <v>-2.36</v>
      </c>
      <c r="L137" s="46"/>
      <c r="M137" s="47">
        <v>-0.24</v>
      </c>
      <c r="N137" s="46"/>
      <c r="O137" s="48">
        <v>-4.53</v>
      </c>
      <c r="P137" s="46"/>
      <c r="Q137" s="47">
        <v>-5.55</v>
      </c>
      <c r="R137" s="49" t="str">
        <f t="shared" si="25"/>
        <v/>
      </c>
      <c r="S137" s="50"/>
      <c r="T137" s="50"/>
      <c r="U137" s="10" t="s">
        <v>943</v>
      </c>
      <c r="V137" s="10" t="s">
        <v>943</v>
      </c>
      <c r="W137" s="10" t="s">
        <v>944</v>
      </c>
      <c r="X137" s="10" t="s">
        <v>944</v>
      </c>
      <c r="Y137" s="10" t="s">
        <v>945</v>
      </c>
      <c r="Z137" s="10" t="s">
        <v>945</v>
      </c>
      <c r="AA137" s="6"/>
      <c r="AB137" s="58" t="str">
        <f t="shared" si="26"/>
        <v>;Märkte_Meldedaten_0732_Gesamtumsatz</v>
      </c>
      <c r="AC137" s="6" t="str">
        <f t="shared" si="26"/>
        <v>;Märkte_Meldedaten_0732_Gesamtumsatz</v>
      </c>
      <c r="AD137" s="6" t="str">
        <f t="shared" si="27"/>
        <v>;Märkte_Meldedaten_0732_EBITDA</v>
      </c>
      <c r="AE137" s="6" t="str">
        <f t="shared" si="27"/>
        <v>;Märkte_Meldedaten_0732_EBITDA</v>
      </c>
      <c r="AF137" s="6" t="str">
        <f t="shared" si="28"/>
        <v>;Märkte_Meldedaten_0732_JÜ</v>
      </c>
      <c r="AG137" s="59" t="str">
        <f t="shared" si="28"/>
        <v>;Märkte_Meldedaten_0732_JÜ</v>
      </c>
      <c r="AH137" s="6"/>
      <c r="AI137" s="6" t="s">
        <v>946</v>
      </c>
      <c r="AJ137" s="6"/>
      <c r="AK137" s="6"/>
      <c r="AL137" s="6"/>
      <c r="AM137" s="6"/>
      <c r="AN137" s="55" t="s">
        <v>947</v>
      </c>
      <c r="AO137" s="55" t="s">
        <v>948</v>
      </c>
      <c r="AP137" s="56">
        <v>0</v>
      </c>
      <c r="AQ137" s="55"/>
      <c r="AR137" s="55" t="s">
        <v>949</v>
      </c>
    </row>
    <row r="138" spans="1:44">
      <c r="A138" s="41" t="str">
        <f t="shared" si="29"/>
        <v>0016</v>
      </c>
      <c r="B138" s="63" t="s">
        <v>75</v>
      </c>
      <c r="C138" s="43" t="str">
        <f>IF(TEXT($B138,"0000")="0238","Guangdong Knauf New Build. Material Prod. Co. Ltd.",IF($B138="0139","OAO St. Petersburger Karton-/Polygraphiekombinat",IF(ISERROR(VLOOKUP($B138,$AJ$9:$AJ$29,1,0)),INDEX([1]Tabelle1!$B$1:$B$65536,MATCH(+$B138,[1]Tabelle1!$A$1:$A$65536,0),1),$AI138)))</f>
        <v>Knauf Engineering GmbH</v>
      </c>
      <c r="D138" s="44"/>
      <c r="E138" s="43" t="str">
        <f>IF(B138="4100","Brasilien",IF(INDEX([2]Firmenliste!$A$9:$D$310,MATCH(TEXT(B138,"0000"),[2]Firmenliste!$B$9:$B$310,0),3)="Vereinigte Arabische Emirate","VAE",IF(INDEX([2]Firmenliste!$A$9:$D$310,MATCH(TEXT(B138,"0000"),[2]Firmenliste!$B$9:$B$310,0),3)="Tschechische Republik","Tschechien",INDEX([2]Firmenliste!$A$9:$D$310,MATCH(TEXT(B138,"0000"),[2]Firmenliste!$B$9:$B$310,0),3))))</f>
        <v>Deutschland</v>
      </c>
      <c r="F138" s="44"/>
      <c r="G138" s="45">
        <v>12.44</v>
      </c>
      <c r="H138" s="46"/>
      <c r="I138" s="47">
        <v>13.26</v>
      </c>
      <c r="J138" s="46"/>
      <c r="K138" s="48">
        <v>3.95</v>
      </c>
      <c r="L138" s="46"/>
      <c r="M138" s="47">
        <v>-1.43</v>
      </c>
      <c r="N138" s="46"/>
      <c r="O138" s="48">
        <v>7.0000000000000007E-2</v>
      </c>
      <c r="P138" s="46"/>
      <c r="Q138" s="47">
        <v>-0.06</v>
      </c>
      <c r="R138" s="49" t="str">
        <f t="shared" si="25"/>
        <v/>
      </c>
      <c r="S138" s="50"/>
      <c r="T138" s="50"/>
      <c r="U138" s="10" t="s">
        <v>950</v>
      </c>
      <c r="V138" s="10" t="s">
        <v>950</v>
      </c>
      <c r="W138" s="10" t="s">
        <v>951</v>
      </c>
      <c r="X138" s="10" t="s">
        <v>951</v>
      </c>
      <c r="Y138" s="10" t="s">
        <v>952</v>
      </c>
      <c r="Z138" s="10" t="s">
        <v>952</v>
      </c>
      <c r="AA138" s="6"/>
      <c r="AB138" s="58" t="str">
        <f t="shared" si="26"/>
        <v>;Märkte_Meldedaten_0016_Gesamtumsatz</v>
      </c>
      <c r="AC138" s="6" t="str">
        <f t="shared" si="26"/>
        <v>;Märkte_Meldedaten_0016_Gesamtumsatz</v>
      </c>
      <c r="AD138" s="6" t="str">
        <f t="shared" si="27"/>
        <v>;Märkte_Meldedaten_0016_EBITDA</v>
      </c>
      <c r="AE138" s="6" t="str">
        <f t="shared" si="27"/>
        <v>;Märkte_Meldedaten_0016_EBITDA</v>
      </c>
      <c r="AF138" s="6" t="str">
        <f t="shared" si="28"/>
        <v>;Märkte_Meldedaten_0016_JÜ</v>
      </c>
      <c r="AG138" s="59" t="str">
        <f t="shared" si="28"/>
        <v>;Märkte_Meldedaten_0016_JÜ</v>
      </c>
      <c r="AH138" s="6"/>
      <c r="AI138" s="6" t="s">
        <v>74</v>
      </c>
      <c r="AJ138" s="6"/>
      <c r="AK138" s="6"/>
      <c r="AL138" s="6"/>
      <c r="AM138" s="6"/>
      <c r="AN138" s="55" t="s">
        <v>953</v>
      </c>
      <c r="AO138" s="55" t="s">
        <v>954</v>
      </c>
      <c r="AP138" s="56">
        <v>12.4</v>
      </c>
      <c r="AQ138" s="55"/>
      <c r="AR138" s="55" t="s">
        <v>955</v>
      </c>
    </row>
    <row r="139" spans="1:44">
      <c r="A139" s="41" t="str">
        <f t="shared" si="29"/>
        <v>4230</v>
      </c>
      <c r="B139" s="63" t="s">
        <v>956</v>
      </c>
      <c r="C139" s="43" t="str">
        <f>IF(TEXT($B139,"0000")="0238","Guangdong Knauf New Build. Material Prod. Co. Ltd.",IF($B139="0139","OAO St. Petersburger Karton-/Polygraphiekombinat",IF(ISERROR(VLOOKUP($B139,$AJ$9:$AJ$29,1,0)),INDEX([1]Tabelle1!$B$1:$B$65536,MATCH(+$B139,[1]Tabelle1!$A$1:$A$65536,0),1),$AI139)))</f>
        <v>Knauf Insulation GmbH</v>
      </c>
      <c r="D139" s="44"/>
      <c r="E139" s="43" t="str">
        <f>IF(B139="4100","Brasilien",IF(INDEX([2]Firmenliste!$A$9:$D$310,MATCH(TEXT(B139,"0000"),[2]Firmenliste!$B$9:$B$310,0),3)="Vereinigte Arabische Emirate","VAE",IF(INDEX([2]Firmenliste!$A$9:$D$310,MATCH(TEXT(B139,"0000"),[2]Firmenliste!$B$9:$B$310,0),3)="Tschechische Republik","Tschechien",INDEX([2]Firmenliste!$A$9:$D$310,MATCH(TEXT(B139,"0000"),[2]Firmenliste!$B$9:$B$310,0),3))))</f>
        <v>Schweiz</v>
      </c>
      <c r="F139" s="44"/>
      <c r="G139" s="45">
        <v>10.61</v>
      </c>
      <c r="H139" s="46"/>
      <c r="I139" s="47">
        <v>12.88</v>
      </c>
      <c r="J139" s="46"/>
      <c r="K139" s="48">
        <v>-0.8</v>
      </c>
      <c r="L139" s="46"/>
      <c r="M139" s="47">
        <v>0.14000000000000001</v>
      </c>
      <c r="N139" s="46"/>
      <c r="O139" s="48">
        <v>-0.03</v>
      </c>
      <c r="P139" s="46"/>
      <c r="Q139" s="47">
        <v>0.09</v>
      </c>
      <c r="R139" s="49" t="str">
        <f t="shared" si="25"/>
        <v/>
      </c>
      <c r="S139" s="50"/>
      <c r="T139" s="50"/>
      <c r="U139" s="10" t="s">
        <v>957</v>
      </c>
      <c r="V139" s="10" t="s">
        <v>957</v>
      </c>
      <c r="W139" s="10" t="s">
        <v>958</v>
      </c>
      <c r="X139" s="10" t="s">
        <v>958</v>
      </c>
      <c r="Y139" s="10" t="s">
        <v>959</v>
      </c>
      <c r="Z139" s="10" t="s">
        <v>959</v>
      </c>
      <c r="AA139" s="6"/>
      <c r="AB139" s="58" t="str">
        <f t="shared" si="26"/>
        <v>;Märkte_Meldedaten_4230_Gesamtumsatz</v>
      </c>
      <c r="AC139" s="6" t="str">
        <f t="shared" si="26"/>
        <v>;Märkte_Meldedaten_4230_Gesamtumsatz</v>
      </c>
      <c r="AD139" s="6" t="str">
        <f t="shared" si="27"/>
        <v>;Märkte_Meldedaten_4230_EBITDA</v>
      </c>
      <c r="AE139" s="6" t="str">
        <f t="shared" si="27"/>
        <v>;Märkte_Meldedaten_4230_EBITDA</v>
      </c>
      <c r="AF139" s="6" t="str">
        <f t="shared" si="28"/>
        <v>;Märkte_Meldedaten_4230_JÜ</v>
      </c>
      <c r="AG139" s="59" t="str">
        <f t="shared" si="28"/>
        <v>;Märkte_Meldedaten_4230_JÜ</v>
      </c>
      <c r="AH139" s="6"/>
      <c r="AI139" s="6" t="s">
        <v>311</v>
      </c>
      <c r="AJ139" s="6"/>
      <c r="AK139" s="6"/>
      <c r="AL139" s="6"/>
      <c r="AM139" s="6"/>
      <c r="AN139" s="55" t="s">
        <v>960</v>
      </c>
      <c r="AO139" s="55" t="s">
        <v>961</v>
      </c>
      <c r="AP139" s="56">
        <v>0.2</v>
      </c>
      <c r="AQ139" s="55"/>
      <c r="AR139" s="55" t="s">
        <v>962</v>
      </c>
    </row>
    <row r="140" spans="1:44">
      <c r="A140" s="41" t="str">
        <f t="shared" si="29"/>
        <v>4307</v>
      </c>
      <c r="B140" s="63" t="s">
        <v>963</v>
      </c>
      <c r="C140" s="43" t="str">
        <f>IF(TEXT($B140,"0000")="0238","Guangdong Knauf New Build. Material Prod. Co. Ltd.",IF($B140="0139","OAO St. Petersburger Karton-/Polygraphiekombinat",IF(ISERROR(VLOOKUP($B140,$AJ$9:$AJ$29,1,0)),INDEX([1]Tabelle1!$B$1:$B$65536,MATCH(+$B140,[1]Tabelle1!$A$1:$A$65536,0),1),$AI140)))</f>
        <v>Knauf Insulation Sp. z o.o.</v>
      </c>
      <c r="D140" s="44"/>
      <c r="E140" s="43" t="str">
        <f>IF(B140="4100","Brasilien",IF(INDEX([2]Firmenliste!$A$9:$D$310,MATCH(TEXT(B140,"0000"),[2]Firmenliste!$B$9:$B$310,0),3)="Vereinigte Arabische Emirate","VAE",IF(INDEX([2]Firmenliste!$A$9:$D$310,MATCH(TEXT(B140,"0000"),[2]Firmenliste!$B$9:$B$310,0),3)="Tschechische Republik","Tschechien",INDEX([2]Firmenliste!$A$9:$D$310,MATCH(TEXT(B140,"0000"),[2]Firmenliste!$B$9:$B$310,0),3))))</f>
        <v>Polen</v>
      </c>
      <c r="F140" s="44"/>
      <c r="G140" s="45">
        <v>12.96</v>
      </c>
      <c r="H140" s="46"/>
      <c r="I140" s="47">
        <v>12.12</v>
      </c>
      <c r="J140" s="46"/>
      <c r="K140" s="48">
        <v>0.76</v>
      </c>
      <c r="L140" s="46"/>
      <c r="M140" s="47">
        <v>0.27</v>
      </c>
      <c r="N140" s="46"/>
      <c r="O140" s="48">
        <v>0.56000000000000005</v>
      </c>
      <c r="P140" s="46"/>
      <c r="Q140" s="47">
        <v>0.16</v>
      </c>
      <c r="R140" s="49" t="str">
        <f t="shared" si="25"/>
        <v/>
      </c>
      <c r="S140" s="50"/>
      <c r="T140" s="50"/>
      <c r="U140" s="10" t="s">
        <v>964</v>
      </c>
      <c r="V140" s="10" t="s">
        <v>964</v>
      </c>
      <c r="W140" s="10" t="s">
        <v>965</v>
      </c>
      <c r="X140" s="10" t="s">
        <v>965</v>
      </c>
      <c r="Y140" s="10" t="s">
        <v>966</v>
      </c>
      <c r="Z140" s="10" t="s">
        <v>966</v>
      </c>
      <c r="AA140" s="6"/>
      <c r="AB140" s="58" t="str">
        <f t="shared" si="26"/>
        <v>;Märkte_Meldedaten_4307_Gesamtumsatz</v>
      </c>
      <c r="AC140" s="6" t="str">
        <f t="shared" si="26"/>
        <v>;Märkte_Meldedaten_4307_Gesamtumsatz</v>
      </c>
      <c r="AD140" s="6" t="str">
        <f t="shared" si="27"/>
        <v>;Märkte_Meldedaten_4307_EBITDA</v>
      </c>
      <c r="AE140" s="6" t="str">
        <f t="shared" si="27"/>
        <v>;Märkte_Meldedaten_4307_EBITDA</v>
      </c>
      <c r="AF140" s="6" t="str">
        <f t="shared" si="28"/>
        <v>;Märkte_Meldedaten_4307_JÜ</v>
      </c>
      <c r="AG140" s="59" t="str">
        <f t="shared" si="28"/>
        <v>;Märkte_Meldedaten_4307_JÜ</v>
      </c>
      <c r="AH140" s="6"/>
      <c r="AI140" s="6" t="s">
        <v>967</v>
      </c>
      <c r="AJ140" s="6"/>
      <c r="AK140" s="6"/>
      <c r="AL140" s="6"/>
      <c r="AM140" s="6"/>
      <c r="AN140" s="55" t="s">
        <v>968</v>
      </c>
      <c r="AO140" s="55" t="s">
        <v>805</v>
      </c>
      <c r="AP140" s="56">
        <v>0</v>
      </c>
      <c r="AQ140" s="55"/>
      <c r="AR140" s="55" t="s">
        <v>801</v>
      </c>
    </row>
    <row r="141" spans="1:44">
      <c r="A141" s="41" t="str">
        <f t="shared" si="29"/>
        <v>0380</v>
      </c>
      <c r="B141" s="63" t="s">
        <v>969</v>
      </c>
      <c r="C141" s="43" t="str">
        <f>IF(TEXT($B141,"0000")="0238","Guangdong Knauf New Build. Material Prod. Co. Ltd.",IF($B141="0139","OAO St. Petersburger Karton-/Polygraphiekombinat",IF(ISERROR(VLOOKUP($B141,$AJ$9:$AJ$29,1,0)),INDEX([1]Tabelle1!$B$1:$B$65536,MATCH(+$B141,[1]Tabelle1!$A$1:$A$65536,0),1),$AI141)))</f>
        <v>SP Bucharagips OAO</v>
      </c>
      <c r="D141" s="44"/>
      <c r="E141" s="43" t="str">
        <f>IF(B141="4100","Brasilien",IF(INDEX([2]Firmenliste!$A$9:$D$310,MATCH(TEXT(B141,"0000"),[2]Firmenliste!$B$9:$B$310,0),3)="Vereinigte Arabische Emirate","VAE",IF(INDEX([2]Firmenliste!$A$9:$D$310,MATCH(TEXT(B141,"0000"),[2]Firmenliste!$B$9:$B$310,0),3)="Tschechische Republik","Tschechien",INDEX([2]Firmenliste!$A$9:$D$310,MATCH(TEXT(B141,"0000"),[2]Firmenliste!$B$9:$B$310,0),3))))</f>
        <v>Usbekistan</v>
      </c>
      <c r="F141" s="44"/>
      <c r="G141" s="45">
        <v>10.91</v>
      </c>
      <c r="H141" s="46"/>
      <c r="I141" s="47">
        <v>11.99</v>
      </c>
      <c r="J141" s="46"/>
      <c r="K141" s="48">
        <v>2.1800000000000002</v>
      </c>
      <c r="L141" s="46"/>
      <c r="M141" s="47">
        <v>3.08</v>
      </c>
      <c r="N141" s="46"/>
      <c r="O141" s="48">
        <v>1.71</v>
      </c>
      <c r="P141" s="46"/>
      <c r="Q141" s="47">
        <v>2.37</v>
      </c>
      <c r="R141" s="49" t="str">
        <f t="shared" si="25"/>
        <v/>
      </c>
      <c r="S141" s="50"/>
      <c r="T141" s="50"/>
      <c r="U141" s="10" t="s">
        <v>970</v>
      </c>
      <c r="V141" s="10" t="s">
        <v>970</v>
      </c>
      <c r="W141" s="10" t="s">
        <v>971</v>
      </c>
      <c r="X141" s="10" t="s">
        <v>971</v>
      </c>
      <c r="Y141" s="10" t="s">
        <v>972</v>
      </c>
      <c r="Z141" s="10" t="s">
        <v>972</v>
      </c>
      <c r="AA141" s="6"/>
      <c r="AB141" s="58" t="str">
        <f t="shared" si="26"/>
        <v>;Märkte_Meldedaten_0380_Gesamtumsatz</v>
      </c>
      <c r="AC141" s="6" t="str">
        <f t="shared" si="26"/>
        <v>;Märkte_Meldedaten_0380_Gesamtumsatz</v>
      </c>
      <c r="AD141" s="6" t="str">
        <f t="shared" si="27"/>
        <v>;Märkte_Meldedaten_0380_EBITDA</v>
      </c>
      <c r="AE141" s="6" t="str">
        <f t="shared" si="27"/>
        <v>;Märkte_Meldedaten_0380_EBITDA</v>
      </c>
      <c r="AF141" s="6" t="str">
        <f t="shared" si="28"/>
        <v>;Märkte_Meldedaten_0380_JÜ</v>
      </c>
      <c r="AG141" s="59" t="str">
        <f t="shared" si="28"/>
        <v>;Märkte_Meldedaten_0380_JÜ</v>
      </c>
      <c r="AH141" s="6"/>
      <c r="AI141" s="6" t="s">
        <v>973</v>
      </c>
      <c r="AJ141" s="6"/>
      <c r="AK141" s="6"/>
      <c r="AL141" s="6"/>
      <c r="AM141" s="6"/>
      <c r="AN141" s="55" t="s">
        <v>974</v>
      </c>
      <c r="AO141" s="55" t="s">
        <v>975</v>
      </c>
      <c r="AP141" s="56">
        <v>0.6</v>
      </c>
      <c r="AQ141" s="55"/>
      <c r="AR141" s="55" t="s">
        <v>976</v>
      </c>
    </row>
    <row r="142" spans="1:44">
      <c r="A142" s="41" t="str">
        <f t="shared" si="29"/>
        <v>4237</v>
      </c>
      <c r="B142" s="63" t="s">
        <v>977</v>
      </c>
      <c r="C142" s="43" t="str">
        <f>IF(TEXT($B142,"0000")="0238","Guangdong Knauf New Build. Material Prod. Co. Ltd.",IF($B142="0139","OAO St. Petersburger Karton-/Polygraphiekombinat",IF(ISERROR(VLOOKUP($B142,$AJ$9:$AJ$29,1,0)),INDEX([1]Tabelle1!$B$1:$B$65536,MATCH(+$B142,[1]Tabelle1!$A$1:$A$65536,0),1),$AI142)))</f>
        <v>Knauf Insulation A/S</v>
      </c>
      <c r="D142" s="44"/>
      <c r="E142" s="43" t="str">
        <f>IF(B142="4100","Brasilien",IF(INDEX([2]Firmenliste!$A$9:$D$310,MATCH(TEXT(B142,"0000"),[2]Firmenliste!$B$9:$B$310,0),3)="Vereinigte Arabische Emirate","VAE",IF(INDEX([2]Firmenliste!$A$9:$D$310,MATCH(TEXT(B142,"0000"),[2]Firmenliste!$B$9:$B$310,0),3)="Tschechische Republik","Tschechien",INDEX([2]Firmenliste!$A$9:$D$310,MATCH(TEXT(B142,"0000"),[2]Firmenliste!$B$9:$B$310,0),3))))</f>
        <v>Dänemark</v>
      </c>
      <c r="F142" s="44"/>
      <c r="G142" s="45">
        <v>10.98</v>
      </c>
      <c r="H142" s="46"/>
      <c r="I142" s="47">
        <v>11.73</v>
      </c>
      <c r="J142" s="46"/>
      <c r="K142" s="48">
        <v>0.19</v>
      </c>
      <c r="L142" s="46"/>
      <c r="M142" s="47">
        <v>0.18</v>
      </c>
      <c r="N142" s="46"/>
      <c r="O142" s="48">
        <v>0.02</v>
      </c>
      <c r="P142" s="46"/>
      <c r="Q142" s="47">
        <v>0</v>
      </c>
      <c r="R142" s="49" t="str">
        <f t="shared" si="25"/>
        <v/>
      </c>
      <c r="S142" s="50"/>
      <c r="T142" s="50"/>
      <c r="U142" s="10" t="s">
        <v>978</v>
      </c>
      <c r="V142" s="10" t="s">
        <v>978</v>
      </c>
      <c r="W142" s="10" t="s">
        <v>979</v>
      </c>
      <c r="X142" s="10" t="s">
        <v>979</v>
      </c>
      <c r="Y142" s="10" t="s">
        <v>980</v>
      </c>
      <c r="Z142" s="10" t="s">
        <v>980</v>
      </c>
      <c r="AA142" s="6"/>
      <c r="AB142" s="58" t="str">
        <f t="shared" si="26"/>
        <v>;Märkte_Meldedaten_4237_Gesamtumsatz</v>
      </c>
      <c r="AC142" s="6" t="str">
        <f t="shared" si="26"/>
        <v>;Märkte_Meldedaten_4237_Gesamtumsatz</v>
      </c>
      <c r="AD142" s="6" t="str">
        <f t="shared" si="27"/>
        <v>;Märkte_Meldedaten_4237_EBITDA</v>
      </c>
      <c r="AE142" s="6" t="str">
        <f t="shared" si="27"/>
        <v>;Märkte_Meldedaten_4237_EBITDA</v>
      </c>
      <c r="AF142" s="6" t="str">
        <f t="shared" si="28"/>
        <v>;Märkte_Meldedaten_4237_JÜ</v>
      </c>
      <c r="AG142" s="59" t="str">
        <f t="shared" si="28"/>
        <v>;Märkte_Meldedaten_4237_JÜ</v>
      </c>
      <c r="AH142" s="6"/>
      <c r="AI142" s="6" t="s">
        <v>981</v>
      </c>
      <c r="AJ142" s="6"/>
      <c r="AK142" s="6"/>
      <c r="AL142" s="6"/>
      <c r="AM142" s="6"/>
      <c r="AN142" s="55" t="s">
        <v>982</v>
      </c>
      <c r="AO142" s="55" t="s">
        <v>983</v>
      </c>
      <c r="AP142" s="56">
        <v>0.4</v>
      </c>
      <c r="AQ142" s="55"/>
      <c r="AR142" s="55" t="s">
        <v>984</v>
      </c>
    </row>
    <row r="143" spans="1:44">
      <c r="A143" s="41" t="str">
        <f t="shared" si="29"/>
        <v>4240</v>
      </c>
      <c r="B143" s="63" t="s">
        <v>985</v>
      </c>
      <c r="C143" s="43" t="str">
        <f>IF(TEXT($B143,"0000")="0238","Guangdong Knauf New Build. Material Prod. Co. Ltd.",IF($B143="0139","OAO St. Petersburger Karton-/Polygraphiekombinat",IF(ISERROR(VLOOKUP($B143,$AJ$9:$AJ$29,1,0)),INDEX([1]Tabelle1!$B$1:$B$65536,MATCH(+$B143,[1]Tabelle1!$A$1:$A$65536,0),1),$AI143)))</f>
        <v>Knauf Exeed Insulation LLC</v>
      </c>
      <c r="D143" s="44"/>
      <c r="E143" s="43" t="str">
        <f>IF(B143="4100","Brasilien",IF(INDEX([2]Firmenliste!$A$9:$D$310,MATCH(TEXT(B143,"0000"),[2]Firmenliste!$B$9:$B$310,0),3)="Vereinigte Arabische Emirate","VAE",IF(INDEX([2]Firmenliste!$A$9:$D$310,MATCH(TEXT(B143,"0000"),[2]Firmenliste!$B$9:$B$310,0),3)="Tschechische Republik","Tschechien",INDEX([2]Firmenliste!$A$9:$D$310,MATCH(TEXT(B143,"0000"),[2]Firmenliste!$B$9:$B$310,0),3))))</f>
        <v>VAE</v>
      </c>
      <c r="F143" s="44"/>
      <c r="G143" s="45">
        <v>14.6</v>
      </c>
      <c r="H143" s="46"/>
      <c r="I143" s="47">
        <v>11.59</v>
      </c>
      <c r="J143" s="46"/>
      <c r="K143" s="48">
        <v>0.37</v>
      </c>
      <c r="L143" s="46"/>
      <c r="M143" s="47">
        <v>-2.25</v>
      </c>
      <c r="N143" s="46"/>
      <c r="O143" s="48">
        <v>-2.75</v>
      </c>
      <c r="P143" s="46"/>
      <c r="Q143" s="47">
        <v>-5.66</v>
      </c>
      <c r="R143" s="49" t="str">
        <f t="shared" si="25"/>
        <v/>
      </c>
      <c r="S143" s="50"/>
      <c r="T143" s="50"/>
      <c r="U143" s="10" t="s">
        <v>986</v>
      </c>
      <c r="V143" s="10" t="s">
        <v>986</v>
      </c>
      <c r="W143" s="10" t="s">
        <v>987</v>
      </c>
      <c r="X143" s="10" t="s">
        <v>987</v>
      </c>
      <c r="Y143" s="10" t="s">
        <v>988</v>
      </c>
      <c r="Z143" s="10" t="s">
        <v>988</v>
      </c>
      <c r="AA143" s="6"/>
      <c r="AB143" s="58" t="str">
        <f t="shared" si="26"/>
        <v>;Märkte_Meldedaten_4240_Gesamtumsatz</v>
      </c>
      <c r="AC143" s="6" t="str">
        <f t="shared" si="26"/>
        <v>;Märkte_Meldedaten_4240_Gesamtumsatz</v>
      </c>
      <c r="AD143" s="6" t="str">
        <f t="shared" si="27"/>
        <v>;Märkte_Meldedaten_4240_EBITDA</v>
      </c>
      <c r="AE143" s="6" t="str">
        <f t="shared" si="27"/>
        <v>;Märkte_Meldedaten_4240_EBITDA</v>
      </c>
      <c r="AF143" s="6" t="str">
        <f t="shared" si="28"/>
        <v>;Märkte_Meldedaten_4240_JÜ</v>
      </c>
      <c r="AG143" s="59" t="str">
        <f t="shared" si="28"/>
        <v>;Märkte_Meldedaten_4240_JÜ</v>
      </c>
      <c r="AH143" s="6"/>
      <c r="AI143" s="6" t="s">
        <v>989</v>
      </c>
      <c r="AJ143" s="6"/>
      <c r="AK143" s="6"/>
      <c r="AL143" s="6"/>
      <c r="AM143" s="6"/>
      <c r="AN143" s="55" t="s">
        <v>990</v>
      </c>
      <c r="AO143" s="55" t="s">
        <v>991</v>
      </c>
      <c r="AP143" s="56">
        <v>2.7</v>
      </c>
      <c r="AQ143" s="55"/>
      <c r="AR143" s="55" t="s">
        <v>992</v>
      </c>
    </row>
    <row r="144" spans="1:44">
      <c r="A144" s="41" t="str">
        <f t="shared" si="29"/>
        <v>0122</v>
      </c>
      <c r="B144" s="63" t="s">
        <v>435</v>
      </c>
      <c r="C144" s="43" t="str">
        <f>IF(TEXT($B144,"0000")="0238","Guangdong Knauf New Build. Material Prod. Co. Ltd.",IF($B144="0139","OAO St. Petersburger Karton-/Polygraphiekombinat",IF(ISERROR(VLOOKUP($B144,$AJ$9:$AJ$29,1,0)),INDEX([1]Tabelle1!$B$1:$B$65536,MATCH(+$B144,[1]Tabelle1!$A$1:$A$65536,0),1),$AI144)))</f>
        <v>Knauf Jaworzno III Sp. z o.o.</v>
      </c>
      <c r="D144" s="44"/>
      <c r="E144" s="43" t="str">
        <f>IF(B144="4100","Brasilien",IF(INDEX([2]Firmenliste!$A$9:$D$310,MATCH(TEXT(B144,"0000"),[2]Firmenliste!$B$9:$B$310,0),3)="Vereinigte Arabische Emirate","VAE",IF(INDEX([2]Firmenliste!$A$9:$D$310,MATCH(TEXT(B144,"0000"),[2]Firmenliste!$B$9:$B$310,0),3)="Tschechische Republik","Tschechien",INDEX([2]Firmenliste!$A$9:$D$310,MATCH(TEXT(B144,"0000"),[2]Firmenliste!$B$9:$B$310,0),3))))</f>
        <v>Polen</v>
      </c>
      <c r="F144" s="44"/>
      <c r="G144" s="45">
        <v>13.32</v>
      </c>
      <c r="H144" s="46"/>
      <c r="I144" s="47">
        <v>11.52</v>
      </c>
      <c r="J144" s="46"/>
      <c r="K144" s="48">
        <v>3.15</v>
      </c>
      <c r="L144" s="46"/>
      <c r="M144" s="47">
        <v>1.62</v>
      </c>
      <c r="N144" s="46"/>
      <c r="O144" s="48">
        <v>1.68</v>
      </c>
      <c r="P144" s="46"/>
      <c r="Q144" s="47">
        <v>0.75</v>
      </c>
      <c r="R144" s="49" t="str">
        <f t="shared" si="25"/>
        <v/>
      </c>
      <c r="S144" s="50"/>
      <c r="T144" s="50"/>
      <c r="U144" s="10" t="s">
        <v>993</v>
      </c>
      <c r="V144" s="10" t="s">
        <v>993</v>
      </c>
      <c r="W144" s="10" t="s">
        <v>994</v>
      </c>
      <c r="X144" s="10" t="s">
        <v>994</v>
      </c>
      <c r="Y144" s="10" t="s">
        <v>995</v>
      </c>
      <c r="Z144" s="10" t="s">
        <v>995</v>
      </c>
      <c r="AA144" s="6"/>
      <c r="AB144" s="58" t="str">
        <f t="shared" si="26"/>
        <v>;Märkte_Meldedaten_0122_Gesamtumsatz</v>
      </c>
      <c r="AC144" s="6" t="str">
        <f t="shared" si="26"/>
        <v>;Märkte_Meldedaten_0122_Gesamtumsatz</v>
      </c>
      <c r="AD144" s="6" t="str">
        <f t="shared" si="27"/>
        <v>;Märkte_Meldedaten_0122_EBITDA</v>
      </c>
      <c r="AE144" s="6" t="str">
        <f t="shared" si="27"/>
        <v>;Märkte_Meldedaten_0122_EBITDA</v>
      </c>
      <c r="AF144" s="6" t="str">
        <f t="shared" si="28"/>
        <v>;Märkte_Meldedaten_0122_JÜ</v>
      </c>
      <c r="AG144" s="59" t="str">
        <f t="shared" si="28"/>
        <v>;Märkte_Meldedaten_0122_JÜ</v>
      </c>
      <c r="AH144" s="6"/>
      <c r="AI144" s="6" t="s">
        <v>434</v>
      </c>
      <c r="AJ144" s="6"/>
      <c r="AK144" s="6"/>
      <c r="AL144" s="6"/>
      <c r="AM144" s="6"/>
      <c r="AN144" s="55" t="s">
        <v>996</v>
      </c>
      <c r="AO144" s="55" t="s">
        <v>997</v>
      </c>
      <c r="AP144" s="56">
        <v>0.2</v>
      </c>
      <c r="AQ144" s="55"/>
      <c r="AR144" s="55" t="s">
        <v>998</v>
      </c>
    </row>
    <row r="145" spans="1:44">
      <c r="A145" s="41" t="str">
        <f t="shared" si="29"/>
        <v>0073</v>
      </c>
      <c r="B145" s="63" t="s">
        <v>240</v>
      </c>
      <c r="C145" s="43" t="str">
        <f>IF(TEXT($B145,"0000")="0238","Guangdong Knauf New Build. Material Prod. Co. Ltd.",IF($B145="0139","OAO St. Petersburger Karton-/Polygraphiekombinat",IF(ISERROR(VLOOKUP($B145,$AJ$9:$AJ$29,1,0)),INDEX([1]Tabelle1!$B$1:$B$65536,MATCH(+$B145,[1]Tabelle1!$A$1:$A$65536,0),1),$AI145)))</f>
        <v>L’Anhydrite Lorraine SARL</v>
      </c>
      <c r="D145" s="44"/>
      <c r="E145" s="43" t="str">
        <f>IF(B145="4100","Brasilien",IF(INDEX([2]Firmenliste!$A$9:$D$310,MATCH(TEXT(B145,"0000"),[2]Firmenliste!$B$9:$B$310,0),3)="Vereinigte Arabische Emirate","VAE",IF(INDEX([2]Firmenliste!$A$9:$D$310,MATCH(TEXT(B145,"0000"),[2]Firmenliste!$B$9:$B$310,0),3)="Tschechische Republik","Tschechien",INDEX([2]Firmenliste!$A$9:$D$310,MATCH(TEXT(B145,"0000"),[2]Firmenliste!$B$9:$B$310,0),3))))</f>
        <v>Frankreich</v>
      </c>
      <c r="F145" s="44"/>
      <c r="G145" s="45">
        <v>11.23</v>
      </c>
      <c r="H145" s="46"/>
      <c r="I145" s="47">
        <v>11.51</v>
      </c>
      <c r="J145" s="46"/>
      <c r="K145" s="48">
        <v>4.3899999999999997</v>
      </c>
      <c r="L145" s="46"/>
      <c r="M145" s="47">
        <v>5.03</v>
      </c>
      <c r="N145" s="46"/>
      <c r="O145" s="48">
        <v>1.85</v>
      </c>
      <c r="P145" s="46"/>
      <c r="Q145" s="47">
        <v>2.3199999999999998</v>
      </c>
      <c r="R145" s="49" t="str">
        <f t="shared" si="25"/>
        <v/>
      </c>
      <c r="S145" s="50"/>
      <c r="T145" s="50"/>
      <c r="U145" s="10" t="s">
        <v>999</v>
      </c>
      <c r="V145" s="10" t="s">
        <v>999</v>
      </c>
      <c r="W145" s="10" t="s">
        <v>1000</v>
      </c>
      <c r="X145" s="10" t="s">
        <v>1000</v>
      </c>
      <c r="Y145" s="10" t="s">
        <v>1001</v>
      </c>
      <c r="Z145" s="10" t="s">
        <v>1001</v>
      </c>
      <c r="AA145" s="6"/>
      <c r="AB145" s="58" t="str">
        <f t="shared" si="26"/>
        <v>;Märkte_Meldedaten_0073_Gesamtumsatz</v>
      </c>
      <c r="AC145" s="6" t="str">
        <f t="shared" si="26"/>
        <v>;Märkte_Meldedaten_0073_Gesamtumsatz</v>
      </c>
      <c r="AD145" s="6" t="str">
        <f t="shared" si="27"/>
        <v>;Märkte_Meldedaten_0073_EBITDA</v>
      </c>
      <c r="AE145" s="6" t="str">
        <f t="shared" si="27"/>
        <v>;Märkte_Meldedaten_0073_EBITDA</v>
      </c>
      <c r="AF145" s="6" t="str">
        <f t="shared" si="28"/>
        <v>;Märkte_Meldedaten_0073_JÜ</v>
      </c>
      <c r="AG145" s="59" t="str">
        <f t="shared" si="28"/>
        <v>;Märkte_Meldedaten_0073_JÜ</v>
      </c>
      <c r="AH145" s="6"/>
      <c r="AI145" s="6" t="s">
        <v>1002</v>
      </c>
      <c r="AJ145" s="6"/>
      <c r="AK145" s="6"/>
      <c r="AL145" s="6"/>
      <c r="AM145" s="6"/>
      <c r="AN145" s="55" t="s">
        <v>1003</v>
      </c>
      <c r="AO145" s="55" t="s">
        <v>1004</v>
      </c>
      <c r="AP145" s="56">
        <v>1</v>
      </c>
      <c r="AQ145" s="55"/>
      <c r="AR145" s="55" t="s">
        <v>1005</v>
      </c>
    </row>
    <row r="146" spans="1:44">
      <c r="A146" s="41" t="str">
        <f t="shared" si="29"/>
        <v>0320</v>
      </c>
      <c r="B146" s="63" t="s">
        <v>955</v>
      </c>
      <c r="C146" s="43" t="str">
        <f>IF(TEXT($B146,"0000")="0238","Guangdong Knauf New Build. Material Prod. Co. Ltd.",IF($B146="0139","OAO St. Petersburger Karton-/Polygraphiekombinat",IF(ISERROR(VLOOKUP($B146,$AJ$9:$AJ$29,1,0)),INDEX([1]Tabelle1!$B$1:$B$65536,MATCH(+$B146,[1]Tabelle1!$A$1:$A$65536,0),1),$AI146)))</f>
        <v>Knauf Insulation Holding GmbH</v>
      </c>
      <c r="D146" s="44"/>
      <c r="E146" s="43" t="str">
        <f>IF(B146="4100","Brasilien",IF(INDEX([2]Firmenliste!$A$9:$D$310,MATCH(TEXT(B146,"0000"),[2]Firmenliste!$B$9:$B$310,0),3)="Vereinigte Arabische Emirate","VAE",IF(INDEX([2]Firmenliste!$A$9:$D$310,MATCH(TEXT(B146,"0000"),[2]Firmenliste!$B$9:$B$310,0),3)="Tschechische Republik","Tschechien",INDEX([2]Firmenliste!$A$9:$D$310,MATCH(TEXT(B146,"0000"),[2]Firmenliste!$B$9:$B$310,0),3))))</f>
        <v>Deutschland</v>
      </c>
      <c r="F146" s="44"/>
      <c r="G146" s="45">
        <v>11.1</v>
      </c>
      <c r="H146" s="46"/>
      <c r="I146" s="47">
        <v>10.93</v>
      </c>
      <c r="J146" s="46"/>
      <c r="K146" s="48">
        <v>-6.11</v>
      </c>
      <c r="L146" s="46"/>
      <c r="M146" s="47">
        <v>-5.79</v>
      </c>
      <c r="N146" s="46"/>
      <c r="O146" s="48">
        <v>57.66</v>
      </c>
      <c r="P146" s="46"/>
      <c r="Q146" s="47">
        <v>61.11</v>
      </c>
      <c r="R146" s="49" t="str">
        <f t="shared" si="25"/>
        <v/>
      </c>
      <c r="S146" s="50"/>
      <c r="T146" s="50"/>
      <c r="U146" s="10" t="s">
        <v>1006</v>
      </c>
      <c r="V146" s="10" t="s">
        <v>1006</v>
      </c>
      <c r="W146" s="10" t="s">
        <v>1007</v>
      </c>
      <c r="X146" s="10" t="s">
        <v>1007</v>
      </c>
      <c r="Y146" s="10" t="s">
        <v>1008</v>
      </c>
      <c r="Z146" s="10" t="s">
        <v>1008</v>
      </c>
      <c r="AA146" s="6"/>
      <c r="AB146" s="58" t="str">
        <f t="shared" si="26"/>
        <v>;Märkte_Meldedaten_0320_Gesamtumsatz</v>
      </c>
      <c r="AC146" s="6" t="str">
        <f t="shared" si="26"/>
        <v>;Märkte_Meldedaten_0320_Gesamtumsatz</v>
      </c>
      <c r="AD146" s="6" t="str">
        <f t="shared" si="27"/>
        <v>;Märkte_Meldedaten_0320_EBITDA</v>
      </c>
      <c r="AE146" s="6" t="str">
        <f t="shared" si="27"/>
        <v>;Märkte_Meldedaten_0320_EBITDA</v>
      </c>
      <c r="AF146" s="6" t="str">
        <f t="shared" si="28"/>
        <v>;Märkte_Meldedaten_0320_JÜ</v>
      </c>
      <c r="AG146" s="59" t="str">
        <f t="shared" si="28"/>
        <v>;Märkte_Meldedaten_0320_JÜ</v>
      </c>
      <c r="AH146" s="6"/>
      <c r="AI146" s="6" t="s">
        <v>954</v>
      </c>
      <c r="AJ146" s="6"/>
      <c r="AK146" s="6"/>
      <c r="AL146" s="6"/>
      <c r="AM146" s="6"/>
      <c r="AN146" s="55" t="s">
        <v>1009</v>
      </c>
      <c r="AO146" s="55" t="s">
        <v>1010</v>
      </c>
      <c r="AP146" s="56">
        <v>0</v>
      </c>
      <c r="AQ146" s="55"/>
      <c r="AR146" s="55" t="s">
        <v>912</v>
      </c>
    </row>
    <row r="147" spans="1:44">
      <c r="A147" s="41" t="str">
        <f t="shared" si="29"/>
        <v>4224</v>
      </c>
      <c r="B147" s="63" t="s">
        <v>1011</v>
      </c>
      <c r="C147" s="43" t="str">
        <f>IF(TEXT($B147,"0000")="0238","Guangdong Knauf New Build. Material Prod. Co. Ltd.",IF($B147="0139","OAO St. Petersburger Karton-/Polygraphiekombinat",IF(ISERROR(VLOOKUP($B147,$AJ$9:$AJ$29,1,0)),INDEX([1]Tabelle1!$B$1:$B$65536,MATCH(+$B147,[1]Tabelle1!$A$1:$A$65536,0),1),$AI147)))</f>
        <v>Manson Insulation Products Ltd.</v>
      </c>
      <c r="D147" s="44"/>
      <c r="E147" s="43" t="str">
        <f>IF(B147="4100","Brasilien",IF(INDEX([2]Firmenliste!$A$9:$D$310,MATCH(TEXT(B147,"0000"),[2]Firmenliste!$B$9:$B$310,0),3)="Vereinigte Arabische Emirate","VAE",IF(INDEX([2]Firmenliste!$A$9:$D$310,MATCH(TEXT(B147,"0000"),[2]Firmenliste!$B$9:$B$310,0),3)="Tschechische Republik","Tschechien",INDEX([2]Firmenliste!$A$9:$D$310,MATCH(TEXT(B147,"0000"),[2]Firmenliste!$B$9:$B$310,0),3))))</f>
        <v>Kanada</v>
      </c>
      <c r="F147" s="44"/>
      <c r="G147" s="45">
        <v>56.25</v>
      </c>
      <c r="H147" s="46"/>
      <c r="I147" s="47">
        <v>10.08</v>
      </c>
      <c r="J147" s="46"/>
      <c r="K147" s="48">
        <v>7.88</v>
      </c>
      <c r="L147" s="46"/>
      <c r="M147" s="47">
        <v>1.24</v>
      </c>
      <c r="N147" s="46"/>
      <c r="O147" s="48">
        <v>5.53</v>
      </c>
      <c r="P147" s="46"/>
      <c r="Q147" s="47">
        <v>0.76</v>
      </c>
      <c r="R147" s="49" t="str">
        <f t="shared" si="25"/>
        <v/>
      </c>
      <c r="S147" s="50"/>
      <c r="T147" s="50"/>
      <c r="U147" s="10" t="s">
        <v>1012</v>
      </c>
      <c r="V147" s="10" t="s">
        <v>1012</v>
      </c>
      <c r="W147" s="10" t="s">
        <v>1013</v>
      </c>
      <c r="X147" s="10" t="s">
        <v>1013</v>
      </c>
      <c r="Y147" s="10" t="s">
        <v>1014</v>
      </c>
      <c r="Z147" s="10" t="s">
        <v>1014</v>
      </c>
      <c r="AA147" s="6"/>
      <c r="AB147" s="58" t="str">
        <f t="shared" si="26"/>
        <v>;Märkte_Meldedaten_4224_Gesamtumsatz</v>
      </c>
      <c r="AC147" s="6" t="str">
        <f t="shared" si="26"/>
        <v>;Märkte_Meldedaten_4224_Gesamtumsatz</v>
      </c>
      <c r="AD147" s="6" t="str">
        <f t="shared" si="27"/>
        <v>;Märkte_Meldedaten_4224_EBITDA</v>
      </c>
      <c r="AE147" s="6" t="str">
        <f t="shared" si="27"/>
        <v>;Märkte_Meldedaten_4224_EBITDA</v>
      </c>
      <c r="AF147" s="6" t="str">
        <f t="shared" si="28"/>
        <v>;Märkte_Meldedaten_4224_JÜ</v>
      </c>
      <c r="AG147" s="59" t="str">
        <f t="shared" si="28"/>
        <v>;Märkte_Meldedaten_4224_JÜ</v>
      </c>
      <c r="AH147" s="6"/>
      <c r="AI147" s="6" t="s">
        <v>1015</v>
      </c>
      <c r="AJ147" s="6"/>
      <c r="AK147" s="6"/>
      <c r="AL147" s="6"/>
      <c r="AM147" s="6"/>
      <c r="AN147" s="55" t="s">
        <v>1016</v>
      </c>
      <c r="AO147" s="55" t="s">
        <v>1017</v>
      </c>
      <c r="AP147" s="56">
        <v>-0.3</v>
      </c>
      <c r="AQ147" s="55"/>
      <c r="AR147" s="55" t="s">
        <v>1018</v>
      </c>
    </row>
    <row r="148" spans="1:44">
      <c r="A148" s="41" t="str">
        <f t="shared" si="29"/>
        <v>0255</v>
      </c>
      <c r="B148" s="63" t="s">
        <v>719</v>
      </c>
      <c r="C148" s="64" t="str">
        <f>IF(TEXT($B148,"0000")="0238","Guangdong Knauf New Build. Material Prod. Co. Ltd.",IF($B148="0139","OAO St. Petersburger Karton-/Polygraphiekombinat",IF(ISERROR(VLOOKUP($B148,$AJ$9:$AJ$29,1,0)),INDEX([1]Tabelle1!$B$1:$B$65536,MATCH(+$B148,[1]Tabelle1!$A$1:$A$65536,0),1),$AI148)))</f>
        <v>Knauf Hong Kong Ltd.</v>
      </c>
      <c r="D148" s="44"/>
      <c r="E148" s="64" t="str">
        <f>IF(B148="4100","Brasilien",IF(INDEX([2]Firmenliste!$A$9:$D$310,MATCH(TEXT(B148,"0000"),[2]Firmenliste!$B$9:$B$310,0),3)="Vereinigte Arabische Emirate","VAE",IF(INDEX([2]Firmenliste!$A$9:$D$310,MATCH(TEXT(B148,"0000"),[2]Firmenliste!$B$9:$B$310,0),3)="Tschechische Republik","Tschechien",INDEX([2]Firmenliste!$A$9:$D$310,MATCH(TEXT(B148,"0000"),[2]Firmenliste!$B$9:$B$310,0),3))))</f>
        <v>China</v>
      </c>
      <c r="F148" s="44"/>
      <c r="G148" s="65">
        <v>8.92</v>
      </c>
      <c r="H148" s="46"/>
      <c r="I148" s="66">
        <v>10.08</v>
      </c>
      <c r="J148" s="46"/>
      <c r="K148" s="65">
        <v>0.65</v>
      </c>
      <c r="L148" s="46"/>
      <c r="M148" s="66">
        <v>1.53</v>
      </c>
      <c r="N148" s="46"/>
      <c r="O148" s="65">
        <v>0.53</v>
      </c>
      <c r="P148" s="46"/>
      <c r="Q148" s="66">
        <v>1.26</v>
      </c>
      <c r="R148" s="49" t="str">
        <f t="shared" si="25"/>
        <v/>
      </c>
      <c r="S148" s="50"/>
      <c r="T148" s="50"/>
      <c r="U148" s="10" t="s">
        <v>1019</v>
      </c>
      <c r="V148" s="10" t="s">
        <v>1019</v>
      </c>
      <c r="W148" s="10" t="s">
        <v>1020</v>
      </c>
      <c r="X148" s="10" t="s">
        <v>1020</v>
      </c>
      <c r="Y148" s="10" t="s">
        <v>1021</v>
      </c>
      <c r="Z148" s="10" t="s">
        <v>1021</v>
      </c>
      <c r="AA148" s="6"/>
      <c r="AB148" s="58" t="str">
        <f t="shared" si="26"/>
        <v>;Märkte_Meldedaten_0255_Gesamtumsatz</v>
      </c>
      <c r="AC148" s="6" t="str">
        <f t="shared" si="26"/>
        <v>;Märkte_Meldedaten_0255_Gesamtumsatz</v>
      </c>
      <c r="AD148" s="6" t="str">
        <f t="shared" si="27"/>
        <v>;Märkte_Meldedaten_0255_EBITDA</v>
      </c>
      <c r="AE148" s="6" t="str">
        <f t="shared" si="27"/>
        <v>;Märkte_Meldedaten_0255_EBITDA</v>
      </c>
      <c r="AF148" s="6" t="str">
        <f t="shared" si="28"/>
        <v>;Märkte_Meldedaten_0255_JÜ</v>
      </c>
      <c r="AG148" s="59" t="str">
        <f t="shared" si="28"/>
        <v>;Märkte_Meldedaten_0255_JÜ</v>
      </c>
      <c r="AH148" s="6"/>
      <c r="AI148" s="6" t="s">
        <v>718</v>
      </c>
      <c r="AJ148" s="6"/>
      <c r="AK148" s="6"/>
      <c r="AL148" s="6"/>
      <c r="AM148" s="6"/>
      <c r="AN148" s="55" t="s">
        <v>1022</v>
      </c>
      <c r="AO148" s="55" t="s">
        <v>1023</v>
      </c>
      <c r="AP148" s="56">
        <v>15.3</v>
      </c>
      <c r="AQ148" s="55"/>
      <c r="AR148" s="55" t="s">
        <v>114</v>
      </c>
    </row>
    <row r="149" spans="1:44" s="3" customFormat="1">
      <c r="C149" s="3" t="s">
        <v>40</v>
      </c>
      <c r="G149" s="3">
        <v>0</v>
      </c>
      <c r="I149" s="3">
        <v>0</v>
      </c>
      <c r="K149" s="3">
        <v>0</v>
      </c>
      <c r="M149" s="3">
        <v>0</v>
      </c>
      <c r="O149" s="3">
        <v>0</v>
      </c>
      <c r="Q149" s="3">
        <v>0</v>
      </c>
      <c r="R149" s="49" t="str">
        <f t="shared" si="25"/>
        <v/>
      </c>
      <c r="S149" s="50"/>
      <c r="T149" s="50"/>
      <c r="U149" s="10" t="s">
        <v>1024</v>
      </c>
      <c r="V149" s="10" t="s">
        <v>1024</v>
      </c>
      <c r="W149" s="10" t="s">
        <v>1025</v>
      </c>
      <c r="X149" s="10" t="s">
        <v>1025</v>
      </c>
      <c r="Y149" s="10" t="s">
        <v>1026</v>
      </c>
      <c r="Z149" s="10" t="s">
        <v>1026</v>
      </c>
      <c r="AA149" s="6"/>
      <c r="AB149" s="58" t="str">
        <f t="shared" ref="AB149:AC168" si="30">";Märkte_Meldedaten_"&amp;$B149&amp;"_Gesamtumsatz"</f>
        <v>;Märkte_Meldedaten__Gesamtumsatz</v>
      </c>
      <c r="AC149" s="6" t="str">
        <f t="shared" si="30"/>
        <v>;Märkte_Meldedaten__Gesamtumsatz</v>
      </c>
      <c r="AD149" s="6" t="str">
        <f t="shared" ref="AD149:AE168" si="31">";Märkte_Meldedaten_"&amp;$B149&amp;"_EBITDA"</f>
        <v>;Märkte_Meldedaten__EBITDA</v>
      </c>
      <c r="AE149" s="6" t="str">
        <f t="shared" si="31"/>
        <v>;Märkte_Meldedaten__EBITDA</v>
      </c>
      <c r="AF149" s="6" t="str">
        <f t="shared" ref="AF149:AG168" si="32">";Märkte_Meldedaten_"&amp;$B149&amp;"_JÜ"</f>
        <v>;Märkte_Meldedaten__JÜ</v>
      </c>
      <c r="AG149" s="59" t="str">
        <f t="shared" si="32"/>
        <v>;Märkte_Meldedaten__JÜ</v>
      </c>
      <c r="AH149" s="6"/>
      <c r="AI149" s="6"/>
      <c r="AJ149" s="6"/>
      <c r="AK149" s="6"/>
      <c r="AL149" s="6"/>
      <c r="AM149" s="6"/>
      <c r="AN149" s="55" t="s">
        <v>1027</v>
      </c>
      <c r="AO149" s="55" t="s">
        <v>973</v>
      </c>
      <c r="AP149" s="56">
        <v>-0.1</v>
      </c>
      <c r="AQ149" s="55"/>
      <c r="AR149" s="55" t="s">
        <v>969</v>
      </c>
    </row>
    <row r="150" spans="1:44" s="3" customFormat="1">
      <c r="A150" s="6"/>
      <c r="B150" s="6"/>
      <c r="C150" s="6" t="s">
        <v>1425</v>
      </c>
      <c r="D150" s="6"/>
      <c r="E150" s="6"/>
      <c r="F150" s="6"/>
      <c r="G150" s="6"/>
      <c r="H150" s="6"/>
      <c r="I150" s="8"/>
      <c r="J150" s="6"/>
      <c r="K150" s="6"/>
      <c r="L150" s="6"/>
      <c r="M150" s="8"/>
      <c r="N150" s="6"/>
      <c r="O150" s="6"/>
      <c r="P150" s="6"/>
      <c r="Q150" s="8"/>
      <c r="R150" s="6"/>
      <c r="S150" s="50"/>
      <c r="T150" s="50"/>
      <c r="U150" s="10"/>
      <c r="V150" s="10"/>
      <c r="W150" s="10"/>
      <c r="X150" s="10"/>
      <c r="Y150" s="10"/>
      <c r="Z150" s="10"/>
      <c r="AA150" s="6"/>
      <c r="AB150" s="58" t="str">
        <f t="shared" si="30"/>
        <v>;Märkte_Meldedaten__Gesamtumsatz</v>
      </c>
      <c r="AC150" s="6" t="str">
        <f t="shared" si="30"/>
        <v>;Märkte_Meldedaten__Gesamtumsatz</v>
      </c>
      <c r="AD150" s="6" t="str">
        <f t="shared" si="31"/>
        <v>;Märkte_Meldedaten__EBITDA</v>
      </c>
      <c r="AE150" s="6" t="str">
        <f t="shared" si="31"/>
        <v>;Märkte_Meldedaten__EBITDA</v>
      </c>
      <c r="AF150" s="6" t="str">
        <f t="shared" si="32"/>
        <v>;Märkte_Meldedaten__JÜ</v>
      </c>
      <c r="AG150" s="59" t="str">
        <f t="shared" si="32"/>
        <v>;Märkte_Meldedaten__JÜ</v>
      </c>
      <c r="AH150" s="6"/>
      <c r="AI150" s="6"/>
      <c r="AJ150" s="6"/>
      <c r="AK150" s="6"/>
      <c r="AL150" s="6"/>
      <c r="AM150" s="6"/>
      <c r="AN150" s="55" t="s">
        <v>1028</v>
      </c>
      <c r="AO150" s="55" t="s">
        <v>1029</v>
      </c>
      <c r="AP150" s="56">
        <v>4.0999999999999996</v>
      </c>
      <c r="AQ150" s="55"/>
      <c r="AR150" s="55" t="s">
        <v>167</v>
      </c>
    </row>
    <row r="151" spans="1:44">
      <c r="A151" s="6"/>
      <c r="B151" s="6"/>
      <c r="C151" s="6" t="s">
        <v>1267</v>
      </c>
      <c r="D151" s="6"/>
      <c r="E151" s="6"/>
      <c r="F151" s="6"/>
      <c r="G151" s="6"/>
      <c r="H151" s="6"/>
      <c r="I151" s="8"/>
      <c r="J151" s="6"/>
      <c r="K151" s="6"/>
      <c r="L151" s="6"/>
      <c r="M151" s="8"/>
      <c r="N151" s="6"/>
      <c r="O151" s="6"/>
      <c r="P151" s="6"/>
      <c r="Q151" s="8"/>
      <c r="R151" s="6"/>
      <c r="S151" s="50"/>
      <c r="T151" s="50"/>
      <c r="U151" s="10"/>
      <c r="V151" s="10"/>
      <c r="W151" s="10"/>
      <c r="X151" s="10"/>
      <c r="Y151" s="10"/>
      <c r="Z151" s="10"/>
      <c r="AA151" s="6"/>
      <c r="AB151" s="58" t="str">
        <f t="shared" si="30"/>
        <v>;Märkte_Meldedaten__Gesamtumsatz</v>
      </c>
      <c r="AC151" s="6" t="str">
        <f t="shared" si="30"/>
        <v>;Märkte_Meldedaten__Gesamtumsatz</v>
      </c>
      <c r="AD151" s="6" t="str">
        <f t="shared" si="31"/>
        <v>;Märkte_Meldedaten__EBITDA</v>
      </c>
      <c r="AE151" s="6" t="str">
        <f t="shared" si="31"/>
        <v>;Märkte_Meldedaten__EBITDA</v>
      </c>
      <c r="AF151" s="6" t="str">
        <f t="shared" si="32"/>
        <v>;Märkte_Meldedaten__JÜ</v>
      </c>
      <c r="AG151" s="59" t="str">
        <f t="shared" si="32"/>
        <v>;Märkte_Meldedaten__JÜ</v>
      </c>
      <c r="AH151" s="6"/>
      <c r="AI151" s="6"/>
      <c r="AJ151" s="6"/>
      <c r="AK151" s="6"/>
      <c r="AL151" s="6"/>
      <c r="AM151" s="6"/>
      <c r="AN151" s="55" t="s">
        <v>1030</v>
      </c>
      <c r="AO151" s="55" t="s">
        <v>1031</v>
      </c>
      <c r="AP151" s="56">
        <v>-0.7</v>
      </c>
      <c r="AQ151" s="55"/>
      <c r="AR151" s="55" t="s">
        <v>140</v>
      </c>
    </row>
    <row r="152" spans="1:44" s="3" customFormat="1">
      <c r="A152" s="6"/>
      <c r="B152" s="6"/>
      <c r="C152" s="6" t="s">
        <v>45</v>
      </c>
      <c r="D152" s="6"/>
      <c r="E152" s="6"/>
      <c r="F152" s="6"/>
      <c r="G152" s="6"/>
      <c r="H152" s="6"/>
      <c r="I152" s="8"/>
      <c r="J152" s="6"/>
      <c r="K152" s="6"/>
      <c r="L152" s="6"/>
      <c r="M152" s="8"/>
      <c r="N152" s="6"/>
      <c r="O152" s="6"/>
      <c r="P152" s="6"/>
      <c r="Q152" s="8"/>
      <c r="R152" s="6"/>
      <c r="S152" s="50"/>
      <c r="T152" s="50"/>
      <c r="U152" s="10"/>
      <c r="V152" s="10"/>
      <c r="W152" s="10"/>
      <c r="X152" s="10"/>
      <c r="Y152" s="10"/>
      <c r="Z152" s="10"/>
      <c r="AA152" s="6"/>
      <c r="AB152" s="58" t="str">
        <f t="shared" si="30"/>
        <v>;Märkte_Meldedaten__Gesamtumsatz</v>
      </c>
      <c r="AC152" s="6" t="str">
        <f t="shared" si="30"/>
        <v>;Märkte_Meldedaten__Gesamtumsatz</v>
      </c>
      <c r="AD152" s="6" t="str">
        <f t="shared" si="31"/>
        <v>;Märkte_Meldedaten__EBITDA</v>
      </c>
      <c r="AE152" s="6" t="str">
        <f t="shared" si="31"/>
        <v>;Märkte_Meldedaten__EBITDA</v>
      </c>
      <c r="AF152" s="6" t="str">
        <f t="shared" si="32"/>
        <v>;Märkte_Meldedaten__JÜ</v>
      </c>
      <c r="AG152" s="59" t="str">
        <f t="shared" si="32"/>
        <v>;Märkte_Meldedaten__JÜ</v>
      </c>
      <c r="AH152" s="6"/>
      <c r="AI152" s="6"/>
      <c r="AJ152" s="6"/>
      <c r="AK152" s="6"/>
      <c r="AL152" s="6"/>
      <c r="AM152" s="6"/>
      <c r="AN152" s="55" t="s">
        <v>1032</v>
      </c>
      <c r="AO152" s="55" t="s">
        <v>1033</v>
      </c>
      <c r="AP152" s="56">
        <v>0</v>
      </c>
      <c r="AQ152" s="55"/>
      <c r="AR152" s="55" t="s">
        <v>1034</v>
      </c>
    </row>
    <row r="153" spans="1:44" s="3" customFormat="1">
      <c r="A153" s="6"/>
      <c r="B153" s="6"/>
      <c r="C153" s="6" t="s">
        <v>54</v>
      </c>
      <c r="D153" s="6"/>
      <c r="E153" s="6"/>
      <c r="F153" s="6"/>
      <c r="G153" s="6"/>
      <c r="H153" s="6"/>
      <c r="I153" s="8"/>
      <c r="J153" s="6"/>
      <c r="K153" s="6"/>
      <c r="L153" s="6"/>
      <c r="M153" s="8"/>
      <c r="N153" s="6"/>
      <c r="O153" s="6"/>
      <c r="P153" s="6"/>
      <c r="Q153" s="8"/>
      <c r="R153" s="6"/>
      <c r="S153" s="50"/>
      <c r="T153" s="50"/>
      <c r="U153" s="10"/>
      <c r="V153" s="10"/>
      <c r="W153" s="10"/>
      <c r="X153" s="10"/>
      <c r="Y153" s="10"/>
      <c r="Z153" s="10"/>
      <c r="AA153" s="6"/>
      <c r="AB153" s="58" t="str">
        <f t="shared" si="30"/>
        <v>;Märkte_Meldedaten__Gesamtumsatz</v>
      </c>
      <c r="AC153" s="6" t="str">
        <f t="shared" si="30"/>
        <v>;Märkte_Meldedaten__Gesamtumsatz</v>
      </c>
      <c r="AD153" s="6" t="str">
        <f t="shared" si="31"/>
        <v>;Märkte_Meldedaten__EBITDA</v>
      </c>
      <c r="AE153" s="6" t="str">
        <f t="shared" si="31"/>
        <v>;Märkte_Meldedaten__EBITDA</v>
      </c>
      <c r="AF153" s="6" t="str">
        <f t="shared" si="32"/>
        <v>;Märkte_Meldedaten__JÜ</v>
      </c>
      <c r="AG153" s="59" t="str">
        <f t="shared" si="32"/>
        <v>;Märkte_Meldedaten__JÜ</v>
      </c>
      <c r="AH153" s="6"/>
      <c r="AI153" s="6"/>
      <c r="AJ153" s="6"/>
      <c r="AK153" s="6"/>
      <c r="AL153" s="6"/>
      <c r="AM153" s="6"/>
      <c r="AN153" s="55" t="s">
        <v>1035</v>
      </c>
      <c r="AO153" s="55" t="s">
        <v>1036</v>
      </c>
      <c r="AP153" s="56">
        <v>0.3</v>
      </c>
      <c r="AQ153" s="55"/>
      <c r="AR153" s="55" t="s">
        <v>1037</v>
      </c>
    </row>
    <row r="154" spans="1:44" s="3" customFormat="1">
      <c r="A154" s="6"/>
      <c r="B154" s="6"/>
      <c r="C154" s="6" t="s">
        <v>63</v>
      </c>
      <c r="D154" s="6"/>
      <c r="E154" s="6"/>
      <c r="F154" s="6"/>
      <c r="G154" s="6"/>
      <c r="H154" s="6"/>
      <c r="I154" s="8"/>
      <c r="J154" s="6"/>
      <c r="K154" s="6"/>
      <c r="L154" s="6"/>
      <c r="M154" s="8"/>
      <c r="N154" s="6"/>
      <c r="O154" s="6"/>
      <c r="P154" s="6"/>
      <c r="Q154" s="8"/>
      <c r="R154" s="6"/>
      <c r="S154" s="50"/>
      <c r="T154" s="50"/>
      <c r="U154" s="10"/>
      <c r="V154" s="10"/>
      <c r="W154" s="10"/>
      <c r="X154" s="10"/>
      <c r="Y154" s="10"/>
      <c r="Z154" s="10"/>
      <c r="AA154" s="6"/>
      <c r="AB154" s="58" t="str">
        <f t="shared" si="30"/>
        <v>;Märkte_Meldedaten__Gesamtumsatz</v>
      </c>
      <c r="AC154" s="6" t="str">
        <f t="shared" si="30"/>
        <v>;Märkte_Meldedaten__Gesamtumsatz</v>
      </c>
      <c r="AD154" s="6" t="str">
        <f t="shared" si="31"/>
        <v>;Märkte_Meldedaten__EBITDA</v>
      </c>
      <c r="AE154" s="6" t="str">
        <f t="shared" si="31"/>
        <v>;Märkte_Meldedaten__EBITDA</v>
      </c>
      <c r="AF154" s="6" t="str">
        <f t="shared" si="32"/>
        <v>;Märkte_Meldedaten__JÜ</v>
      </c>
      <c r="AG154" s="59" t="str">
        <f t="shared" si="32"/>
        <v>;Märkte_Meldedaten__JÜ</v>
      </c>
      <c r="AH154" s="6"/>
      <c r="AI154" s="6"/>
      <c r="AJ154" s="6"/>
      <c r="AK154" s="6"/>
      <c r="AL154" s="6"/>
      <c r="AM154" s="6"/>
      <c r="AN154" s="55" t="s">
        <v>1038</v>
      </c>
      <c r="AO154" s="55" t="s">
        <v>1039</v>
      </c>
      <c r="AP154" s="56">
        <v>-0.2</v>
      </c>
      <c r="AQ154" s="55"/>
      <c r="AR154" s="55" t="s">
        <v>1040</v>
      </c>
    </row>
    <row r="155" spans="1:44" s="3" customFormat="1">
      <c r="A155" s="6"/>
      <c r="B155" s="6"/>
      <c r="C155" s="6" t="s">
        <v>71</v>
      </c>
      <c r="D155" s="6"/>
      <c r="E155" s="6"/>
      <c r="F155" s="6"/>
      <c r="G155" s="6"/>
      <c r="H155" s="6"/>
      <c r="I155" s="8"/>
      <c r="J155" s="6"/>
      <c r="K155" s="6"/>
      <c r="L155" s="6"/>
      <c r="M155" s="8"/>
      <c r="N155" s="6"/>
      <c r="O155" s="6"/>
      <c r="P155" s="6"/>
      <c r="Q155" s="8"/>
      <c r="R155" s="6"/>
      <c r="S155" s="50"/>
      <c r="T155" s="50"/>
      <c r="U155" s="10"/>
      <c r="V155" s="10"/>
      <c r="W155" s="10"/>
      <c r="X155" s="10"/>
      <c r="Y155" s="10"/>
      <c r="Z155" s="10"/>
      <c r="AA155" s="6"/>
      <c r="AB155" s="58" t="str">
        <f t="shared" si="30"/>
        <v>;Märkte_Meldedaten__Gesamtumsatz</v>
      </c>
      <c r="AC155" s="6" t="str">
        <f t="shared" si="30"/>
        <v>;Märkte_Meldedaten__Gesamtumsatz</v>
      </c>
      <c r="AD155" s="6" t="str">
        <f t="shared" si="31"/>
        <v>;Märkte_Meldedaten__EBITDA</v>
      </c>
      <c r="AE155" s="6" t="str">
        <f t="shared" si="31"/>
        <v>;Märkte_Meldedaten__EBITDA</v>
      </c>
      <c r="AF155" s="6" t="str">
        <f t="shared" si="32"/>
        <v>;Märkte_Meldedaten__JÜ</v>
      </c>
      <c r="AG155" s="59" t="str">
        <f t="shared" si="32"/>
        <v>;Märkte_Meldedaten__JÜ</v>
      </c>
      <c r="AH155" s="6"/>
      <c r="AI155" s="6"/>
      <c r="AJ155" s="6"/>
      <c r="AK155" s="6"/>
      <c r="AL155" s="6"/>
      <c r="AM155" s="6"/>
      <c r="AN155" s="55" t="s">
        <v>1041</v>
      </c>
      <c r="AO155" s="55" t="s">
        <v>1042</v>
      </c>
      <c r="AP155" s="56">
        <v>0.1</v>
      </c>
      <c r="AQ155" s="55"/>
      <c r="AR155" s="55" t="s">
        <v>1043</v>
      </c>
    </row>
    <row r="156" spans="1:44" s="3" customFormat="1">
      <c r="A156" s="6"/>
      <c r="B156" s="6"/>
      <c r="C156" s="6" t="s">
        <v>80</v>
      </c>
      <c r="D156" s="6"/>
      <c r="E156" s="6"/>
      <c r="F156" s="6"/>
      <c r="G156" s="6"/>
      <c r="H156" s="6"/>
      <c r="I156" s="8"/>
      <c r="J156" s="6"/>
      <c r="K156" s="6"/>
      <c r="L156" s="6"/>
      <c r="M156" s="8"/>
      <c r="N156" s="6"/>
      <c r="O156" s="6"/>
      <c r="P156" s="6"/>
      <c r="Q156" s="8"/>
      <c r="R156" s="6"/>
      <c r="S156" s="50"/>
      <c r="T156" s="50"/>
      <c r="U156" s="10"/>
      <c r="V156" s="10"/>
      <c r="W156" s="10"/>
      <c r="X156" s="10"/>
      <c r="Y156" s="10"/>
      <c r="Z156" s="10"/>
      <c r="AA156" s="6"/>
      <c r="AB156" s="58" t="str">
        <f t="shared" si="30"/>
        <v>;Märkte_Meldedaten__Gesamtumsatz</v>
      </c>
      <c r="AC156" s="6" t="str">
        <f t="shared" si="30"/>
        <v>;Märkte_Meldedaten__Gesamtumsatz</v>
      </c>
      <c r="AD156" s="6" t="str">
        <f t="shared" si="31"/>
        <v>;Märkte_Meldedaten__EBITDA</v>
      </c>
      <c r="AE156" s="6" t="str">
        <f t="shared" si="31"/>
        <v>;Märkte_Meldedaten__EBITDA</v>
      </c>
      <c r="AF156" s="6" t="str">
        <f t="shared" si="32"/>
        <v>;Märkte_Meldedaten__JÜ</v>
      </c>
      <c r="AG156" s="59" t="str">
        <f t="shared" si="32"/>
        <v>;Märkte_Meldedaten__JÜ</v>
      </c>
      <c r="AH156" s="6"/>
      <c r="AI156" s="6"/>
      <c r="AJ156" s="6"/>
      <c r="AK156" s="6"/>
      <c r="AL156" s="6"/>
      <c r="AM156" s="6"/>
      <c r="AN156" s="55" t="s">
        <v>1044</v>
      </c>
      <c r="AO156" s="55" t="s">
        <v>1045</v>
      </c>
      <c r="AP156" s="56">
        <v>0.1</v>
      </c>
      <c r="AQ156" s="55"/>
      <c r="AR156" s="55" t="s">
        <v>757</v>
      </c>
    </row>
    <row r="157" spans="1:44" s="3" customFormat="1">
      <c r="A157" s="6"/>
      <c r="B157" s="6"/>
      <c r="C157" s="6" t="s">
        <v>89</v>
      </c>
      <c r="D157" s="6"/>
      <c r="E157" s="6"/>
      <c r="F157" s="6"/>
      <c r="G157" s="6"/>
      <c r="H157" s="6"/>
      <c r="I157" s="8"/>
      <c r="J157" s="6"/>
      <c r="K157" s="6"/>
      <c r="L157" s="6"/>
      <c r="M157" s="8"/>
      <c r="N157" s="6"/>
      <c r="O157" s="6"/>
      <c r="P157" s="6"/>
      <c r="Q157" s="8"/>
      <c r="R157" s="6"/>
      <c r="S157" s="50"/>
      <c r="T157" s="50"/>
      <c r="U157" s="10"/>
      <c r="V157" s="10"/>
      <c r="W157" s="10"/>
      <c r="X157" s="10"/>
      <c r="Y157" s="10"/>
      <c r="Z157" s="10"/>
      <c r="AA157" s="6"/>
      <c r="AB157" s="58" t="str">
        <f t="shared" si="30"/>
        <v>;Märkte_Meldedaten__Gesamtumsatz</v>
      </c>
      <c r="AC157" s="6" t="str">
        <f t="shared" si="30"/>
        <v>;Märkte_Meldedaten__Gesamtumsatz</v>
      </c>
      <c r="AD157" s="6" t="str">
        <f t="shared" si="31"/>
        <v>;Märkte_Meldedaten__EBITDA</v>
      </c>
      <c r="AE157" s="6" t="str">
        <f t="shared" si="31"/>
        <v>;Märkte_Meldedaten__EBITDA</v>
      </c>
      <c r="AF157" s="6" t="str">
        <f t="shared" si="32"/>
        <v>;Märkte_Meldedaten__JÜ</v>
      </c>
      <c r="AG157" s="59" t="str">
        <f t="shared" si="32"/>
        <v>;Märkte_Meldedaten__JÜ</v>
      </c>
      <c r="AH157" s="6"/>
      <c r="AI157" s="6"/>
      <c r="AJ157" s="6"/>
      <c r="AK157" s="6"/>
      <c r="AL157" s="6"/>
      <c r="AM157" s="6"/>
      <c r="AN157" s="55" t="s">
        <v>1046</v>
      </c>
      <c r="AO157" s="55" t="s">
        <v>1047</v>
      </c>
      <c r="AP157" s="56">
        <v>0</v>
      </c>
      <c r="AQ157" s="55"/>
      <c r="AR157" s="55" t="s">
        <v>1048</v>
      </c>
    </row>
    <row r="158" spans="1:44" s="3" customFormat="1">
      <c r="A158" s="6"/>
      <c r="B158" s="6"/>
      <c r="C158" s="6" t="s">
        <v>99</v>
      </c>
      <c r="D158" s="6"/>
      <c r="E158" s="6"/>
      <c r="F158" s="6"/>
      <c r="G158" s="6"/>
      <c r="H158" s="6"/>
      <c r="I158" s="8"/>
      <c r="J158" s="6"/>
      <c r="K158" s="6"/>
      <c r="L158" s="6"/>
      <c r="M158" s="8"/>
      <c r="N158" s="6"/>
      <c r="O158" s="6"/>
      <c r="P158" s="6"/>
      <c r="Q158" s="8"/>
      <c r="R158" s="6"/>
      <c r="S158" s="50"/>
      <c r="T158" s="50"/>
      <c r="U158" s="10"/>
      <c r="V158" s="10"/>
      <c r="W158" s="10"/>
      <c r="X158" s="10"/>
      <c r="Y158" s="10"/>
      <c r="Z158" s="10"/>
      <c r="AA158" s="6"/>
      <c r="AB158" s="58" t="str">
        <f t="shared" si="30"/>
        <v>;Märkte_Meldedaten__Gesamtumsatz</v>
      </c>
      <c r="AC158" s="6" t="str">
        <f t="shared" si="30"/>
        <v>;Märkte_Meldedaten__Gesamtumsatz</v>
      </c>
      <c r="AD158" s="6" t="str">
        <f t="shared" si="31"/>
        <v>;Märkte_Meldedaten__EBITDA</v>
      </c>
      <c r="AE158" s="6" t="str">
        <f t="shared" si="31"/>
        <v>;Märkte_Meldedaten__EBITDA</v>
      </c>
      <c r="AF158" s="6" t="str">
        <f t="shared" si="32"/>
        <v>;Märkte_Meldedaten__JÜ</v>
      </c>
      <c r="AG158" s="59" t="str">
        <f t="shared" si="32"/>
        <v>;Märkte_Meldedaten__JÜ</v>
      </c>
      <c r="AH158" s="6"/>
      <c r="AI158" s="6"/>
      <c r="AJ158" s="6"/>
      <c r="AK158" s="6"/>
      <c r="AL158" s="6"/>
      <c r="AM158" s="6"/>
      <c r="AN158" s="55" t="s">
        <v>1049</v>
      </c>
      <c r="AO158" s="55" t="s">
        <v>1050</v>
      </c>
      <c r="AP158" s="56">
        <v>-0.4</v>
      </c>
      <c r="AQ158" s="55"/>
      <c r="AR158" s="55" t="s">
        <v>1051</v>
      </c>
    </row>
    <row r="159" spans="1:44" s="3" customFormat="1">
      <c r="A159" s="6"/>
      <c r="B159" s="6"/>
      <c r="C159" s="6" t="s">
        <v>107</v>
      </c>
      <c r="D159" s="6"/>
      <c r="E159" s="6"/>
      <c r="F159" s="6"/>
      <c r="G159" s="6"/>
      <c r="H159" s="6"/>
      <c r="I159" s="8"/>
      <c r="J159" s="6"/>
      <c r="K159" s="6"/>
      <c r="L159" s="6"/>
      <c r="M159" s="8"/>
      <c r="N159" s="6"/>
      <c r="O159" s="6"/>
      <c r="P159" s="6"/>
      <c r="Q159" s="8"/>
      <c r="R159" s="6"/>
      <c r="S159" s="50"/>
      <c r="T159" s="50"/>
      <c r="U159" s="10"/>
      <c r="V159" s="10"/>
      <c r="W159" s="10"/>
      <c r="X159" s="10"/>
      <c r="Y159" s="10"/>
      <c r="Z159" s="10"/>
      <c r="AA159" s="6"/>
      <c r="AB159" s="58" t="str">
        <f t="shared" si="30"/>
        <v>;Märkte_Meldedaten__Gesamtumsatz</v>
      </c>
      <c r="AC159" s="6" t="str">
        <f t="shared" si="30"/>
        <v>;Märkte_Meldedaten__Gesamtumsatz</v>
      </c>
      <c r="AD159" s="6" t="str">
        <f t="shared" si="31"/>
        <v>;Märkte_Meldedaten__EBITDA</v>
      </c>
      <c r="AE159" s="6" t="str">
        <f t="shared" si="31"/>
        <v>;Märkte_Meldedaten__EBITDA</v>
      </c>
      <c r="AF159" s="6" t="str">
        <f t="shared" si="32"/>
        <v>;Märkte_Meldedaten__JÜ</v>
      </c>
      <c r="AG159" s="59" t="str">
        <f t="shared" si="32"/>
        <v>;Märkte_Meldedaten__JÜ</v>
      </c>
      <c r="AH159" s="6"/>
      <c r="AI159" s="6"/>
      <c r="AJ159" s="6"/>
      <c r="AK159" s="6"/>
      <c r="AL159" s="6"/>
      <c r="AM159" s="6"/>
      <c r="AN159" s="55" t="s">
        <v>1052</v>
      </c>
      <c r="AO159" s="55" t="s">
        <v>627</v>
      </c>
      <c r="AP159" s="56">
        <v>3.2</v>
      </c>
      <c r="AQ159" s="55"/>
      <c r="AR159" s="55" t="s">
        <v>623</v>
      </c>
    </row>
    <row r="160" spans="1:44" s="3" customFormat="1">
      <c r="A160" s="6"/>
      <c r="B160" s="6"/>
      <c r="C160" s="6" t="s">
        <v>113</v>
      </c>
      <c r="D160" s="6"/>
      <c r="E160" s="6"/>
      <c r="F160" s="6"/>
      <c r="G160" s="6"/>
      <c r="H160" s="6"/>
      <c r="I160" s="8"/>
      <c r="J160" s="6"/>
      <c r="K160" s="6"/>
      <c r="L160" s="6"/>
      <c r="M160" s="8"/>
      <c r="N160" s="6"/>
      <c r="O160" s="6"/>
      <c r="P160" s="6"/>
      <c r="Q160" s="8"/>
      <c r="R160" s="6"/>
      <c r="S160" s="9"/>
      <c r="T160" s="9"/>
      <c r="U160" s="10"/>
      <c r="V160" s="10"/>
      <c r="W160" s="10"/>
      <c r="X160" s="10"/>
      <c r="Y160" s="10"/>
      <c r="Z160" s="10"/>
      <c r="AA160" s="6"/>
      <c r="AB160" s="58" t="str">
        <f t="shared" si="30"/>
        <v>;Märkte_Meldedaten__Gesamtumsatz</v>
      </c>
      <c r="AC160" s="6" t="str">
        <f t="shared" si="30"/>
        <v>;Märkte_Meldedaten__Gesamtumsatz</v>
      </c>
      <c r="AD160" s="6" t="str">
        <f t="shared" si="31"/>
        <v>;Märkte_Meldedaten__EBITDA</v>
      </c>
      <c r="AE160" s="6" t="str">
        <f t="shared" si="31"/>
        <v>;Märkte_Meldedaten__EBITDA</v>
      </c>
      <c r="AF160" s="6" t="str">
        <f t="shared" si="32"/>
        <v>;Märkte_Meldedaten__JÜ</v>
      </c>
      <c r="AG160" s="59" t="str">
        <f t="shared" si="32"/>
        <v>;Märkte_Meldedaten__JÜ</v>
      </c>
      <c r="AH160" s="6"/>
      <c r="AI160" s="6"/>
      <c r="AJ160" s="6"/>
      <c r="AK160" s="6"/>
      <c r="AL160" s="6"/>
      <c r="AM160" s="6"/>
      <c r="AN160" s="55" t="s">
        <v>1053</v>
      </c>
      <c r="AO160" s="55" t="s">
        <v>595</v>
      </c>
      <c r="AP160" s="56">
        <v>-1.3</v>
      </c>
      <c r="AQ160" s="55"/>
      <c r="AR160" s="55" t="s">
        <v>591</v>
      </c>
    </row>
    <row r="161" spans="1:44">
      <c r="A161" s="6"/>
      <c r="B161" s="6"/>
      <c r="C161" s="6" t="s">
        <v>122</v>
      </c>
      <c r="D161" s="6"/>
      <c r="E161" s="6"/>
      <c r="F161" s="6"/>
      <c r="G161" s="6"/>
      <c r="H161" s="6"/>
      <c r="I161" s="8"/>
      <c r="J161" s="6"/>
      <c r="K161" s="6"/>
      <c r="L161" s="6"/>
      <c r="M161" s="8"/>
      <c r="N161" s="6"/>
      <c r="O161" s="6"/>
      <c r="P161" s="6"/>
      <c r="Q161" s="8"/>
      <c r="R161" s="6"/>
      <c r="S161" s="9"/>
      <c r="T161" s="9"/>
      <c r="U161" s="10"/>
      <c r="V161" s="10"/>
      <c r="W161" s="10"/>
      <c r="X161" s="10"/>
      <c r="Y161" s="10"/>
      <c r="Z161" s="10"/>
      <c r="AA161" s="6"/>
      <c r="AB161" s="58" t="str">
        <f t="shared" si="30"/>
        <v>;Märkte_Meldedaten__Gesamtumsatz</v>
      </c>
      <c r="AC161" s="6" t="str">
        <f t="shared" si="30"/>
        <v>;Märkte_Meldedaten__Gesamtumsatz</v>
      </c>
      <c r="AD161" s="6" t="str">
        <f t="shared" si="31"/>
        <v>;Märkte_Meldedaten__EBITDA</v>
      </c>
      <c r="AE161" s="6" t="str">
        <f t="shared" si="31"/>
        <v>;Märkte_Meldedaten__EBITDA</v>
      </c>
      <c r="AF161" s="6" t="str">
        <f t="shared" si="32"/>
        <v>;Märkte_Meldedaten__JÜ</v>
      </c>
      <c r="AG161" s="59" t="str">
        <f t="shared" si="32"/>
        <v>;Märkte_Meldedaten__JÜ</v>
      </c>
      <c r="AH161" s="6"/>
      <c r="AI161" s="6"/>
      <c r="AJ161" s="6"/>
      <c r="AK161" s="6"/>
      <c r="AL161" s="6"/>
      <c r="AM161" s="6"/>
      <c r="AN161" s="55" t="s">
        <v>1054</v>
      </c>
      <c r="AO161" s="55" t="s">
        <v>1055</v>
      </c>
      <c r="AP161" s="56">
        <v>-0.4</v>
      </c>
      <c r="AQ161" s="55"/>
      <c r="AR161" s="55" t="s">
        <v>1056</v>
      </c>
    </row>
    <row r="162" spans="1:44">
      <c r="A162" s="6"/>
      <c r="B162" s="6"/>
      <c r="C162" s="6" t="s">
        <v>275</v>
      </c>
      <c r="D162" s="6"/>
      <c r="E162" s="6"/>
      <c r="F162" s="6"/>
      <c r="G162" s="6"/>
      <c r="H162" s="6"/>
      <c r="I162" s="8"/>
      <c r="J162" s="6"/>
      <c r="K162" s="6"/>
      <c r="L162" s="6"/>
      <c r="M162" s="8"/>
      <c r="N162" s="6"/>
      <c r="O162" s="6"/>
      <c r="P162" s="6"/>
      <c r="Q162" s="8"/>
      <c r="R162" s="6"/>
      <c r="S162" s="9"/>
      <c r="T162" s="9"/>
      <c r="U162" s="10"/>
      <c r="V162" s="10"/>
      <c r="W162" s="10"/>
      <c r="X162" s="10"/>
      <c r="Y162" s="10"/>
      <c r="Z162" s="10"/>
      <c r="AA162" s="6"/>
      <c r="AB162" s="58" t="str">
        <f t="shared" si="30"/>
        <v>;Märkte_Meldedaten__Gesamtumsatz</v>
      </c>
      <c r="AC162" s="6" t="str">
        <f t="shared" si="30"/>
        <v>;Märkte_Meldedaten__Gesamtumsatz</v>
      </c>
      <c r="AD162" s="6" t="str">
        <f t="shared" si="31"/>
        <v>;Märkte_Meldedaten__EBITDA</v>
      </c>
      <c r="AE162" s="6" t="str">
        <f t="shared" si="31"/>
        <v>;Märkte_Meldedaten__EBITDA</v>
      </c>
      <c r="AF162" s="6" t="str">
        <f t="shared" si="32"/>
        <v>;Märkte_Meldedaten__JÜ</v>
      </c>
      <c r="AG162" s="59" t="str">
        <f t="shared" si="32"/>
        <v>;Märkte_Meldedaten__JÜ</v>
      </c>
      <c r="AH162" s="6"/>
      <c r="AI162" s="6"/>
      <c r="AJ162" s="6"/>
      <c r="AK162" s="6"/>
      <c r="AL162" s="6"/>
      <c r="AM162" s="6"/>
      <c r="AN162" s="55" t="s">
        <v>1057</v>
      </c>
      <c r="AO162" s="55" t="s">
        <v>1058</v>
      </c>
      <c r="AP162" s="56">
        <v>-1.6</v>
      </c>
      <c r="AQ162" s="55"/>
      <c r="AR162" s="55" t="s">
        <v>450</v>
      </c>
    </row>
    <row r="163" spans="1:44">
      <c r="A163" s="6"/>
      <c r="B163" s="6"/>
      <c r="C163" s="6" t="s">
        <v>139</v>
      </c>
      <c r="D163" s="6"/>
      <c r="E163" s="6"/>
      <c r="F163" s="6"/>
      <c r="G163" s="6"/>
      <c r="H163" s="6"/>
      <c r="I163" s="8"/>
      <c r="J163" s="6"/>
      <c r="K163" s="6"/>
      <c r="L163" s="6"/>
      <c r="M163" s="8"/>
      <c r="N163" s="6"/>
      <c r="O163" s="6"/>
      <c r="P163" s="6"/>
      <c r="Q163" s="8"/>
      <c r="R163" s="6"/>
      <c r="S163" s="9"/>
      <c r="T163" s="9"/>
      <c r="U163" s="10"/>
      <c r="V163" s="10"/>
      <c r="W163" s="10"/>
      <c r="X163" s="10"/>
      <c r="Y163" s="10"/>
      <c r="Z163" s="10"/>
      <c r="AA163" s="6"/>
      <c r="AB163" s="58" t="str">
        <f t="shared" si="30"/>
        <v>;Märkte_Meldedaten__Gesamtumsatz</v>
      </c>
      <c r="AC163" s="6" t="str">
        <f t="shared" si="30"/>
        <v>;Märkte_Meldedaten__Gesamtumsatz</v>
      </c>
      <c r="AD163" s="6" t="str">
        <f t="shared" si="31"/>
        <v>;Märkte_Meldedaten__EBITDA</v>
      </c>
      <c r="AE163" s="6" t="str">
        <f t="shared" si="31"/>
        <v>;Märkte_Meldedaten__EBITDA</v>
      </c>
      <c r="AF163" s="6" t="str">
        <f t="shared" si="32"/>
        <v>;Märkte_Meldedaten__JÜ</v>
      </c>
      <c r="AG163" s="59" t="str">
        <f t="shared" si="32"/>
        <v>;Märkte_Meldedaten__JÜ</v>
      </c>
      <c r="AH163" s="6"/>
      <c r="AI163" s="6"/>
      <c r="AJ163" s="6"/>
      <c r="AK163" s="6"/>
      <c r="AL163" s="6"/>
      <c r="AM163" s="6"/>
      <c r="AN163" s="55" t="s">
        <v>1059</v>
      </c>
      <c r="AO163" s="55" t="s">
        <v>904</v>
      </c>
      <c r="AP163" s="56">
        <v>1.7</v>
      </c>
      <c r="AQ163" s="55"/>
      <c r="AR163" s="55" t="s">
        <v>900</v>
      </c>
    </row>
    <row r="164" spans="1:44">
      <c r="A164" s="6"/>
      <c r="B164" s="6"/>
      <c r="C164" s="6" t="s">
        <v>148</v>
      </c>
      <c r="D164" s="6"/>
      <c r="E164" s="6"/>
      <c r="F164" s="6"/>
      <c r="G164" s="6"/>
      <c r="H164" s="6"/>
      <c r="I164" s="8"/>
      <c r="J164" s="6"/>
      <c r="K164" s="6"/>
      <c r="L164" s="6"/>
      <c r="M164" s="8"/>
      <c r="N164" s="6"/>
      <c r="O164" s="6"/>
      <c r="P164" s="6"/>
      <c r="Q164" s="8"/>
      <c r="R164" s="6"/>
      <c r="S164" s="9"/>
      <c r="T164" s="9"/>
      <c r="U164" s="10"/>
      <c r="V164" s="10"/>
      <c r="W164" s="10"/>
      <c r="X164" s="10"/>
      <c r="Y164" s="10"/>
      <c r="Z164" s="10"/>
      <c r="AA164" s="6"/>
      <c r="AB164" s="58" t="str">
        <f t="shared" si="30"/>
        <v>;Märkte_Meldedaten__Gesamtumsatz</v>
      </c>
      <c r="AC164" s="6" t="str">
        <f t="shared" si="30"/>
        <v>;Märkte_Meldedaten__Gesamtumsatz</v>
      </c>
      <c r="AD164" s="6" t="str">
        <f t="shared" si="31"/>
        <v>;Märkte_Meldedaten__EBITDA</v>
      </c>
      <c r="AE164" s="6" t="str">
        <f t="shared" si="31"/>
        <v>;Märkte_Meldedaten__EBITDA</v>
      </c>
      <c r="AF164" s="6" t="str">
        <f t="shared" si="32"/>
        <v>;Märkte_Meldedaten__JÜ</v>
      </c>
      <c r="AG164" s="59" t="str">
        <f t="shared" si="32"/>
        <v>;Märkte_Meldedaten__JÜ</v>
      </c>
      <c r="AH164" s="6"/>
      <c r="AI164" s="6"/>
      <c r="AJ164" s="6"/>
      <c r="AK164" s="6"/>
      <c r="AL164" s="6"/>
      <c r="AM164" s="6"/>
      <c r="AN164" s="55" t="s">
        <v>1060</v>
      </c>
      <c r="AO164" s="55" t="s">
        <v>1061</v>
      </c>
      <c r="AP164" s="56">
        <v>0</v>
      </c>
      <c r="AQ164" s="55"/>
      <c r="AR164" s="55" t="s">
        <v>1062</v>
      </c>
    </row>
    <row r="165" spans="1:44">
      <c r="A165" s="6"/>
      <c r="B165" s="6"/>
      <c r="C165" s="6" t="s">
        <v>157</v>
      </c>
      <c r="D165" s="6"/>
      <c r="E165" s="6"/>
      <c r="F165" s="6"/>
      <c r="G165" s="6"/>
      <c r="H165" s="6"/>
      <c r="I165" s="8"/>
      <c r="J165" s="6"/>
      <c r="K165" s="6"/>
      <c r="L165" s="6"/>
      <c r="M165" s="8"/>
      <c r="N165" s="6"/>
      <c r="O165" s="6"/>
      <c r="P165" s="6"/>
      <c r="Q165" s="8"/>
      <c r="R165" s="6"/>
      <c r="S165" s="9"/>
      <c r="T165" s="9"/>
      <c r="U165" s="10"/>
      <c r="V165" s="10"/>
      <c r="W165" s="10"/>
      <c r="X165" s="10"/>
      <c r="Y165" s="10"/>
      <c r="Z165" s="10"/>
      <c r="AA165" s="6"/>
      <c r="AB165" s="58" t="str">
        <f t="shared" si="30"/>
        <v>;Märkte_Meldedaten__Gesamtumsatz</v>
      </c>
      <c r="AC165" s="6" t="str">
        <f t="shared" si="30"/>
        <v>;Märkte_Meldedaten__Gesamtumsatz</v>
      </c>
      <c r="AD165" s="6" t="str">
        <f t="shared" si="31"/>
        <v>;Märkte_Meldedaten__EBITDA</v>
      </c>
      <c r="AE165" s="6" t="str">
        <f t="shared" si="31"/>
        <v>;Märkte_Meldedaten__EBITDA</v>
      </c>
      <c r="AF165" s="6" t="str">
        <f t="shared" si="32"/>
        <v>;Märkte_Meldedaten__JÜ</v>
      </c>
      <c r="AG165" s="59" t="str">
        <f t="shared" si="32"/>
        <v>;Märkte_Meldedaten__JÜ</v>
      </c>
      <c r="AH165" s="6"/>
      <c r="AI165" s="6"/>
      <c r="AJ165" s="6"/>
      <c r="AK165" s="6"/>
      <c r="AL165" s="6"/>
      <c r="AM165" s="6"/>
      <c r="AN165" s="55" t="s">
        <v>1063</v>
      </c>
      <c r="AO165" s="55" t="s">
        <v>1064</v>
      </c>
      <c r="AP165" s="56">
        <v>0.7</v>
      </c>
      <c r="AQ165" s="55"/>
      <c r="AR165" s="55" t="s">
        <v>1065</v>
      </c>
    </row>
    <row r="166" spans="1:44">
      <c r="A166" s="6"/>
      <c r="B166" s="6"/>
      <c r="C166" s="6" t="s">
        <v>166</v>
      </c>
      <c r="D166" s="6"/>
      <c r="E166" s="6"/>
      <c r="F166" s="6"/>
      <c r="G166" s="6"/>
      <c r="H166" s="6"/>
      <c r="I166" s="8"/>
      <c r="J166" s="6"/>
      <c r="K166" s="6"/>
      <c r="L166" s="6"/>
      <c r="M166" s="8"/>
      <c r="N166" s="6"/>
      <c r="O166" s="6"/>
      <c r="P166" s="6"/>
      <c r="Q166" s="8"/>
      <c r="R166" s="6"/>
      <c r="S166" s="9"/>
      <c r="T166" s="9"/>
      <c r="U166" s="10"/>
      <c r="V166" s="10"/>
      <c r="W166" s="10"/>
      <c r="X166" s="10"/>
      <c r="Y166" s="10"/>
      <c r="Z166" s="10"/>
      <c r="AA166" s="6"/>
      <c r="AB166" s="58" t="str">
        <f t="shared" si="30"/>
        <v>;Märkte_Meldedaten__Gesamtumsatz</v>
      </c>
      <c r="AC166" s="6" t="str">
        <f t="shared" si="30"/>
        <v>;Märkte_Meldedaten__Gesamtumsatz</v>
      </c>
      <c r="AD166" s="6" t="str">
        <f t="shared" si="31"/>
        <v>;Märkte_Meldedaten__EBITDA</v>
      </c>
      <c r="AE166" s="6" t="str">
        <f t="shared" si="31"/>
        <v>;Märkte_Meldedaten__EBITDA</v>
      </c>
      <c r="AF166" s="6" t="str">
        <f t="shared" si="32"/>
        <v>;Märkte_Meldedaten__JÜ</v>
      </c>
      <c r="AG166" s="59" t="str">
        <f t="shared" si="32"/>
        <v>;Märkte_Meldedaten__JÜ</v>
      </c>
      <c r="AH166" s="6"/>
      <c r="AI166" s="6"/>
      <c r="AJ166" s="6"/>
      <c r="AK166" s="6"/>
      <c r="AL166" s="6"/>
      <c r="AM166" s="6"/>
      <c r="AN166" s="55" t="s">
        <v>1066</v>
      </c>
      <c r="AO166" s="55" t="s">
        <v>1067</v>
      </c>
      <c r="AP166" s="56">
        <v>-0.1</v>
      </c>
      <c r="AQ166" s="55"/>
      <c r="AR166" s="55" t="s">
        <v>1068</v>
      </c>
    </row>
    <row r="167" spans="1:44">
      <c r="A167" s="6"/>
      <c r="B167" s="6"/>
      <c r="C167" s="6" t="s">
        <v>706</v>
      </c>
      <c r="D167" s="6"/>
      <c r="E167" s="6"/>
      <c r="F167" s="6"/>
      <c r="G167" s="6"/>
      <c r="H167" s="6"/>
      <c r="I167" s="8"/>
      <c r="J167" s="6"/>
      <c r="K167" s="6"/>
      <c r="L167" s="6"/>
      <c r="M167" s="8"/>
      <c r="N167" s="6"/>
      <c r="O167" s="6"/>
      <c r="P167" s="6"/>
      <c r="Q167" s="8"/>
      <c r="R167" s="6"/>
      <c r="S167" s="9"/>
      <c r="T167" s="9"/>
      <c r="U167" s="10"/>
      <c r="V167" s="10"/>
      <c r="W167" s="10"/>
      <c r="X167" s="10"/>
      <c r="Y167" s="10"/>
      <c r="Z167" s="10"/>
      <c r="AA167" s="6"/>
      <c r="AB167" s="58" t="str">
        <f t="shared" si="30"/>
        <v>;Märkte_Meldedaten__Gesamtumsatz</v>
      </c>
      <c r="AC167" s="6" t="str">
        <f t="shared" si="30"/>
        <v>;Märkte_Meldedaten__Gesamtumsatz</v>
      </c>
      <c r="AD167" s="6" t="str">
        <f t="shared" si="31"/>
        <v>;Märkte_Meldedaten__EBITDA</v>
      </c>
      <c r="AE167" s="6" t="str">
        <f t="shared" si="31"/>
        <v>;Märkte_Meldedaten__EBITDA</v>
      </c>
      <c r="AF167" s="6" t="str">
        <f t="shared" si="32"/>
        <v>;Märkte_Meldedaten__JÜ</v>
      </c>
      <c r="AG167" s="59" t="str">
        <f t="shared" si="32"/>
        <v>;Märkte_Meldedaten__JÜ</v>
      </c>
      <c r="AH167" s="6"/>
      <c r="AI167" s="6"/>
      <c r="AJ167" s="6"/>
      <c r="AK167" s="6"/>
      <c r="AL167" s="6"/>
      <c r="AM167" s="6"/>
      <c r="AN167" s="55" t="s">
        <v>1069</v>
      </c>
      <c r="AO167" s="55" t="s">
        <v>1070</v>
      </c>
      <c r="AP167" s="56">
        <v>-0.3</v>
      </c>
      <c r="AQ167" s="55"/>
      <c r="AR167" s="55" t="s">
        <v>1071</v>
      </c>
    </row>
    <row r="168" spans="1:44">
      <c r="A168" s="6"/>
      <c r="B168" s="6"/>
      <c r="C168" s="6" t="s">
        <v>183</v>
      </c>
      <c r="D168" s="6"/>
      <c r="E168" s="6"/>
      <c r="F168" s="6"/>
      <c r="G168" s="6"/>
      <c r="H168" s="6"/>
      <c r="I168" s="8"/>
      <c r="J168" s="6"/>
      <c r="K168" s="6"/>
      <c r="L168" s="6"/>
      <c r="M168" s="8"/>
      <c r="N168" s="6"/>
      <c r="O168" s="6"/>
      <c r="P168" s="6"/>
      <c r="Q168" s="8"/>
      <c r="R168" s="6"/>
      <c r="S168" s="9"/>
      <c r="T168" s="9"/>
      <c r="U168" s="10"/>
      <c r="V168" s="10"/>
      <c r="W168" s="10"/>
      <c r="X168" s="10"/>
      <c r="Y168" s="10"/>
      <c r="Z168" s="10"/>
      <c r="AA168" s="6"/>
      <c r="AB168" s="58" t="str">
        <f t="shared" si="30"/>
        <v>;Märkte_Meldedaten__Gesamtumsatz</v>
      </c>
      <c r="AC168" s="6" t="str">
        <f t="shared" si="30"/>
        <v>;Märkte_Meldedaten__Gesamtumsatz</v>
      </c>
      <c r="AD168" s="6" t="str">
        <f t="shared" si="31"/>
        <v>;Märkte_Meldedaten__EBITDA</v>
      </c>
      <c r="AE168" s="6" t="str">
        <f t="shared" si="31"/>
        <v>;Märkte_Meldedaten__EBITDA</v>
      </c>
      <c r="AF168" s="6" t="str">
        <f t="shared" si="32"/>
        <v>;Märkte_Meldedaten__JÜ</v>
      </c>
      <c r="AG168" s="59" t="str">
        <f t="shared" si="32"/>
        <v>;Märkte_Meldedaten__JÜ</v>
      </c>
      <c r="AH168" s="6"/>
      <c r="AI168" s="6"/>
      <c r="AJ168" s="6"/>
      <c r="AK168" s="6"/>
      <c r="AL168" s="6"/>
      <c r="AM168" s="6"/>
      <c r="AN168" s="55" t="s">
        <v>1072</v>
      </c>
      <c r="AO168" s="55" t="s">
        <v>481</v>
      </c>
      <c r="AP168" s="56">
        <v>-7.4</v>
      </c>
      <c r="AQ168" s="55"/>
      <c r="AR168" s="55" t="s">
        <v>477</v>
      </c>
    </row>
    <row r="169" spans="1:44">
      <c r="A169" s="6"/>
      <c r="B169" s="6"/>
      <c r="C169" s="6" t="s">
        <v>192</v>
      </c>
      <c r="D169" s="6"/>
      <c r="E169" s="6"/>
      <c r="F169" s="6"/>
      <c r="G169" s="6"/>
      <c r="H169" s="6"/>
      <c r="I169" s="8"/>
      <c r="J169" s="6"/>
      <c r="K169" s="6"/>
      <c r="L169" s="6"/>
      <c r="M169" s="8"/>
      <c r="N169" s="6"/>
      <c r="O169" s="6"/>
      <c r="P169" s="6"/>
      <c r="Q169" s="8"/>
      <c r="R169" s="6"/>
      <c r="S169" s="9"/>
      <c r="T169" s="9"/>
      <c r="U169" s="10"/>
      <c r="V169" s="10"/>
      <c r="W169" s="10"/>
      <c r="X169" s="10"/>
      <c r="Y169" s="10"/>
      <c r="Z169" s="10"/>
      <c r="AA169" s="6"/>
      <c r="AB169" s="58" t="str">
        <f t="shared" ref="AB169:AC188" si="33">";Märkte_Meldedaten_"&amp;$B169&amp;"_Gesamtumsatz"</f>
        <v>;Märkte_Meldedaten__Gesamtumsatz</v>
      </c>
      <c r="AC169" s="6" t="str">
        <f t="shared" si="33"/>
        <v>;Märkte_Meldedaten__Gesamtumsatz</v>
      </c>
      <c r="AD169" s="6" t="str">
        <f t="shared" ref="AD169:AE188" si="34">";Märkte_Meldedaten_"&amp;$B169&amp;"_EBITDA"</f>
        <v>;Märkte_Meldedaten__EBITDA</v>
      </c>
      <c r="AE169" s="6" t="str">
        <f t="shared" si="34"/>
        <v>;Märkte_Meldedaten__EBITDA</v>
      </c>
      <c r="AF169" s="6" t="str">
        <f t="shared" ref="AF169:AG188" si="35">";Märkte_Meldedaten_"&amp;$B169&amp;"_JÜ"</f>
        <v>;Märkte_Meldedaten__JÜ</v>
      </c>
      <c r="AG169" s="59" t="str">
        <f t="shared" si="35"/>
        <v>;Märkte_Meldedaten__JÜ</v>
      </c>
      <c r="AH169" s="6"/>
      <c r="AI169" s="6"/>
      <c r="AJ169" s="6"/>
      <c r="AK169" s="6"/>
      <c r="AL169" s="6"/>
      <c r="AM169" s="6"/>
      <c r="AN169" s="55" t="s">
        <v>1073</v>
      </c>
      <c r="AO169" s="55" t="s">
        <v>1074</v>
      </c>
      <c r="AP169" s="56">
        <v>1</v>
      </c>
      <c r="AQ169" s="55"/>
      <c r="AR169" s="55" t="s">
        <v>1075</v>
      </c>
    </row>
    <row r="170" spans="1:44">
      <c r="A170" s="6"/>
      <c r="B170" s="6"/>
      <c r="C170" s="6" t="s">
        <v>199</v>
      </c>
      <c r="D170" s="6"/>
      <c r="E170" s="6"/>
      <c r="F170" s="6"/>
      <c r="G170" s="6"/>
      <c r="H170" s="6"/>
      <c r="I170" s="8"/>
      <c r="J170" s="6"/>
      <c r="K170" s="6"/>
      <c r="L170" s="6"/>
      <c r="M170" s="8"/>
      <c r="N170" s="6"/>
      <c r="O170" s="6"/>
      <c r="P170" s="6"/>
      <c r="Q170" s="8"/>
      <c r="R170" s="6"/>
      <c r="S170" s="9"/>
      <c r="T170" s="9"/>
      <c r="U170" s="10"/>
      <c r="V170" s="10"/>
      <c r="W170" s="10"/>
      <c r="X170" s="10"/>
      <c r="Y170" s="10"/>
      <c r="Z170" s="10"/>
      <c r="AA170" s="6"/>
      <c r="AB170" s="58" t="str">
        <f t="shared" si="33"/>
        <v>;Märkte_Meldedaten__Gesamtumsatz</v>
      </c>
      <c r="AC170" s="6" t="str">
        <f t="shared" si="33"/>
        <v>;Märkte_Meldedaten__Gesamtumsatz</v>
      </c>
      <c r="AD170" s="6" t="str">
        <f t="shared" si="34"/>
        <v>;Märkte_Meldedaten__EBITDA</v>
      </c>
      <c r="AE170" s="6" t="str">
        <f t="shared" si="34"/>
        <v>;Märkte_Meldedaten__EBITDA</v>
      </c>
      <c r="AF170" s="6" t="str">
        <f t="shared" si="35"/>
        <v>;Märkte_Meldedaten__JÜ</v>
      </c>
      <c r="AG170" s="59" t="str">
        <f t="shared" si="35"/>
        <v>;Märkte_Meldedaten__JÜ</v>
      </c>
      <c r="AH170" s="6"/>
      <c r="AI170" s="6"/>
      <c r="AJ170" s="6"/>
      <c r="AK170" s="6"/>
      <c r="AL170" s="6"/>
      <c r="AM170" s="6"/>
      <c r="AN170" s="55" t="s">
        <v>1076</v>
      </c>
      <c r="AO170" s="55" t="s">
        <v>1077</v>
      </c>
      <c r="AP170" s="56">
        <v>0.1</v>
      </c>
      <c r="AQ170" s="55"/>
      <c r="AR170" s="55" t="s">
        <v>1078</v>
      </c>
    </row>
    <row r="171" spans="1:44">
      <c r="A171" s="6"/>
      <c r="B171" s="6"/>
      <c r="C171" s="6" t="s">
        <v>207</v>
      </c>
      <c r="D171" s="6"/>
      <c r="E171" s="6"/>
      <c r="F171" s="6"/>
      <c r="G171" s="6"/>
      <c r="H171" s="6"/>
      <c r="I171" s="8"/>
      <c r="J171" s="6"/>
      <c r="K171" s="6"/>
      <c r="L171" s="6"/>
      <c r="M171" s="8"/>
      <c r="N171" s="6"/>
      <c r="O171" s="6"/>
      <c r="P171" s="6"/>
      <c r="Q171" s="8"/>
      <c r="R171" s="6"/>
      <c r="S171" s="9"/>
      <c r="T171" s="9"/>
      <c r="U171" s="10"/>
      <c r="V171" s="10"/>
      <c r="W171" s="10"/>
      <c r="X171" s="10"/>
      <c r="Y171" s="10"/>
      <c r="Z171" s="10"/>
      <c r="AA171" s="6"/>
      <c r="AB171" s="58" t="str">
        <f t="shared" si="33"/>
        <v>;Märkte_Meldedaten__Gesamtumsatz</v>
      </c>
      <c r="AC171" s="6" t="str">
        <f t="shared" si="33"/>
        <v>;Märkte_Meldedaten__Gesamtumsatz</v>
      </c>
      <c r="AD171" s="6" t="str">
        <f t="shared" si="34"/>
        <v>;Märkte_Meldedaten__EBITDA</v>
      </c>
      <c r="AE171" s="6" t="str">
        <f t="shared" si="34"/>
        <v>;Märkte_Meldedaten__EBITDA</v>
      </c>
      <c r="AF171" s="6" t="str">
        <f t="shared" si="35"/>
        <v>;Märkte_Meldedaten__JÜ</v>
      </c>
      <c r="AG171" s="59" t="str">
        <f t="shared" si="35"/>
        <v>;Märkte_Meldedaten__JÜ</v>
      </c>
      <c r="AH171" s="6"/>
      <c r="AI171" s="6"/>
      <c r="AJ171" s="6"/>
      <c r="AK171" s="6"/>
      <c r="AL171" s="6"/>
      <c r="AM171" s="6"/>
      <c r="AN171" s="55" t="s">
        <v>1079</v>
      </c>
      <c r="AO171" s="55" t="s">
        <v>1080</v>
      </c>
      <c r="AP171" s="56">
        <v>-0.4</v>
      </c>
      <c r="AQ171" s="55"/>
      <c r="AR171" s="55" t="s">
        <v>809</v>
      </c>
    </row>
    <row r="172" spans="1:44">
      <c r="A172" s="6"/>
      <c r="B172" s="6"/>
      <c r="C172" s="6" t="s">
        <v>83</v>
      </c>
      <c r="D172" s="6"/>
      <c r="E172" s="6"/>
      <c r="F172" s="6"/>
      <c r="G172" s="6"/>
      <c r="H172" s="6"/>
      <c r="I172" s="8"/>
      <c r="J172" s="6"/>
      <c r="K172" s="6"/>
      <c r="L172" s="6"/>
      <c r="M172" s="8"/>
      <c r="N172" s="6"/>
      <c r="O172" s="6"/>
      <c r="P172" s="6"/>
      <c r="Q172" s="8"/>
      <c r="R172" s="6"/>
      <c r="S172" s="9"/>
      <c r="T172" s="9"/>
      <c r="U172" s="10"/>
      <c r="V172" s="10"/>
      <c r="W172" s="10"/>
      <c r="X172" s="10"/>
      <c r="Y172" s="10"/>
      <c r="Z172" s="10"/>
      <c r="AA172" s="6"/>
      <c r="AB172" s="58" t="str">
        <f t="shared" si="33"/>
        <v>;Märkte_Meldedaten__Gesamtumsatz</v>
      </c>
      <c r="AC172" s="6" t="str">
        <f t="shared" si="33"/>
        <v>;Märkte_Meldedaten__Gesamtumsatz</v>
      </c>
      <c r="AD172" s="6" t="str">
        <f t="shared" si="34"/>
        <v>;Märkte_Meldedaten__EBITDA</v>
      </c>
      <c r="AE172" s="6" t="str">
        <f t="shared" si="34"/>
        <v>;Märkte_Meldedaten__EBITDA</v>
      </c>
      <c r="AF172" s="6" t="str">
        <f t="shared" si="35"/>
        <v>;Märkte_Meldedaten__JÜ</v>
      </c>
      <c r="AG172" s="59" t="str">
        <f t="shared" si="35"/>
        <v>;Märkte_Meldedaten__JÜ</v>
      </c>
      <c r="AH172" s="6"/>
      <c r="AI172" s="6"/>
      <c r="AJ172" s="6"/>
      <c r="AK172" s="6"/>
      <c r="AL172" s="6"/>
      <c r="AM172" s="6"/>
      <c r="AN172" s="55" t="s">
        <v>1081</v>
      </c>
      <c r="AO172" s="55" t="s">
        <v>1082</v>
      </c>
      <c r="AP172" s="56">
        <v>2</v>
      </c>
      <c r="AQ172" s="55"/>
      <c r="AR172" s="55" t="s">
        <v>836</v>
      </c>
    </row>
    <row r="173" spans="1:44">
      <c r="A173" s="6"/>
      <c r="B173" s="6"/>
      <c r="C173" s="6" t="s">
        <v>221</v>
      </c>
      <c r="D173" s="6"/>
      <c r="E173" s="6"/>
      <c r="F173" s="6"/>
      <c r="G173" s="6"/>
      <c r="H173" s="6"/>
      <c r="I173" s="8"/>
      <c r="J173" s="6"/>
      <c r="K173" s="6"/>
      <c r="L173" s="6"/>
      <c r="M173" s="8"/>
      <c r="N173" s="6"/>
      <c r="O173" s="6"/>
      <c r="P173" s="6"/>
      <c r="Q173" s="8"/>
      <c r="R173" s="6"/>
      <c r="S173" s="9"/>
      <c r="T173" s="9"/>
      <c r="U173" s="10"/>
      <c r="V173" s="10"/>
      <c r="W173" s="10"/>
      <c r="X173" s="10"/>
      <c r="Y173" s="10"/>
      <c r="Z173" s="10"/>
      <c r="AA173" s="6"/>
      <c r="AB173" s="58" t="str">
        <f t="shared" si="33"/>
        <v>;Märkte_Meldedaten__Gesamtumsatz</v>
      </c>
      <c r="AC173" s="6" t="str">
        <f t="shared" si="33"/>
        <v>;Märkte_Meldedaten__Gesamtumsatz</v>
      </c>
      <c r="AD173" s="6" t="str">
        <f t="shared" si="34"/>
        <v>;Märkte_Meldedaten__EBITDA</v>
      </c>
      <c r="AE173" s="6" t="str">
        <f t="shared" si="34"/>
        <v>;Märkte_Meldedaten__EBITDA</v>
      </c>
      <c r="AF173" s="6" t="str">
        <f t="shared" si="35"/>
        <v>;Märkte_Meldedaten__JÜ</v>
      </c>
      <c r="AG173" s="59" t="str">
        <f t="shared" si="35"/>
        <v>;Märkte_Meldedaten__JÜ</v>
      </c>
      <c r="AH173" s="6"/>
      <c r="AI173" s="6"/>
      <c r="AJ173" s="6"/>
      <c r="AK173" s="6"/>
      <c r="AL173" s="6"/>
      <c r="AM173" s="6"/>
      <c r="AN173" s="55" t="s">
        <v>1083</v>
      </c>
      <c r="AO173" s="55" t="s">
        <v>832</v>
      </c>
      <c r="AP173" s="56">
        <v>1.5</v>
      </c>
      <c r="AQ173" s="55"/>
      <c r="AR173" s="55" t="s">
        <v>828</v>
      </c>
    </row>
    <row r="174" spans="1:44">
      <c r="A174" s="6"/>
      <c r="B174" s="6"/>
      <c r="C174" s="6" t="s">
        <v>229</v>
      </c>
      <c r="D174" s="6"/>
      <c r="E174" s="6"/>
      <c r="F174" s="6"/>
      <c r="G174" s="6"/>
      <c r="H174" s="6"/>
      <c r="I174" s="8"/>
      <c r="J174" s="6"/>
      <c r="K174" s="6"/>
      <c r="L174" s="6"/>
      <c r="M174" s="8"/>
      <c r="N174" s="6"/>
      <c r="O174" s="6"/>
      <c r="P174" s="6"/>
      <c r="Q174" s="8"/>
      <c r="R174" s="6"/>
      <c r="S174" s="9"/>
      <c r="T174" s="9"/>
      <c r="U174" s="10"/>
      <c r="V174" s="10"/>
      <c r="W174" s="10"/>
      <c r="X174" s="10"/>
      <c r="Y174" s="10"/>
      <c r="Z174" s="10"/>
      <c r="AA174" s="6"/>
      <c r="AB174" s="58" t="str">
        <f t="shared" si="33"/>
        <v>;Märkte_Meldedaten__Gesamtumsatz</v>
      </c>
      <c r="AC174" s="6" t="str">
        <f t="shared" si="33"/>
        <v>;Märkte_Meldedaten__Gesamtumsatz</v>
      </c>
      <c r="AD174" s="6" t="str">
        <f t="shared" si="34"/>
        <v>;Märkte_Meldedaten__EBITDA</v>
      </c>
      <c r="AE174" s="6" t="str">
        <f t="shared" si="34"/>
        <v>;Märkte_Meldedaten__EBITDA</v>
      </c>
      <c r="AF174" s="6" t="str">
        <f t="shared" si="35"/>
        <v>;Märkte_Meldedaten__JÜ</v>
      </c>
      <c r="AG174" s="59" t="str">
        <f t="shared" si="35"/>
        <v>;Märkte_Meldedaten__JÜ</v>
      </c>
      <c r="AH174" s="6"/>
      <c r="AI174" s="6"/>
      <c r="AJ174" s="6"/>
      <c r="AK174" s="6"/>
      <c r="AL174" s="6"/>
      <c r="AM174" s="6"/>
      <c r="AN174" s="55" t="s">
        <v>1084</v>
      </c>
      <c r="AO174" s="55" t="s">
        <v>1085</v>
      </c>
      <c r="AP174" s="56">
        <v>1.9</v>
      </c>
      <c r="AQ174" s="55"/>
      <c r="AR174" s="55" t="s">
        <v>64</v>
      </c>
    </row>
    <row r="175" spans="1:44">
      <c r="A175" s="6"/>
      <c r="B175" s="6"/>
      <c r="C175" s="6" t="s">
        <v>237</v>
      </c>
      <c r="D175" s="6"/>
      <c r="E175" s="6"/>
      <c r="F175" s="6"/>
      <c r="G175" s="6"/>
      <c r="H175" s="6"/>
      <c r="I175" s="8"/>
      <c r="J175" s="6"/>
      <c r="K175" s="6"/>
      <c r="L175" s="6"/>
      <c r="M175" s="8"/>
      <c r="N175" s="6"/>
      <c r="O175" s="6"/>
      <c r="P175" s="6"/>
      <c r="Q175" s="8"/>
      <c r="R175" s="6"/>
      <c r="S175" s="9"/>
      <c r="T175" s="9"/>
      <c r="U175" s="10"/>
      <c r="V175" s="10"/>
      <c r="W175" s="10"/>
      <c r="X175" s="10"/>
      <c r="Y175" s="10"/>
      <c r="Z175" s="10"/>
      <c r="AA175" s="6"/>
      <c r="AB175" s="58" t="str">
        <f t="shared" si="33"/>
        <v>;Märkte_Meldedaten__Gesamtumsatz</v>
      </c>
      <c r="AC175" s="6" t="str">
        <f t="shared" si="33"/>
        <v>;Märkte_Meldedaten__Gesamtumsatz</v>
      </c>
      <c r="AD175" s="6" t="str">
        <f t="shared" si="34"/>
        <v>;Märkte_Meldedaten__EBITDA</v>
      </c>
      <c r="AE175" s="6" t="str">
        <f t="shared" si="34"/>
        <v>;Märkte_Meldedaten__EBITDA</v>
      </c>
      <c r="AF175" s="6" t="str">
        <f t="shared" si="35"/>
        <v>;Märkte_Meldedaten__JÜ</v>
      </c>
      <c r="AG175" s="59" t="str">
        <f t="shared" si="35"/>
        <v>;Märkte_Meldedaten__JÜ</v>
      </c>
      <c r="AH175" s="6"/>
      <c r="AI175" s="6"/>
      <c r="AJ175" s="6"/>
      <c r="AK175" s="6"/>
      <c r="AL175" s="6"/>
      <c r="AM175" s="6"/>
      <c r="AN175" s="55" t="s">
        <v>1086</v>
      </c>
      <c r="AO175" s="55" t="s">
        <v>1087</v>
      </c>
      <c r="AP175" s="56">
        <v>0</v>
      </c>
      <c r="AQ175" s="55"/>
      <c r="AR175" s="55" t="s">
        <v>1088</v>
      </c>
    </row>
    <row r="176" spans="1:44">
      <c r="A176" s="6"/>
      <c r="B176" s="6"/>
      <c r="C176" s="6" t="s">
        <v>885</v>
      </c>
      <c r="D176" s="6"/>
      <c r="E176" s="6"/>
      <c r="F176" s="6"/>
      <c r="G176" s="6"/>
      <c r="H176" s="6"/>
      <c r="I176" s="8"/>
      <c r="J176" s="6"/>
      <c r="K176" s="6"/>
      <c r="L176" s="6"/>
      <c r="M176" s="8"/>
      <c r="N176" s="6"/>
      <c r="O176" s="6"/>
      <c r="P176" s="6"/>
      <c r="Q176" s="8"/>
      <c r="R176" s="6"/>
      <c r="S176" s="9"/>
      <c r="T176" s="9"/>
      <c r="U176" s="10"/>
      <c r="V176" s="10"/>
      <c r="W176" s="10"/>
      <c r="X176" s="10"/>
      <c r="Y176" s="10"/>
      <c r="Z176" s="10"/>
      <c r="AA176" s="6"/>
      <c r="AB176" s="58" t="str">
        <f t="shared" si="33"/>
        <v>;Märkte_Meldedaten__Gesamtumsatz</v>
      </c>
      <c r="AC176" s="6" t="str">
        <f t="shared" si="33"/>
        <v>;Märkte_Meldedaten__Gesamtumsatz</v>
      </c>
      <c r="AD176" s="6" t="str">
        <f t="shared" si="34"/>
        <v>;Märkte_Meldedaten__EBITDA</v>
      </c>
      <c r="AE176" s="6" t="str">
        <f t="shared" si="34"/>
        <v>;Märkte_Meldedaten__EBITDA</v>
      </c>
      <c r="AF176" s="6" t="str">
        <f t="shared" si="35"/>
        <v>;Märkte_Meldedaten__JÜ</v>
      </c>
      <c r="AG176" s="59" t="str">
        <f t="shared" si="35"/>
        <v>;Märkte_Meldedaten__JÜ</v>
      </c>
      <c r="AH176" s="6"/>
      <c r="AI176" s="6"/>
      <c r="AJ176" s="6"/>
      <c r="AK176" s="6"/>
      <c r="AL176" s="6"/>
      <c r="AM176" s="6"/>
      <c r="AN176" s="55" t="s">
        <v>1089</v>
      </c>
      <c r="AO176" s="55" t="s">
        <v>1090</v>
      </c>
      <c r="AP176" s="56">
        <v>1.2</v>
      </c>
      <c r="AQ176" s="55"/>
      <c r="AR176" s="55" t="s">
        <v>1091</v>
      </c>
    </row>
    <row r="177" spans="1:44">
      <c r="A177" s="6"/>
      <c r="B177" s="6"/>
      <c r="C177" s="6" t="s">
        <v>253</v>
      </c>
      <c r="D177" s="6"/>
      <c r="E177" s="6"/>
      <c r="F177" s="6"/>
      <c r="G177" s="6"/>
      <c r="H177" s="6"/>
      <c r="I177" s="8"/>
      <c r="J177" s="6"/>
      <c r="K177" s="6"/>
      <c r="L177" s="6"/>
      <c r="M177" s="8"/>
      <c r="N177" s="6"/>
      <c r="O177" s="6"/>
      <c r="P177" s="6"/>
      <c r="Q177" s="8"/>
      <c r="R177" s="6"/>
      <c r="S177" s="9"/>
      <c r="T177" s="9"/>
      <c r="U177" s="10"/>
      <c r="V177" s="10"/>
      <c r="W177" s="10"/>
      <c r="X177" s="10"/>
      <c r="Y177" s="10"/>
      <c r="Z177" s="10"/>
      <c r="AA177" s="6"/>
      <c r="AB177" s="58" t="str">
        <f t="shared" si="33"/>
        <v>;Märkte_Meldedaten__Gesamtumsatz</v>
      </c>
      <c r="AC177" s="6" t="str">
        <f t="shared" si="33"/>
        <v>;Märkte_Meldedaten__Gesamtumsatz</v>
      </c>
      <c r="AD177" s="6" t="str">
        <f t="shared" si="34"/>
        <v>;Märkte_Meldedaten__EBITDA</v>
      </c>
      <c r="AE177" s="6" t="str">
        <f t="shared" si="34"/>
        <v>;Märkte_Meldedaten__EBITDA</v>
      </c>
      <c r="AF177" s="6" t="str">
        <f t="shared" si="35"/>
        <v>;Märkte_Meldedaten__JÜ</v>
      </c>
      <c r="AG177" s="59" t="str">
        <f t="shared" si="35"/>
        <v>;Märkte_Meldedaten__JÜ</v>
      </c>
      <c r="AH177" s="6"/>
      <c r="AI177" s="6"/>
      <c r="AJ177" s="6"/>
      <c r="AK177" s="6"/>
      <c r="AL177" s="6"/>
      <c r="AM177" s="6"/>
      <c r="AN177" s="55" t="s">
        <v>1092</v>
      </c>
      <c r="AO177" s="55" t="s">
        <v>1093</v>
      </c>
      <c r="AP177" s="56">
        <v>0.2</v>
      </c>
      <c r="AQ177" s="55"/>
      <c r="AR177" s="55" t="s">
        <v>1094</v>
      </c>
    </row>
    <row r="178" spans="1:44">
      <c r="A178" s="6"/>
      <c r="B178" s="6"/>
      <c r="C178" s="6" t="s">
        <v>260</v>
      </c>
      <c r="D178" s="6"/>
      <c r="E178" s="6"/>
      <c r="F178" s="6"/>
      <c r="G178" s="6"/>
      <c r="H178" s="6"/>
      <c r="I178" s="8"/>
      <c r="J178" s="6"/>
      <c r="K178" s="6"/>
      <c r="L178" s="6"/>
      <c r="M178" s="8"/>
      <c r="N178" s="6"/>
      <c r="O178" s="6"/>
      <c r="P178" s="6"/>
      <c r="Q178" s="8"/>
      <c r="R178" s="6"/>
      <c r="S178" s="9"/>
      <c r="T178" s="9"/>
      <c r="U178" s="10"/>
      <c r="V178" s="10"/>
      <c r="W178" s="10"/>
      <c r="X178" s="10"/>
      <c r="Y178" s="10"/>
      <c r="Z178" s="10"/>
      <c r="AA178" s="6"/>
      <c r="AB178" s="58" t="str">
        <f t="shared" si="33"/>
        <v>;Märkte_Meldedaten__Gesamtumsatz</v>
      </c>
      <c r="AC178" s="6" t="str">
        <f t="shared" si="33"/>
        <v>;Märkte_Meldedaten__Gesamtumsatz</v>
      </c>
      <c r="AD178" s="6" t="str">
        <f t="shared" si="34"/>
        <v>;Märkte_Meldedaten__EBITDA</v>
      </c>
      <c r="AE178" s="6" t="str">
        <f t="shared" si="34"/>
        <v>;Märkte_Meldedaten__EBITDA</v>
      </c>
      <c r="AF178" s="6" t="str">
        <f t="shared" si="35"/>
        <v>;Märkte_Meldedaten__JÜ</v>
      </c>
      <c r="AG178" s="59" t="str">
        <f t="shared" si="35"/>
        <v>;Märkte_Meldedaten__JÜ</v>
      </c>
      <c r="AH178" s="6"/>
      <c r="AI178" s="6"/>
      <c r="AJ178" s="6"/>
      <c r="AK178" s="6"/>
      <c r="AL178" s="6"/>
      <c r="AM178" s="6"/>
      <c r="AN178" s="55" t="s">
        <v>1095</v>
      </c>
      <c r="AO178" s="55" t="s">
        <v>1096</v>
      </c>
      <c r="AP178" s="56">
        <v>0</v>
      </c>
      <c r="AQ178" s="55"/>
      <c r="AR178" s="55" t="s">
        <v>1097</v>
      </c>
    </row>
    <row r="179" spans="1:44">
      <c r="A179" s="6"/>
      <c r="B179" s="6"/>
      <c r="C179" s="6" t="s">
        <v>265</v>
      </c>
      <c r="D179" s="6"/>
      <c r="E179" s="6"/>
      <c r="F179" s="6"/>
      <c r="G179" s="6"/>
      <c r="H179" s="6"/>
      <c r="I179" s="8"/>
      <c r="J179" s="6"/>
      <c r="K179" s="6"/>
      <c r="L179" s="6"/>
      <c r="M179" s="8"/>
      <c r="N179" s="6"/>
      <c r="O179" s="6"/>
      <c r="P179" s="6"/>
      <c r="Q179" s="8"/>
      <c r="R179" s="6"/>
      <c r="S179" s="9"/>
      <c r="T179" s="9"/>
      <c r="U179" s="10"/>
      <c r="V179" s="10"/>
      <c r="W179" s="10"/>
      <c r="X179" s="10"/>
      <c r="Y179" s="10"/>
      <c r="Z179" s="10"/>
      <c r="AA179" s="6"/>
      <c r="AB179" s="58" t="str">
        <f t="shared" si="33"/>
        <v>;Märkte_Meldedaten__Gesamtumsatz</v>
      </c>
      <c r="AC179" s="6" t="str">
        <f t="shared" si="33"/>
        <v>;Märkte_Meldedaten__Gesamtumsatz</v>
      </c>
      <c r="AD179" s="6" t="str">
        <f t="shared" si="34"/>
        <v>;Märkte_Meldedaten__EBITDA</v>
      </c>
      <c r="AE179" s="6" t="str">
        <f t="shared" si="34"/>
        <v>;Märkte_Meldedaten__EBITDA</v>
      </c>
      <c r="AF179" s="6" t="str">
        <f t="shared" si="35"/>
        <v>;Märkte_Meldedaten__JÜ</v>
      </c>
      <c r="AG179" s="59" t="str">
        <f t="shared" si="35"/>
        <v>;Märkte_Meldedaten__JÜ</v>
      </c>
      <c r="AH179" s="6"/>
      <c r="AI179" s="6"/>
      <c r="AJ179" s="6"/>
      <c r="AK179" s="6"/>
      <c r="AL179" s="6"/>
      <c r="AM179" s="6"/>
      <c r="AN179" s="55" t="s">
        <v>1098</v>
      </c>
      <c r="AO179" s="55" t="s">
        <v>1099</v>
      </c>
      <c r="AP179" s="56">
        <v>0</v>
      </c>
      <c r="AQ179" s="55"/>
      <c r="AR179" s="55" t="s">
        <v>844</v>
      </c>
    </row>
    <row r="180" spans="1:44">
      <c r="A180" s="6"/>
      <c r="B180" s="6"/>
      <c r="C180" s="6" t="s">
        <v>273</v>
      </c>
      <c r="D180" s="6"/>
      <c r="E180" s="6"/>
      <c r="F180" s="6"/>
      <c r="G180" s="6"/>
      <c r="H180" s="6"/>
      <c r="I180" s="8"/>
      <c r="J180" s="6"/>
      <c r="K180" s="6"/>
      <c r="L180" s="6"/>
      <c r="M180" s="8"/>
      <c r="N180" s="6"/>
      <c r="O180" s="6"/>
      <c r="P180" s="6"/>
      <c r="Q180" s="8"/>
      <c r="R180" s="6"/>
      <c r="S180" s="9"/>
      <c r="T180" s="9"/>
      <c r="U180" s="10"/>
      <c r="V180" s="10"/>
      <c r="W180" s="10"/>
      <c r="X180" s="10"/>
      <c r="Y180" s="10"/>
      <c r="Z180" s="10"/>
      <c r="AA180" s="6"/>
      <c r="AB180" s="58" t="str">
        <f t="shared" si="33"/>
        <v>;Märkte_Meldedaten__Gesamtumsatz</v>
      </c>
      <c r="AC180" s="6" t="str">
        <f t="shared" si="33"/>
        <v>;Märkte_Meldedaten__Gesamtumsatz</v>
      </c>
      <c r="AD180" s="6" t="str">
        <f t="shared" si="34"/>
        <v>;Märkte_Meldedaten__EBITDA</v>
      </c>
      <c r="AE180" s="6" t="str">
        <f t="shared" si="34"/>
        <v>;Märkte_Meldedaten__EBITDA</v>
      </c>
      <c r="AF180" s="6" t="str">
        <f t="shared" si="35"/>
        <v>;Märkte_Meldedaten__JÜ</v>
      </c>
      <c r="AG180" s="59" t="str">
        <f t="shared" si="35"/>
        <v>;Märkte_Meldedaten__JÜ</v>
      </c>
      <c r="AH180" s="6"/>
      <c r="AI180" s="6"/>
      <c r="AJ180" s="6"/>
      <c r="AK180" s="6"/>
      <c r="AL180" s="6"/>
      <c r="AM180" s="6"/>
      <c r="AN180" s="55" t="s">
        <v>1100</v>
      </c>
      <c r="AO180" s="55" t="s">
        <v>1101</v>
      </c>
      <c r="AP180" s="56">
        <v>-2.8</v>
      </c>
      <c r="AQ180" s="55"/>
      <c r="AR180" s="55" t="s">
        <v>108</v>
      </c>
    </row>
    <row r="181" spans="1:44">
      <c r="A181" s="6"/>
      <c r="B181" s="6"/>
      <c r="C181" s="6" t="s">
        <v>279</v>
      </c>
      <c r="D181" s="6"/>
      <c r="E181" s="6"/>
      <c r="F181" s="6"/>
      <c r="G181" s="6"/>
      <c r="H181" s="6"/>
      <c r="I181" s="8"/>
      <c r="J181" s="6"/>
      <c r="K181" s="6"/>
      <c r="L181" s="6"/>
      <c r="M181" s="8"/>
      <c r="N181" s="6"/>
      <c r="O181" s="6"/>
      <c r="P181" s="6"/>
      <c r="Q181" s="8"/>
      <c r="R181" s="6"/>
      <c r="S181" s="9"/>
      <c r="T181" s="9"/>
      <c r="U181" s="10"/>
      <c r="V181" s="10"/>
      <c r="W181" s="10"/>
      <c r="X181" s="10"/>
      <c r="Y181" s="10"/>
      <c r="Z181" s="10"/>
      <c r="AA181" s="6"/>
      <c r="AB181" s="58" t="str">
        <f t="shared" si="33"/>
        <v>;Märkte_Meldedaten__Gesamtumsatz</v>
      </c>
      <c r="AC181" s="6" t="str">
        <f t="shared" si="33"/>
        <v>;Märkte_Meldedaten__Gesamtumsatz</v>
      </c>
      <c r="AD181" s="6" t="str">
        <f t="shared" si="34"/>
        <v>;Märkte_Meldedaten__EBITDA</v>
      </c>
      <c r="AE181" s="6" t="str">
        <f t="shared" si="34"/>
        <v>;Märkte_Meldedaten__EBITDA</v>
      </c>
      <c r="AF181" s="6" t="str">
        <f t="shared" si="35"/>
        <v>;Märkte_Meldedaten__JÜ</v>
      </c>
      <c r="AG181" s="59" t="str">
        <f t="shared" si="35"/>
        <v>;Märkte_Meldedaten__JÜ</v>
      </c>
      <c r="AH181" s="6"/>
      <c r="AI181" s="6"/>
      <c r="AJ181" s="6"/>
      <c r="AK181" s="6"/>
      <c r="AL181" s="6"/>
      <c r="AM181" s="6"/>
      <c r="AN181" s="55" t="s">
        <v>1102</v>
      </c>
      <c r="AO181" s="55" t="s">
        <v>1103</v>
      </c>
      <c r="AP181" s="56">
        <v>0</v>
      </c>
      <c r="AQ181" s="55"/>
      <c r="AR181" s="55" t="s">
        <v>1104</v>
      </c>
    </row>
    <row r="182" spans="1:44">
      <c r="A182" s="6"/>
      <c r="B182" s="6"/>
      <c r="C182" s="6" t="s">
        <v>286</v>
      </c>
      <c r="D182" s="6"/>
      <c r="E182" s="6"/>
      <c r="F182" s="6"/>
      <c r="G182" s="6"/>
      <c r="H182" s="6"/>
      <c r="I182" s="8"/>
      <c r="J182" s="6"/>
      <c r="K182" s="6"/>
      <c r="L182" s="6"/>
      <c r="M182" s="8"/>
      <c r="N182" s="6"/>
      <c r="O182" s="6"/>
      <c r="P182" s="6"/>
      <c r="Q182" s="8"/>
      <c r="R182" s="6"/>
      <c r="S182" s="9"/>
      <c r="T182" s="9"/>
      <c r="U182" s="10"/>
      <c r="V182" s="10"/>
      <c r="W182" s="10"/>
      <c r="X182" s="10"/>
      <c r="Y182" s="10"/>
      <c r="Z182" s="10"/>
      <c r="AA182" s="6"/>
      <c r="AB182" s="58" t="str">
        <f t="shared" si="33"/>
        <v>;Märkte_Meldedaten__Gesamtumsatz</v>
      </c>
      <c r="AC182" s="6" t="str">
        <f t="shared" si="33"/>
        <v>;Märkte_Meldedaten__Gesamtumsatz</v>
      </c>
      <c r="AD182" s="6" t="str">
        <f t="shared" si="34"/>
        <v>;Märkte_Meldedaten__EBITDA</v>
      </c>
      <c r="AE182" s="6" t="str">
        <f t="shared" si="34"/>
        <v>;Märkte_Meldedaten__EBITDA</v>
      </c>
      <c r="AF182" s="6" t="str">
        <f t="shared" si="35"/>
        <v>;Märkte_Meldedaten__JÜ</v>
      </c>
      <c r="AG182" s="59" t="str">
        <f t="shared" si="35"/>
        <v>;Märkte_Meldedaten__JÜ</v>
      </c>
      <c r="AH182" s="6"/>
      <c r="AI182" s="6"/>
      <c r="AJ182" s="6"/>
      <c r="AK182" s="6"/>
      <c r="AL182" s="6"/>
      <c r="AM182" s="6"/>
      <c r="AN182" s="55" t="s">
        <v>1105</v>
      </c>
      <c r="AO182" s="55" t="s">
        <v>1106</v>
      </c>
      <c r="AP182" s="56">
        <v>-0.1</v>
      </c>
      <c r="AQ182" s="55"/>
      <c r="AR182" s="55" t="s">
        <v>1107</v>
      </c>
    </row>
    <row r="183" spans="1:44">
      <c r="A183" s="6"/>
      <c r="B183" s="6"/>
      <c r="C183" s="6" t="s">
        <v>292</v>
      </c>
      <c r="D183" s="6"/>
      <c r="E183" s="6"/>
      <c r="F183" s="6"/>
      <c r="G183" s="6"/>
      <c r="H183" s="6"/>
      <c r="I183" s="8"/>
      <c r="J183" s="6"/>
      <c r="K183" s="6"/>
      <c r="L183" s="6"/>
      <c r="M183" s="8"/>
      <c r="N183" s="6"/>
      <c r="O183" s="6"/>
      <c r="P183" s="6"/>
      <c r="Q183" s="8"/>
      <c r="R183" s="6"/>
      <c r="S183" s="9"/>
      <c r="T183" s="9"/>
      <c r="U183" s="10"/>
      <c r="V183" s="10"/>
      <c r="W183" s="10"/>
      <c r="X183" s="10"/>
      <c r="Y183" s="10"/>
      <c r="Z183" s="10"/>
      <c r="AA183" s="6"/>
      <c r="AB183" s="58" t="str">
        <f t="shared" si="33"/>
        <v>;Märkte_Meldedaten__Gesamtumsatz</v>
      </c>
      <c r="AC183" s="6" t="str">
        <f t="shared" si="33"/>
        <v>;Märkte_Meldedaten__Gesamtumsatz</v>
      </c>
      <c r="AD183" s="6" t="str">
        <f t="shared" si="34"/>
        <v>;Märkte_Meldedaten__EBITDA</v>
      </c>
      <c r="AE183" s="6" t="str">
        <f t="shared" si="34"/>
        <v>;Märkte_Meldedaten__EBITDA</v>
      </c>
      <c r="AF183" s="6" t="str">
        <f t="shared" si="35"/>
        <v>;Märkte_Meldedaten__JÜ</v>
      </c>
      <c r="AG183" s="59" t="str">
        <f t="shared" si="35"/>
        <v>;Märkte_Meldedaten__JÜ</v>
      </c>
      <c r="AH183" s="6"/>
      <c r="AI183" s="6"/>
      <c r="AJ183" s="6"/>
      <c r="AK183" s="6"/>
      <c r="AL183" s="6"/>
      <c r="AM183" s="6"/>
      <c r="AN183" s="55" t="s">
        <v>1108</v>
      </c>
      <c r="AO183" s="55" t="s">
        <v>361</v>
      </c>
      <c r="AP183" s="56">
        <v>4.3</v>
      </c>
      <c r="AQ183" s="55"/>
      <c r="AR183" s="55" t="s">
        <v>357</v>
      </c>
    </row>
    <row r="184" spans="1:44">
      <c r="A184" s="6"/>
      <c r="B184" s="6"/>
      <c r="C184" s="6" t="s">
        <v>201</v>
      </c>
      <c r="D184" s="6"/>
      <c r="E184" s="6"/>
      <c r="F184" s="6"/>
      <c r="G184" s="6"/>
      <c r="H184" s="6"/>
      <c r="I184" s="8"/>
      <c r="J184" s="6"/>
      <c r="K184" s="6"/>
      <c r="L184" s="6"/>
      <c r="M184" s="8"/>
      <c r="N184" s="6"/>
      <c r="O184" s="6"/>
      <c r="P184" s="6"/>
      <c r="Q184" s="8"/>
      <c r="R184" s="6"/>
      <c r="S184" s="9"/>
      <c r="T184" s="9"/>
      <c r="U184" s="10"/>
      <c r="V184" s="10"/>
      <c r="W184" s="10"/>
      <c r="X184" s="10"/>
      <c r="Y184" s="10"/>
      <c r="Z184" s="10"/>
      <c r="AA184" s="6"/>
      <c r="AB184" s="58" t="str">
        <f t="shared" si="33"/>
        <v>;Märkte_Meldedaten__Gesamtumsatz</v>
      </c>
      <c r="AC184" s="6" t="str">
        <f t="shared" si="33"/>
        <v>;Märkte_Meldedaten__Gesamtumsatz</v>
      </c>
      <c r="AD184" s="6" t="str">
        <f t="shared" si="34"/>
        <v>;Märkte_Meldedaten__EBITDA</v>
      </c>
      <c r="AE184" s="6" t="str">
        <f t="shared" si="34"/>
        <v>;Märkte_Meldedaten__EBITDA</v>
      </c>
      <c r="AF184" s="6" t="str">
        <f t="shared" si="35"/>
        <v>;Märkte_Meldedaten__JÜ</v>
      </c>
      <c r="AG184" s="59" t="str">
        <f t="shared" si="35"/>
        <v>;Märkte_Meldedaten__JÜ</v>
      </c>
      <c r="AH184" s="6"/>
      <c r="AI184" s="6"/>
      <c r="AJ184" s="6"/>
      <c r="AK184" s="6"/>
      <c r="AL184" s="6"/>
      <c r="AM184" s="6"/>
      <c r="AN184" s="55" t="s">
        <v>1109</v>
      </c>
      <c r="AO184" s="55" t="s">
        <v>237</v>
      </c>
      <c r="AP184" s="56">
        <v>1.8</v>
      </c>
      <c r="AQ184" s="55"/>
      <c r="AR184" s="55" t="s">
        <v>233</v>
      </c>
    </row>
    <row r="185" spans="1:44">
      <c r="A185" s="6"/>
      <c r="B185" s="6"/>
      <c r="C185" s="6" t="s">
        <v>303</v>
      </c>
      <c r="D185" s="6"/>
      <c r="E185" s="6"/>
      <c r="F185" s="6"/>
      <c r="G185" s="6"/>
      <c r="H185" s="6"/>
      <c r="I185" s="8"/>
      <c r="J185" s="6"/>
      <c r="K185" s="6"/>
      <c r="L185" s="6"/>
      <c r="M185" s="8"/>
      <c r="N185" s="6"/>
      <c r="O185" s="6"/>
      <c r="P185" s="6"/>
      <c r="Q185" s="8"/>
      <c r="R185" s="6"/>
      <c r="S185" s="9"/>
      <c r="T185" s="9"/>
      <c r="U185" s="10"/>
      <c r="V185" s="10"/>
      <c r="W185" s="10"/>
      <c r="X185" s="10"/>
      <c r="Y185" s="10"/>
      <c r="Z185" s="10"/>
      <c r="AA185" s="6"/>
      <c r="AB185" s="58" t="str">
        <f t="shared" si="33"/>
        <v>;Märkte_Meldedaten__Gesamtumsatz</v>
      </c>
      <c r="AC185" s="6" t="str">
        <f t="shared" si="33"/>
        <v>;Märkte_Meldedaten__Gesamtumsatz</v>
      </c>
      <c r="AD185" s="6" t="str">
        <f t="shared" si="34"/>
        <v>;Märkte_Meldedaten__EBITDA</v>
      </c>
      <c r="AE185" s="6" t="str">
        <f t="shared" si="34"/>
        <v>;Märkte_Meldedaten__EBITDA</v>
      </c>
      <c r="AF185" s="6" t="str">
        <f t="shared" si="35"/>
        <v>;Märkte_Meldedaten__JÜ</v>
      </c>
      <c r="AG185" s="59" t="str">
        <f t="shared" si="35"/>
        <v>;Märkte_Meldedaten__JÜ</v>
      </c>
      <c r="AH185" s="6"/>
      <c r="AI185" s="6"/>
      <c r="AJ185" s="6"/>
      <c r="AK185" s="6"/>
      <c r="AL185" s="6"/>
      <c r="AM185" s="6"/>
      <c r="AN185" s="55" t="s">
        <v>1110</v>
      </c>
      <c r="AO185" s="55" t="s">
        <v>383</v>
      </c>
      <c r="AP185" s="56">
        <v>1.8</v>
      </c>
      <c r="AQ185" s="55"/>
      <c r="AR185" s="55" t="s">
        <v>379</v>
      </c>
    </row>
    <row r="186" spans="1:44">
      <c r="A186" s="6"/>
      <c r="B186" s="6"/>
      <c r="C186" s="6" t="s">
        <v>309</v>
      </c>
      <c r="D186" s="6"/>
      <c r="E186" s="6"/>
      <c r="F186" s="6"/>
      <c r="G186" s="6"/>
      <c r="H186" s="6"/>
      <c r="I186" s="8"/>
      <c r="J186" s="6"/>
      <c r="K186" s="6"/>
      <c r="L186" s="6"/>
      <c r="M186" s="8"/>
      <c r="N186" s="6"/>
      <c r="O186" s="6"/>
      <c r="P186" s="6"/>
      <c r="Q186" s="8"/>
      <c r="R186" s="6"/>
      <c r="S186" s="9"/>
      <c r="T186" s="9"/>
      <c r="U186" s="10"/>
      <c r="V186" s="10"/>
      <c r="W186" s="10"/>
      <c r="X186" s="10"/>
      <c r="Y186" s="10"/>
      <c r="Z186" s="10"/>
      <c r="AA186" s="6"/>
      <c r="AB186" s="58" t="str">
        <f t="shared" si="33"/>
        <v>;Märkte_Meldedaten__Gesamtumsatz</v>
      </c>
      <c r="AC186" s="6" t="str">
        <f t="shared" si="33"/>
        <v>;Märkte_Meldedaten__Gesamtumsatz</v>
      </c>
      <c r="AD186" s="6" t="str">
        <f t="shared" si="34"/>
        <v>;Märkte_Meldedaten__EBITDA</v>
      </c>
      <c r="AE186" s="6" t="str">
        <f t="shared" si="34"/>
        <v>;Märkte_Meldedaten__EBITDA</v>
      </c>
      <c r="AF186" s="6" t="str">
        <f t="shared" si="35"/>
        <v>;Märkte_Meldedaten__JÜ</v>
      </c>
      <c r="AG186" s="59" t="str">
        <f t="shared" si="35"/>
        <v>;Märkte_Meldedaten__JÜ</v>
      </c>
      <c r="AH186" s="6"/>
      <c r="AI186" s="6"/>
      <c r="AJ186" s="6"/>
      <c r="AK186" s="6"/>
      <c r="AL186" s="6"/>
      <c r="AM186" s="6"/>
      <c r="AN186" s="55" t="s">
        <v>1111</v>
      </c>
      <c r="AO186" s="55" t="s">
        <v>253</v>
      </c>
      <c r="AP186" s="56">
        <v>5.8</v>
      </c>
      <c r="AQ186" s="55"/>
      <c r="AR186" s="55" t="s">
        <v>249</v>
      </c>
    </row>
    <row r="187" spans="1:44">
      <c r="A187" s="6"/>
      <c r="B187" s="6"/>
      <c r="C187" s="6" t="s">
        <v>316</v>
      </c>
      <c r="D187" s="6"/>
      <c r="E187" s="6"/>
      <c r="F187" s="6"/>
      <c r="G187" s="6"/>
      <c r="H187" s="6"/>
      <c r="I187" s="8"/>
      <c r="J187" s="6"/>
      <c r="K187" s="6"/>
      <c r="L187" s="6"/>
      <c r="M187" s="8"/>
      <c r="N187" s="6"/>
      <c r="O187" s="6"/>
      <c r="P187" s="6"/>
      <c r="Q187" s="8"/>
      <c r="R187" s="6"/>
      <c r="S187" s="9"/>
      <c r="T187" s="9"/>
      <c r="U187" s="10"/>
      <c r="V187" s="10"/>
      <c r="W187" s="10"/>
      <c r="X187" s="10"/>
      <c r="Y187" s="10"/>
      <c r="Z187" s="10"/>
      <c r="AA187" s="6"/>
      <c r="AB187" s="58" t="str">
        <f t="shared" si="33"/>
        <v>;Märkte_Meldedaten__Gesamtumsatz</v>
      </c>
      <c r="AC187" s="6" t="str">
        <f t="shared" si="33"/>
        <v>;Märkte_Meldedaten__Gesamtumsatz</v>
      </c>
      <c r="AD187" s="6" t="str">
        <f t="shared" si="34"/>
        <v>;Märkte_Meldedaten__EBITDA</v>
      </c>
      <c r="AE187" s="6" t="str">
        <f t="shared" si="34"/>
        <v>;Märkte_Meldedaten__EBITDA</v>
      </c>
      <c r="AF187" s="6" t="str">
        <f t="shared" si="35"/>
        <v>;Märkte_Meldedaten__JÜ</v>
      </c>
      <c r="AG187" s="59" t="str">
        <f t="shared" si="35"/>
        <v>;Märkte_Meldedaten__JÜ</v>
      </c>
      <c r="AH187" s="6"/>
      <c r="AI187" s="6"/>
      <c r="AJ187" s="6"/>
      <c r="AK187" s="6"/>
      <c r="AL187" s="6"/>
      <c r="AM187" s="6"/>
      <c r="AN187" s="55" t="s">
        <v>1112</v>
      </c>
      <c r="AO187" s="55" t="s">
        <v>494</v>
      </c>
      <c r="AP187" s="56">
        <v>3.5</v>
      </c>
      <c r="AQ187" s="55"/>
      <c r="AR187" s="55" t="s">
        <v>490</v>
      </c>
    </row>
    <row r="188" spans="1:44">
      <c r="A188" s="6"/>
      <c r="B188" s="6"/>
      <c r="C188" s="6" t="s">
        <v>324</v>
      </c>
      <c r="D188" s="6"/>
      <c r="E188" s="6"/>
      <c r="F188" s="6"/>
      <c r="G188" s="6"/>
      <c r="H188" s="6"/>
      <c r="I188" s="8"/>
      <c r="J188" s="6"/>
      <c r="K188" s="6"/>
      <c r="L188" s="6"/>
      <c r="M188" s="8"/>
      <c r="N188" s="6"/>
      <c r="O188" s="6"/>
      <c r="P188" s="6"/>
      <c r="Q188" s="8"/>
      <c r="R188" s="6"/>
      <c r="S188" s="9"/>
      <c r="T188" s="9"/>
      <c r="U188" s="10"/>
      <c r="V188" s="10"/>
      <c r="W188" s="10"/>
      <c r="X188" s="10"/>
      <c r="Y188" s="10"/>
      <c r="Z188" s="10"/>
      <c r="AA188" s="6"/>
      <c r="AB188" s="58" t="str">
        <f t="shared" si="33"/>
        <v>;Märkte_Meldedaten__Gesamtumsatz</v>
      </c>
      <c r="AC188" s="6" t="str">
        <f t="shared" si="33"/>
        <v>;Märkte_Meldedaten__Gesamtumsatz</v>
      </c>
      <c r="AD188" s="6" t="str">
        <f t="shared" si="34"/>
        <v>;Märkte_Meldedaten__EBITDA</v>
      </c>
      <c r="AE188" s="6" t="str">
        <f t="shared" si="34"/>
        <v>;Märkte_Meldedaten__EBITDA</v>
      </c>
      <c r="AF188" s="6" t="str">
        <f t="shared" si="35"/>
        <v>;Märkte_Meldedaten__JÜ</v>
      </c>
      <c r="AG188" s="59" t="str">
        <f t="shared" si="35"/>
        <v>;Märkte_Meldedaten__JÜ</v>
      </c>
      <c r="AH188" s="6"/>
      <c r="AI188" s="6"/>
      <c r="AJ188" s="6"/>
      <c r="AK188" s="6"/>
      <c r="AL188" s="6"/>
      <c r="AM188" s="6"/>
      <c r="AN188" s="55" t="s">
        <v>1113</v>
      </c>
      <c r="AO188" s="55" t="s">
        <v>587</v>
      </c>
      <c r="AP188" s="56">
        <v>0.8</v>
      </c>
      <c r="AQ188" s="55"/>
      <c r="AR188" s="55" t="s">
        <v>583</v>
      </c>
    </row>
    <row r="189" spans="1:44">
      <c r="A189" s="6"/>
      <c r="B189" s="6"/>
      <c r="C189" s="6" t="s">
        <v>332</v>
      </c>
      <c r="D189" s="6"/>
      <c r="E189" s="6"/>
      <c r="F189" s="6"/>
      <c r="G189" s="6"/>
      <c r="H189" s="6"/>
      <c r="I189" s="8"/>
      <c r="J189" s="6"/>
      <c r="K189" s="6"/>
      <c r="L189" s="6"/>
      <c r="M189" s="8"/>
      <c r="N189" s="6"/>
      <c r="O189" s="6"/>
      <c r="P189" s="6"/>
      <c r="Q189" s="8"/>
      <c r="R189" s="6"/>
      <c r="S189" s="9"/>
      <c r="T189" s="9"/>
      <c r="U189" s="10"/>
      <c r="V189" s="10"/>
      <c r="W189" s="10"/>
      <c r="X189" s="10"/>
      <c r="Y189" s="10"/>
      <c r="Z189" s="10"/>
      <c r="AA189" s="6"/>
      <c r="AB189" s="58" t="str">
        <f t="shared" ref="AB189:AC208" si="36">";Märkte_Meldedaten_"&amp;$B189&amp;"_Gesamtumsatz"</f>
        <v>;Märkte_Meldedaten__Gesamtumsatz</v>
      </c>
      <c r="AC189" s="6" t="str">
        <f t="shared" si="36"/>
        <v>;Märkte_Meldedaten__Gesamtumsatz</v>
      </c>
      <c r="AD189" s="6" t="str">
        <f t="shared" ref="AD189:AE208" si="37">";Märkte_Meldedaten_"&amp;$B189&amp;"_EBITDA"</f>
        <v>;Märkte_Meldedaten__EBITDA</v>
      </c>
      <c r="AE189" s="6" t="str">
        <f t="shared" si="37"/>
        <v>;Märkte_Meldedaten__EBITDA</v>
      </c>
      <c r="AF189" s="6" t="str">
        <f t="shared" ref="AF189:AG208" si="38">";Märkte_Meldedaten_"&amp;$B189&amp;"_JÜ"</f>
        <v>;Märkte_Meldedaten__JÜ</v>
      </c>
      <c r="AG189" s="59" t="str">
        <f t="shared" si="38"/>
        <v>;Märkte_Meldedaten__JÜ</v>
      </c>
      <c r="AH189" s="6"/>
      <c r="AI189" s="6"/>
      <c r="AJ189" s="6"/>
      <c r="AK189" s="6"/>
      <c r="AL189" s="6"/>
      <c r="AM189" s="6"/>
      <c r="AN189" s="55" t="s">
        <v>1114</v>
      </c>
      <c r="AO189" s="55" t="s">
        <v>603</v>
      </c>
      <c r="AP189" s="56">
        <v>3.3</v>
      </c>
      <c r="AQ189" s="55"/>
      <c r="AR189" s="55" t="s">
        <v>599</v>
      </c>
    </row>
    <row r="190" spans="1:44">
      <c r="A190" s="6"/>
      <c r="B190" s="6"/>
      <c r="C190" s="6" t="s">
        <v>339</v>
      </c>
      <c r="D190" s="6"/>
      <c r="E190" s="6"/>
      <c r="F190" s="6"/>
      <c r="G190" s="6"/>
      <c r="H190" s="6"/>
      <c r="I190" s="8"/>
      <c r="J190" s="6"/>
      <c r="K190" s="6"/>
      <c r="L190" s="6"/>
      <c r="M190" s="8"/>
      <c r="N190" s="6"/>
      <c r="O190" s="6"/>
      <c r="P190" s="6"/>
      <c r="Q190" s="8"/>
      <c r="R190" s="6"/>
      <c r="S190" s="9"/>
      <c r="T190" s="9"/>
      <c r="U190" s="10"/>
      <c r="V190" s="10"/>
      <c r="W190" s="10"/>
      <c r="X190" s="10"/>
      <c r="Y190" s="10"/>
      <c r="Z190" s="10"/>
      <c r="AA190" s="6"/>
      <c r="AB190" s="58" t="str">
        <f t="shared" si="36"/>
        <v>;Märkte_Meldedaten__Gesamtumsatz</v>
      </c>
      <c r="AC190" s="6" t="str">
        <f t="shared" si="36"/>
        <v>;Märkte_Meldedaten__Gesamtumsatz</v>
      </c>
      <c r="AD190" s="6" t="str">
        <f t="shared" si="37"/>
        <v>;Märkte_Meldedaten__EBITDA</v>
      </c>
      <c r="AE190" s="6" t="str">
        <f t="shared" si="37"/>
        <v>;Märkte_Meldedaten__EBITDA</v>
      </c>
      <c r="AF190" s="6" t="str">
        <f t="shared" si="38"/>
        <v>;Märkte_Meldedaten__JÜ</v>
      </c>
      <c r="AG190" s="59" t="str">
        <f t="shared" si="38"/>
        <v>;Märkte_Meldedaten__JÜ</v>
      </c>
      <c r="AH190" s="6"/>
      <c r="AI190" s="6"/>
      <c r="AJ190" s="6"/>
      <c r="AK190" s="6"/>
      <c r="AL190" s="6"/>
      <c r="AM190" s="6"/>
      <c r="AN190" s="55" t="s">
        <v>1115</v>
      </c>
      <c r="AO190" s="55" t="s">
        <v>1116</v>
      </c>
      <c r="AP190" s="56">
        <v>0</v>
      </c>
      <c r="AQ190" s="55"/>
      <c r="AR190" s="55" t="s">
        <v>1117</v>
      </c>
    </row>
    <row r="191" spans="1:44">
      <c r="A191" s="6"/>
      <c r="B191" s="6"/>
      <c r="C191" s="6" t="s">
        <v>347</v>
      </c>
      <c r="D191" s="6"/>
      <c r="E191" s="6"/>
      <c r="F191" s="6"/>
      <c r="G191" s="6"/>
      <c r="H191" s="6"/>
      <c r="I191" s="8"/>
      <c r="J191" s="6"/>
      <c r="K191" s="6"/>
      <c r="L191" s="6"/>
      <c r="M191" s="8"/>
      <c r="N191" s="6"/>
      <c r="O191" s="6"/>
      <c r="P191" s="6"/>
      <c r="Q191" s="8"/>
      <c r="R191" s="6"/>
      <c r="S191" s="9"/>
      <c r="T191" s="9"/>
      <c r="U191" s="10"/>
      <c r="V191" s="10"/>
      <c r="W191" s="10"/>
      <c r="X191" s="10"/>
      <c r="Y191" s="10"/>
      <c r="Z191" s="10"/>
      <c r="AA191" s="6"/>
      <c r="AB191" s="58" t="str">
        <f t="shared" si="36"/>
        <v>;Märkte_Meldedaten__Gesamtumsatz</v>
      </c>
      <c r="AC191" s="6" t="str">
        <f t="shared" si="36"/>
        <v>;Märkte_Meldedaten__Gesamtumsatz</v>
      </c>
      <c r="AD191" s="6" t="str">
        <f t="shared" si="37"/>
        <v>;Märkte_Meldedaten__EBITDA</v>
      </c>
      <c r="AE191" s="6" t="str">
        <f t="shared" si="37"/>
        <v>;Märkte_Meldedaten__EBITDA</v>
      </c>
      <c r="AF191" s="6" t="str">
        <f t="shared" si="38"/>
        <v>;Märkte_Meldedaten__JÜ</v>
      </c>
      <c r="AG191" s="59" t="str">
        <f t="shared" si="38"/>
        <v>;Märkte_Meldedaten__JÜ</v>
      </c>
      <c r="AH191" s="6"/>
      <c r="AI191" s="6"/>
      <c r="AJ191" s="6"/>
      <c r="AK191" s="6"/>
      <c r="AL191" s="6"/>
      <c r="AM191" s="6"/>
      <c r="AN191" s="55" t="s">
        <v>1118</v>
      </c>
      <c r="AO191" s="55" t="s">
        <v>672</v>
      </c>
      <c r="AP191" s="56">
        <v>1.3</v>
      </c>
      <c r="AQ191" s="55"/>
      <c r="AR191" s="55" t="s">
        <v>668</v>
      </c>
    </row>
    <row r="192" spans="1:44">
      <c r="A192" s="6"/>
      <c r="B192" s="6"/>
      <c r="C192" s="6" t="s">
        <v>355</v>
      </c>
      <c r="D192" s="6"/>
      <c r="E192" s="6"/>
      <c r="F192" s="6"/>
      <c r="G192" s="6"/>
      <c r="H192" s="6"/>
      <c r="I192" s="8"/>
      <c r="J192" s="6"/>
      <c r="K192" s="6"/>
      <c r="L192" s="6"/>
      <c r="M192" s="8"/>
      <c r="N192" s="6"/>
      <c r="O192" s="6"/>
      <c r="P192" s="6"/>
      <c r="Q192" s="8"/>
      <c r="R192" s="6"/>
      <c r="S192" s="9"/>
      <c r="T192" s="9"/>
      <c r="U192" s="10"/>
      <c r="V192" s="10"/>
      <c r="W192" s="10"/>
      <c r="X192" s="10"/>
      <c r="Y192" s="10"/>
      <c r="Z192" s="10"/>
      <c r="AA192" s="6"/>
      <c r="AB192" s="58" t="str">
        <f t="shared" si="36"/>
        <v>;Märkte_Meldedaten__Gesamtumsatz</v>
      </c>
      <c r="AC192" s="6" t="str">
        <f t="shared" si="36"/>
        <v>;Märkte_Meldedaten__Gesamtumsatz</v>
      </c>
      <c r="AD192" s="6" t="str">
        <f t="shared" si="37"/>
        <v>;Märkte_Meldedaten__EBITDA</v>
      </c>
      <c r="AE192" s="6" t="str">
        <f t="shared" si="37"/>
        <v>;Märkte_Meldedaten__EBITDA</v>
      </c>
      <c r="AF192" s="6" t="str">
        <f t="shared" si="38"/>
        <v>;Märkte_Meldedaten__JÜ</v>
      </c>
      <c r="AG192" s="59" t="str">
        <f t="shared" si="38"/>
        <v>;Märkte_Meldedaten__JÜ</v>
      </c>
      <c r="AH192" s="6"/>
      <c r="AI192" s="6"/>
      <c r="AJ192" s="6"/>
      <c r="AK192" s="6"/>
      <c r="AL192" s="6"/>
      <c r="AM192" s="6"/>
      <c r="AN192" s="55" t="s">
        <v>1119</v>
      </c>
      <c r="AO192" s="55" t="s">
        <v>508</v>
      </c>
      <c r="AP192" s="56">
        <v>-3.3</v>
      </c>
      <c r="AQ192" s="55"/>
      <c r="AR192" s="55" t="s">
        <v>504</v>
      </c>
    </row>
    <row r="193" spans="1:44">
      <c r="A193" s="6"/>
      <c r="B193" s="6"/>
      <c r="C193" s="6" t="s">
        <v>361</v>
      </c>
      <c r="D193" s="6"/>
      <c r="E193" s="6"/>
      <c r="F193" s="6"/>
      <c r="G193" s="6"/>
      <c r="H193" s="6"/>
      <c r="I193" s="8"/>
      <c r="J193" s="6"/>
      <c r="K193" s="6"/>
      <c r="L193" s="6"/>
      <c r="M193" s="8"/>
      <c r="N193" s="6"/>
      <c r="O193" s="6"/>
      <c r="P193" s="6"/>
      <c r="Q193" s="8"/>
      <c r="R193" s="6"/>
      <c r="S193" s="9"/>
      <c r="T193" s="9"/>
      <c r="U193" s="10"/>
      <c r="V193" s="10"/>
      <c r="W193" s="10"/>
      <c r="X193" s="10"/>
      <c r="Y193" s="10"/>
      <c r="Z193" s="10"/>
      <c r="AA193" s="6"/>
      <c r="AB193" s="58" t="str">
        <f t="shared" si="36"/>
        <v>;Märkte_Meldedaten__Gesamtumsatz</v>
      </c>
      <c r="AC193" s="6" t="str">
        <f t="shared" si="36"/>
        <v>;Märkte_Meldedaten__Gesamtumsatz</v>
      </c>
      <c r="AD193" s="6" t="str">
        <f t="shared" si="37"/>
        <v>;Märkte_Meldedaten__EBITDA</v>
      </c>
      <c r="AE193" s="6" t="str">
        <f t="shared" si="37"/>
        <v>;Märkte_Meldedaten__EBITDA</v>
      </c>
      <c r="AF193" s="6" t="str">
        <f t="shared" si="38"/>
        <v>;Märkte_Meldedaten__JÜ</v>
      </c>
      <c r="AG193" s="59" t="str">
        <f t="shared" si="38"/>
        <v>;Märkte_Meldedaten__JÜ</v>
      </c>
      <c r="AH193" s="6"/>
      <c r="AI193" s="6"/>
      <c r="AJ193" s="6"/>
      <c r="AK193" s="6"/>
      <c r="AL193" s="6"/>
      <c r="AM193" s="6"/>
      <c r="AN193" s="55" t="s">
        <v>1120</v>
      </c>
      <c r="AO193" s="55" t="s">
        <v>1121</v>
      </c>
      <c r="AP193" s="56">
        <v>-0.7</v>
      </c>
      <c r="AQ193" s="55"/>
      <c r="AR193" s="55" t="s">
        <v>1122</v>
      </c>
    </row>
    <row r="194" spans="1:44">
      <c r="A194" s="6"/>
      <c r="B194" s="6"/>
      <c r="C194" s="6" t="s">
        <v>134</v>
      </c>
      <c r="D194" s="6"/>
      <c r="E194" s="6"/>
      <c r="F194" s="6"/>
      <c r="G194" s="6"/>
      <c r="H194" s="6"/>
      <c r="I194" s="8"/>
      <c r="J194" s="6"/>
      <c r="K194" s="6"/>
      <c r="L194" s="6"/>
      <c r="M194" s="8"/>
      <c r="N194" s="6"/>
      <c r="O194" s="6"/>
      <c r="P194" s="6"/>
      <c r="Q194" s="8"/>
      <c r="R194" s="6"/>
      <c r="S194" s="9"/>
      <c r="T194" s="9"/>
      <c r="U194" s="10"/>
      <c r="V194" s="10"/>
      <c r="W194" s="10"/>
      <c r="X194" s="10"/>
      <c r="Y194" s="10"/>
      <c r="Z194" s="10"/>
      <c r="AA194" s="6"/>
      <c r="AB194" s="58" t="str">
        <f t="shared" si="36"/>
        <v>;Märkte_Meldedaten__Gesamtumsatz</v>
      </c>
      <c r="AC194" s="6" t="str">
        <f t="shared" si="36"/>
        <v>;Märkte_Meldedaten__Gesamtumsatz</v>
      </c>
      <c r="AD194" s="6" t="str">
        <f t="shared" si="37"/>
        <v>;Märkte_Meldedaten__EBITDA</v>
      </c>
      <c r="AE194" s="6" t="str">
        <f t="shared" si="37"/>
        <v>;Märkte_Meldedaten__EBITDA</v>
      </c>
      <c r="AF194" s="6" t="str">
        <f t="shared" si="38"/>
        <v>;Märkte_Meldedaten__JÜ</v>
      </c>
      <c r="AG194" s="59" t="str">
        <f t="shared" si="38"/>
        <v>;Märkte_Meldedaten__JÜ</v>
      </c>
      <c r="AH194" s="6"/>
      <c r="AI194" s="6"/>
      <c r="AJ194" s="6"/>
      <c r="AK194" s="6"/>
      <c r="AL194" s="6"/>
      <c r="AM194" s="6"/>
      <c r="AN194" s="55" t="s">
        <v>1123</v>
      </c>
      <c r="AO194" s="55" t="s">
        <v>292</v>
      </c>
      <c r="AP194" s="56">
        <v>-0.3</v>
      </c>
      <c r="AQ194" s="55"/>
      <c r="AR194" s="55" t="s">
        <v>288</v>
      </c>
    </row>
    <row r="195" spans="1:44">
      <c r="A195" s="6"/>
      <c r="B195" s="6"/>
      <c r="C195" s="6" t="s">
        <v>524</v>
      </c>
      <c r="D195" s="6"/>
      <c r="E195" s="6"/>
      <c r="F195" s="6"/>
      <c r="G195" s="6"/>
      <c r="H195" s="6"/>
      <c r="I195" s="8"/>
      <c r="J195" s="6"/>
      <c r="K195" s="6"/>
      <c r="L195" s="6"/>
      <c r="M195" s="8"/>
      <c r="N195" s="6"/>
      <c r="O195" s="6"/>
      <c r="P195" s="6"/>
      <c r="Q195" s="8"/>
      <c r="R195" s="6"/>
      <c r="S195" s="9"/>
      <c r="T195" s="9"/>
      <c r="U195" s="10"/>
      <c r="V195" s="10"/>
      <c r="W195" s="10"/>
      <c r="X195" s="10"/>
      <c r="Y195" s="10"/>
      <c r="Z195" s="10"/>
      <c r="AA195" s="6"/>
      <c r="AB195" s="58" t="str">
        <f t="shared" si="36"/>
        <v>;Märkte_Meldedaten__Gesamtumsatz</v>
      </c>
      <c r="AC195" s="6" t="str">
        <f t="shared" si="36"/>
        <v>;Märkte_Meldedaten__Gesamtumsatz</v>
      </c>
      <c r="AD195" s="6" t="str">
        <f t="shared" si="37"/>
        <v>;Märkte_Meldedaten__EBITDA</v>
      </c>
      <c r="AE195" s="6" t="str">
        <f t="shared" si="37"/>
        <v>;Märkte_Meldedaten__EBITDA</v>
      </c>
      <c r="AF195" s="6" t="str">
        <f t="shared" si="38"/>
        <v>;Märkte_Meldedaten__JÜ</v>
      </c>
      <c r="AG195" s="59" t="str">
        <f t="shared" si="38"/>
        <v>;Märkte_Meldedaten__JÜ</v>
      </c>
      <c r="AH195" s="6"/>
      <c r="AI195" s="6"/>
      <c r="AJ195" s="6"/>
      <c r="AK195" s="6"/>
      <c r="AL195" s="6"/>
      <c r="AM195" s="6"/>
      <c r="AN195" s="55" t="s">
        <v>1124</v>
      </c>
      <c r="AO195" s="55" t="s">
        <v>1125</v>
      </c>
      <c r="AP195" s="56">
        <v>0.2</v>
      </c>
      <c r="AQ195" s="55"/>
      <c r="AR195" s="55" t="s">
        <v>1126</v>
      </c>
    </row>
    <row r="196" spans="1:44">
      <c r="A196" s="6"/>
      <c r="B196" s="6"/>
      <c r="C196" s="6" t="s">
        <v>383</v>
      </c>
      <c r="D196" s="6"/>
      <c r="E196" s="6"/>
      <c r="F196" s="6"/>
      <c r="G196" s="6"/>
      <c r="H196" s="6"/>
      <c r="I196" s="8"/>
      <c r="J196" s="6"/>
      <c r="K196" s="6"/>
      <c r="L196" s="6"/>
      <c r="M196" s="8"/>
      <c r="N196" s="6"/>
      <c r="O196" s="6"/>
      <c r="P196" s="6"/>
      <c r="Q196" s="8"/>
      <c r="R196" s="6"/>
      <c r="S196" s="9"/>
      <c r="T196" s="9"/>
      <c r="U196" s="10"/>
      <c r="V196" s="10"/>
      <c r="W196" s="10"/>
      <c r="X196" s="10"/>
      <c r="Y196" s="10"/>
      <c r="Z196" s="10"/>
      <c r="AA196" s="6"/>
      <c r="AB196" s="58" t="str">
        <f t="shared" si="36"/>
        <v>;Märkte_Meldedaten__Gesamtumsatz</v>
      </c>
      <c r="AC196" s="6" t="str">
        <f t="shared" si="36"/>
        <v>;Märkte_Meldedaten__Gesamtumsatz</v>
      </c>
      <c r="AD196" s="6" t="str">
        <f t="shared" si="37"/>
        <v>;Märkte_Meldedaten__EBITDA</v>
      </c>
      <c r="AE196" s="6" t="str">
        <f t="shared" si="37"/>
        <v>;Märkte_Meldedaten__EBITDA</v>
      </c>
      <c r="AF196" s="6" t="str">
        <f t="shared" si="38"/>
        <v>;Märkte_Meldedaten__JÜ</v>
      </c>
      <c r="AG196" s="59" t="str">
        <f t="shared" si="38"/>
        <v>;Märkte_Meldedaten__JÜ</v>
      </c>
      <c r="AH196" s="6"/>
      <c r="AI196" s="6"/>
      <c r="AJ196" s="6"/>
      <c r="AK196" s="6"/>
      <c r="AL196" s="6"/>
      <c r="AM196" s="6"/>
      <c r="AN196" s="55" t="s">
        <v>1127</v>
      </c>
      <c r="AO196" s="55" t="s">
        <v>870</v>
      </c>
      <c r="AP196" s="56">
        <v>0.1</v>
      </c>
      <c r="AQ196" s="55"/>
      <c r="AR196" s="55" t="s">
        <v>866</v>
      </c>
    </row>
    <row r="197" spans="1:44">
      <c r="A197" s="6"/>
      <c r="B197" s="6"/>
      <c r="C197" s="6" t="s">
        <v>391</v>
      </c>
      <c r="D197" s="6"/>
      <c r="E197" s="6"/>
      <c r="F197" s="6"/>
      <c r="G197" s="6"/>
      <c r="H197" s="6"/>
      <c r="I197" s="8"/>
      <c r="J197" s="6"/>
      <c r="K197" s="6"/>
      <c r="L197" s="6"/>
      <c r="M197" s="8"/>
      <c r="N197" s="6"/>
      <c r="O197" s="6"/>
      <c r="P197" s="6"/>
      <c r="Q197" s="8"/>
      <c r="R197" s="6"/>
      <c r="S197" s="9"/>
      <c r="T197" s="9"/>
      <c r="U197" s="10"/>
      <c r="V197" s="10"/>
      <c r="W197" s="10"/>
      <c r="X197" s="10"/>
      <c r="Y197" s="10"/>
      <c r="Z197" s="10"/>
      <c r="AA197" s="6"/>
      <c r="AB197" s="58" t="str">
        <f t="shared" si="36"/>
        <v>;Märkte_Meldedaten__Gesamtumsatz</v>
      </c>
      <c r="AC197" s="6" t="str">
        <f t="shared" si="36"/>
        <v>;Märkte_Meldedaten__Gesamtumsatz</v>
      </c>
      <c r="AD197" s="6" t="str">
        <f t="shared" si="37"/>
        <v>;Märkte_Meldedaten__EBITDA</v>
      </c>
      <c r="AE197" s="6" t="str">
        <f t="shared" si="37"/>
        <v>;Märkte_Meldedaten__EBITDA</v>
      </c>
      <c r="AF197" s="6" t="str">
        <f t="shared" si="38"/>
        <v>;Märkte_Meldedaten__JÜ</v>
      </c>
      <c r="AG197" s="59" t="str">
        <f t="shared" si="38"/>
        <v>;Märkte_Meldedaten__JÜ</v>
      </c>
      <c r="AH197" s="6"/>
      <c r="AI197" s="6"/>
      <c r="AJ197" s="6"/>
      <c r="AK197" s="6"/>
      <c r="AL197" s="6"/>
      <c r="AM197" s="6"/>
      <c r="AN197" s="55" t="s">
        <v>1128</v>
      </c>
      <c r="AO197" s="55" t="s">
        <v>1129</v>
      </c>
      <c r="AP197" s="56">
        <v>1.8</v>
      </c>
      <c r="AQ197" s="55"/>
      <c r="AR197" s="55" t="s">
        <v>1130</v>
      </c>
    </row>
    <row r="198" spans="1:44">
      <c r="A198" s="6"/>
      <c r="B198" s="6"/>
      <c r="C198" s="6" t="s">
        <v>1242</v>
      </c>
      <c r="D198" s="6"/>
      <c r="E198" s="6"/>
      <c r="F198" s="6"/>
      <c r="G198" s="6"/>
      <c r="H198" s="6"/>
      <c r="I198" s="8"/>
      <c r="J198" s="6"/>
      <c r="K198" s="6"/>
      <c r="L198" s="6"/>
      <c r="M198" s="8"/>
      <c r="N198" s="6"/>
      <c r="O198" s="6"/>
      <c r="P198" s="6"/>
      <c r="Q198" s="8"/>
      <c r="R198" s="6"/>
      <c r="S198" s="9"/>
      <c r="T198" s="9"/>
      <c r="U198" s="10"/>
      <c r="V198" s="10"/>
      <c r="W198" s="10"/>
      <c r="X198" s="10"/>
      <c r="Y198" s="10"/>
      <c r="Z198" s="10"/>
      <c r="AA198" s="6"/>
      <c r="AB198" s="58" t="str">
        <f t="shared" si="36"/>
        <v>;Märkte_Meldedaten__Gesamtumsatz</v>
      </c>
      <c r="AC198" s="6" t="str">
        <f t="shared" si="36"/>
        <v>;Märkte_Meldedaten__Gesamtumsatz</v>
      </c>
      <c r="AD198" s="6" t="str">
        <f t="shared" si="37"/>
        <v>;Märkte_Meldedaten__EBITDA</v>
      </c>
      <c r="AE198" s="6" t="str">
        <f t="shared" si="37"/>
        <v>;Märkte_Meldedaten__EBITDA</v>
      </c>
      <c r="AF198" s="6" t="str">
        <f t="shared" si="38"/>
        <v>;Märkte_Meldedaten__JÜ</v>
      </c>
      <c r="AG198" s="59" t="str">
        <f t="shared" si="38"/>
        <v>;Märkte_Meldedaten__JÜ</v>
      </c>
      <c r="AH198" s="6"/>
      <c r="AI198" s="6"/>
      <c r="AJ198" s="6"/>
      <c r="AK198" s="6"/>
      <c r="AL198" s="6"/>
      <c r="AM198" s="6"/>
      <c r="AN198" s="55" t="s">
        <v>1131</v>
      </c>
      <c r="AO198" s="55" t="s">
        <v>339</v>
      </c>
      <c r="AP198" s="56">
        <v>-0.2</v>
      </c>
      <c r="AQ198" s="55"/>
      <c r="AR198" s="55" t="s">
        <v>335</v>
      </c>
    </row>
    <row r="199" spans="1:44">
      <c r="A199" s="6"/>
      <c r="B199" s="6"/>
      <c r="C199" s="6" t="s">
        <v>404</v>
      </c>
      <c r="D199" s="6"/>
      <c r="E199" s="6"/>
      <c r="F199" s="6"/>
      <c r="G199" s="6"/>
      <c r="H199" s="6"/>
      <c r="I199" s="8"/>
      <c r="J199" s="6"/>
      <c r="K199" s="6"/>
      <c r="L199" s="6"/>
      <c r="M199" s="8"/>
      <c r="N199" s="6"/>
      <c r="O199" s="6"/>
      <c r="P199" s="6"/>
      <c r="Q199" s="8"/>
      <c r="R199" s="6"/>
      <c r="S199" s="9"/>
      <c r="T199" s="9"/>
      <c r="U199" s="10"/>
      <c r="V199" s="10"/>
      <c r="W199" s="10"/>
      <c r="X199" s="10"/>
      <c r="Y199" s="10"/>
      <c r="Z199" s="10"/>
      <c r="AA199" s="6"/>
      <c r="AB199" s="58" t="str">
        <f t="shared" si="36"/>
        <v>;Märkte_Meldedaten__Gesamtumsatz</v>
      </c>
      <c r="AC199" s="6" t="str">
        <f t="shared" si="36"/>
        <v>;Märkte_Meldedaten__Gesamtumsatz</v>
      </c>
      <c r="AD199" s="6" t="str">
        <f t="shared" si="37"/>
        <v>;Märkte_Meldedaten__EBITDA</v>
      </c>
      <c r="AE199" s="6" t="str">
        <f t="shared" si="37"/>
        <v>;Märkte_Meldedaten__EBITDA</v>
      </c>
      <c r="AF199" s="6" t="str">
        <f t="shared" si="38"/>
        <v>;Märkte_Meldedaten__JÜ</v>
      </c>
      <c r="AG199" s="59" t="str">
        <f t="shared" si="38"/>
        <v>;Märkte_Meldedaten__JÜ</v>
      </c>
      <c r="AH199" s="6"/>
      <c r="AI199" s="6"/>
      <c r="AJ199" s="6"/>
      <c r="AK199" s="6"/>
      <c r="AL199" s="6"/>
      <c r="AM199" s="6"/>
      <c r="AN199" s="55" t="s">
        <v>1132</v>
      </c>
      <c r="AO199" s="55" t="s">
        <v>634</v>
      </c>
      <c r="AP199" s="56">
        <v>1.2</v>
      </c>
      <c r="AQ199" s="55"/>
      <c r="AR199" s="55" t="s">
        <v>630</v>
      </c>
    </row>
    <row r="200" spans="1:44">
      <c r="A200" s="6"/>
      <c r="B200" s="6"/>
      <c r="C200" s="6" t="s">
        <v>582</v>
      </c>
      <c r="D200" s="6"/>
      <c r="E200" s="6"/>
      <c r="F200" s="6"/>
      <c r="G200" s="6"/>
      <c r="H200" s="6"/>
      <c r="I200" s="8"/>
      <c r="J200" s="6"/>
      <c r="K200" s="6"/>
      <c r="L200" s="6"/>
      <c r="M200" s="8"/>
      <c r="N200" s="6"/>
      <c r="O200" s="6"/>
      <c r="P200" s="6"/>
      <c r="Q200" s="8"/>
      <c r="R200" s="6"/>
      <c r="S200" s="9"/>
      <c r="T200" s="9"/>
      <c r="U200" s="10"/>
      <c r="V200" s="10"/>
      <c r="W200" s="10"/>
      <c r="X200" s="10"/>
      <c r="Y200" s="10"/>
      <c r="Z200" s="10"/>
      <c r="AA200" s="6"/>
      <c r="AB200" s="58" t="str">
        <f t="shared" si="36"/>
        <v>;Märkte_Meldedaten__Gesamtumsatz</v>
      </c>
      <c r="AC200" s="6" t="str">
        <f t="shared" si="36"/>
        <v>;Märkte_Meldedaten__Gesamtumsatz</v>
      </c>
      <c r="AD200" s="6" t="str">
        <f t="shared" si="37"/>
        <v>;Märkte_Meldedaten__EBITDA</v>
      </c>
      <c r="AE200" s="6" t="str">
        <f t="shared" si="37"/>
        <v>;Märkte_Meldedaten__EBITDA</v>
      </c>
      <c r="AF200" s="6" t="str">
        <f t="shared" si="38"/>
        <v>;Märkte_Meldedaten__JÜ</v>
      </c>
      <c r="AG200" s="59" t="str">
        <f t="shared" si="38"/>
        <v>;Märkte_Meldedaten__JÜ</v>
      </c>
      <c r="AH200" s="6"/>
      <c r="AI200" s="6"/>
      <c r="AJ200" s="6"/>
      <c r="AK200" s="6"/>
      <c r="AL200" s="6"/>
      <c r="AM200" s="6"/>
      <c r="AN200" s="55" t="s">
        <v>1133</v>
      </c>
      <c r="AO200" s="55" t="s">
        <v>1134</v>
      </c>
      <c r="AP200" s="56">
        <v>0</v>
      </c>
      <c r="AQ200" s="55"/>
      <c r="AR200" s="55" t="s">
        <v>1135</v>
      </c>
    </row>
    <row r="201" spans="1:44">
      <c r="A201" s="6"/>
      <c r="B201" s="6"/>
      <c r="C201" s="6" t="s">
        <v>399</v>
      </c>
      <c r="D201" s="6"/>
      <c r="E201" s="6"/>
      <c r="F201" s="6"/>
      <c r="G201" s="6"/>
      <c r="H201" s="6"/>
      <c r="I201" s="8"/>
      <c r="J201" s="6"/>
      <c r="K201" s="6"/>
      <c r="L201" s="6"/>
      <c r="M201" s="8"/>
      <c r="N201" s="6"/>
      <c r="O201" s="6"/>
      <c r="P201" s="6"/>
      <c r="Q201" s="8"/>
      <c r="R201" s="6"/>
      <c r="S201" s="9"/>
      <c r="T201" s="9"/>
      <c r="U201" s="10"/>
      <c r="V201" s="10"/>
      <c r="W201" s="10"/>
      <c r="X201" s="10"/>
      <c r="Y201" s="10"/>
      <c r="Z201" s="10"/>
      <c r="AA201" s="6"/>
      <c r="AB201" s="58" t="str">
        <f t="shared" si="36"/>
        <v>;Märkte_Meldedaten__Gesamtumsatz</v>
      </c>
      <c r="AC201" s="6" t="str">
        <f t="shared" si="36"/>
        <v>;Märkte_Meldedaten__Gesamtumsatz</v>
      </c>
      <c r="AD201" s="6" t="str">
        <f t="shared" si="37"/>
        <v>;Märkte_Meldedaten__EBITDA</v>
      </c>
      <c r="AE201" s="6" t="str">
        <f t="shared" si="37"/>
        <v>;Märkte_Meldedaten__EBITDA</v>
      </c>
      <c r="AF201" s="6" t="str">
        <f t="shared" si="38"/>
        <v>;Märkte_Meldedaten__JÜ</v>
      </c>
      <c r="AG201" s="59" t="str">
        <f t="shared" si="38"/>
        <v>;Märkte_Meldedaten__JÜ</v>
      </c>
      <c r="AH201" s="6"/>
      <c r="AI201" s="6"/>
      <c r="AJ201" s="6"/>
      <c r="AK201" s="6"/>
      <c r="AL201" s="6"/>
      <c r="AM201" s="6"/>
      <c r="AN201" s="55" t="s">
        <v>1136</v>
      </c>
      <c r="AO201" s="55" t="s">
        <v>1137</v>
      </c>
      <c r="AP201" s="56">
        <v>0.7</v>
      </c>
      <c r="AQ201" s="55"/>
      <c r="AR201" s="55" t="s">
        <v>1138</v>
      </c>
    </row>
    <row r="202" spans="1:44">
      <c r="A202" s="6"/>
      <c r="B202" s="6"/>
      <c r="C202" s="6" t="s">
        <v>426</v>
      </c>
      <c r="D202" s="6"/>
      <c r="E202" s="6"/>
      <c r="F202" s="6"/>
      <c r="G202" s="6"/>
      <c r="H202" s="6"/>
      <c r="I202" s="8"/>
      <c r="J202" s="6"/>
      <c r="K202" s="6"/>
      <c r="L202" s="6"/>
      <c r="M202" s="8"/>
      <c r="N202" s="6"/>
      <c r="O202" s="6"/>
      <c r="P202" s="6"/>
      <c r="Q202" s="8"/>
      <c r="R202" s="6"/>
      <c r="S202" s="9"/>
      <c r="T202" s="9"/>
      <c r="U202" s="10"/>
      <c r="V202" s="10"/>
      <c r="W202" s="10"/>
      <c r="X202" s="10"/>
      <c r="Y202" s="10"/>
      <c r="Z202" s="10"/>
      <c r="AA202" s="6"/>
      <c r="AB202" s="58" t="str">
        <f t="shared" si="36"/>
        <v>;Märkte_Meldedaten__Gesamtumsatz</v>
      </c>
      <c r="AC202" s="6" t="str">
        <f t="shared" si="36"/>
        <v>;Märkte_Meldedaten__Gesamtumsatz</v>
      </c>
      <c r="AD202" s="6" t="str">
        <f t="shared" si="37"/>
        <v>;Märkte_Meldedaten__EBITDA</v>
      </c>
      <c r="AE202" s="6" t="str">
        <f t="shared" si="37"/>
        <v>;Märkte_Meldedaten__EBITDA</v>
      </c>
      <c r="AF202" s="6" t="str">
        <f t="shared" si="38"/>
        <v>;Märkte_Meldedaten__JÜ</v>
      </c>
      <c r="AG202" s="59" t="str">
        <f t="shared" si="38"/>
        <v>;Märkte_Meldedaten__JÜ</v>
      </c>
      <c r="AH202" s="6"/>
      <c r="AI202" s="6"/>
      <c r="AJ202" s="6"/>
      <c r="AK202" s="6"/>
      <c r="AL202" s="6"/>
      <c r="AM202" s="6"/>
      <c r="AN202" s="55" t="s">
        <v>1139</v>
      </c>
      <c r="AO202" s="55" t="s">
        <v>1140</v>
      </c>
      <c r="AP202" s="56">
        <v>0.7</v>
      </c>
      <c r="AQ202" s="55"/>
      <c r="AR202" s="55" t="s">
        <v>1141</v>
      </c>
    </row>
    <row r="203" spans="1:44">
      <c r="A203" s="6"/>
      <c r="B203" s="6"/>
      <c r="C203" s="6" t="s">
        <v>432</v>
      </c>
      <c r="D203" s="6"/>
      <c r="E203" s="6"/>
      <c r="F203" s="6"/>
      <c r="G203" s="6"/>
      <c r="H203" s="6"/>
      <c r="I203" s="8"/>
      <c r="J203" s="6"/>
      <c r="K203" s="6"/>
      <c r="L203" s="6"/>
      <c r="M203" s="8"/>
      <c r="N203" s="6"/>
      <c r="O203" s="6"/>
      <c r="P203" s="6"/>
      <c r="Q203" s="8"/>
      <c r="R203" s="6"/>
      <c r="S203" s="9"/>
      <c r="T203" s="9"/>
      <c r="U203" s="10"/>
      <c r="V203" s="10"/>
      <c r="W203" s="10"/>
      <c r="X203" s="10"/>
      <c r="Y203" s="10"/>
      <c r="Z203" s="10"/>
      <c r="AA203" s="6"/>
      <c r="AB203" s="58" t="str">
        <f t="shared" si="36"/>
        <v>;Märkte_Meldedaten__Gesamtumsatz</v>
      </c>
      <c r="AC203" s="6" t="str">
        <f t="shared" si="36"/>
        <v>;Märkte_Meldedaten__Gesamtumsatz</v>
      </c>
      <c r="AD203" s="6" t="str">
        <f t="shared" si="37"/>
        <v>;Märkte_Meldedaten__EBITDA</v>
      </c>
      <c r="AE203" s="6" t="str">
        <f t="shared" si="37"/>
        <v>;Märkte_Meldedaten__EBITDA</v>
      </c>
      <c r="AF203" s="6" t="str">
        <f t="shared" si="38"/>
        <v>;Märkte_Meldedaten__JÜ</v>
      </c>
      <c r="AG203" s="59" t="str">
        <f t="shared" si="38"/>
        <v>;Märkte_Meldedaten__JÜ</v>
      </c>
      <c r="AH203" s="6"/>
      <c r="AI203" s="6"/>
      <c r="AJ203" s="6"/>
      <c r="AK203" s="6"/>
      <c r="AL203" s="6"/>
      <c r="AM203" s="6"/>
      <c r="AN203" s="55" t="s">
        <v>1142</v>
      </c>
      <c r="AO203" s="55" t="s">
        <v>536</v>
      </c>
      <c r="AP203" s="56">
        <v>-1.9</v>
      </c>
      <c r="AQ203" s="55"/>
      <c r="AR203" s="55" t="s">
        <v>532</v>
      </c>
    </row>
    <row r="204" spans="1:44">
      <c r="A204" s="6"/>
      <c r="B204" s="6"/>
      <c r="C204" s="6" t="s">
        <v>1253</v>
      </c>
      <c r="D204" s="6"/>
      <c r="E204" s="6"/>
      <c r="F204" s="6"/>
      <c r="G204" s="6"/>
      <c r="H204" s="6"/>
      <c r="I204" s="8"/>
      <c r="J204" s="6"/>
      <c r="K204" s="6"/>
      <c r="L204" s="6"/>
      <c r="M204" s="8"/>
      <c r="N204" s="6"/>
      <c r="O204" s="6"/>
      <c r="P204" s="6"/>
      <c r="Q204" s="8"/>
      <c r="R204" s="6"/>
      <c r="S204" s="9"/>
      <c r="T204" s="9"/>
      <c r="U204" s="10"/>
      <c r="V204" s="10"/>
      <c r="W204" s="10"/>
      <c r="X204" s="10"/>
      <c r="Y204" s="10"/>
      <c r="Z204" s="10"/>
      <c r="AA204" s="6"/>
      <c r="AB204" s="58" t="str">
        <f t="shared" si="36"/>
        <v>;Märkte_Meldedaten__Gesamtumsatz</v>
      </c>
      <c r="AC204" s="6" t="str">
        <f t="shared" si="36"/>
        <v>;Märkte_Meldedaten__Gesamtumsatz</v>
      </c>
      <c r="AD204" s="6" t="str">
        <f t="shared" si="37"/>
        <v>;Märkte_Meldedaten__EBITDA</v>
      </c>
      <c r="AE204" s="6" t="str">
        <f t="shared" si="37"/>
        <v>;Märkte_Meldedaten__EBITDA</v>
      </c>
      <c r="AF204" s="6" t="str">
        <f t="shared" si="38"/>
        <v>;Märkte_Meldedaten__JÜ</v>
      </c>
      <c r="AG204" s="59" t="str">
        <f t="shared" si="38"/>
        <v>;Märkte_Meldedaten__JÜ</v>
      </c>
      <c r="AH204" s="6"/>
      <c r="AI204" s="6"/>
      <c r="AJ204" s="6"/>
      <c r="AK204" s="6"/>
      <c r="AL204" s="6"/>
      <c r="AM204" s="6"/>
      <c r="AN204" s="55" t="s">
        <v>1143</v>
      </c>
      <c r="AO204" s="55" t="s">
        <v>680</v>
      </c>
      <c r="AP204" s="56">
        <v>-3.7</v>
      </c>
      <c r="AQ204" s="55"/>
      <c r="AR204" s="55" t="s">
        <v>676</v>
      </c>
    </row>
    <row r="205" spans="1:44">
      <c r="A205" s="6"/>
      <c r="B205" s="6"/>
      <c r="C205" s="6" t="s">
        <v>125</v>
      </c>
      <c r="D205" s="6"/>
      <c r="E205" s="6"/>
      <c r="F205" s="6"/>
      <c r="G205" s="6"/>
      <c r="H205" s="6"/>
      <c r="I205" s="8"/>
      <c r="J205" s="6"/>
      <c r="K205" s="6"/>
      <c r="L205" s="6"/>
      <c r="M205" s="8"/>
      <c r="N205" s="6"/>
      <c r="O205" s="6"/>
      <c r="P205" s="6"/>
      <c r="Q205" s="8"/>
      <c r="R205" s="6"/>
      <c r="S205" s="9"/>
      <c r="T205" s="9"/>
      <c r="U205" s="10"/>
      <c r="V205" s="10"/>
      <c r="W205" s="10"/>
      <c r="X205" s="10"/>
      <c r="Y205" s="10"/>
      <c r="Z205" s="10"/>
      <c r="AA205" s="6"/>
      <c r="AB205" s="58" t="str">
        <f t="shared" si="36"/>
        <v>;Märkte_Meldedaten__Gesamtumsatz</v>
      </c>
      <c r="AC205" s="6" t="str">
        <f t="shared" si="36"/>
        <v>;Märkte_Meldedaten__Gesamtumsatz</v>
      </c>
      <c r="AD205" s="6" t="str">
        <f t="shared" si="37"/>
        <v>;Märkte_Meldedaten__EBITDA</v>
      </c>
      <c r="AE205" s="6" t="str">
        <f t="shared" si="37"/>
        <v>;Märkte_Meldedaten__EBITDA</v>
      </c>
      <c r="AF205" s="6" t="str">
        <f t="shared" si="38"/>
        <v>;Märkte_Meldedaten__JÜ</v>
      </c>
      <c r="AG205" s="59" t="str">
        <f t="shared" si="38"/>
        <v>;Märkte_Meldedaten__JÜ</v>
      </c>
      <c r="AH205" s="6"/>
      <c r="AI205" s="6"/>
      <c r="AJ205" s="6"/>
      <c r="AK205" s="6"/>
      <c r="AL205" s="6"/>
      <c r="AM205" s="6"/>
      <c r="AN205" s="55" t="s">
        <v>1144</v>
      </c>
      <c r="AO205" s="55" t="s">
        <v>1145</v>
      </c>
      <c r="AP205" s="56">
        <v>-0.6</v>
      </c>
      <c r="AQ205" s="55"/>
      <c r="AR205" s="55" t="s">
        <v>1146</v>
      </c>
    </row>
    <row r="206" spans="1:44">
      <c r="A206" s="6"/>
      <c r="B206" s="6"/>
      <c r="C206" s="6" t="s">
        <v>1058</v>
      </c>
      <c r="D206" s="6"/>
      <c r="E206" s="6"/>
      <c r="F206" s="6"/>
      <c r="G206" s="6"/>
      <c r="H206" s="6"/>
      <c r="I206" s="8"/>
      <c r="J206" s="6"/>
      <c r="K206" s="6"/>
      <c r="L206" s="6"/>
      <c r="M206" s="8"/>
      <c r="N206" s="6"/>
      <c r="O206" s="6"/>
      <c r="P206" s="6"/>
      <c r="Q206" s="8"/>
      <c r="R206" s="6"/>
      <c r="S206" s="9"/>
      <c r="T206" s="9"/>
      <c r="U206" s="10"/>
      <c r="V206" s="10"/>
      <c r="W206" s="10"/>
      <c r="X206" s="10"/>
      <c r="Y206" s="10"/>
      <c r="Z206" s="10"/>
      <c r="AA206" s="6"/>
      <c r="AB206" s="58" t="str">
        <f t="shared" si="36"/>
        <v>;Märkte_Meldedaten__Gesamtumsatz</v>
      </c>
      <c r="AC206" s="6" t="str">
        <f t="shared" si="36"/>
        <v>;Märkte_Meldedaten__Gesamtumsatz</v>
      </c>
      <c r="AD206" s="6" t="str">
        <f t="shared" si="37"/>
        <v>;Märkte_Meldedaten__EBITDA</v>
      </c>
      <c r="AE206" s="6" t="str">
        <f t="shared" si="37"/>
        <v>;Märkte_Meldedaten__EBITDA</v>
      </c>
      <c r="AF206" s="6" t="str">
        <f t="shared" si="38"/>
        <v>;Märkte_Meldedaten__JÜ</v>
      </c>
      <c r="AG206" s="59" t="str">
        <f t="shared" si="38"/>
        <v>;Märkte_Meldedaten__JÜ</v>
      </c>
      <c r="AH206" s="6"/>
      <c r="AI206" s="6"/>
      <c r="AJ206" s="6"/>
      <c r="AK206" s="6"/>
      <c r="AL206" s="6"/>
      <c r="AM206" s="6"/>
      <c r="AN206" s="55" t="s">
        <v>1147</v>
      </c>
      <c r="AO206" s="55" t="s">
        <v>732</v>
      </c>
      <c r="AP206" s="56">
        <v>5.3</v>
      </c>
      <c r="AQ206" s="55"/>
      <c r="AR206" s="55" t="s">
        <v>728</v>
      </c>
    </row>
    <row r="207" spans="1:44">
      <c r="A207" s="6"/>
      <c r="B207" s="6"/>
      <c r="C207" s="6" t="s">
        <v>461</v>
      </c>
      <c r="D207" s="6"/>
      <c r="E207" s="6"/>
      <c r="F207" s="6"/>
      <c r="G207" s="6"/>
      <c r="H207" s="6"/>
      <c r="I207" s="8"/>
      <c r="J207" s="6"/>
      <c r="K207" s="6"/>
      <c r="L207" s="6"/>
      <c r="M207" s="8"/>
      <c r="N207" s="6"/>
      <c r="O207" s="6"/>
      <c r="P207" s="6"/>
      <c r="Q207" s="8"/>
      <c r="R207" s="6"/>
      <c r="S207" s="9"/>
      <c r="T207" s="9"/>
      <c r="U207" s="10"/>
      <c r="V207" s="10"/>
      <c r="W207" s="10"/>
      <c r="X207" s="10"/>
      <c r="Y207" s="10"/>
      <c r="Z207" s="10"/>
      <c r="AA207" s="6"/>
      <c r="AB207" s="58" t="str">
        <f t="shared" si="36"/>
        <v>;Märkte_Meldedaten__Gesamtumsatz</v>
      </c>
      <c r="AC207" s="6" t="str">
        <f t="shared" si="36"/>
        <v>;Märkte_Meldedaten__Gesamtumsatz</v>
      </c>
      <c r="AD207" s="6" t="str">
        <f t="shared" si="37"/>
        <v>;Märkte_Meldedaten__EBITDA</v>
      </c>
      <c r="AE207" s="6" t="str">
        <f t="shared" si="37"/>
        <v>;Märkte_Meldedaten__EBITDA</v>
      </c>
      <c r="AF207" s="6" t="str">
        <f t="shared" si="38"/>
        <v>;Märkte_Meldedaten__JÜ</v>
      </c>
      <c r="AG207" s="59" t="str">
        <f t="shared" si="38"/>
        <v>;Märkte_Meldedaten__JÜ</v>
      </c>
      <c r="AH207" s="6"/>
      <c r="AI207" s="6"/>
      <c r="AJ207" s="6"/>
      <c r="AK207" s="6"/>
      <c r="AL207" s="6"/>
      <c r="AM207" s="6"/>
      <c r="AN207" s="55" t="s">
        <v>1148</v>
      </c>
      <c r="AO207" s="55" t="s">
        <v>1149</v>
      </c>
      <c r="AP207" s="56">
        <v>-0.3</v>
      </c>
      <c r="AQ207" s="55"/>
      <c r="AR207" s="55" t="s">
        <v>1150</v>
      </c>
    </row>
    <row r="208" spans="1:44">
      <c r="A208" s="6"/>
      <c r="B208" s="6"/>
      <c r="C208" s="6" t="s">
        <v>467</v>
      </c>
      <c r="D208" s="6"/>
      <c r="E208" s="6"/>
      <c r="F208" s="6"/>
      <c r="G208" s="6"/>
      <c r="H208" s="6"/>
      <c r="I208" s="8"/>
      <c r="J208" s="6"/>
      <c r="K208" s="6"/>
      <c r="L208" s="6"/>
      <c r="M208" s="8"/>
      <c r="N208" s="6"/>
      <c r="O208" s="6"/>
      <c r="P208" s="6"/>
      <c r="Q208" s="8"/>
      <c r="R208" s="6"/>
      <c r="S208" s="9"/>
      <c r="T208" s="9"/>
      <c r="U208" s="10"/>
      <c r="V208" s="10"/>
      <c r="W208" s="10"/>
      <c r="X208" s="10"/>
      <c r="Y208" s="10"/>
      <c r="Z208" s="10"/>
      <c r="AA208" s="6"/>
      <c r="AB208" s="58" t="str">
        <f t="shared" si="36"/>
        <v>;Märkte_Meldedaten__Gesamtumsatz</v>
      </c>
      <c r="AC208" s="6" t="str">
        <f t="shared" si="36"/>
        <v>;Märkte_Meldedaten__Gesamtumsatz</v>
      </c>
      <c r="AD208" s="6" t="str">
        <f t="shared" si="37"/>
        <v>;Märkte_Meldedaten__EBITDA</v>
      </c>
      <c r="AE208" s="6" t="str">
        <f t="shared" si="37"/>
        <v>;Märkte_Meldedaten__EBITDA</v>
      </c>
      <c r="AF208" s="6" t="str">
        <f t="shared" si="38"/>
        <v>;Märkte_Meldedaten__JÜ</v>
      </c>
      <c r="AG208" s="59" t="str">
        <f t="shared" si="38"/>
        <v>;Märkte_Meldedaten__JÜ</v>
      </c>
      <c r="AH208" s="6"/>
      <c r="AI208" s="6"/>
      <c r="AJ208" s="6"/>
      <c r="AK208" s="6"/>
      <c r="AL208" s="6"/>
      <c r="AM208" s="6"/>
      <c r="AN208" s="55" t="s">
        <v>1151</v>
      </c>
      <c r="AO208" s="55" t="s">
        <v>522</v>
      </c>
      <c r="AP208" s="56">
        <v>0</v>
      </c>
      <c r="AQ208" s="55"/>
      <c r="AR208" s="55" t="s">
        <v>518</v>
      </c>
    </row>
    <row r="209" spans="1:44">
      <c r="A209" s="6"/>
      <c r="B209" s="6"/>
      <c r="C209" s="6" t="s">
        <v>474</v>
      </c>
      <c r="D209" s="6"/>
      <c r="E209" s="6"/>
      <c r="F209" s="6"/>
      <c r="G209" s="6"/>
      <c r="H209" s="6"/>
      <c r="I209" s="8"/>
      <c r="J209" s="6"/>
      <c r="K209" s="6"/>
      <c r="L209" s="6"/>
      <c r="M209" s="8"/>
      <c r="N209" s="6"/>
      <c r="O209" s="6"/>
      <c r="P209" s="6"/>
      <c r="Q209" s="8"/>
      <c r="R209" s="6"/>
      <c r="S209" s="9"/>
      <c r="T209" s="9"/>
      <c r="U209" s="10"/>
      <c r="V209" s="10"/>
      <c r="W209" s="10"/>
      <c r="X209" s="10"/>
      <c r="Y209" s="10"/>
      <c r="Z209" s="10"/>
      <c r="AA209" s="6"/>
      <c r="AB209" s="58" t="str">
        <f t="shared" ref="AB209:AC228" si="39">";Märkte_Meldedaten_"&amp;$B209&amp;"_Gesamtumsatz"</f>
        <v>;Märkte_Meldedaten__Gesamtumsatz</v>
      </c>
      <c r="AC209" s="6" t="str">
        <f t="shared" si="39"/>
        <v>;Märkte_Meldedaten__Gesamtumsatz</v>
      </c>
      <c r="AD209" s="6" t="str">
        <f t="shared" ref="AD209:AE228" si="40">";Märkte_Meldedaten_"&amp;$B209&amp;"_EBITDA"</f>
        <v>;Märkte_Meldedaten__EBITDA</v>
      </c>
      <c r="AE209" s="6" t="str">
        <f t="shared" si="40"/>
        <v>;Märkte_Meldedaten__EBITDA</v>
      </c>
      <c r="AF209" s="6" t="str">
        <f t="shared" ref="AF209:AG228" si="41">";Märkte_Meldedaten_"&amp;$B209&amp;"_JÜ"</f>
        <v>;Märkte_Meldedaten__JÜ</v>
      </c>
      <c r="AG209" s="59" t="str">
        <f t="shared" si="41"/>
        <v>;Märkte_Meldedaten__JÜ</v>
      </c>
      <c r="AH209" s="6"/>
      <c r="AI209" s="6"/>
      <c r="AJ209" s="6"/>
      <c r="AK209" s="6"/>
      <c r="AL209" s="6"/>
      <c r="AM209" s="6"/>
      <c r="AN209" s="55" t="s">
        <v>1152</v>
      </c>
      <c r="AO209" s="55" t="s">
        <v>1153</v>
      </c>
      <c r="AP209" s="56">
        <v>0.2</v>
      </c>
      <c r="AQ209" s="55"/>
      <c r="AR209" s="55" t="s">
        <v>1154</v>
      </c>
    </row>
    <row r="210" spans="1:44">
      <c r="A210" s="6"/>
      <c r="B210" s="6"/>
      <c r="C210" s="6" t="s">
        <v>481</v>
      </c>
      <c r="D210" s="6"/>
      <c r="E210" s="6"/>
      <c r="F210" s="6"/>
      <c r="G210" s="6"/>
      <c r="H210" s="6"/>
      <c r="I210" s="8"/>
      <c r="J210" s="6"/>
      <c r="K210" s="6"/>
      <c r="L210" s="6"/>
      <c r="M210" s="8"/>
      <c r="N210" s="6"/>
      <c r="O210" s="6"/>
      <c r="P210" s="6"/>
      <c r="Q210" s="8"/>
      <c r="R210" s="6"/>
      <c r="S210" s="9"/>
      <c r="T210" s="9"/>
      <c r="U210" s="10"/>
      <c r="V210" s="10"/>
      <c r="W210" s="10"/>
      <c r="X210" s="10"/>
      <c r="Y210" s="10"/>
      <c r="Z210" s="10"/>
      <c r="AA210" s="6"/>
      <c r="AB210" s="58" t="str">
        <f t="shared" si="39"/>
        <v>;Märkte_Meldedaten__Gesamtumsatz</v>
      </c>
      <c r="AC210" s="6" t="str">
        <f t="shared" si="39"/>
        <v>;Märkte_Meldedaten__Gesamtumsatz</v>
      </c>
      <c r="AD210" s="6" t="str">
        <f t="shared" si="40"/>
        <v>;Märkte_Meldedaten__EBITDA</v>
      </c>
      <c r="AE210" s="6" t="str">
        <f t="shared" si="40"/>
        <v>;Märkte_Meldedaten__EBITDA</v>
      </c>
      <c r="AF210" s="6" t="str">
        <f t="shared" si="41"/>
        <v>;Märkte_Meldedaten__JÜ</v>
      </c>
      <c r="AG210" s="59" t="str">
        <f t="shared" si="41"/>
        <v>;Märkte_Meldedaten__JÜ</v>
      </c>
      <c r="AH210" s="6"/>
      <c r="AI210" s="6"/>
      <c r="AJ210" s="6"/>
      <c r="AK210" s="6"/>
      <c r="AL210" s="6"/>
      <c r="AM210" s="6"/>
      <c r="AN210" s="55" t="s">
        <v>1155</v>
      </c>
      <c r="AO210" s="55" t="s">
        <v>550</v>
      </c>
      <c r="AP210" s="56">
        <v>0.2</v>
      </c>
      <c r="AQ210" s="55"/>
      <c r="AR210" s="55" t="s">
        <v>546</v>
      </c>
    </row>
    <row r="211" spans="1:44">
      <c r="A211" s="6"/>
      <c r="B211" s="6"/>
      <c r="C211" s="6" t="s">
        <v>57</v>
      </c>
      <c r="D211" s="6"/>
      <c r="E211" s="6"/>
      <c r="F211" s="6"/>
      <c r="G211" s="6"/>
      <c r="H211" s="6"/>
      <c r="I211" s="8"/>
      <c r="J211" s="6"/>
      <c r="K211" s="6"/>
      <c r="L211" s="6"/>
      <c r="M211" s="8"/>
      <c r="N211" s="6"/>
      <c r="O211" s="6"/>
      <c r="P211" s="6"/>
      <c r="Q211" s="8"/>
      <c r="R211" s="6"/>
      <c r="S211" s="9"/>
      <c r="T211" s="9"/>
      <c r="U211" s="10"/>
      <c r="V211" s="10"/>
      <c r="W211" s="10"/>
      <c r="X211" s="10"/>
      <c r="Y211" s="10"/>
      <c r="Z211" s="10"/>
      <c r="AA211" s="6"/>
      <c r="AB211" s="58" t="str">
        <f t="shared" si="39"/>
        <v>;Märkte_Meldedaten__Gesamtumsatz</v>
      </c>
      <c r="AC211" s="6" t="str">
        <f t="shared" si="39"/>
        <v>;Märkte_Meldedaten__Gesamtumsatz</v>
      </c>
      <c r="AD211" s="6" t="str">
        <f t="shared" si="40"/>
        <v>;Märkte_Meldedaten__EBITDA</v>
      </c>
      <c r="AE211" s="6" t="str">
        <f t="shared" si="40"/>
        <v>;Märkte_Meldedaten__EBITDA</v>
      </c>
      <c r="AF211" s="6" t="str">
        <f t="shared" si="41"/>
        <v>;Märkte_Meldedaten__JÜ</v>
      </c>
      <c r="AG211" s="59" t="str">
        <f t="shared" si="41"/>
        <v>;Märkte_Meldedaten__JÜ</v>
      </c>
      <c r="AH211" s="6"/>
      <c r="AI211" s="6"/>
      <c r="AJ211" s="6"/>
      <c r="AK211" s="6"/>
      <c r="AL211" s="6"/>
      <c r="AM211" s="6"/>
      <c r="AN211" s="55" t="s">
        <v>1156</v>
      </c>
      <c r="AO211" s="55" t="s">
        <v>1157</v>
      </c>
      <c r="AP211" s="56">
        <v>0</v>
      </c>
      <c r="AQ211" s="55"/>
      <c r="AR211" s="55" t="s">
        <v>1158</v>
      </c>
    </row>
    <row r="212" spans="1:44">
      <c r="A212" s="6"/>
      <c r="B212" s="6"/>
      <c r="C212" s="6" t="s">
        <v>494</v>
      </c>
      <c r="D212" s="6"/>
      <c r="E212" s="6"/>
      <c r="F212" s="6"/>
      <c r="G212" s="6"/>
      <c r="H212" s="6"/>
      <c r="I212" s="8"/>
      <c r="J212" s="6"/>
      <c r="K212" s="6"/>
      <c r="L212" s="6"/>
      <c r="M212" s="8"/>
      <c r="N212" s="6"/>
      <c r="O212" s="6"/>
      <c r="P212" s="6"/>
      <c r="Q212" s="8"/>
      <c r="R212" s="6"/>
      <c r="S212" s="9"/>
      <c r="T212" s="9"/>
      <c r="U212" s="10"/>
      <c r="V212" s="10"/>
      <c r="W212" s="10"/>
      <c r="X212" s="10"/>
      <c r="Y212" s="10"/>
      <c r="Z212" s="10"/>
      <c r="AA212" s="6"/>
      <c r="AB212" s="58" t="str">
        <f t="shared" si="39"/>
        <v>;Märkte_Meldedaten__Gesamtumsatz</v>
      </c>
      <c r="AC212" s="6" t="str">
        <f t="shared" si="39"/>
        <v>;Märkte_Meldedaten__Gesamtumsatz</v>
      </c>
      <c r="AD212" s="6" t="str">
        <f t="shared" si="40"/>
        <v>;Märkte_Meldedaten__EBITDA</v>
      </c>
      <c r="AE212" s="6" t="str">
        <f t="shared" si="40"/>
        <v>;Märkte_Meldedaten__EBITDA</v>
      </c>
      <c r="AF212" s="6" t="str">
        <f t="shared" si="41"/>
        <v>;Märkte_Meldedaten__JÜ</v>
      </c>
      <c r="AG212" s="59" t="str">
        <f t="shared" si="41"/>
        <v>;Märkte_Meldedaten__JÜ</v>
      </c>
      <c r="AH212" s="6"/>
      <c r="AI212" s="6"/>
      <c r="AJ212" s="6"/>
      <c r="AK212" s="6"/>
      <c r="AL212" s="6"/>
      <c r="AM212" s="6"/>
      <c r="AN212" s="55" t="s">
        <v>1159</v>
      </c>
      <c r="AO212" s="55" t="s">
        <v>1160</v>
      </c>
      <c r="AP212" s="56">
        <v>0</v>
      </c>
      <c r="AQ212" s="55"/>
      <c r="AR212" s="55" t="s">
        <v>1161</v>
      </c>
    </row>
    <row r="213" spans="1:44">
      <c r="A213" s="6"/>
      <c r="B213" s="6"/>
      <c r="C213" s="6" t="s">
        <v>448</v>
      </c>
      <c r="D213" s="6"/>
      <c r="E213" s="6"/>
      <c r="F213" s="6"/>
      <c r="G213" s="6"/>
      <c r="H213" s="6"/>
      <c r="I213" s="8"/>
      <c r="J213" s="6"/>
      <c r="K213" s="6"/>
      <c r="L213" s="6"/>
      <c r="M213" s="8"/>
      <c r="N213" s="6"/>
      <c r="O213" s="6"/>
      <c r="P213" s="6"/>
      <c r="Q213" s="8"/>
      <c r="R213" s="6"/>
      <c r="S213" s="9"/>
      <c r="T213" s="9"/>
      <c r="U213" s="10"/>
      <c r="V213" s="10"/>
      <c r="W213" s="10"/>
      <c r="X213" s="10"/>
      <c r="Y213" s="10"/>
      <c r="Z213" s="10"/>
      <c r="AA213" s="6"/>
      <c r="AB213" s="58" t="str">
        <f t="shared" si="39"/>
        <v>;Märkte_Meldedaten__Gesamtumsatz</v>
      </c>
      <c r="AC213" s="6" t="str">
        <f t="shared" si="39"/>
        <v>;Märkte_Meldedaten__Gesamtumsatz</v>
      </c>
      <c r="AD213" s="6" t="str">
        <f t="shared" si="40"/>
        <v>;Märkte_Meldedaten__EBITDA</v>
      </c>
      <c r="AE213" s="6" t="str">
        <f t="shared" si="40"/>
        <v>;Märkte_Meldedaten__EBITDA</v>
      </c>
      <c r="AF213" s="6" t="str">
        <f t="shared" si="41"/>
        <v>;Märkte_Meldedaten__JÜ</v>
      </c>
      <c r="AG213" s="59" t="str">
        <f t="shared" si="41"/>
        <v>;Märkte_Meldedaten__JÜ</v>
      </c>
      <c r="AH213" s="6"/>
      <c r="AI213" s="6"/>
      <c r="AJ213" s="6"/>
      <c r="AK213" s="6"/>
      <c r="AL213" s="6"/>
      <c r="AM213" s="6"/>
      <c r="AN213" s="55" t="s">
        <v>1162</v>
      </c>
      <c r="AO213" s="55" t="s">
        <v>1163</v>
      </c>
      <c r="AP213" s="56">
        <v>0.2</v>
      </c>
      <c r="AQ213" s="55"/>
      <c r="AR213" s="55" t="s">
        <v>1164</v>
      </c>
    </row>
    <row r="214" spans="1:44">
      <c r="A214" s="6"/>
      <c r="B214" s="6"/>
      <c r="C214" s="6" t="s">
        <v>508</v>
      </c>
      <c r="D214" s="6"/>
      <c r="E214" s="6"/>
      <c r="F214" s="6"/>
      <c r="G214" s="6"/>
      <c r="H214" s="6"/>
      <c r="I214" s="8"/>
      <c r="J214" s="6"/>
      <c r="K214" s="6"/>
      <c r="L214" s="6"/>
      <c r="M214" s="8"/>
      <c r="N214" s="6"/>
      <c r="O214" s="6"/>
      <c r="P214" s="6"/>
      <c r="Q214" s="8"/>
      <c r="R214" s="6"/>
      <c r="S214" s="9"/>
      <c r="T214" s="9"/>
      <c r="U214" s="10"/>
      <c r="V214" s="10"/>
      <c r="W214" s="10"/>
      <c r="X214" s="10"/>
      <c r="Y214" s="10"/>
      <c r="Z214" s="10"/>
      <c r="AA214" s="6"/>
      <c r="AB214" s="58" t="str">
        <f t="shared" si="39"/>
        <v>;Märkte_Meldedaten__Gesamtumsatz</v>
      </c>
      <c r="AC214" s="6" t="str">
        <f t="shared" si="39"/>
        <v>;Märkte_Meldedaten__Gesamtumsatz</v>
      </c>
      <c r="AD214" s="6" t="str">
        <f t="shared" si="40"/>
        <v>;Märkte_Meldedaten__EBITDA</v>
      </c>
      <c r="AE214" s="6" t="str">
        <f t="shared" si="40"/>
        <v>;Märkte_Meldedaten__EBITDA</v>
      </c>
      <c r="AF214" s="6" t="str">
        <f t="shared" si="41"/>
        <v>;Märkte_Meldedaten__JÜ</v>
      </c>
      <c r="AG214" s="59" t="str">
        <f t="shared" si="41"/>
        <v>;Märkte_Meldedaten__JÜ</v>
      </c>
      <c r="AH214" s="6"/>
      <c r="AI214" s="6"/>
      <c r="AJ214" s="6"/>
      <c r="AK214" s="6"/>
      <c r="AL214" s="6"/>
      <c r="AM214" s="6"/>
      <c r="AN214" s="55" t="s">
        <v>1165</v>
      </c>
      <c r="AO214" s="55" t="s">
        <v>660</v>
      </c>
      <c r="AP214" s="56">
        <v>1.7</v>
      </c>
      <c r="AQ214" s="55"/>
      <c r="AR214" s="55" t="s">
        <v>656</v>
      </c>
    </row>
    <row r="215" spans="1:44">
      <c r="A215" s="6"/>
      <c r="B215" s="6"/>
      <c r="C215" s="6" t="s">
        <v>514</v>
      </c>
      <c r="D215" s="6"/>
      <c r="E215" s="6"/>
      <c r="F215" s="6"/>
      <c r="G215" s="6"/>
      <c r="H215" s="6"/>
      <c r="I215" s="8"/>
      <c r="J215" s="6"/>
      <c r="K215" s="6"/>
      <c r="L215" s="6"/>
      <c r="M215" s="8"/>
      <c r="N215" s="6"/>
      <c r="O215" s="6"/>
      <c r="P215" s="6"/>
      <c r="Q215" s="8"/>
      <c r="R215" s="6"/>
      <c r="S215" s="9"/>
      <c r="T215" s="9"/>
      <c r="U215" s="10"/>
      <c r="V215" s="10"/>
      <c r="W215" s="10"/>
      <c r="X215" s="10"/>
      <c r="Y215" s="10"/>
      <c r="Z215" s="10"/>
      <c r="AA215" s="6"/>
      <c r="AB215" s="58" t="str">
        <f t="shared" si="39"/>
        <v>;Märkte_Meldedaten__Gesamtumsatz</v>
      </c>
      <c r="AC215" s="6" t="str">
        <f t="shared" si="39"/>
        <v>;Märkte_Meldedaten__Gesamtumsatz</v>
      </c>
      <c r="AD215" s="6" t="str">
        <f t="shared" si="40"/>
        <v>;Märkte_Meldedaten__EBITDA</v>
      </c>
      <c r="AE215" s="6" t="str">
        <f t="shared" si="40"/>
        <v>;Märkte_Meldedaten__EBITDA</v>
      </c>
      <c r="AF215" s="6" t="str">
        <f t="shared" si="41"/>
        <v>;Märkte_Meldedaten__JÜ</v>
      </c>
      <c r="AG215" s="59" t="str">
        <f t="shared" si="41"/>
        <v>;Märkte_Meldedaten__JÜ</v>
      </c>
      <c r="AH215" s="6"/>
      <c r="AI215" s="6"/>
      <c r="AJ215" s="6"/>
      <c r="AK215" s="6"/>
      <c r="AL215" s="6"/>
      <c r="AM215" s="6"/>
      <c r="AN215" s="55" t="s">
        <v>1166</v>
      </c>
      <c r="AO215" s="55" t="s">
        <v>1167</v>
      </c>
      <c r="AP215" s="56">
        <v>0</v>
      </c>
      <c r="AQ215" s="55"/>
      <c r="AR215" s="55" t="s">
        <v>1168</v>
      </c>
    </row>
    <row r="216" spans="1:44">
      <c r="A216" s="6"/>
      <c r="B216" s="6"/>
      <c r="C216" s="6" t="s">
        <v>522</v>
      </c>
      <c r="D216" s="6"/>
      <c r="E216" s="6"/>
      <c r="F216" s="6"/>
      <c r="G216" s="6"/>
      <c r="H216" s="6"/>
      <c r="I216" s="8"/>
      <c r="J216" s="6"/>
      <c r="K216" s="6"/>
      <c r="L216" s="6"/>
      <c r="M216" s="8"/>
      <c r="N216" s="6"/>
      <c r="O216" s="6"/>
      <c r="P216" s="6"/>
      <c r="Q216" s="8"/>
      <c r="R216" s="6"/>
      <c r="S216" s="9"/>
      <c r="T216" s="9"/>
      <c r="U216" s="10"/>
      <c r="V216" s="10"/>
      <c r="W216" s="10"/>
      <c r="X216" s="10"/>
      <c r="Y216" s="10"/>
      <c r="Z216" s="10"/>
      <c r="AA216" s="6"/>
      <c r="AB216" s="58" t="str">
        <f t="shared" si="39"/>
        <v>;Märkte_Meldedaten__Gesamtumsatz</v>
      </c>
      <c r="AC216" s="6" t="str">
        <f t="shared" si="39"/>
        <v>;Märkte_Meldedaten__Gesamtumsatz</v>
      </c>
      <c r="AD216" s="6" t="str">
        <f t="shared" si="40"/>
        <v>;Märkte_Meldedaten__EBITDA</v>
      </c>
      <c r="AE216" s="6" t="str">
        <f t="shared" si="40"/>
        <v>;Märkte_Meldedaten__EBITDA</v>
      </c>
      <c r="AF216" s="6" t="str">
        <f t="shared" si="41"/>
        <v>;Märkte_Meldedaten__JÜ</v>
      </c>
      <c r="AG216" s="59" t="str">
        <f t="shared" si="41"/>
        <v>;Märkte_Meldedaten__JÜ</v>
      </c>
      <c r="AH216" s="6"/>
      <c r="AI216" s="6"/>
      <c r="AJ216" s="6"/>
      <c r="AK216" s="6"/>
      <c r="AL216" s="6"/>
      <c r="AM216" s="6"/>
      <c r="AN216" s="55" t="s">
        <v>1169</v>
      </c>
      <c r="AO216" s="55" t="s">
        <v>1170</v>
      </c>
      <c r="AP216" s="56">
        <v>0</v>
      </c>
      <c r="AQ216" s="55"/>
      <c r="AR216" s="55" t="s">
        <v>1171</v>
      </c>
    </row>
    <row r="217" spans="1:44">
      <c r="A217" s="6"/>
      <c r="B217" s="6"/>
      <c r="C217" s="6" t="s">
        <v>1240</v>
      </c>
      <c r="D217" s="6"/>
      <c r="E217" s="6"/>
      <c r="F217" s="6"/>
      <c r="G217" s="6"/>
      <c r="H217" s="6"/>
      <c r="I217" s="8"/>
      <c r="J217" s="6"/>
      <c r="K217" s="6"/>
      <c r="L217" s="6"/>
      <c r="M217" s="8"/>
      <c r="N217" s="6"/>
      <c r="O217" s="6"/>
      <c r="P217" s="6"/>
      <c r="Q217" s="8"/>
      <c r="R217" s="6"/>
      <c r="S217" s="9"/>
      <c r="T217" s="9"/>
      <c r="U217" s="10"/>
      <c r="V217" s="10"/>
      <c r="W217" s="10"/>
      <c r="X217" s="10"/>
      <c r="Y217" s="10"/>
      <c r="Z217" s="10"/>
      <c r="AA217" s="6"/>
      <c r="AB217" s="58" t="str">
        <f t="shared" si="39"/>
        <v>;Märkte_Meldedaten__Gesamtumsatz</v>
      </c>
      <c r="AC217" s="6" t="str">
        <f t="shared" si="39"/>
        <v>;Märkte_Meldedaten__Gesamtumsatz</v>
      </c>
      <c r="AD217" s="6" t="str">
        <f t="shared" si="40"/>
        <v>;Märkte_Meldedaten__EBITDA</v>
      </c>
      <c r="AE217" s="6" t="str">
        <f t="shared" si="40"/>
        <v>;Märkte_Meldedaten__EBITDA</v>
      </c>
      <c r="AF217" s="6" t="str">
        <f t="shared" si="41"/>
        <v>;Märkte_Meldedaten__JÜ</v>
      </c>
      <c r="AG217" s="59" t="str">
        <f t="shared" si="41"/>
        <v>;Märkte_Meldedaten__JÜ</v>
      </c>
      <c r="AH217" s="6"/>
      <c r="AI217" s="6"/>
      <c r="AJ217" s="6"/>
      <c r="AK217" s="6"/>
      <c r="AL217" s="6"/>
      <c r="AM217" s="6"/>
      <c r="AN217" s="55" t="s">
        <v>1172</v>
      </c>
      <c r="AO217" s="55" t="s">
        <v>797</v>
      </c>
      <c r="AP217" s="56">
        <v>0</v>
      </c>
      <c r="AQ217" s="55"/>
      <c r="AR217" s="55" t="s">
        <v>793</v>
      </c>
    </row>
    <row r="218" spans="1:44">
      <c r="A218" s="6"/>
      <c r="B218" s="6"/>
      <c r="C218" s="6" t="s">
        <v>536</v>
      </c>
      <c r="D218" s="6"/>
      <c r="E218" s="6"/>
      <c r="F218" s="6"/>
      <c r="G218" s="6"/>
      <c r="H218" s="6"/>
      <c r="I218" s="8"/>
      <c r="J218" s="6"/>
      <c r="K218" s="6"/>
      <c r="L218" s="6"/>
      <c r="M218" s="8"/>
      <c r="N218" s="6"/>
      <c r="O218" s="6"/>
      <c r="P218" s="6"/>
      <c r="Q218" s="8"/>
      <c r="R218" s="6"/>
      <c r="S218" s="9"/>
      <c r="T218" s="9"/>
      <c r="U218" s="10"/>
      <c r="V218" s="10"/>
      <c r="W218" s="10"/>
      <c r="X218" s="10"/>
      <c r="Y218" s="10"/>
      <c r="Z218" s="10"/>
      <c r="AA218" s="6"/>
      <c r="AB218" s="58" t="str">
        <f t="shared" si="39"/>
        <v>;Märkte_Meldedaten__Gesamtumsatz</v>
      </c>
      <c r="AC218" s="6" t="str">
        <f t="shared" si="39"/>
        <v>;Märkte_Meldedaten__Gesamtumsatz</v>
      </c>
      <c r="AD218" s="6" t="str">
        <f t="shared" si="40"/>
        <v>;Märkte_Meldedaten__EBITDA</v>
      </c>
      <c r="AE218" s="6" t="str">
        <f t="shared" si="40"/>
        <v>;Märkte_Meldedaten__EBITDA</v>
      </c>
      <c r="AF218" s="6" t="str">
        <f t="shared" si="41"/>
        <v>;Märkte_Meldedaten__JÜ</v>
      </c>
      <c r="AG218" s="59" t="str">
        <f t="shared" si="41"/>
        <v>;Märkte_Meldedaten__JÜ</v>
      </c>
      <c r="AH218" s="6"/>
      <c r="AI218" s="6"/>
      <c r="AJ218" s="6"/>
      <c r="AK218" s="6"/>
      <c r="AL218" s="6"/>
      <c r="AM218" s="6"/>
      <c r="AN218" s="55" t="s">
        <v>1173</v>
      </c>
      <c r="AO218" s="55" t="s">
        <v>1174</v>
      </c>
      <c r="AP218" s="56">
        <v>1.4</v>
      </c>
      <c r="AQ218" s="55"/>
      <c r="AR218" s="55" t="s">
        <v>1175</v>
      </c>
    </row>
    <row r="219" spans="1:44">
      <c r="A219" s="6"/>
      <c r="B219" s="6"/>
      <c r="C219" s="6" t="s">
        <v>369</v>
      </c>
      <c r="D219" s="6"/>
      <c r="E219" s="6"/>
      <c r="F219" s="6"/>
      <c r="G219" s="6"/>
      <c r="H219" s="6"/>
      <c r="I219" s="8"/>
      <c r="J219" s="6"/>
      <c r="K219" s="6"/>
      <c r="L219" s="6"/>
      <c r="M219" s="8"/>
      <c r="N219" s="6"/>
      <c r="O219" s="6"/>
      <c r="P219" s="6"/>
      <c r="Q219" s="8"/>
      <c r="R219" s="6"/>
      <c r="S219" s="9"/>
      <c r="T219" s="9"/>
      <c r="U219" s="10"/>
      <c r="V219" s="10"/>
      <c r="W219" s="10"/>
      <c r="X219" s="10"/>
      <c r="Y219" s="10"/>
      <c r="Z219" s="10"/>
      <c r="AA219" s="6"/>
      <c r="AB219" s="58" t="str">
        <f t="shared" si="39"/>
        <v>;Märkte_Meldedaten__Gesamtumsatz</v>
      </c>
      <c r="AC219" s="6" t="str">
        <f t="shared" si="39"/>
        <v>;Märkte_Meldedaten__Gesamtumsatz</v>
      </c>
      <c r="AD219" s="6" t="str">
        <f t="shared" si="40"/>
        <v>;Märkte_Meldedaten__EBITDA</v>
      </c>
      <c r="AE219" s="6" t="str">
        <f t="shared" si="40"/>
        <v>;Märkte_Meldedaten__EBITDA</v>
      </c>
      <c r="AF219" s="6" t="str">
        <f t="shared" si="41"/>
        <v>;Märkte_Meldedaten__JÜ</v>
      </c>
      <c r="AG219" s="59" t="str">
        <f t="shared" si="41"/>
        <v>;Märkte_Meldedaten__JÜ</v>
      </c>
      <c r="AH219" s="6"/>
      <c r="AI219" s="6"/>
      <c r="AJ219" s="6"/>
      <c r="AK219" s="6"/>
      <c r="AL219" s="6"/>
      <c r="AM219" s="6"/>
      <c r="AN219" s="55" t="s">
        <v>1176</v>
      </c>
      <c r="AO219" s="55" t="s">
        <v>1177</v>
      </c>
      <c r="AP219" s="56">
        <v>-0.1</v>
      </c>
      <c r="AQ219" s="55"/>
      <c r="AR219" s="55" t="s">
        <v>1178</v>
      </c>
    </row>
    <row r="220" spans="1:44">
      <c r="A220" s="6"/>
      <c r="B220" s="6"/>
      <c r="C220" s="6" t="s">
        <v>550</v>
      </c>
      <c r="D220" s="6"/>
      <c r="E220" s="6"/>
      <c r="F220" s="6"/>
      <c r="G220" s="6"/>
      <c r="H220" s="6"/>
      <c r="I220" s="8"/>
      <c r="J220" s="6"/>
      <c r="K220" s="6"/>
      <c r="L220" s="6"/>
      <c r="M220" s="8"/>
      <c r="N220" s="6"/>
      <c r="O220" s="6"/>
      <c r="P220" s="6"/>
      <c r="Q220" s="8"/>
      <c r="R220" s="6"/>
      <c r="S220" s="9"/>
      <c r="T220" s="9"/>
      <c r="U220" s="10"/>
      <c r="V220" s="10"/>
      <c r="W220" s="10"/>
      <c r="X220" s="10"/>
      <c r="Y220" s="10"/>
      <c r="Z220" s="10"/>
      <c r="AA220" s="6"/>
      <c r="AB220" s="58" t="str">
        <f t="shared" si="39"/>
        <v>;Märkte_Meldedaten__Gesamtumsatz</v>
      </c>
      <c r="AC220" s="6" t="str">
        <f t="shared" si="39"/>
        <v>;Märkte_Meldedaten__Gesamtumsatz</v>
      </c>
      <c r="AD220" s="6" t="str">
        <f t="shared" si="40"/>
        <v>;Märkte_Meldedaten__EBITDA</v>
      </c>
      <c r="AE220" s="6" t="str">
        <f t="shared" si="40"/>
        <v>;Märkte_Meldedaten__EBITDA</v>
      </c>
      <c r="AF220" s="6" t="str">
        <f t="shared" si="41"/>
        <v>;Märkte_Meldedaten__JÜ</v>
      </c>
      <c r="AG220" s="59" t="str">
        <f t="shared" si="41"/>
        <v>;Märkte_Meldedaten__JÜ</v>
      </c>
      <c r="AH220" s="6"/>
      <c r="AI220" s="6"/>
      <c r="AJ220" s="6"/>
      <c r="AK220" s="6"/>
      <c r="AL220" s="6"/>
      <c r="AM220" s="6"/>
      <c r="AN220" s="55" t="s">
        <v>1179</v>
      </c>
      <c r="AO220" s="55" t="s">
        <v>1180</v>
      </c>
      <c r="AP220" s="56">
        <v>0.3</v>
      </c>
      <c r="AQ220" s="55"/>
      <c r="AR220" s="55" t="s">
        <v>1181</v>
      </c>
    </row>
    <row r="221" spans="1:44">
      <c r="A221" s="6"/>
      <c r="B221" s="6"/>
      <c r="C221" s="6" t="s">
        <v>349</v>
      </c>
      <c r="D221" s="6"/>
      <c r="E221" s="6"/>
      <c r="F221" s="6"/>
      <c r="G221" s="6"/>
      <c r="H221" s="6"/>
      <c r="I221" s="8"/>
      <c r="J221" s="6"/>
      <c r="K221" s="6"/>
      <c r="L221" s="6"/>
      <c r="M221" s="8"/>
      <c r="N221" s="6"/>
      <c r="O221" s="6"/>
      <c r="P221" s="6"/>
      <c r="Q221" s="8"/>
      <c r="R221" s="6"/>
      <c r="S221" s="9"/>
      <c r="T221" s="9"/>
      <c r="U221" s="10"/>
      <c r="V221" s="10"/>
      <c r="W221" s="10"/>
      <c r="X221" s="10"/>
      <c r="Y221" s="10"/>
      <c r="Z221" s="10"/>
      <c r="AA221" s="6"/>
      <c r="AB221" s="58" t="str">
        <f t="shared" si="39"/>
        <v>;Märkte_Meldedaten__Gesamtumsatz</v>
      </c>
      <c r="AC221" s="6" t="str">
        <f t="shared" si="39"/>
        <v>;Märkte_Meldedaten__Gesamtumsatz</v>
      </c>
      <c r="AD221" s="6" t="str">
        <f t="shared" si="40"/>
        <v>;Märkte_Meldedaten__EBITDA</v>
      </c>
      <c r="AE221" s="6" t="str">
        <f t="shared" si="40"/>
        <v>;Märkte_Meldedaten__EBITDA</v>
      </c>
      <c r="AF221" s="6" t="str">
        <f t="shared" si="41"/>
        <v>;Märkte_Meldedaten__JÜ</v>
      </c>
      <c r="AG221" s="59" t="str">
        <f t="shared" si="41"/>
        <v>;Märkte_Meldedaten__JÜ</v>
      </c>
      <c r="AH221" s="6"/>
      <c r="AI221" s="6"/>
      <c r="AJ221" s="6"/>
      <c r="AK221" s="6"/>
      <c r="AL221" s="6"/>
      <c r="AM221" s="6"/>
      <c r="AN221" s="55" t="s">
        <v>1182</v>
      </c>
      <c r="AO221" s="55" t="s">
        <v>1183</v>
      </c>
      <c r="AP221" s="56">
        <v>0.7</v>
      </c>
      <c r="AQ221" s="55"/>
      <c r="AR221" s="55" t="s">
        <v>1184</v>
      </c>
    </row>
    <row r="222" spans="1:44">
      <c r="A222" s="6"/>
      <c r="B222" s="6"/>
      <c r="C222" s="6" t="s">
        <v>693</v>
      </c>
      <c r="D222" s="6"/>
      <c r="E222" s="6"/>
      <c r="F222" s="6"/>
      <c r="G222" s="6"/>
      <c r="H222" s="6"/>
      <c r="I222" s="8"/>
      <c r="J222" s="6"/>
      <c r="K222" s="6"/>
      <c r="L222" s="6"/>
      <c r="M222" s="8"/>
      <c r="N222" s="6"/>
      <c r="O222" s="6"/>
      <c r="P222" s="6"/>
      <c r="Q222" s="8"/>
      <c r="R222" s="6"/>
      <c r="S222" s="9"/>
      <c r="T222" s="9"/>
      <c r="U222" s="10"/>
      <c r="V222" s="10"/>
      <c r="W222" s="10"/>
      <c r="X222" s="10"/>
      <c r="Y222" s="10"/>
      <c r="Z222" s="10"/>
      <c r="AA222" s="6"/>
      <c r="AB222" s="58" t="str">
        <f t="shared" si="39"/>
        <v>;Märkte_Meldedaten__Gesamtumsatz</v>
      </c>
      <c r="AC222" s="6" t="str">
        <f t="shared" si="39"/>
        <v>;Märkte_Meldedaten__Gesamtumsatz</v>
      </c>
      <c r="AD222" s="6" t="str">
        <f t="shared" si="40"/>
        <v>;Märkte_Meldedaten__EBITDA</v>
      </c>
      <c r="AE222" s="6" t="str">
        <f t="shared" si="40"/>
        <v>;Märkte_Meldedaten__EBITDA</v>
      </c>
      <c r="AF222" s="6" t="str">
        <f t="shared" si="41"/>
        <v>;Märkte_Meldedaten__JÜ</v>
      </c>
      <c r="AG222" s="59" t="str">
        <f t="shared" si="41"/>
        <v>;Märkte_Meldedaten__JÜ</v>
      </c>
      <c r="AH222" s="6"/>
      <c r="AI222" s="6"/>
      <c r="AJ222" s="6"/>
      <c r="AK222" s="6"/>
      <c r="AL222" s="6"/>
      <c r="AM222" s="6"/>
      <c r="AN222" s="55" t="s">
        <v>1185</v>
      </c>
      <c r="AO222" s="55" t="s">
        <v>1186</v>
      </c>
      <c r="AP222" s="56">
        <v>24.9</v>
      </c>
      <c r="AQ222" s="55"/>
      <c r="AR222" s="55" t="s">
        <v>1187</v>
      </c>
    </row>
    <row r="223" spans="1:44">
      <c r="A223" s="6"/>
      <c r="B223" s="6"/>
      <c r="C223" s="6" t="s">
        <v>572</v>
      </c>
      <c r="D223" s="6"/>
      <c r="E223" s="6"/>
      <c r="F223" s="6"/>
      <c r="G223" s="6"/>
      <c r="H223" s="6"/>
      <c r="I223" s="8"/>
      <c r="J223" s="6"/>
      <c r="K223" s="6"/>
      <c r="L223" s="6"/>
      <c r="M223" s="8"/>
      <c r="N223" s="6"/>
      <c r="O223" s="6"/>
      <c r="P223" s="6"/>
      <c r="Q223" s="8"/>
      <c r="R223" s="6"/>
      <c r="S223" s="9"/>
      <c r="T223" s="9"/>
      <c r="U223" s="10"/>
      <c r="V223" s="10"/>
      <c r="W223" s="10"/>
      <c r="X223" s="10"/>
      <c r="Y223" s="10"/>
      <c r="Z223" s="10"/>
      <c r="AA223" s="6"/>
      <c r="AB223" s="58" t="str">
        <f t="shared" si="39"/>
        <v>;Märkte_Meldedaten__Gesamtumsatz</v>
      </c>
      <c r="AC223" s="6" t="str">
        <f t="shared" si="39"/>
        <v>;Märkte_Meldedaten__Gesamtumsatz</v>
      </c>
      <c r="AD223" s="6" t="str">
        <f t="shared" si="40"/>
        <v>;Märkte_Meldedaten__EBITDA</v>
      </c>
      <c r="AE223" s="6" t="str">
        <f t="shared" si="40"/>
        <v>;Märkte_Meldedaten__EBITDA</v>
      </c>
      <c r="AF223" s="6" t="str">
        <f t="shared" si="41"/>
        <v>;Märkte_Meldedaten__JÜ</v>
      </c>
      <c r="AG223" s="59" t="str">
        <f t="shared" si="41"/>
        <v>;Märkte_Meldedaten__JÜ</v>
      </c>
      <c r="AH223" s="6"/>
      <c r="AI223" s="6"/>
      <c r="AJ223" s="6"/>
      <c r="AK223" s="6"/>
      <c r="AL223" s="6"/>
      <c r="AM223" s="6"/>
      <c r="AN223" s="55" t="s">
        <v>1188</v>
      </c>
      <c r="AO223" s="55" t="s">
        <v>332</v>
      </c>
      <c r="AP223" s="56">
        <v>3.6</v>
      </c>
      <c r="AQ223" s="55"/>
      <c r="AR223" s="55" t="s">
        <v>328</v>
      </c>
    </row>
    <row r="224" spans="1:44">
      <c r="A224" s="6"/>
      <c r="B224" s="6"/>
      <c r="C224" s="6" t="s">
        <v>1247</v>
      </c>
      <c r="D224" s="6"/>
      <c r="E224" s="6"/>
      <c r="F224" s="6"/>
      <c r="G224" s="6"/>
      <c r="H224" s="6"/>
      <c r="I224" s="8"/>
      <c r="J224" s="6"/>
      <c r="K224" s="6"/>
      <c r="L224" s="6"/>
      <c r="M224" s="8"/>
      <c r="N224" s="6"/>
      <c r="O224" s="6"/>
      <c r="P224" s="6"/>
      <c r="Q224" s="8"/>
      <c r="R224" s="6"/>
      <c r="S224" s="9"/>
      <c r="T224" s="9"/>
      <c r="U224" s="10"/>
      <c r="V224" s="10"/>
      <c r="W224" s="10"/>
      <c r="X224" s="10"/>
      <c r="Y224" s="10"/>
      <c r="Z224" s="10"/>
      <c r="AA224" s="6"/>
      <c r="AB224" s="58" t="str">
        <f t="shared" si="39"/>
        <v>;Märkte_Meldedaten__Gesamtumsatz</v>
      </c>
      <c r="AC224" s="6" t="str">
        <f t="shared" si="39"/>
        <v>;Märkte_Meldedaten__Gesamtumsatz</v>
      </c>
      <c r="AD224" s="6" t="str">
        <f t="shared" si="40"/>
        <v>;Märkte_Meldedaten__EBITDA</v>
      </c>
      <c r="AE224" s="6" t="str">
        <f t="shared" si="40"/>
        <v>;Märkte_Meldedaten__EBITDA</v>
      </c>
      <c r="AF224" s="6" t="str">
        <f t="shared" si="41"/>
        <v>;Märkte_Meldedaten__JÜ</v>
      </c>
      <c r="AG224" s="59" t="str">
        <f t="shared" si="41"/>
        <v>;Märkte_Meldedaten__JÜ</v>
      </c>
      <c r="AH224" s="6"/>
      <c r="AI224" s="6"/>
      <c r="AJ224" s="6"/>
      <c r="AK224" s="6"/>
      <c r="AL224" s="6"/>
      <c r="AM224" s="6"/>
      <c r="AN224" s="55" t="s">
        <v>1189</v>
      </c>
      <c r="AO224" s="55" t="s">
        <v>1190</v>
      </c>
      <c r="AP224" s="56">
        <v>28.3</v>
      </c>
      <c r="AQ224" s="55"/>
      <c r="AR224" s="55" t="s">
        <v>1191</v>
      </c>
    </row>
    <row r="225" spans="1:44">
      <c r="A225" s="6"/>
      <c r="B225" s="6"/>
      <c r="C225" s="6" t="s">
        <v>587</v>
      </c>
      <c r="D225" s="6"/>
      <c r="E225" s="6"/>
      <c r="F225" s="6"/>
      <c r="G225" s="6"/>
      <c r="H225" s="6"/>
      <c r="I225" s="8"/>
      <c r="J225" s="6"/>
      <c r="K225" s="6"/>
      <c r="L225" s="6"/>
      <c r="M225" s="8"/>
      <c r="N225" s="6"/>
      <c r="O225" s="6"/>
      <c r="P225" s="6"/>
      <c r="Q225" s="8"/>
      <c r="R225" s="6"/>
      <c r="S225" s="9"/>
      <c r="T225" s="9"/>
      <c r="U225" s="10"/>
      <c r="V225" s="10"/>
      <c r="W225" s="10"/>
      <c r="X225" s="10"/>
      <c r="Y225" s="10"/>
      <c r="Z225" s="10"/>
      <c r="AA225" s="6"/>
      <c r="AB225" s="58" t="str">
        <f t="shared" si="39"/>
        <v>;Märkte_Meldedaten__Gesamtumsatz</v>
      </c>
      <c r="AC225" s="6" t="str">
        <f t="shared" si="39"/>
        <v>;Märkte_Meldedaten__Gesamtumsatz</v>
      </c>
      <c r="AD225" s="6" t="str">
        <f t="shared" si="40"/>
        <v>;Märkte_Meldedaten__EBITDA</v>
      </c>
      <c r="AE225" s="6" t="str">
        <f t="shared" si="40"/>
        <v>;Märkte_Meldedaten__EBITDA</v>
      </c>
      <c r="AF225" s="6" t="str">
        <f t="shared" si="41"/>
        <v>;Märkte_Meldedaten__JÜ</v>
      </c>
      <c r="AG225" s="59" t="str">
        <f t="shared" si="41"/>
        <v>;Märkte_Meldedaten__JÜ</v>
      </c>
      <c r="AH225" s="6"/>
      <c r="AI225" s="6"/>
      <c r="AJ225" s="6"/>
      <c r="AK225" s="6"/>
      <c r="AL225" s="6"/>
      <c r="AM225" s="6"/>
      <c r="AN225" s="55" t="s">
        <v>1192</v>
      </c>
      <c r="AO225" s="55" t="s">
        <v>54</v>
      </c>
      <c r="AP225" s="56">
        <v>28.6</v>
      </c>
      <c r="AQ225" s="55"/>
      <c r="AR225" s="55" t="s">
        <v>50</v>
      </c>
    </row>
    <row r="226" spans="1:44">
      <c r="A226" s="6"/>
      <c r="B226" s="6"/>
      <c r="C226" s="6" t="s">
        <v>595</v>
      </c>
      <c r="D226" s="6"/>
      <c r="E226" s="6"/>
      <c r="F226" s="6"/>
      <c r="G226" s="6"/>
      <c r="H226" s="6"/>
      <c r="I226" s="8"/>
      <c r="J226" s="6"/>
      <c r="K226" s="6"/>
      <c r="L226" s="6"/>
      <c r="M226" s="8"/>
      <c r="N226" s="6"/>
      <c r="O226" s="6"/>
      <c r="P226" s="6"/>
      <c r="Q226" s="8"/>
      <c r="R226" s="6"/>
      <c r="S226" s="9"/>
      <c r="T226" s="9"/>
      <c r="U226" s="10"/>
      <c r="V226" s="10"/>
      <c r="W226" s="10"/>
      <c r="X226" s="10"/>
      <c r="Y226" s="10"/>
      <c r="Z226" s="10"/>
      <c r="AA226" s="6"/>
      <c r="AB226" s="58" t="str">
        <f t="shared" si="39"/>
        <v>;Märkte_Meldedaten__Gesamtumsatz</v>
      </c>
      <c r="AC226" s="6" t="str">
        <f t="shared" si="39"/>
        <v>;Märkte_Meldedaten__Gesamtumsatz</v>
      </c>
      <c r="AD226" s="6" t="str">
        <f t="shared" si="40"/>
        <v>;Märkte_Meldedaten__EBITDA</v>
      </c>
      <c r="AE226" s="6" t="str">
        <f t="shared" si="40"/>
        <v>;Märkte_Meldedaten__EBITDA</v>
      </c>
      <c r="AF226" s="6" t="str">
        <f t="shared" si="41"/>
        <v>;Märkte_Meldedaten__JÜ</v>
      </c>
      <c r="AG226" s="59" t="str">
        <f t="shared" si="41"/>
        <v>;Märkte_Meldedaten__JÜ</v>
      </c>
      <c r="AH226" s="6"/>
      <c r="AI226" s="6"/>
      <c r="AJ226" s="6"/>
      <c r="AK226" s="6"/>
      <c r="AL226" s="6"/>
      <c r="AM226" s="6"/>
      <c r="AN226" s="55" t="s">
        <v>1193</v>
      </c>
      <c r="AO226" s="55" t="s">
        <v>99</v>
      </c>
      <c r="AP226" s="56">
        <v>6.7</v>
      </c>
      <c r="AQ226" s="55"/>
      <c r="AR226" s="55" t="s">
        <v>94</v>
      </c>
    </row>
    <row r="227" spans="1:44">
      <c r="A227" s="6"/>
      <c r="B227" s="6"/>
      <c r="C227" s="6" t="s">
        <v>603</v>
      </c>
      <c r="D227" s="6"/>
      <c r="E227" s="6"/>
      <c r="F227" s="6"/>
      <c r="G227" s="6"/>
      <c r="H227" s="6"/>
      <c r="I227" s="8"/>
      <c r="J227" s="6"/>
      <c r="K227" s="6"/>
      <c r="L227" s="6"/>
      <c r="M227" s="8"/>
      <c r="N227" s="6"/>
      <c r="O227" s="6"/>
      <c r="P227" s="6"/>
      <c r="Q227" s="8"/>
      <c r="R227" s="6"/>
      <c r="S227" s="9"/>
      <c r="T227" s="9"/>
      <c r="U227" s="10"/>
      <c r="V227" s="10"/>
      <c r="W227" s="10"/>
      <c r="X227" s="10"/>
      <c r="Y227" s="10"/>
      <c r="Z227" s="10"/>
      <c r="AA227" s="6"/>
      <c r="AB227" s="58" t="str">
        <f t="shared" si="39"/>
        <v>;Märkte_Meldedaten__Gesamtumsatz</v>
      </c>
      <c r="AC227" s="6" t="str">
        <f t="shared" si="39"/>
        <v>;Märkte_Meldedaten__Gesamtumsatz</v>
      </c>
      <c r="AD227" s="6" t="str">
        <f t="shared" si="40"/>
        <v>;Märkte_Meldedaten__EBITDA</v>
      </c>
      <c r="AE227" s="6" t="str">
        <f t="shared" si="40"/>
        <v>;Märkte_Meldedaten__EBITDA</v>
      </c>
      <c r="AF227" s="6" t="str">
        <f t="shared" si="41"/>
        <v>;Märkte_Meldedaten__JÜ</v>
      </c>
      <c r="AG227" s="59" t="str">
        <f t="shared" si="41"/>
        <v>;Märkte_Meldedaten__JÜ</v>
      </c>
      <c r="AH227" s="6"/>
      <c r="AI227" s="6"/>
      <c r="AJ227" s="6"/>
      <c r="AK227" s="6"/>
      <c r="AL227" s="6"/>
      <c r="AM227" s="6"/>
      <c r="AN227" s="55" t="s">
        <v>1194</v>
      </c>
      <c r="AO227" s="55" t="s">
        <v>1195</v>
      </c>
      <c r="AP227" s="56">
        <v>2.8</v>
      </c>
      <c r="AQ227" s="55"/>
      <c r="AR227" s="55" t="s">
        <v>81</v>
      </c>
    </row>
    <row r="228" spans="1:44">
      <c r="A228" s="6"/>
      <c r="B228" s="6"/>
      <c r="C228" s="6" t="s">
        <v>763</v>
      </c>
      <c r="D228" s="6"/>
      <c r="E228" s="6"/>
      <c r="F228" s="6"/>
      <c r="G228" s="6"/>
      <c r="H228" s="6"/>
      <c r="I228" s="8"/>
      <c r="J228" s="6"/>
      <c r="K228" s="6"/>
      <c r="L228" s="6"/>
      <c r="M228" s="8"/>
      <c r="N228" s="6"/>
      <c r="O228" s="6"/>
      <c r="P228" s="6"/>
      <c r="Q228" s="8"/>
      <c r="R228" s="6"/>
      <c r="S228" s="9"/>
      <c r="T228" s="9"/>
      <c r="U228" s="10"/>
      <c r="V228" s="10"/>
      <c r="W228" s="10"/>
      <c r="X228" s="10"/>
      <c r="Y228" s="10"/>
      <c r="Z228" s="10"/>
      <c r="AA228" s="6"/>
      <c r="AB228" s="58" t="str">
        <f t="shared" si="39"/>
        <v>;Märkte_Meldedaten__Gesamtumsatz</v>
      </c>
      <c r="AC228" s="6" t="str">
        <f t="shared" si="39"/>
        <v>;Märkte_Meldedaten__Gesamtumsatz</v>
      </c>
      <c r="AD228" s="6" t="str">
        <f t="shared" si="40"/>
        <v>;Märkte_Meldedaten__EBITDA</v>
      </c>
      <c r="AE228" s="6" t="str">
        <f t="shared" si="40"/>
        <v>;Märkte_Meldedaten__EBITDA</v>
      </c>
      <c r="AF228" s="6" t="str">
        <f t="shared" si="41"/>
        <v>;Märkte_Meldedaten__JÜ</v>
      </c>
      <c r="AG228" s="59" t="str">
        <f t="shared" si="41"/>
        <v>;Märkte_Meldedaten__JÜ</v>
      </c>
      <c r="AH228" s="6"/>
      <c r="AI228" s="6"/>
      <c r="AJ228" s="6"/>
      <c r="AK228" s="6"/>
      <c r="AL228" s="6"/>
      <c r="AM228" s="6"/>
      <c r="AN228" s="55" t="s">
        <v>1196</v>
      </c>
      <c r="AO228" s="55" t="s">
        <v>1197</v>
      </c>
      <c r="AP228" s="56">
        <v>11.4</v>
      </c>
      <c r="AQ228" s="55"/>
      <c r="AR228" s="55" t="s">
        <v>132</v>
      </c>
    </row>
    <row r="229" spans="1:44">
      <c r="A229" s="6"/>
      <c r="B229" s="6"/>
      <c r="C229" s="6" t="s">
        <v>1426</v>
      </c>
      <c r="D229" s="6"/>
      <c r="E229" s="6"/>
      <c r="F229" s="6"/>
      <c r="G229" s="6"/>
      <c r="H229" s="6"/>
      <c r="I229" s="8"/>
      <c r="J229" s="6"/>
      <c r="K229" s="6"/>
      <c r="L229" s="6"/>
      <c r="M229" s="8"/>
      <c r="N229" s="6"/>
      <c r="O229" s="6"/>
      <c r="P229" s="6"/>
      <c r="Q229" s="8"/>
      <c r="R229" s="6"/>
      <c r="S229" s="9"/>
      <c r="T229" s="9"/>
      <c r="U229" s="10"/>
      <c r="V229" s="10"/>
      <c r="W229" s="10"/>
      <c r="X229" s="10"/>
      <c r="Y229" s="10"/>
      <c r="Z229" s="10"/>
      <c r="AA229" s="6"/>
      <c r="AB229" s="58" t="str">
        <f t="shared" ref="AB229:AC248" si="42">";Märkte_Meldedaten_"&amp;$B229&amp;"_Gesamtumsatz"</f>
        <v>;Märkte_Meldedaten__Gesamtumsatz</v>
      </c>
      <c r="AC229" s="6" t="str">
        <f t="shared" si="42"/>
        <v>;Märkte_Meldedaten__Gesamtumsatz</v>
      </c>
      <c r="AD229" s="6" t="str">
        <f t="shared" ref="AD229:AE248" si="43">";Märkte_Meldedaten_"&amp;$B229&amp;"_EBITDA"</f>
        <v>;Märkte_Meldedaten__EBITDA</v>
      </c>
      <c r="AE229" s="6" t="str">
        <f t="shared" si="43"/>
        <v>;Märkte_Meldedaten__EBITDA</v>
      </c>
      <c r="AF229" s="6" t="str">
        <f t="shared" ref="AF229:AG248" si="44">";Märkte_Meldedaten_"&amp;$B229&amp;"_JÜ"</f>
        <v>;Märkte_Meldedaten__JÜ</v>
      </c>
      <c r="AG229" s="59" t="str">
        <f t="shared" si="44"/>
        <v>;Märkte_Meldedaten__JÜ</v>
      </c>
      <c r="AH229" s="6"/>
      <c r="AI229" s="6"/>
      <c r="AJ229" s="6"/>
      <c r="AK229" s="6"/>
      <c r="AL229" s="6"/>
      <c r="AM229" s="6"/>
      <c r="AN229" s="55" t="s">
        <v>1198</v>
      </c>
      <c r="AO229" s="55" t="s">
        <v>391</v>
      </c>
      <c r="AP229" s="56">
        <v>7.3</v>
      </c>
      <c r="AQ229" s="55"/>
      <c r="AR229" s="55" t="s">
        <v>387</v>
      </c>
    </row>
    <row r="230" spans="1:44">
      <c r="A230" s="6"/>
      <c r="B230" s="6"/>
      <c r="C230" s="6" t="s">
        <v>552</v>
      </c>
      <c r="D230" s="6"/>
      <c r="E230" s="6"/>
      <c r="F230" s="6"/>
      <c r="G230" s="6"/>
      <c r="H230" s="6"/>
      <c r="I230" s="8"/>
      <c r="J230" s="6"/>
      <c r="K230" s="6"/>
      <c r="L230" s="6"/>
      <c r="M230" s="8"/>
      <c r="N230" s="6"/>
      <c r="O230" s="6"/>
      <c r="P230" s="6"/>
      <c r="Q230" s="8"/>
      <c r="R230" s="6"/>
      <c r="S230" s="9"/>
      <c r="T230" s="9"/>
      <c r="U230" s="10"/>
      <c r="V230" s="10"/>
      <c r="W230" s="10"/>
      <c r="X230" s="10"/>
      <c r="Y230" s="10"/>
      <c r="Z230" s="10"/>
      <c r="AA230" s="6"/>
      <c r="AB230" s="58" t="str">
        <f t="shared" si="42"/>
        <v>;Märkte_Meldedaten__Gesamtumsatz</v>
      </c>
      <c r="AC230" s="6" t="str">
        <f t="shared" si="42"/>
        <v>;Märkte_Meldedaten__Gesamtumsatz</v>
      </c>
      <c r="AD230" s="6" t="str">
        <f t="shared" si="43"/>
        <v>;Märkte_Meldedaten__EBITDA</v>
      </c>
      <c r="AE230" s="6" t="str">
        <f t="shared" si="43"/>
        <v>;Märkte_Meldedaten__EBITDA</v>
      </c>
      <c r="AF230" s="6" t="str">
        <f t="shared" si="44"/>
        <v>;Märkte_Meldedaten__JÜ</v>
      </c>
      <c r="AG230" s="59" t="str">
        <f t="shared" si="44"/>
        <v>;Märkte_Meldedaten__JÜ</v>
      </c>
      <c r="AH230" s="6"/>
      <c r="AI230" s="6"/>
      <c r="AJ230" s="6"/>
      <c r="AK230" s="6"/>
      <c r="AL230" s="6"/>
      <c r="AM230" s="6"/>
      <c r="AN230" s="55" t="s">
        <v>1199</v>
      </c>
      <c r="AO230" s="55" t="s">
        <v>1200</v>
      </c>
      <c r="AP230" s="56">
        <v>0.1</v>
      </c>
      <c r="AQ230" s="55"/>
      <c r="AR230" s="55" t="s">
        <v>688</v>
      </c>
    </row>
    <row r="231" spans="1:44">
      <c r="A231" s="6"/>
      <c r="B231" s="6"/>
      <c r="C231" s="6" t="s">
        <v>627</v>
      </c>
      <c r="D231" s="6"/>
      <c r="E231" s="6"/>
      <c r="F231" s="6"/>
      <c r="G231" s="6"/>
      <c r="H231" s="6"/>
      <c r="I231" s="8"/>
      <c r="J231" s="6"/>
      <c r="K231" s="6"/>
      <c r="L231" s="6"/>
      <c r="M231" s="8"/>
      <c r="N231" s="6"/>
      <c r="O231" s="6"/>
      <c r="P231" s="6"/>
      <c r="Q231" s="8"/>
      <c r="R231" s="6"/>
      <c r="S231" s="9"/>
      <c r="T231" s="9"/>
      <c r="U231" s="10"/>
      <c r="V231" s="10"/>
      <c r="W231" s="10"/>
      <c r="X231" s="10"/>
      <c r="Y231" s="10"/>
      <c r="Z231" s="10"/>
      <c r="AA231" s="6"/>
      <c r="AB231" s="58" t="str">
        <f t="shared" si="42"/>
        <v>;Märkte_Meldedaten__Gesamtumsatz</v>
      </c>
      <c r="AC231" s="6" t="str">
        <f t="shared" si="42"/>
        <v>;Märkte_Meldedaten__Gesamtumsatz</v>
      </c>
      <c r="AD231" s="6" t="str">
        <f t="shared" si="43"/>
        <v>;Märkte_Meldedaten__EBITDA</v>
      </c>
      <c r="AE231" s="6" t="str">
        <f t="shared" si="43"/>
        <v>;Märkte_Meldedaten__EBITDA</v>
      </c>
      <c r="AF231" s="6" t="str">
        <f t="shared" si="44"/>
        <v>;Märkte_Meldedaten__JÜ</v>
      </c>
      <c r="AG231" s="59" t="str">
        <f t="shared" si="44"/>
        <v>;Märkte_Meldedaten__JÜ</v>
      </c>
      <c r="AH231" s="6"/>
      <c r="AI231" s="6"/>
      <c r="AJ231" s="6"/>
      <c r="AK231" s="6"/>
      <c r="AL231" s="6"/>
      <c r="AM231" s="6"/>
      <c r="AN231" s="55" t="s">
        <v>1201</v>
      </c>
      <c r="AO231" s="55" t="s">
        <v>1202</v>
      </c>
      <c r="AP231" s="56">
        <v>0.9</v>
      </c>
      <c r="AQ231" s="55"/>
      <c r="AR231" s="55" t="s">
        <v>1203</v>
      </c>
    </row>
    <row r="232" spans="1:44">
      <c r="A232" s="6"/>
      <c r="B232" s="6"/>
      <c r="C232" s="6" t="s">
        <v>634</v>
      </c>
      <c r="D232" s="6"/>
      <c r="E232" s="6"/>
      <c r="F232" s="6"/>
      <c r="G232" s="6"/>
      <c r="H232" s="6"/>
      <c r="I232" s="8"/>
      <c r="J232" s="6"/>
      <c r="K232" s="6"/>
      <c r="L232" s="6"/>
      <c r="M232" s="8"/>
      <c r="N232" s="6"/>
      <c r="O232" s="6"/>
      <c r="P232" s="6"/>
      <c r="Q232" s="8"/>
      <c r="R232" s="6"/>
      <c r="S232" s="9"/>
      <c r="T232" s="9"/>
      <c r="U232" s="10"/>
      <c r="V232" s="10"/>
      <c r="W232" s="10"/>
      <c r="X232" s="10"/>
      <c r="Y232" s="10"/>
      <c r="Z232" s="10"/>
      <c r="AA232" s="6"/>
      <c r="AB232" s="58" t="str">
        <f t="shared" si="42"/>
        <v>;Märkte_Meldedaten__Gesamtumsatz</v>
      </c>
      <c r="AC232" s="6" t="str">
        <f t="shared" si="42"/>
        <v>;Märkte_Meldedaten__Gesamtumsatz</v>
      </c>
      <c r="AD232" s="6" t="str">
        <f t="shared" si="43"/>
        <v>;Märkte_Meldedaten__EBITDA</v>
      </c>
      <c r="AE232" s="6" t="str">
        <f t="shared" si="43"/>
        <v>;Märkte_Meldedaten__EBITDA</v>
      </c>
      <c r="AF232" s="6" t="str">
        <f t="shared" si="44"/>
        <v>;Märkte_Meldedaten__JÜ</v>
      </c>
      <c r="AG232" s="59" t="str">
        <f t="shared" si="44"/>
        <v>;Märkte_Meldedaten__JÜ</v>
      </c>
      <c r="AH232" s="6"/>
      <c r="AI232" s="6"/>
      <c r="AJ232" s="6"/>
      <c r="AK232" s="6"/>
      <c r="AL232" s="6"/>
      <c r="AM232" s="6"/>
      <c r="AN232" s="55" t="s">
        <v>1204</v>
      </c>
      <c r="AO232" s="55" t="s">
        <v>221</v>
      </c>
      <c r="AP232" s="56">
        <v>2.6</v>
      </c>
      <c r="AQ232" s="55"/>
      <c r="AR232" s="55" t="s">
        <v>217</v>
      </c>
    </row>
    <row r="233" spans="1:44">
      <c r="A233" s="6"/>
      <c r="B233" s="6"/>
      <c r="C233" s="6" t="s">
        <v>1232</v>
      </c>
      <c r="D233" s="6"/>
      <c r="E233" s="6"/>
      <c r="F233" s="6"/>
      <c r="G233" s="6"/>
      <c r="H233" s="6"/>
      <c r="I233" s="8"/>
      <c r="J233" s="6"/>
      <c r="K233" s="6"/>
      <c r="L233" s="6"/>
      <c r="M233" s="8"/>
      <c r="N233" s="6"/>
      <c r="O233" s="6"/>
      <c r="P233" s="6"/>
      <c r="Q233" s="8"/>
      <c r="R233" s="6"/>
      <c r="S233" s="9"/>
      <c r="T233" s="9"/>
      <c r="U233" s="10"/>
      <c r="V233" s="10"/>
      <c r="W233" s="10"/>
      <c r="X233" s="10"/>
      <c r="Y233" s="10"/>
      <c r="Z233" s="10"/>
      <c r="AA233" s="6"/>
      <c r="AB233" s="58" t="str">
        <f t="shared" si="42"/>
        <v>;Märkte_Meldedaten__Gesamtumsatz</v>
      </c>
      <c r="AC233" s="6" t="str">
        <f t="shared" si="42"/>
        <v>;Märkte_Meldedaten__Gesamtumsatz</v>
      </c>
      <c r="AD233" s="6" t="str">
        <f t="shared" si="43"/>
        <v>;Märkte_Meldedaten__EBITDA</v>
      </c>
      <c r="AE233" s="6" t="str">
        <f t="shared" si="43"/>
        <v>;Märkte_Meldedaten__EBITDA</v>
      </c>
      <c r="AF233" s="6" t="str">
        <f t="shared" si="44"/>
        <v>;Märkte_Meldedaten__JÜ</v>
      </c>
      <c r="AG233" s="59" t="str">
        <f t="shared" si="44"/>
        <v>;Märkte_Meldedaten__JÜ</v>
      </c>
      <c r="AH233" s="6"/>
      <c r="AI233" s="6"/>
      <c r="AJ233" s="6"/>
      <c r="AK233" s="6"/>
      <c r="AL233" s="6"/>
      <c r="AM233" s="6"/>
      <c r="AN233" s="55" t="s">
        <v>1205</v>
      </c>
      <c r="AO233" s="55" t="s">
        <v>824</v>
      </c>
      <c r="AP233" s="56">
        <v>-0.9</v>
      </c>
      <c r="AQ233" s="55"/>
      <c r="AR233" s="55" t="s">
        <v>820</v>
      </c>
    </row>
    <row r="234" spans="1:44">
      <c r="A234" s="6"/>
      <c r="B234" s="6"/>
      <c r="C234" s="6" t="s">
        <v>267</v>
      </c>
      <c r="D234" s="6"/>
      <c r="E234" s="6"/>
      <c r="F234" s="6"/>
      <c r="G234" s="6"/>
      <c r="H234" s="6"/>
      <c r="I234" s="8"/>
      <c r="J234" s="6"/>
      <c r="K234" s="6"/>
      <c r="L234" s="6"/>
      <c r="M234" s="8"/>
      <c r="N234" s="6"/>
      <c r="O234" s="6"/>
      <c r="P234" s="6"/>
      <c r="Q234" s="8"/>
      <c r="R234" s="6"/>
      <c r="S234" s="9"/>
      <c r="T234" s="9"/>
      <c r="U234" s="10"/>
      <c r="V234" s="10"/>
      <c r="W234" s="10"/>
      <c r="X234" s="10"/>
      <c r="Y234" s="10"/>
      <c r="Z234" s="10"/>
      <c r="AA234" s="6"/>
      <c r="AB234" s="58" t="str">
        <f t="shared" si="42"/>
        <v>;Märkte_Meldedaten__Gesamtumsatz</v>
      </c>
      <c r="AC234" s="6" t="str">
        <f t="shared" si="42"/>
        <v>;Märkte_Meldedaten__Gesamtumsatz</v>
      </c>
      <c r="AD234" s="6" t="str">
        <f t="shared" si="43"/>
        <v>;Märkte_Meldedaten__EBITDA</v>
      </c>
      <c r="AE234" s="6" t="str">
        <f t="shared" si="43"/>
        <v>;Märkte_Meldedaten__EBITDA</v>
      </c>
      <c r="AF234" s="6" t="str">
        <f t="shared" si="44"/>
        <v>;Märkte_Meldedaten__JÜ</v>
      </c>
      <c r="AG234" s="59" t="str">
        <f t="shared" si="44"/>
        <v>;Märkte_Meldedaten__JÜ</v>
      </c>
      <c r="AH234" s="6"/>
      <c r="AI234" s="6"/>
      <c r="AJ234" s="6"/>
      <c r="AK234" s="6"/>
      <c r="AL234" s="6"/>
      <c r="AM234" s="6"/>
      <c r="AN234" s="55" t="s">
        <v>1206</v>
      </c>
      <c r="AO234" s="55" t="s">
        <v>938</v>
      </c>
      <c r="AP234" s="56">
        <v>0.2</v>
      </c>
      <c r="AQ234" s="55"/>
      <c r="AR234" s="55" t="s">
        <v>934</v>
      </c>
    </row>
    <row r="235" spans="1:44">
      <c r="A235" s="6"/>
      <c r="B235" s="6"/>
      <c r="C235" s="6" t="s">
        <v>1427</v>
      </c>
      <c r="D235" s="6"/>
      <c r="E235" s="6"/>
      <c r="F235" s="6"/>
      <c r="G235" s="6"/>
      <c r="H235" s="6"/>
      <c r="I235" s="8"/>
      <c r="J235" s="6"/>
      <c r="K235" s="6"/>
      <c r="L235" s="6"/>
      <c r="M235" s="8"/>
      <c r="N235" s="6"/>
      <c r="O235" s="6"/>
      <c r="P235" s="6"/>
      <c r="Q235" s="8"/>
      <c r="R235" s="6"/>
      <c r="S235" s="9"/>
      <c r="T235" s="9"/>
      <c r="U235" s="10"/>
      <c r="V235" s="10"/>
      <c r="W235" s="10"/>
      <c r="X235" s="10"/>
      <c r="Y235" s="10"/>
      <c r="Z235" s="10"/>
      <c r="AA235" s="6"/>
      <c r="AB235" s="58" t="str">
        <f t="shared" si="42"/>
        <v>;Märkte_Meldedaten__Gesamtumsatz</v>
      </c>
      <c r="AC235" s="6" t="str">
        <f t="shared" si="42"/>
        <v>;Märkte_Meldedaten__Gesamtumsatz</v>
      </c>
      <c r="AD235" s="6" t="str">
        <f t="shared" si="43"/>
        <v>;Märkte_Meldedaten__EBITDA</v>
      </c>
      <c r="AE235" s="6" t="str">
        <f t="shared" si="43"/>
        <v>;Märkte_Meldedaten__EBITDA</v>
      </c>
      <c r="AF235" s="6" t="str">
        <f t="shared" si="44"/>
        <v>;Märkte_Meldedaten__JÜ</v>
      </c>
      <c r="AG235" s="59" t="str">
        <f t="shared" si="44"/>
        <v>;Märkte_Meldedaten__JÜ</v>
      </c>
      <c r="AH235" s="6"/>
      <c r="AI235" s="6"/>
      <c r="AJ235" s="6"/>
      <c r="AK235" s="6"/>
      <c r="AL235" s="6"/>
      <c r="AM235" s="6"/>
      <c r="AN235" s="55" t="s">
        <v>1207</v>
      </c>
      <c r="AO235" s="55" t="s">
        <v>1208</v>
      </c>
      <c r="AP235" s="56">
        <v>2</v>
      </c>
      <c r="AQ235" s="55"/>
      <c r="AR235" s="55" t="s">
        <v>1209</v>
      </c>
    </row>
    <row r="236" spans="1:44">
      <c r="A236" s="6"/>
      <c r="B236" s="6"/>
      <c r="C236" s="6" t="s">
        <v>660</v>
      </c>
      <c r="D236" s="6"/>
      <c r="E236" s="6"/>
      <c r="F236" s="6"/>
      <c r="G236" s="6"/>
      <c r="H236" s="6"/>
      <c r="I236" s="8"/>
      <c r="J236" s="6"/>
      <c r="K236" s="6"/>
      <c r="L236" s="6"/>
      <c r="M236" s="8"/>
      <c r="N236" s="6"/>
      <c r="O236" s="6"/>
      <c r="P236" s="6"/>
      <c r="Q236" s="8"/>
      <c r="R236" s="6"/>
      <c r="S236" s="9"/>
      <c r="T236" s="9"/>
      <c r="U236" s="10"/>
      <c r="V236" s="10"/>
      <c r="W236" s="10"/>
      <c r="X236" s="10"/>
      <c r="Y236" s="10"/>
      <c r="Z236" s="10"/>
      <c r="AA236" s="6"/>
      <c r="AB236" s="58" t="str">
        <f t="shared" si="42"/>
        <v>;Märkte_Meldedaten__Gesamtumsatz</v>
      </c>
      <c r="AC236" s="6" t="str">
        <f t="shared" si="42"/>
        <v>;Märkte_Meldedaten__Gesamtumsatz</v>
      </c>
      <c r="AD236" s="6" t="str">
        <f t="shared" si="43"/>
        <v>;Märkte_Meldedaten__EBITDA</v>
      </c>
      <c r="AE236" s="6" t="str">
        <f t="shared" si="43"/>
        <v>;Märkte_Meldedaten__EBITDA</v>
      </c>
      <c r="AF236" s="6" t="str">
        <f t="shared" si="44"/>
        <v>;Märkte_Meldedaten__JÜ</v>
      </c>
      <c r="AG236" s="59" t="str">
        <f t="shared" si="44"/>
        <v>;Märkte_Meldedaten__JÜ</v>
      </c>
      <c r="AH236" s="6"/>
      <c r="AI236" s="6"/>
      <c r="AJ236" s="6"/>
      <c r="AK236" s="6"/>
      <c r="AL236" s="6"/>
      <c r="AM236" s="6"/>
      <c r="AN236" s="55" t="s">
        <v>1210</v>
      </c>
      <c r="AO236" s="55" t="s">
        <v>1015</v>
      </c>
      <c r="AP236" s="56">
        <v>-2.4</v>
      </c>
      <c r="AQ236" s="55"/>
      <c r="AR236" s="55" t="s">
        <v>1011</v>
      </c>
    </row>
    <row r="237" spans="1:44">
      <c r="A237" s="6"/>
      <c r="B237" s="6"/>
      <c r="C237" s="6" t="s">
        <v>666</v>
      </c>
      <c r="D237" s="6"/>
      <c r="E237" s="6"/>
      <c r="F237" s="6"/>
      <c r="G237" s="6"/>
      <c r="H237" s="6"/>
      <c r="I237" s="8"/>
      <c r="J237" s="6"/>
      <c r="K237" s="6"/>
      <c r="L237" s="6"/>
      <c r="M237" s="8"/>
      <c r="N237" s="6"/>
      <c r="O237" s="6"/>
      <c r="P237" s="6"/>
      <c r="Q237" s="8"/>
      <c r="R237" s="6"/>
      <c r="S237" s="9"/>
      <c r="T237" s="9"/>
      <c r="U237" s="10"/>
      <c r="V237" s="10"/>
      <c r="W237" s="10"/>
      <c r="X237" s="10"/>
      <c r="Y237" s="10"/>
      <c r="Z237" s="10"/>
      <c r="AA237" s="6"/>
      <c r="AB237" s="58" t="str">
        <f t="shared" si="42"/>
        <v>;Märkte_Meldedaten__Gesamtumsatz</v>
      </c>
      <c r="AC237" s="6" t="str">
        <f t="shared" si="42"/>
        <v>;Märkte_Meldedaten__Gesamtumsatz</v>
      </c>
      <c r="AD237" s="6" t="str">
        <f t="shared" si="43"/>
        <v>;Märkte_Meldedaten__EBITDA</v>
      </c>
      <c r="AE237" s="6" t="str">
        <f t="shared" si="43"/>
        <v>;Märkte_Meldedaten__EBITDA</v>
      </c>
      <c r="AF237" s="6" t="str">
        <f t="shared" si="44"/>
        <v>;Märkte_Meldedaten__JÜ</v>
      </c>
      <c r="AG237" s="59" t="str">
        <f t="shared" si="44"/>
        <v>;Märkte_Meldedaten__JÜ</v>
      </c>
      <c r="AH237" s="6"/>
      <c r="AI237" s="6"/>
      <c r="AJ237" s="6"/>
      <c r="AK237" s="6"/>
      <c r="AL237" s="6"/>
      <c r="AM237" s="6"/>
      <c r="AN237" s="55" t="s">
        <v>1211</v>
      </c>
      <c r="AO237" s="55" t="s">
        <v>572</v>
      </c>
      <c r="AP237" s="56">
        <v>-0.1</v>
      </c>
      <c r="AQ237" s="55"/>
      <c r="AR237" s="55" t="s">
        <v>568</v>
      </c>
    </row>
    <row r="238" spans="1:44">
      <c r="A238" s="6"/>
      <c r="B238" s="6"/>
      <c r="C238" s="6" t="s">
        <v>672</v>
      </c>
      <c r="D238" s="6"/>
      <c r="E238" s="6"/>
      <c r="F238" s="6"/>
      <c r="G238" s="6"/>
      <c r="H238" s="6"/>
      <c r="I238" s="8"/>
      <c r="J238" s="6"/>
      <c r="K238" s="6"/>
      <c r="L238" s="6"/>
      <c r="M238" s="8"/>
      <c r="N238" s="6"/>
      <c r="O238" s="6"/>
      <c r="P238" s="6"/>
      <c r="Q238" s="8"/>
      <c r="R238" s="6"/>
      <c r="S238" s="9"/>
      <c r="T238" s="9"/>
      <c r="U238" s="10"/>
      <c r="V238" s="10"/>
      <c r="W238" s="10"/>
      <c r="X238" s="10"/>
      <c r="Y238" s="10"/>
      <c r="Z238" s="10"/>
      <c r="AA238" s="6"/>
      <c r="AB238" s="58" t="str">
        <f t="shared" si="42"/>
        <v>;Märkte_Meldedaten__Gesamtumsatz</v>
      </c>
      <c r="AC238" s="6" t="str">
        <f t="shared" si="42"/>
        <v>;Märkte_Meldedaten__Gesamtumsatz</v>
      </c>
      <c r="AD238" s="6" t="str">
        <f t="shared" si="43"/>
        <v>;Märkte_Meldedaten__EBITDA</v>
      </c>
      <c r="AE238" s="6" t="str">
        <f t="shared" si="43"/>
        <v>;Märkte_Meldedaten__EBITDA</v>
      </c>
      <c r="AF238" s="6" t="str">
        <f t="shared" si="44"/>
        <v>;Märkte_Meldedaten__JÜ</v>
      </c>
      <c r="AG238" s="59" t="str">
        <f t="shared" si="44"/>
        <v>;Märkte_Meldedaten__JÜ</v>
      </c>
      <c r="AH238" s="6"/>
      <c r="AI238" s="6"/>
      <c r="AJ238" s="6"/>
      <c r="AK238" s="6"/>
      <c r="AL238" s="6"/>
      <c r="AM238" s="6"/>
      <c r="AN238" s="55" t="s">
        <v>1212</v>
      </c>
      <c r="AO238" s="55" t="s">
        <v>1213</v>
      </c>
      <c r="AP238" s="56">
        <v>0.2</v>
      </c>
      <c r="AQ238" s="55"/>
      <c r="AR238" s="55" t="s">
        <v>1214</v>
      </c>
    </row>
    <row r="239" spans="1:44">
      <c r="A239" s="6"/>
      <c r="B239" s="6"/>
      <c r="C239" s="6" t="s">
        <v>680</v>
      </c>
      <c r="D239" s="6"/>
      <c r="E239" s="6"/>
      <c r="F239" s="6"/>
      <c r="G239" s="6"/>
      <c r="H239" s="6"/>
      <c r="I239" s="8"/>
      <c r="J239" s="6"/>
      <c r="K239" s="6"/>
      <c r="L239" s="6"/>
      <c r="M239" s="8"/>
      <c r="N239" s="6"/>
      <c r="O239" s="6"/>
      <c r="P239" s="6"/>
      <c r="Q239" s="8"/>
      <c r="R239" s="6"/>
      <c r="S239" s="9"/>
      <c r="T239" s="9"/>
      <c r="U239" s="10"/>
      <c r="V239" s="10"/>
      <c r="W239" s="10"/>
      <c r="X239" s="10"/>
      <c r="Y239" s="10"/>
      <c r="Z239" s="10"/>
      <c r="AA239" s="6"/>
      <c r="AB239" s="58" t="str">
        <f t="shared" si="42"/>
        <v>;Märkte_Meldedaten__Gesamtumsatz</v>
      </c>
      <c r="AC239" s="6" t="str">
        <f t="shared" si="42"/>
        <v>;Märkte_Meldedaten__Gesamtumsatz</v>
      </c>
      <c r="AD239" s="6" t="str">
        <f t="shared" si="43"/>
        <v>;Märkte_Meldedaten__EBITDA</v>
      </c>
      <c r="AE239" s="6" t="str">
        <f t="shared" si="43"/>
        <v>;Märkte_Meldedaten__EBITDA</v>
      </c>
      <c r="AF239" s="6" t="str">
        <f t="shared" si="44"/>
        <v>;Märkte_Meldedaten__JÜ</v>
      </c>
      <c r="AG239" s="59" t="str">
        <f t="shared" si="44"/>
        <v>;Märkte_Meldedaten__JÜ</v>
      </c>
      <c r="AH239" s="6"/>
      <c r="AI239" s="6"/>
      <c r="AJ239" s="6"/>
      <c r="AK239" s="6"/>
      <c r="AL239" s="6"/>
      <c r="AM239" s="6"/>
      <c r="AN239" s="55" t="s">
        <v>1215</v>
      </c>
      <c r="AO239" s="55" t="s">
        <v>1216</v>
      </c>
      <c r="AP239" s="56">
        <v>0.2</v>
      </c>
      <c r="AQ239" s="55"/>
      <c r="AR239" s="55" t="s">
        <v>1217</v>
      </c>
    </row>
    <row r="240" spans="1:44">
      <c r="A240" s="6"/>
      <c r="B240" s="6"/>
      <c r="C240" s="6" t="s">
        <v>281</v>
      </c>
      <c r="D240" s="6"/>
      <c r="E240" s="6"/>
      <c r="F240" s="6"/>
      <c r="G240" s="6"/>
      <c r="H240" s="6"/>
      <c r="I240" s="8"/>
      <c r="J240" s="6"/>
      <c r="K240" s="6"/>
      <c r="L240" s="6"/>
      <c r="M240" s="8"/>
      <c r="N240" s="6"/>
      <c r="O240" s="6"/>
      <c r="P240" s="6"/>
      <c r="Q240" s="8"/>
      <c r="R240" s="6"/>
      <c r="S240" s="9"/>
      <c r="T240" s="9"/>
      <c r="U240" s="10"/>
      <c r="V240" s="10"/>
      <c r="W240" s="10"/>
      <c r="X240" s="10"/>
      <c r="Y240" s="10"/>
      <c r="Z240" s="10"/>
      <c r="AA240" s="6"/>
      <c r="AB240" s="58" t="str">
        <f t="shared" si="42"/>
        <v>;Märkte_Meldedaten__Gesamtumsatz</v>
      </c>
      <c r="AC240" s="6" t="str">
        <f t="shared" si="42"/>
        <v>;Märkte_Meldedaten__Gesamtumsatz</v>
      </c>
      <c r="AD240" s="6" t="str">
        <f t="shared" si="43"/>
        <v>;Märkte_Meldedaten__EBITDA</v>
      </c>
      <c r="AE240" s="6" t="str">
        <f t="shared" si="43"/>
        <v>;Märkte_Meldedaten__EBITDA</v>
      </c>
      <c r="AF240" s="6" t="str">
        <f t="shared" si="44"/>
        <v>;Märkte_Meldedaten__JÜ</v>
      </c>
      <c r="AG240" s="59" t="str">
        <f t="shared" si="44"/>
        <v>;Märkte_Meldedaten__JÜ</v>
      </c>
      <c r="AH240" s="6"/>
      <c r="AI240" s="6"/>
      <c r="AJ240" s="6"/>
      <c r="AK240" s="6"/>
      <c r="AL240" s="6"/>
      <c r="AM240" s="6"/>
      <c r="AN240" s="55" t="s">
        <v>1218</v>
      </c>
      <c r="AO240" s="55" t="s">
        <v>1219</v>
      </c>
      <c r="AP240" s="56">
        <v>0</v>
      </c>
      <c r="AQ240" s="55"/>
      <c r="AR240" s="55" t="s">
        <v>1220</v>
      </c>
    </row>
    <row r="241" spans="1:44">
      <c r="A241" s="6"/>
      <c r="B241" s="6"/>
      <c r="C241" s="6" t="s">
        <v>1200</v>
      </c>
      <c r="D241" s="6"/>
      <c r="E241" s="6"/>
      <c r="F241" s="6"/>
      <c r="G241" s="6"/>
      <c r="H241" s="6"/>
      <c r="I241" s="8"/>
      <c r="J241" s="6"/>
      <c r="K241" s="6"/>
      <c r="L241" s="6"/>
      <c r="M241" s="8"/>
      <c r="N241" s="6"/>
      <c r="O241" s="6"/>
      <c r="P241" s="6"/>
      <c r="Q241" s="8"/>
      <c r="R241" s="6"/>
      <c r="S241" s="9"/>
      <c r="T241" s="9"/>
      <c r="U241" s="10"/>
      <c r="V241" s="10"/>
      <c r="W241" s="10"/>
      <c r="X241" s="10"/>
      <c r="Y241" s="10"/>
      <c r="Z241" s="10"/>
      <c r="AA241" s="6"/>
      <c r="AB241" s="58" t="str">
        <f t="shared" si="42"/>
        <v>;Märkte_Meldedaten__Gesamtumsatz</v>
      </c>
      <c r="AC241" s="6" t="str">
        <f t="shared" si="42"/>
        <v>;Märkte_Meldedaten__Gesamtumsatz</v>
      </c>
      <c r="AD241" s="6" t="str">
        <f t="shared" si="43"/>
        <v>;Märkte_Meldedaten__EBITDA</v>
      </c>
      <c r="AE241" s="6" t="str">
        <f t="shared" si="43"/>
        <v>;Märkte_Meldedaten__EBITDA</v>
      </c>
      <c r="AF241" s="6" t="str">
        <f t="shared" si="44"/>
        <v>;Märkte_Meldedaten__JÜ</v>
      </c>
      <c r="AG241" s="59" t="str">
        <f t="shared" si="44"/>
        <v>;Märkte_Meldedaten__JÜ</v>
      </c>
      <c r="AH241" s="6"/>
      <c r="AI241" s="6"/>
      <c r="AJ241" s="6"/>
      <c r="AK241" s="6"/>
      <c r="AL241" s="6"/>
      <c r="AM241" s="6"/>
      <c r="AN241" s="55" t="s">
        <v>1221</v>
      </c>
      <c r="AO241" s="55" t="s">
        <v>1222</v>
      </c>
      <c r="AP241" s="56">
        <v>0</v>
      </c>
      <c r="AQ241" s="55"/>
      <c r="AR241" s="55" t="s">
        <v>1223</v>
      </c>
    </row>
    <row r="242" spans="1:44">
      <c r="A242" s="6"/>
      <c r="B242" s="6"/>
      <c r="C242" s="6" t="s">
        <v>442</v>
      </c>
      <c r="D242" s="6"/>
      <c r="E242" s="6"/>
      <c r="F242" s="6"/>
      <c r="G242" s="6"/>
      <c r="H242" s="6"/>
      <c r="I242" s="8"/>
      <c r="J242" s="6"/>
      <c r="K242" s="6"/>
      <c r="L242" s="6"/>
      <c r="M242" s="8"/>
      <c r="N242" s="6"/>
      <c r="O242" s="6"/>
      <c r="P242" s="6"/>
      <c r="Q242" s="8"/>
      <c r="R242" s="6"/>
      <c r="S242" s="9"/>
      <c r="T242" s="9"/>
      <c r="U242" s="10"/>
      <c r="V242" s="10"/>
      <c r="W242" s="10"/>
      <c r="X242" s="10"/>
      <c r="Y242" s="10"/>
      <c r="Z242" s="10"/>
      <c r="AA242" s="6"/>
      <c r="AB242" s="58" t="str">
        <f t="shared" si="42"/>
        <v>;Märkte_Meldedaten__Gesamtumsatz</v>
      </c>
      <c r="AC242" s="6" t="str">
        <f t="shared" si="42"/>
        <v>;Märkte_Meldedaten__Gesamtumsatz</v>
      </c>
      <c r="AD242" s="6" t="str">
        <f t="shared" si="43"/>
        <v>;Märkte_Meldedaten__EBITDA</v>
      </c>
      <c r="AE242" s="6" t="str">
        <f t="shared" si="43"/>
        <v>;Märkte_Meldedaten__EBITDA</v>
      </c>
      <c r="AF242" s="6" t="str">
        <f t="shared" si="44"/>
        <v>;Märkte_Meldedaten__JÜ</v>
      </c>
      <c r="AG242" s="59" t="str">
        <f t="shared" si="44"/>
        <v>;Märkte_Meldedaten__JÜ</v>
      </c>
      <c r="AH242" s="6"/>
      <c r="AI242" s="6"/>
      <c r="AJ242" s="6"/>
      <c r="AK242" s="6"/>
      <c r="AL242" s="6"/>
      <c r="AM242" s="6"/>
      <c r="AN242" s="55" t="s">
        <v>1224</v>
      </c>
      <c r="AO242" s="55" t="s">
        <v>311</v>
      </c>
      <c r="AP242" s="56">
        <v>0</v>
      </c>
      <c r="AQ242" s="55"/>
      <c r="AR242" s="55" t="s">
        <v>956</v>
      </c>
    </row>
    <row r="243" spans="1:44">
      <c r="A243" s="6"/>
      <c r="B243" s="6"/>
      <c r="C243" s="6" t="s">
        <v>704</v>
      </c>
      <c r="D243" s="6"/>
      <c r="E243" s="6"/>
      <c r="F243" s="6"/>
      <c r="G243" s="6"/>
      <c r="H243" s="6"/>
      <c r="I243" s="8"/>
      <c r="J243" s="6"/>
      <c r="K243" s="6"/>
      <c r="L243" s="6"/>
      <c r="M243" s="8"/>
      <c r="N243" s="6"/>
      <c r="O243" s="6"/>
      <c r="P243" s="6"/>
      <c r="Q243" s="8"/>
      <c r="R243" s="6"/>
      <c r="S243" s="9"/>
      <c r="T243" s="9"/>
      <c r="U243" s="10"/>
      <c r="V243" s="10"/>
      <c r="W243" s="10"/>
      <c r="X243" s="10"/>
      <c r="Y243" s="10"/>
      <c r="Z243" s="10"/>
      <c r="AA243" s="6"/>
      <c r="AB243" s="58" t="str">
        <f t="shared" si="42"/>
        <v>;Märkte_Meldedaten__Gesamtumsatz</v>
      </c>
      <c r="AC243" s="6" t="str">
        <f t="shared" si="42"/>
        <v>;Märkte_Meldedaten__Gesamtumsatz</v>
      </c>
      <c r="AD243" s="6" t="str">
        <f t="shared" si="43"/>
        <v>;Märkte_Meldedaten__EBITDA</v>
      </c>
      <c r="AE243" s="6" t="str">
        <f t="shared" si="43"/>
        <v>;Märkte_Meldedaten__EBITDA</v>
      </c>
      <c r="AF243" s="6" t="str">
        <f t="shared" si="44"/>
        <v>;Märkte_Meldedaten__JÜ</v>
      </c>
      <c r="AG243" s="59" t="str">
        <f t="shared" si="44"/>
        <v>;Märkte_Meldedaten__JÜ</v>
      </c>
      <c r="AH243" s="6"/>
      <c r="AI243" s="6"/>
      <c r="AJ243" s="6"/>
      <c r="AK243" s="6"/>
      <c r="AL243" s="6"/>
      <c r="AM243" s="6"/>
      <c r="AN243" s="55" t="s">
        <v>1225</v>
      </c>
      <c r="AO243" s="55" t="s">
        <v>1226</v>
      </c>
      <c r="AP243" s="56">
        <v>0.1</v>
      </c>
      <c r="AQ243" s="55"/>
      <c r="AR243" s="55" t="s">
        <v>1227</v>
      </c>
    </row>
    <row r="244" spans="1:44">
      <c r="A244" s="6"/>
      <c r="B244" s="6"/>
      <c r="C244" s="6" t="s">
        <v>538</v>
      </c>
      <c r="D244" s="6"/>
      <c r="E244" s="6"/>
      <c r="F244" s="6"/>
      <c r="G244" s="6"/>
      <c r="H244" s="6"/>
      <c r="I244" s="8"/>
      <c r="J244" s="6"/>
      <c r="K244" s="6"/>
      <c r="L244" s="6"/>
      <c r="M244" s="8"/>
      <c r="N244" s="6"/>
      <c r="O244" s="6"/>
      <c r="P244" s="6"/>
      <c r="Q244" s="8"/>
      <c r="R244" s="6"/>
      <c r="S244" s="9"/>
      <c r="T244" s="9"/>
      <c r="U244" s="10"/>
      <c r="V244" s="10"/>
      <c r="W244" s="10"/>
      <c r="X244" s="10"/>
      <c r="Y244" s="10"/>
      <c r="Z244" s="10"/>
      <c r="AA244" s="6"/>
      <c r="AB244" s="58" t="str">
        <f t="shared" si="42"/>
        <v>;Märkte_Meldedaten__Gesamtumsatz</v>
      </c>
      <c r="AC244" s="6" t="str">
        <f t="shared" si="42"/>
        <v>;Märkte_Meldedaten__Gesamtumsatz</v>
      </c>
      <c r="AD244" s="6" t="str">
        <f t="shared" si="43"/>
        <v>;Märkte_Meldedaten__EBITDA</v>
      </c>
      <c r="AE244" s="6" t="str">
        <f t="shared" si="43"/>
        <v>;Märkte_Meldedaten__EBITDA</v>
      </c>
      <c r="AF244" s="6" t="str">
        <f t="shared" si="44"/>
        <v>;Märkte_Meldedaten__JÜ</v>
      </c>
      <c r="AG244" s="59" t="str">
        <f t="shared" si="44"/>
        <v>;Märkte_Meldedaten__JÜ</v>
      </c>
      <c r="AH244" s="6"/>
      <c r="AI244" s="6"/>
      <c r="AJ244" s="6"/>
      <c r="AK244" s="6"/>
      <c r="AL244" s="6"/>
      <c r="AM244" s="6"/>
      <c r="AN244" s="55" t="s">
        <v>1228</v>
      </c>
      <c r="AO244" s="55" t="s">
        <v>1229</v>
      </c>
      <c r="AP244" s="56">
        <v>0</v>
      </c>
      <c r="AQ244" s="55"/>
      <c r="AR244" s="55" t="s">
        <v>1230</v>
      </c>
    </row>
    <row r="245" spans="1:44">
      <c r="A245" s="6"/>
      <c r="B245" s="6"/>
      <c r="C245" s="6" t="s">
        <v>1428</v>
      </c>
      <c r="D245" s="6"/>
      <c r="E245" s="6"/>
      <c r="F245" s="6"/>
      <c r="G245" s="6"/>
      <c r="H245" s="6"/>
      <c r="I245" s="8"/>
      <c r="J245" s="6"/>
      <c r="K245" s="6"/>
      <c r="L245" s="6"/>
      <c r="M245" s="8"/>
      <c r="N245" s="6"/>
      <c r="O245" s="6"/>
      <c r="P245" s="6"/>
      <c r="Q245" s="8"/>
      <c r="R245" s="6"/>
      <c r="S245" s="9"/>
      <c r="T245" s="9"/>
      <c r="U245" s="10"/>
      <c r="V245" s="10"/>
      <c r="W245" s="10"/>
      <c r="X245" s="10"/>
      <c r="Y245" s="10"/>
      <c r="Z245" s="10"/>
      <c r="AA245" s="6"/>
      <c r="AB245" s="58" t="str">
        <f t="shared" si="42"/>
        <v>;Märkte_Meldedaten__Gesamtumsatz</v>
      </c>
      <c r="AC245" s="6" t="str">
        <f t="shared" si="42"/>
        <v>;Märkte_Meldedaten__Gesamtumsatz</v>
      </c>
      <c r="AD245" s="6" t="str">
        <f t="shared" si="43"/>
        <v>;Märkte_Meldedaten__EBITDA</v>
      </c>
      <c r="AE245" s="6" t="str">
        <f t="shared" si="43"/>
        <v>;Märkte_Meldedaten__EBITDA</v>
      </c>
      <c r="AF245" s="6" t="str">
        <f t="shared" si="44"/>
        <v>;Märkte_Meldedaten__JÜ</v>
      </c>
      <c r="AG245" s="59" t="str">
        <f t="shared" si="44"/>
        <v>;Märkte_Meldedaten__JÜ</v>
      </c>
      <c r="AH245" s="6"/>
      <c r="AI245" s="6"/>
      <c r="AJ245" s="6"/>
      <c r="AK245" s="6"/>
      <c r="AL245" s="6"/>
      <c r="AM245" s="6"/>
      <c r="AN245" s="55" t="s">
        <v>1231</v>
      </c>
      <c r="AO245" s="55" t="s">
        <v>1232</v>
      </c>
      <c r="AP245" s="56">
        <v>0.6</v>
      </c>
      <c r="AQ245" s="55"/>
      <c r="AR245" s="55" t="s">
        <v>636</v>
      </c>
    </row>
    <row r="246" spans="1:44">
      <c r="A246" s="6"/>
      <c r="B246" s="6"/>
      <c r="C246" s="6" t="s">
        <v>742</v>
      </c>
      <c r="D246" s="6"/>
      <c r="E246" s="6"/>
      <c r="F246" s="6"/>
      <c r="G246" s="6"/>
      <c r="H246" s="6"/>
      <c r="I246" s="8"/>
      <c r="J246" s="6"/>
      <c r="K246" s="6"/>
      <c r="L246" s="6"/>
      <c r="M246" s="8"/>
      <c r="N246" s="6"/>
      <c r="O246" s="6"/>
      <c r="P246" s="6"/>
      <c r="Q246" s="8"/>
      <c r="R246" s="6"/>
      <c r="S246" s="9"/>
      <c r="T246" s="9"/>
      <c r="U246" s="10"/>
      <c r="V246" s="10"/>
      <c r="W246" s="10"/>
      <c r="X246" s="10"/>
      <c r="Y246" s="10"/>
      <c r="Z246" s="10"/>
      <c r="AA246" s="6"/>
      <c r="AB246" s="58" t="str">
        <f t="shared" si="42"/>
        <v>;Märkte_Meldedaten__Gesamtumsatz</v>
      </c>
      <c r="AC246" s="6" t="str">
        <f t="shared" si="42"/>
        <v>;Märkte_Meldedaten__Gesamtumsatz</v>
      </c>
      <c r="AD246" s="6" t="str">
        <f t="shared" si="43"/>
        <v>;Märkte_Meldedaten__EBITDA</v>
      </c>
      <c r="AE246" s="6" t="str">
        <f t="shared" si="43"/>
        <v>;Märkte_Meldedaten__EBITDA</v>
      </c>
      <c r="AF246" s="6" t="str">
        <f t="shared" si="44"/>
        <v>;Märkte_Meldedaten__JÜ</v>
      </c>
      <c r="AG246" s="59" t="str">
        <f t="shared" si="44"/>
        <v>;Märkte_Meldedaten__JÜ</v>
      </c>
      <c r="AH246" s="6"/>
      <c r="AI246" s="6"/>
      <c r="AJ246" s="6"/>
      <c r="AK246" s="6"/>
      <c r="AL246" s="6"/>
      <c r="AM246" s="6"/>
      <c r="AN246" s="55" t="s">
        <v>1233</v>
      </c>
      <c r="AO246" s="55" t="s">
        <v>1234</v>
      </c>
      <c r="AP246" s="56">
        <v>-3.3</v>
      </c>
      <c r="AQ246" s="55"/>
      <c r="AR246" s="55" t="s">
        <v>771</v>
      </c>
    </row>
    <row r="247" spans="1:44">
      <c r="A247" s="6"/>
      <c r="B247" s="6"/>
      <c r="C247" s="6" t="s">
        <v>732</v>
      </c>
      <c r="D247" s="6"/>
      <c r="E247" s="6"/>
      <c r="F247" s="6"/>
      <c r="G247" s="6"/>
      <c r="H247" s="6"/>
      <c r="I247" s="8"/>
      <c r="J247" s="6"/>
      <c r="K247" s="6"/>
      <c r="L247" s="6"/>
      <c r="M247" s="8"/>
      <c r="N247" s="6"/>
      <c r="O247" s="6"/>
      <c r="P247" s="6"/>
      <c r="Q247" s="8"/>
      <c r="R247" s="6"/>
      <c r="S247" s="9"/>
      <c r="T247" s="9"/>
      <c r="U247" s="10"/>
      <c r="V247" s="10"/>
      <c r="W247" s="10"/>
      <c r="X247" s="10"/>
      <c r="Y247" s="10"/>
      <c r="Z247" s="10"/>
      <c r="AA247" s="6"/>
      <c r="AB247" s="58" t="str">
        <f t="shared" si="42"/>
        <v>;Märkte_Meldedaten__Gesamtumsatz</v>
      </c>
      <c r="AC247" s="6" t="str">
        <f t="shared" si="42"/>
        <v>;Märkte_Meldedaten__Gesamtumsatz</v>
      </c>
      <c r="AD247" s="6" t="str">
        <f t="shared" si="43"/>
        <v>;Märkte_Meldedaten__EBITDA</v>
      </c>
      <c r="AE247" s="6" t="str">
        <f t="shared" si="43"/>
        <v>;Märkte_Meldedaten__EBITDA</v>
      </c>
      <c r="AF247" s="6" t="str">
        <f t="shared" si="44"/>
        <v>;Märkte_Meldedaten__JÜ</v>
      </c>
      <c r="AG247" s="59" t="str">
        <f t="shared" si="44"/>
        <v>;Märkte_Meldedaten__JÜ</v>
      </c>
      <c r="AH247" s="6"/>
      <c r="AI247" s="6"/>
      <c r="AJ247" s="6"/>
      <c r="AK247" s="6"/>
      <c r="AL247" s="6"/>
      <c r="AM247" s="6"/>
      <c r="AN247" s="55" t="s">
        <v>1235</v>
      </c>
      <c r="AO247" s="55" t="s">
        <v>54</v>
      </c>
      <c r="AP247" s="56">
        <v>0.2</v>
      </c>
      <c r="AQ247" s="55"/>
      <c r="AR247" s="55" t="s">
        <v>874</v>
      </c>
    </row>
    <row r="248" spans="1:44">
      <c r="A248" s="6"/>
      <c r="B248" s="6"/>
      <c r="C248" s="6" t="s">
        <v>740</v>
      </c>
      <c r="D248" s="6"/>
      <c r="E248" s="6"/>
      <c r="F248" s="6"/>
      <c r="G248" s="6"/>
      <c r="H248" s="6"/>
      <c r="I248" s="8"/>
      <c r="J248" s="6"/>
      <c r="K248" s="6"/>
      <c r="L248" s="6"/>
      <c r="M248" s="8"/>
      <c r="N248" s="6"/>
      <c r="O248" s="6"/>
      <c r="P248" s="6"/>
      <c r="Q248" s="8"/>
      <c r="R248" s="6"/>
      <c r="S248" s="9"/>
      <c r="T248" s="9"/>
      <c r="U248" s="10"/>
      <c r="V248" s="10"/>
      <c r="W248" s="10"/>
      <c r="X248" s="10"/>
      <c r="Y248" s="10"/>
      <c r="Z248" s="10"/>
      <c r="AA248" s="6"/>
      <c r="AB248" s="58" t="str">
        <f t="shared" si="42"/>
        <v>;Märkte_Meldedaten__Gesamtumsatz</v>
      </c>
      <c r="AC248" s="6" t="str">
        <f t="shared" si="42"/>
        <v>;Märkte_Meldedaten__Gesamtumsatz</v>
      </c>
      <c r="AD248" s="6" t="str">
        <f t="shared" si="43"/>
        <v>;Märkte_Meldedaten__EBITDA</v>
      </c>
      <c r="AE248" s="6" t="str">
        <f t="shared" si="43"/>
        <v>;Märkte_Meldedaten__EBITDA</v>
      </c>
      <c r="AF248" s="6" t="str">
        <f t="shared" si="44"/>
        <v>;Märkte_Meldedaten__JÜ</v>
      </c>
      <c r="AG248" s="59" t="str">
        <f t="shared" si="44"/>
        <v>;Märkte_Meldedaten__JÜ</v>
      </c>
      <c r="AH248" s="6"/>
      <c r="AI248" s="6"/>
      <c r="AJ248" s="6"/>
      <c r="AK248" s="6"/>
      <c r="AL248" s="6"/>
      <c r="AM248" s="6"/>
      <c r="AN248" s="55" t="s">
        <v>1236</v>
      </c>
      <c r="AO248" s="55" t="s">
        <v>1237</v>
      </c>
      <c r="AP248" s="56">
        <v>0.2</v>
      </c>
      <c r="AQ248" s="55"/>
      <c r="AR248" s="55" t="s">
        <v>1238</v>
      </c>
    </row>
    <row r="249" spans="1:44">
      <c r="A249" s="6"/>
      <c r="B249" s="6"/>
      <c r="C249" s="6" t="s">
        <v>770</v>
      </c>
      <c r="D249" s="6"/>
      <c r="E249" s="6"/>
      <c r="F249" s="6"/>
      <c r="G249" s="6"/>
      <c r="H249" s="6"/>
      <c r="I249" s="8"/>
      <c r="J249" s="6"/>
      <c r="K249" s="6"/>
      <c r="L249" s="6"/>
      <c r="M249" s="8"/>
      <c r="N249" s="6"/>
      <c r="O249" s="6"/>
      <c r="P249" s="6"/>
      <c r="Q249" s="8"/>
      <c r="R249" s="6"/>
      <c r="S249" s="9"/>
      <c r="T249" s="9"/>
      <c r="U249" s="10"/>
      <c r="V249" s="10"/>
      <c r="W249" s="10"/>
      <c r="X249" s="10"/>
      <c r="Y249" s="10"/>
      <c r="Z249" s="10"/>
      <c r="AA249" s="6"/>
      <c r="AB249" s="58" t="str">
        <f t="shared" ref="AB249:AC262" si="45">";Märkte_Meldedaten_"&amp;$B249&amp;"_Gesamtumsatz"</f>
        <v>;Märkte_Meldedaten__Gesamtumsatz</v>
      </c>
      <c r="AC249" s="6" t="str">
        <f t="shared" si="45"/>
        <v>;Märkte_Meldedaten__Gesamtumsatz</v>
      </c>
      <c r="AD249" s="6" t="str">
        <f t="shared" ref="AD249:AE262" si="46">";Märkte_Meldedaten_"&amp;$B249&amp;"_EBITDA"</f>
        <v>;Märkte_Meldedaten__EBITDA</v>
      </c>
      <c r="AE249" s="6" t="str">
        <f t="shared" si="46"/>
        <v>;Märkte_Meldedaten__EBITDA</v>
      </c>
      <c r="AF249" s="6" t="str">
        <f t="shared" ref="AF249:AG262" si="47">";Märkte_Meldedaten_"&amp;$B249&amp;"_JÜ"</f>
        <v>;Märkte_Meldedaten__JÜ</v>
      </c>
      <c r="AG249" s="59" t="str">
        <f t="shared" si="47"/>
        <v>;Märkte_Meldedaten__JÜ</v>
      </c>
      <c r="AH249" s="6"/>
      <c r="AI249" s="6"/>
      <c r="AJ249" s="6"/>
      <c r="AK249" s="6"/>
      <c r="AL249" s="6"/>
      <c r="AM249" s="6"/>
      <c r="AN249" s="55" t="s">
        <v>1239</v>
      </c>
      <c r="AO249" s="55" t="s">
        <v>1240</v>
      </c>
      <c r="AP249" s="56">
        <v>16.7</v>
      </c>
      <c r="AQ249" s="55"/>
      <c r="AR249" s="55" t="s">
        <v>525</v>
      </c>
    </row>
    <row r="250" spans="1:44">
      <c r="A250" s="6"/>
      <c r="B250" s="6"/>
      <c r="C250" s="6" t="s">
        <v>558</v>
      </c>
      <c r="D250" s="6"/>
      <c r="E250" s="6"/>
      <c r="F250" s="6"/>
      <c r="G250" s="6"/>
      <c r="H250" s="6"/>
      <c r="I250" s="8"/>
      <c r="J250" s="6"/>
      <c r="K250" s="6"/>
      <c r="L250" s="6"/>
      <c r="M250" s="8"/>
      <c r="N250" s="6"/>
      <c r="O250" s="6"/>
      <c r="P250" s="6"/>
      <c r="Q250" s="8"/>
      <c r="R250" s="6"/>
      <c r="S250" s="9"/>
      <c r="T250" s="9"/>
      <c r="U250" s="10"/>
      <c r="V250" s="10"/>
      <c r="W250" s="10"/>
      <c r="X250" s="10"/>
      <c r="Y250" s="10"/>
      <c r="Z250" s="10"/>
      <c r="AA250" s="6"/>
      <c r="AB250" s="58" t="str">
        <f t="shared" si="45"/>
        <v>;Märkte_Meldedaten__Gesamtumsatz</v>
      </c>
      <c r="AC250" s="6" t="str">
        <f t="shared" si="45"/>
        <v>;Märkte_Meldedaten__Gesamtumsatz</v>
      </c>
      <c r="AD250" s="6" t="str">
        <f t="shared" si="46"/>
        <v>;Märkte_Meldedaten__EBITDA</v>
      </c>
      <c r="AE250" s="6" t="str">
        <f t="shared" si="46"/>
        <v>;Märkte_Meldedaten__EBITDA</v>
      </c>
      <c r="AF250" s="6" t="str">
        <f t="shared" si="47"/>
        <v>;Märkte_Meldedaten__JÜ</v>
      </c>
      <c r="AG250" s="59" t="str">
        <f t="shared" si="47"/>
        <v>;Märkte_Meldedaten__JÜ</v>
      </c>
      <c r="AH250" s="6"/>
      <c r="AI250" s="6"/>
      <c r="AJ250" s="6"/>
      <c r="AK250" s="6"/>
      <c r="AL250" s="6"/>
      <c r="AM250" s="6"/>
      <c r="AN250" s="55" t="s">
        <v>1241</v>
      </c>
      <c r="AO250" s="55" t="s">
        <v>1242</v>
      </c>
      <c r="AP250" s="56">
        <v>2.6</v>
      </c>
      <c r="AQ250" s="55"/>
      <c r="AR250" s="55" t="s">
        <v>393</v>
      </c>
    </row>
    <row r="251" spans="1:44">
      <c r="A251" s="6"/>
      <c r="B251" s="6"/>
      <c r="C251" s="6" t="s">
        <v>761</v>
      </c>
      <c r="D251" s="6"/>
      <c r="E251" s="6"/>
      <c r="F251" s="6"/>
      <c r="G251" s="6"/>
      <c r="H251" s="6"/>
      <c r="I251" s="8"/>
      <c r="J251" s="6"/>
      <c r="K251" s="6"/>
      <c r="L251" s="6"/>
      <c r="M251" s="8"/>
      <c r="N251" s="6"/>
      <c r="O251" s="6"/>
      <c r="P251" s="6"/>
      <c r="Q251" s="8"/>
      <c r="R251" s="6"/>
      <c r="S251" s="9"/>
      <c r="T251" s="9"/>
      <c r="U251" s="10"/>
      <c r="V251" s="10"/>
      <c r="W251" s="10"/>
      <c r="X251" s="10"/>
      <c r="Y251" s="10"/>
      <c r="Z251" s="10"/>
      <c r="AA251" s="6"/>
      <c r="AB251" s="58" t="str">
        <f t="shared" si="45"/>
        <v>;Märkte_Meldedaten__Gesamtumsatz</v>
      </c>
      <c r="AC251" s="6" t="str">
        <f t="shared" si="45"/>
        <v>;Märkte_Meldedaten__Gesamtumsatz</v>
      </c>
      <c r="AD251" s="6" t="str">
        <f t="shared" si="46"/>
        <v>;Märkte_Meldedaten__EBITDA</v>
      </c>
      <c r="AE251" s="6" t="str">
        <f t="shared" si="46"/>
        <v>;Märkte_Meldedaten__EBITDA</v>
      </c>
      <c r="AF251" s="6" t="str">
        <f t="shared" si="47"/>
        <v>;Märkte_Meldedaten__JÜ</v>
      </c>
      <c r="AG251" s="59" t="str">
        <f t="shared" si="47"/>
        <v>;Märkte_Meldedaten__JÜ</v>
      </c>
      <c r="AH251" s="6"/>
      <c r="AI251" s="6"/>
      <c r="AJ251" s="6"/>
      <c r="AK251" s="6"/>
      <c r="AL251" s="6"/>
      <c r="AM251" s="6"/>
      <c r="AN251" s="55" t="s">
        <v>1243</v>
      </c>
      <c r="AO251" s="55" t="s">
        <v>1244</v>
      </c>
      <c r="AP251" s="56">
        <v>-0.3</v>
      </c>
      <c r="AQ251" s="55"/>
      <c r="AR251" s="55" t="s">
        <v>1245</v>
      </c>
    </row>
    <row r="252" spans="1:44">
      <c r="A252" s="6"/>
      <c r="B252" s="6"/>
      <c r="C252" s="6" t="s">
        <v>768</v>
      </c>
      <c r="D252" s="6"/>
      <c r="E252" s="6"/>
      <c r="F252" s="6"/>
      <c r="G252" s="6"/>
      <c r="H252" s="6"/>
      <c r="I252" s="8"/>
      <c r="J252" s="6"/>
      <c r="K252" s="6"/>
      <c r="L252" s="6"/>
      <c r="M252" s="8"/>
      <c r="N252" s="6"/>
      <c r="O252" s="6"/>
      <c r="P252" s="6"/>
      <c r="Q252" s="8"/>
      <c r="R252" s="6"/>
      <c r="S252" s="9"/>
      <c r="T252" s="9"/>
      <c r="U252" s="10"/>
      <c r="V252" s="10"/>
      <c r="W252" s="10"/>
      <c r="X252" s="10"/>
      <c r="Y252" s="10"/>
      <c r="Z252" s="10"/>
      <c r="AA252" s="6"/>
      <c r="AB252" s="58" t="str">
        <f t="shared" si="45"/>
        <v>;Märkte_Meldedaten__Gesamtumsatz</v>
      </c>
      <c r="AC252" s="6" t="str">
        <f t="shared" si="45"/>
        <v>;Märkte_Meldedaten__Gesamtumsatz</v>
      </c>
      <c r="AD252" s="6" t="str">
        <f t="shared" si="46"/>
        <v>;Märkte_Meldedaten__EBITDA</v>
      </c>
      <c r="AE252" s="6" t="str">
        <f t="shared" si="46"/>
        <v>;Märkte_Meldedaten__EBITDA</v>
      </c>
      <c r="AF252" s="6" t="str">
        <f t="shared" si="47"/>
        <v>;Märkte_Meldedaten__JÜ</v>
      </c>
      <c r="AG252" s="59" t="str">
        <f t="shared" si="47"/>
        <v>;Märkte_Meldedaten__JÜ</v>
      </c>
      <c r="AH252" s="6"/>
      <c r="AI252" s="6"/>
      <c r="AJ252" s="6"/>
      <c r="AK252" s="6"/>
      <c r="AL252" s="6"/>
      <c r="AM252" s="6"/>
      <c r="AN252" s="55" t="s">
        <v>1246</v>
      </c>
      <c r="AO252" s="55" t="s">
        <v>1247</v>
      </c>
      <c r="AP252" s="56">
        <v>1.3</v>
      </c>
      <c r="AQ252" s="55"/>
      <c r="AR252" s="55" t="s">
        <v>576</v>
      </c>
    </row>
    <row r="253" spans="1:44">
      <c r="A253" s="6"/>
      <c r="B253" s="6"/>
      <c r="C253" s="6" t="s">
        <v>1234</v>
      </c>
      <c r="D253" s="6"/>
      <c r="E253" s="6"/>
      <c r="F253" s="6"/>
      <c r="G253" s="6"/>
      <c r="H253" s="6"/>
      <c r="I253" s="8"/>
      <c r="J253" s="6"/>
      <c r="K253" s="6"/>
      <c r="L253" s="6"/>
      <c r="M253" s="8"/>
      <c r="N253" s="6"/>
      <c r="O253" s="6"/>
      <c r="P253" s="6"/>
      <c r="Q253" s="8"/>
      <c r="R253" s="6"/>
      <c r="S253" s="9"/>
      <c r="T253" s="9"/>
      <c r="U253" s="10"/>
      <c r="V253" s="10"/>
      <c r="W253" s="10"/>
      <c r="X253" s="10"/>
      <c r="Y253" s="10"/>
      <c r="Z253" s="10"/>
      <c r="AA253" s="6"/>
      <c r="AB253" s="58" t="str">
        <f t="shared" si="45"/>
        <v>;Märkte_Meldedaten__Gesamtumsatz</v>
      </c>
      <c r="AC253" s="6" t="str">
        <f t="shared" si="45"/>
        <v>;Märkte_Meldedaten__Gesamtumsatz</v>
      </c>
      <c r="AD253" s="6" t="str">
        <f t="shared" si="46"/>
        <v>;Märkte_Meldedaten__EBITDA</v>
      </c>
      <c r="AE253" s="6" t="str">
        <f t="shared" si="46"/>
        <v>;Märkte_Meldedaten__EBITDA</v>
      </c>
      <c r="AF253" s="6" t="str">
        <f t="shared" si="47"/>
        <v>;Märkte_Meldedaten__JÜ</v>
      </c>
      <c r="AG253" s="59" t="str">
        <f t="shared" si="47"/>
        <v>;Märkte_Meldedaten__JÜ</v>
      </c>
      <c r="AH253" s="6"/>
      <c r="AI253" s="6"/>
      <c r="AJ253" s="6"/>
      <c r="AK253" s="6"/>
      <c r="AL253" s="6"/>
      <c r="AM253" s="6"/>
      <c r="AN253" s="55" t="s">
        <v>1248</v>
      </c>
      <c r="AO253" s="55" t="s">
        <v>1249</v>
      </c>
      <c r="AP253" s="56">
        <v>0</v>
      </c>
      <c r="AQ253" s="55"/>
      <c r="AR253" s="55" t="s">
        <v>1250</v>
      </c>
    </row>
    <row r="254" spans="1:44">
      <c r="A254" s="6"/>
      <c r="B254" s="6"/>
      <c r="C254" s="6" t="s">
        <v>589</v>
      </c>
      <c r="D254" s="6"/>
      <c r="E254" s="6"/>
      <c r="F254" s="6"/>
      <c r="G254" s="6"/>
      <c r="H254" s="6"/>
      <c r="I254" s="8"/>
      <c r="J254" s="6"/>
      <c r="K254" s="6"/>
      <c r="L254" s="6"/>
      <c r="M254" s="8"/>
      <c r="N254" s="6"/>
      <c r="O254" s="6"/>
      <c r="P254" s="6"/>
      <c r="Q254" s="8"/>
      <c r="R254" s="6"/>
      <c r="S254" s="9"/>
      <c r="T254" s="9"/>
      <c r="U254" s="10"/>
      <c r="V254" s="10"/>
      <c r="W254" s="10"/>
      <c r="X254" s="10"/>
      <c r="Y254" s="10"/>
      <c r="Z254" s="10"/>
      <c r="AA254" s="6"/>
      <c r="AB254" s="58" t="str">
        <f t="shared" si="45"/>
        <v>;Märkte_Meldedaten__Gesamtumsatz</v>
      </c>
      <c r="AC254" s="6" t="str">
        <f t="shared" si="45"/>
        <v>;Märkte_Meldedaten__Gesamtumsatz</v>
      </c>
      <c r="AD254" s="6" t="str">
        <f t="shared" si="46"/>
        <v>;Märkte_Meldedaten__EBITDA</v>
      </c>
      <c r="AE254" s="6" t="str">
        <f t="shared" si="46"/>
        <v>;Märkte_Meldedaten__EBITDA</v>
      </c>
      <c r="AF254" s="6" t="str">
        <f t="shared" si="47"/>
        <v>;Märkte_Meldedaten__JÜ</v>
      </c>
      <c r="AG254" s="59" t="str">
        <f t="shared" si="47"/>
        <v>;Märkte_Meldedaten__JÜ</v>
      </c>
      <c r="AH254" s="6"/>
      <c r="AI254" s="6"/>
      <c r="AJ254" s="6"/>
      <c r="AK254" s="6"/>
      <c r="AL254" s="6"/>
      <c r="AM254" s="6"/>
      <c r="AN254" s="55" t="s">
        <v>1251</v>
      </c>
      <c r="AO254" s="55" t="s">
        <v>967</v>
      </c>
      <c r="AP254" s="56">
        <v>0.9</v>
      </c>
      <c r="AQ254" s="55"/>
      <c r="AR254" s="55" t="s">
        <v>963</v>
      </c>
    </row>
    <row r="255" spans="1:44">
      <c r="A255" s="6"/>
      <c r="B255" s="6"/>
      <c r="C255" s="6" t="s">
        <v>858</v>
      </c>
      <c r="D255" s="6"/>
      <c r="E255" s="6"/>
      <c r="F255" s="6"/>
      <c r="G255" s="6"/>
      <c r="H255" s="6"/>
      <c r="I255" s="8"/>
      <c r="J255" s="6"/>
      <c r="K255" s="6"/>
      <c r="L255" s="6"/>
      <c r="M255" s="8"/>
      <c r="N255" s="6"/>
      <c r="O255" s="6"/>
      <c r="P255" s="6"/>
      <c r="Q255" s="8"/>
      <c r="R255" s="6"/>
      <c r="S255" s="9"/>
      <c r="T255" s="9"/>
      <c r="U255" s="10"/>
      <c r="V255" s="10"/>
      <c r="W255" s="10"/>
      <c r="X255" s="10"/>
      <c r="Y255" s="10"/>
      <c r="Z255" s="10"/>
      <c r="AA255" s="6"/>
      <c r="AB255" s="58" t="str">
        <f t="shared" si="45"/>
        <v>;Märkte_Meldedaten__Gesamtumsatz</v>
      </c>
      <c r="AC255" s="6" t="str">
        <f t="shared" si="45"/>
        <v>;Märkte_Meldedaten__Gesamtumsatz</v>
      </c>
      <c r="AD255" s="6" t="str">
        <f t="shared" si="46"/>
        <v>;Märkte_Meldedaten__EBITDA</v>
      </c>
      <c r="AE255" s="6" t="str">
        <f t="shared" si="46"/>
        <v>;Märkte_Meldedaten__EBITDA</v>
      </c>
      <c r="AF255" s="6" t="str">
        <f t="shared" si="47"/>
        <v>;Märkte_Meldedaten__JÜ</v>
      </c>
      <c r="AG255" s="59" t="str">
        <f t="shared" si="47"/>
        <v>;Märkte_Meldedaten__JÜ</v>
      </c>
      <c r="AH255" s="6"/>
      <c r="AI255" s="6"/>
      <c r="AJ255" s="6"/>
      <c r="AK255" s="6"/>
      <c r="AL255" s="6"/>
      <c r="AM255" s="6"/>
      <c r="AN255" s="55" t="s">
        <v>1252</v>
      </c>
      <c r="AO255" s="55" t="s">
        <v>1253</v>
      </c>
      <c r="AP255" s="56">
        <v>3.1</v>
      </c>
      <c r="AQ255" s="55"/>
      <c r="AR255" s="55" t="s">
        <v>436</v>
      </c>
    </row>
    <row r="256" spans="1:44">
      <c r="A256" s="6"/>
      <c r="B256" s="6"/>
      <c r="C256" s="6" t="s">
        <v>797</v>
      </c>
      <c r="D256" s="6"/>
      <c r="E256" s="6"/>
      <c r="F256" s="6"/>
      <c r="G256" s="6"/>
      <c r="H256" s="6"/>
      <c r="I256" s="8"/>
      <c r="J256" s="6"/>
      <c r="K256" s="6"/>
      <c r="L256" s="6"/>
      <c r="M256" s="8"/>
      <c r="N256" s="6"/>
      <c r="O256" s="6"/>
      <c r="P256" s="6"/>
      <c r="Q256" s="8"/>
      <c r="R256" s="6"/>
      <c r="S256" s="9"/>
      <c r="T256" s="9"/>
      <c r="U256" s="10"/>
      <c r="V256" s="10"/>
      <c r="W256" s="10"/>
      <c r="X256" s="10"/>
      <c r="Y256" s="10"/>
      <c r="Z256" s="10"/>
      <c r="AA256" s="6"/>
      <c r="AB256" s="58" t="str">
        <f t="shared" si="45"/>
        <v>;Märkte_Meldedaten__Gesamtumsatz</v>
      </c>
      <c r="AC256" s="6" t="str">
        <f t="shared" si="45"/>
        <v>;Märkte_Meldedaten__Gesamtumsatz</v>
      </c>
      <c r="AD256" s="6" t="str">
        <f t="shared" si="46"/>
        <v>;Märkte_Meldedaten__EBITDA</v>
      </c>
      <c r="AE256" s="6" t="str">
        <f t="shared" si="46"/>
        <v>;Märkte_Meldedaten__EBITDA</v>
      </c>
      <c r="AF256" s="6" t="str">
        <f t="shared" si="47"/>
        <v>;Märkte_Meldedaten__JÜ</v>
      </c>
      <c r="AG256" s="59" t="str">
        <f t="shared" si="47"/>
        <v>;Märkte_Meldedaten__JÜ</v>
      </c>
      <c r="AH256" s="6"/>
      <c r="AI256" s="6"/>
      <c r="AJ256" s="6"/>
      <c r="AK256" s="6"/>
      <c r="AL256" s="6"/>
      <c r="AM256" s="6"/>
      <c r="AN256" s="55" t="s">
        <v>1254</v>
      </c>
      <c r="AO256" s="55" t="s">
        <v>1255</v>
      </c>
      <c r="AP256" s="56">
        <v>0</v>
      </c>
      <c r="AQ256" s="55"/>
      <c r="AR256" s="55" t="s">
        <v>1256</v>
      </c>
    </row>
    <row r="257" spans="1:44">
      <c r="A257" s="6"/>
      <c r="B257" s="6"/>
      <c r="C257" s="6" t="s">
        <v>805</v>
      </c>
      <c r="D257" s="6"/>
      <c r="E257" s="6"/>
      <c r="F257" s="6"/>
      <c r="G257" s="6"/>
      <c r="H257" s="6"/>
      <c r="I257" s="8"/>
      <c r="J257" s="6"/>
      <c r="K257" s="6"/>
      <c r="L257" s="6"/>
      <c r="M257" s="8"/>
      <c r="N257" s="6"/>
      <c r="O257" s="6"/>
      <c r="P257" s="6"/>
      <c r="Q257" s="8"/>
      <c r="R257" s="6"/>
      <c r="S257" s="9"/>
      <c r="T257" s="9"/>
      <c r="U257" s="10"/>
      <c r="V257" s="10"/>
      <c r="W257" s="10"/>
      <c r="X257" s="10"/>
      <c r="Y257" s="10"/>
      <c r="Z257" s="10"/>
      <c r="AA257" s="6"/>
      <c r="AB257" s="58" t="str">
        <f t="shared" si="45"/>
        <v>;Märkte_Meldedaten__Gesamtumsatz</v>
      </c>
      <c r="AC257" s="6" t="str">
        <f t="shared" si="45"/>
        <v>;Märkte_Meldedaten__Gesamtumsatz</v>
      </c>
      <c r="AD257" s="6" t="str">
        <f t="shared" si="46"/>
        <v>;Märkte_Meldedaten__EBITDA</v>
      </c>
      <c r="AE257" s="6" t="str">
        <f t="shared" si="46"/>
        <v>;Märkte_Meldedaten__EBITDA</v>
      </c>
      <c r="AF257" s="6" t="str">
        <f t="shared" si="47"/>
        <v>;Märkte_Meldedaten__JÜ</v>
      </c>
      <c r="AG257" s="59" t="str">
        <f t="shared" si="47"/>
        <v>;Märkte_Meldedaten__JÜ</v>
      </c>
      <c r="AH257" s="6"/>
      <c r="AI257" s="6"/>
      <c r="AJ257" s="6"/>
      <c r="AK257" s="6"/>
      <c r="AL257" s="6"/>
      <c r="AM257" s="6"/>
      <c r="AN257" s="55" t="s">
        <v>1257</v>
      </c>
      <c r="AO257" s="55" t="s">
        <v>148</v>
      </c>
      <c r="AP257" s="56">
        <v>8.6</v>
      </c>
      <c r="AQ257" s="55"/>
      <c r="AR257" s="55" t="s">
        <v>144</v>
      </c>
    </row>
    <row r="258" spans="1:44">
      <c r="A258" s="6"/>
      <c r="B258" s="6"/>
      <c r="C258" s="6" t="s">
        <v>1080</v>
      </c>
      <c r="D258" s="6"/>
      <c r="E258" s="6"/>
      <c r="F258" s="6"/>
      <c r="G258" s="6"/>
      <c r="H258" s="6"/>
      <c r="I258" s="8"/>
      <c r="J258" s="6"/>
      <c r="K258" s="6"/>
      <c r="L258" s="6"/>
      <c r="M258" s="8"/>
      <c r="N258" s="6"/>
      <c r="O258" s="6"/>
      <c r="P258" s="6"/>
      <c r="Q258" s="8"/>
      <c r="R258" s="6"/>
      <c r="S258" s="9"/>
      <c r="T258" s="9"/>
      <c r="U258" s="10"/>
      <c r="V258" s="10"/>
      <c r="W258" s="10"/>
      <c r="X258" s="10"/>
      <c r="Y258" s="10"/>
      <c r="Z258" s="10"/>
      <c r="AA258" s="6"/>
      <c r="AB258" s="58" t="str">
        <f t="shared" si="45"/>
        <v>;Märkte_Meldedaten__Gesamtumsatz</v>
      </c>
      <c r="AC258" s="6" t="str">
        <f t="shared" si="45"/>
        <v>;Märkte_Meldedaten__Gesamtumsatz</v>
      </c>
      <c r="AD258" s="6" t="str">
        <f t="shared" si="46"/>
        <v>;Märkte_Meldedaten__EBITDA</v>
      </c>
      <c r="AE258" s="6" t="str">
        <f t="shared" si="46"/>
        <v>;Märkte_Meldedaten__EBITDA</v>
      </c>
      <c r="AF258" s="6" t="str">
        <f t="shared" si="47"/>
        <v>;Märkte_Meldedaten__JÜ</v>
      </c>
      <c r="AG258" s="59" t="str">
        <f t="shared" si="47"/>
        <v>;Märkte_Meldedaten__JÜ</v>
      </c>
      <c r="AH258" s="6"/>
      <c r="AI258" s="6"/>
      <c r="AJ258" s="6"/>
      <c r="AK258" s="6"/>
      <c r="AL258" s="6"/>
      <c r="AM258" s="6"/>
      <c r="AN258" s="55" t="s">
        <v>1258</v>
      </c>
      <c r="AO258" s="55" t="s">
        <v>1259</v>
      </c>
      <c r="AP258" s="56">
        <v>-0.8</v>
      </c>
      <c r="AQ258" s="55"/>
      <c r="AR258" s="55" t="s">
        <v>1260</v>
      </c>
    </row>
    <row r="259" spans="1:44">
      <c r="A259" s="6"/>
      <c r="B259" s="6"/>
      <c r="C259" s="6" t="s">
        <v>406</v>
      </c>
      <c r="D259" s="6"/>
      <c r="E259" s="6"/>
      <c r="F259" s="6"/>
      <c r="G259" s="6"/>
      <c r="H259" s="6"/>
      <c r="I259" s="8"/>
      <c r="J259" s="6"/>
      <c r="K259" s="6"/>
      <c r="L259" s="6"/>
      <c r="M259" s="8"/>
      <c r="N259" s="6"/>
      <c r="O259" s="6"/>
      <c r="P259" s="6"/>
      <c r="Q259" s="8"/>
      <c r="R259" s="6"/>
      <c r="S259" s="9"/>
      <c r="T259" s="9"/>
      <c r="U259" s="10"/>
      <c r="V259" s="10"/>
      <c r="W259" s="10"/>
      <c r="X259" s="10"/>
      <c r="Y259" s="10"/>
      <c r="Z259" s="10"/>
      <c r="AA259" s="6"/>
      <c r="AB259" s="58" t="str">
        <f t="shared" si="45"/>
        <v>;Märkte_Meldedaten__Gesamtumsatz</v>
      </c>
      <c r="AC259" s="6" t="str">
        <f t="shared" si="45"/>
        <v>;Märkte_Meldedaten__Gesamtumsatz</v>
      </c>
      <c r="AD259" s="6" t="str">
        <f t="shared" si="46"/>
        <v>;Märkte_Meldedaten__EBITDA</v>
      </c>
      <c r="AE259" s="6" t="str">
        <f t="shared" si="46"/>
        <v>;Märkte_Meldedaten__EBITDA</v>
      </c>
      <c r="AF259" s="6" t="str">
        <f t="shared" si="47"/>
        <v>;Märkte_Meldedaten__JÜ</v>
      </c>
      <c r="AG259" s="59" t="str">
        <f t="shared" si="47"/>
        <v>;Märkte_Meldedaten__JÜ</v>
      </c>
      <c r="AH259" s="6"/>
      <c r="AI259" s="6"/>
      <c r="AJ259" s="6"/>
      <c r="AK259" s="6"/>
      <c r="AL259" s="6"/>
      <c r="AM259" s="6"/>
      <c r="AN259" s="55" t="s">
        <v>1261</v>
      </c>
      <c r="AO259" s="55" t="s">
        <v>1262</v>
      </c>
      <c r="AP259" s="56">
        <v>0.7</v>
      </c>
      <c r="AQ259" s="55"/>
      <c r="AR259" s="55" t="s">
        <v>852</v>
      </c>
    </row>
    <row r="260" spans="1:44">
      <c r="A260" s="6"/>
      <c r="B260" s="6"/>
      <c r="C260" s="6" t="s">
        <v>824</v>
      </c>
      <c r="D260" s="6"/>
      <c r="E260" s="6"/>
      <c r="F260" s="6"/>
      <c r="G260" s="6"/>
      <c r="H260" s="6"/>
      <c r="I260" s="8"/>
      <c r="J260" s="6"/>
      <c r="K260" s="6"/>
      <c r="L260" s="6"/>
      <c r="M260" s="8"/>
      <c r="N260" s="6"/>
      <c r="O260" s="6"/>
      <c r="P260" s="6"/>
      <c r="Q260" s="8"/>
      <c r="R260" s="6"/>
      <c r="S260" s="9"/>
      <c r="T260" s="9"/>
      <c r="U260" s="10"/>
      <c r="V260" s="10"/>
      <c r="W260" s="10"/>
      <c r="X260" s="10"/>
      <c r="Y260" s="10"/>
      <c r="Z260" s="10"/>
      <c r="AA260" s="6"/>
      <c r="AB260" s="58" t="str">
        <f t="shared" si="45"/>
        <v>;Märkte_Meldedaten__Gesamtumsatz</v>
      </c>
      <c r="AC260" s="6" t="str">
        <f t="shared" si="45"/>
        <v>;Märkte_Meldedaten__Gesamtumsatz</v>
      </c>
      <c r="AD260" s="6" t="str">
        <f t="shared" si="46"/>
        <v>;Märkte_Meldedaten__EBITDA</v>
      </c>
      <c r="AE260" s="6" t="str">
        <f t="shared" si="46"/>
        <v>;Märkte_Meldedaten__EBITDA</v>
      </c>
      <c r="AF260" s="6" t="str">
        <f t="shared" si="47"/>
        <v>;Märkte_Meldedaten__JÜ</v>
      </c>
      <c r="AG260" s="59" t="str">
        <f t="shared" si="47"/>
        <v>;Märkte_Meldedaten__JÜ</v>
      </c>
      <c r="AH260" s="6"/>
      <c r="AI260" s="6"/>
      <c r="AJ260" s="6"/>
      <c r="AK260" s="6"/>
      <c r="AL260" s="6"/>
      <c r="AM260" s="6"/>
      <c r="AN260" s="55" t="s">
        <v>1263</v>
      </c>
      <c r="AO260" s="55" t="s">
        <v>1264</v>
      </c>
      <c r="AP260" s="56">
        <v>0</v>
      </c>
      <c r="AQ260" s="55"/>
      <c r="AR260" s="55" t="s">
        <v>1265</v>
      </c>
    </row>
    <row r="261" spans="1:44">
      <c r="A261" s="6"/>
      <c r="B261" s="6"/>
      <c r="C261" s="6" t="s">
        <v>832</v>
      </c>
      <c r="D261" s="6"/>
      <c r="E261" s="6"/>
      <c r="F261" s="6"/>
      <c r="G261" s="6"/>
      <c r="H261" s="6"/>
      <c r="I261" s="8"/>
      <c r="J261" s="6"/>
      <c r="K261" s="6"/>
      <c r="L261" s="6"/>
      <c r="M261" s="8"/>
      <c r="N261" s="6"/>
      <c r="O261" s="6"/>
      <c r="P261" s="6"/>
      <c r="Q261" s="8"/>
      <c r="R261" s="6"/>
      <c r="S261" s="9"/>
      <c r="T261" s="9"/>
      <c r="U261" s="10"/>
      <c r="V261" s="10"/>
      <c r="W261" s="10"/>
      <c r="X261" s="10"/>
      <c r="Y261" s="10"/>
      <c r="Z261" s="10"/>
      <c r="AA261" s="6"/>
      <c r="AB261" s="58" t="str">
        <f t="shared" si="45"/>
        <v>;Märkte_Meldedaten__Gesamtumsatz</v>
      </c>
      <c r="AC261" s="6" t="str">
        <f t="shared" si="45"/>
        <v>;Märkte_Meldedaten__Gesamtumsatz</v>
      </c>
      <c r="AD261" s="6" t="str">
        <f t="shared" si="46"/>
        <v>;Märkte_Meldedaten__EBITDA</v>
      </c>
      <c r="AE261" s="6" t="str">
        <f t="shared" si="46"/>
        <v>;Märkte_Meldedaten__EBITDA</v>
      </c>
      <c r="AF261" s="6" t="str">
        <f t="shared" si="47"/>
        <v>;Märkte_Meldedaten__JÜ</v>
      </c>
      <c r="AG261" s="59" t="str">
        <f t="shared" si="47"/>
        <v>;Märkte_Meldedaten__JÜ</v>
      </c>
      <c r="AH261" s="6"/>
      <c r="AI261" s="6"/>
      <c r="AJ261" s="6"/>
      <c r="AK261" s="6"/>
      <c r="AL261" s="6"/>
      <c r="AM261" s="6"/>
      <c r="AN261" s="55" t="s">
        <v>1266</v>
      </c>
      <c r="AO261" s="55" t="s">
        <v>1267</v>
      </c>
      <c r="AP261" s="56">
        <v>-6</v>
      </c>
      <c r="AQ261" s="55"/>
      <c r="AR261" s="55" t="s">
        <v>33</v>
      </c>
    </row>
    <row r="262" spans="1:44">
      <c r="A262" s="6"/>
      <c r="B262" s="6"/>
      <c r="C262" s="6" t="s">
        <v>1082</v>
      </c>
      <c r="D262" s="6"/>
      <c r="E262" s="6"/>
      <c r="F262" s="6"/>
      <c r="G262" s="6"/>
      <c r="H262" s="6"/>
      <c r="I262" s="8"/>
      <c r="J262" s="6"/>
      <c r="K262" s="6"/>
      <c r="L262" s="6"/>
      <c r="M262" s="8"/>
      <c r="N262" s="6"/>
      <c r="O262" s="6"/>
      <c r="P262" s="6"/>
      <c r="Q262" s="8"/>
      <c r="R262" s="6"/>
      <c r="S262" s="9"/>
      <c r="T262" s="9"/>
      <c r="U262" s="10"/>
      <c r="V262" s="10"/>
      <c r="W262" s="10"/>
      <c r="X262" s="10"/>
      <c r="Y262" s="10"/>
      <c r="Z262" s="10"/>
      <c r="AA262" s="6"/>
      <c r="AB262" s="58" t="str">
        <f t="shared" si="45"/>
        <v>;Märkte_Meldedaten__Gesamtumsatz</v>
      </c>
      <c r="AC262" s="6" t="str">
        <f t="shared" si="45"/>
        <v>;Märkte_Meldedaten__Gesamtumsatz</v>
      </c>
      <c r="AD262" s="6" t="str">
        <f t="shared" si="46"/>
        <v>;Märkte_Meldedaten__EBITDA</v>
      </c>
      <c r="AE262" s="6" t="str">
        <f t="shared" si="46"/>
        <v>;Märkte_Meldedaten__EBITDA</v>
      </c>
      <c r="AF262" s="6" t="str">
        <f t="shared" si="47"/>
        <v>;Märkte_Meldedaten__JÜ</v>
      </c>
      <c r="AG262" s="59" t="str">
        <f t="shared" si="47"/>
        <v>;Märkte_Meldedaten__JÜ</v>
      </c>
      <c r="AH262" s="6"/>
      <c r="AI262" s="6"/>
      <c r="AJ262" s="6"/>
      <c r="AK262" s="6"/>
      <c r="AL262" s="6"/>
      <c r="AM262" s="6"/>
      <c r="AN262" s="55" t="s">
        <v>1268</v>
      </c>
      <c r="AO262" s="55" t="s">
        <v>1269</v>
      </c>
      <c r="AP262" s="56">
        <v>0</v>
      </c>
      <c r="AQ262" s="55"/>
      <c r="AR262" s="55" t="s">
        <v>1270</v>
      </c>
    </row>
    <row r="263" spans="1:44">
      <c r="A263" s="6"/>
      <c r="B263" s="6"/>
      <c r="C263" s="6" t="s">
        <v>1099</v>
      </c>
      <c r="D263" s="6"/>
      <c r="E263" s="6"/>
      <c r="F263" s="6"/>
      <c r="G263" s="6"/>
      <c r="H263" s="6"/>
      <c r="I263" s="8"/>
      <c r="J263" s="6"/>
      <c r="K263" s="6"/>
      <c r="L263" s="6"/>
      <c r="M263" s="8"/>
      <c r="N263" s="6"/>
      <c r="O263" s="6"/>
      <c r="P263" s="6"/>
      <c r="Q263" s="8"/>
      <c r="R263" s="6"/>
      <c r="S263" s="9"/>
      <c r="T263" s="9"/>
      <c r="U263" s="10"/>
      <c r="V263" s="10"/>
      <c r="W263" s="10"/>
      <c r="X263" s="10"/>
      <c r="Y263" s="10"/>
      <c r="Z263" s="1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55" t="s">
        <v>1271</v>
      </c>
      <c r="AO263" s="55" t="s">
        <v>1272</v>
      </c>
      <c r="AP263" s="56">
        <v>0.6</v>
      </c>
      <c r="AQ263" s="55"/>
      <c r="AR263" s="55" t="s">
        <v>927</v>
      </c>
    </row>
    <row r="264" spans="1:44">
      <c r="A264" s="6"/>
      <c r="B264" s="6"/>
      <c r="C264" s="6" t="s">
        <v>1262</v>
      </c>
      <c r="D264" s="6"/>
      <c r="E264" s="6"/>
      <c r="F264" s="6"/>
      <c r="G264" s="6"/>
      <c r="H264" s="6"/>
      <c r="I264" s="8"/>
      <c r="J264" s="6"/>
      <c r="K264" s="6"/>
      <c r="L264" s="6"/>
      <c r="M264" s="8"/>
      <c r="N264" s="6"/>
      <c r="O264" s="6"/>
      <c r="P264" s="6"/>
      <c r="Q264" s="8"/>
      <c r="R264" s="6"/>
      <c r="S264" s="9"/>
      <c r="T264" s="9"/>
      <c r="U264" s="10"/>
      <c r="V264" s="10"/>
      <c r="W264" s="10"/>
      <c r="X264" s="10"/>
      <c r="Y264" s="10"/>
      <c r="Z264" s="1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55" t="s">
        <v>1273</v>
      </c>
      <c r="AO264" s="55" t="s">
        <v>1274</v>
      </c>
      <c r="AP264" s="56">
        <v>0</v>
      </c>
      <c r="AQ264" s="55"/>
      <c r="AR264" s="55" t="s">
        <v>1275</v>
      </c>
    </row>
    <row r="265" spans="1:44">
      <c r="A265" s="6"/>
      <c r="B265" s="6"/>
      <c r="C265" s="6" t="s">
        <v>414</v>
      </c>
      <c r="D265" s="6"/>
      <c r="E265" s="6"/>
      <c r="F265" s="6"/>
      <c r="G265" s="6"/>
      <c r="H265" s="6"/>
      <c r="I265" s="8"/>
      <c r="J265" s="6"/>
      <c r="K265" s="6"/>
      <c r="L265" s="6"/>
      <c r="M265" s="8"/>
      <c r="N265" s="6"/>
      <c r="O265" s="6"/>
      <c r="P265" s="6"/>
      <c r="Q265" s="8"/>
      <c r="R265" s="6"/>
      <c r="S265" s="9"/>
      <c r="T265" s="9"/>
      <c r="U265" s="10"/>
      <c r="V265" s="10"/>
      <c r="W265" s="10"/>
      <c r="X265" s="10"/>
      <c r="Y265" s="10"/>
      <c r="Z265" s="1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55" t="s">
        <v>1276</v>
      </c>
      <c r="AO265" s="55" t="s">
        <v>1277</v>
      </c>
      <c r="AP265" s="56">
        <v>0</v>
      </c>
      <c r="AQ265" s="55"/>
      <c r="AR265" s="55" t="s">
        <v>1278</v>
      </c>
    </row>
    <row r="266" spans="1:44">
      <c r="A266" s="6"/>
      <c r="B266" s="6"/>
      <c r="C266" s="6" t="s">
        <v>870</v>
      </c>
      <c r="D266" s="6"/>
      <c r="E266" s="6"/>
      <c r="F266" s="6"/>
      <c r="G266" s="6"/>
      <c r="H266" s="6"/>
      <c r="I266" s="8"/>
      <c r="J266" s="6"/>
      <c r="K266" s="6"/>
      <c r="L266" s="6"/>
      <c r="M266" s="8"/>
      <c r="N266" s="6"/>
      <c r="O266" s="6"/>
      <c r="P266" s="6"/>
      <c r="Q266" s="8"/>
      <c r="R266" s="6"/>
      <c r="S266" s="9"/>
      <c r="T266" s="9"/>
      <c r="U266" s="10"/>
      <c r="V266" s="10"/>
      <c r="W266" s="10"/>
      <c r="X266" s="10"/>
      <c r="Y266" s="10"/>
      <c r="Z266" s="1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55" t="s">
        <v>1279</v>
      </c>
      <c r="AO266" s="55" t="s">
        <v>1280</v>
      </c>
      <c r="AP266" s="56">
        <v>0</v>
      </c>
      <c r="AQ266" s="55"/>
      <c r="AR266" s="55" t="s">
        <v>1281</v>
      </c>
    </row>
    <row r="267" spans="1:44">
      <c r="A267" s="6"/>
      <c r="B267" s="6"/>
      <c r="C267" s="6" t="s">
        <v>54</v>
      </c>
      <c r="D267" s="6"/>
      <c r="E267" s="6"/>
      <c r="F267" s="6"/>
      <c r="G267" s="6"/>
      <c r="H267" s="6"/>
      <c r="I267" s="8"/>
      <c r="J267" s="6"/>
      <c r="K267" s="6"/>
      <c r="L267" s="6"/>
      <c r="M267" s="8"/>
      <c r="N267" s="6"/>
      <c r="O267" s="6"/>
      <c r="P267" s="6"/>
      <c r="Q267" s="8"/>
      <c r="R267" s="6"/>
      <c r="S267" s="9"/>
      <c r="T267" s="9"/>
      <c r="U267" s="10"/>
      <c r="V267" s="10"/>
      <c r="W267" s="10"/>
      <c r="X267" s="10"/>
      <c r="Y267" s="10"/>
      <c r="Z267" s="1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55" t="s">
        <v>1282</v>
      </c>
      <c r="AO267" s="55" t="s">
        <v>1283</v>
      </c>
      <c r="AP267" s="56">
        <v>0</v>
      </c>
      <c r="AQ267" s="55"/>
      <c r="AR267" s="55" t="s">
        <v>1284</v>
      </c>
    </row>
    <row r="268" spans="1:44">
      <c r="C268" s="1" t="s">
        <v>231</v>
      </c>
    </row>
    <row r="269" spans="1:44">
      <c r="C269" s="1" t="s">
        <v>209</v>
      </c>
    </row>
    <row r="270" spans="1:44">
      <c r="C270" s="1" t="s">
        <v>22</v>
      </c>
    </row>
    <row r="271" spans="1:44">
      <c r="C271" s="1" t="s">
        <v>904</v>
      </c>
    </row>
    <row r="272" spans="1:44">
      <c r="C272" s="1" t="s">
        <v>807</v>
      </c>
    </row>
    <row r="273" spans="3:3">
      <c r="C273" s="1" t="s">
        <v>1010</v>
      </c>
    </row>
    <row r="274" spans="3:3">
      <c r="C274" s="1" t="s">
        <v>483</v>
      </c>
    </row>
    <row r="275" spans="3:3">
      <c r="C275" s="1" t="s">
        <v>1272</v>
      </c>
    </row>
    <row r="276" spans="3:3">
      <c r="C276" s="1" t="s">
        <v>938</v>
      </c>
    </row>
    <row r="277" spans="3:3">
      <c r="C277" s="1" t="e">
        <v>#N/A</v>
      </c>
    </row>
    <row r="278" spans="3:3">
      <c r="C278" s="1" t="s">
        <v>74</v>
      </c>
    </row>
    <row r="279" spans="3:3">
      <c r="C279" s="1" t="s">
        <v>311</v>
      </c>
    </row>
    <row r="280" spans="3:3">
      <c r="C280" s="1" t="s">
        <v>967</v>
      </c>
    </row>
    <row r="281" spans="3:3">
      <c r="C281" s="1" t="s">
        <v>973</v>
      </c>
    </row>
    <row r="282" spans="3:3">
      <c r="C282" s="1" t="s">
        <v>981</v>
      </c>
    </row>
    <row r="283" spans="3:3">
      <c r="C283" s="1" t="s">
        <v>989</v>
      </c>
    </row>
    <row r="284" spans="3:3">
      <c r="C284" s="1" t="s">
        <v>434</v>
      </c>
    </row>
    <row r="285" spans="3:3">
      <c r="C285" s="1" t="s">
        <v>239</v>
      </c>
    </row>
    <row r="286" spans="3:3">
      <c r="C286" s="1" t="s">
        <v>954</v>
      </c>
    </row>
    <row r="287" spans="3:3">
      <c r="C287" s="1" t="s">
        <v>1015</v>
      </c>
    </row>
    <row r="288" spans="3:3">
      <c r="C288" s="1" t="s">
        <v>718</v>
      </c>
    </row>
  </sheetData>
  <pageMargins left="0.70866141732283472" right="0.70866141732283472" top="0.78740157480314965" bottom="0.78740157480314965" header="0.31496062992125984" footer="0.31496062992125984"/>
  <pageSetup paperSize="503" scale="89" orientation="portrait" r:id="rId1"/>
  <colBreaks count="1" manualBreakCount="1">
    <brk id="17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2"/>
  <sheetViews>
    <sheetView workbookViewId="0">
      <selection activeCell="D1" sqref="D1:D142"/>
    </sheetView>
  </sheetViews>
  <sheetFormatPr baseColWidth="10" defaultRowHeight="12.75"/>
  <cols>
    <col min="1" max="1" width="5" style="1" bestFit="1" customWidth="1"/>
    <col min="2" max="2" width="56.7109375" style="6" bestFit="1" customWidth="1"/>
  </cols>
  <sheetData>
    <row r="1" spans="1:4">
      <c r="A1" s="67" t="s">
        <v>15</v>
      </c>
      <c r="B1" s="6" t="s">
        <v>1285</v>
      </c>
      <c r="D1" s="1" t="str">
        <f>+VLOOKUP(A1,[3]Generalverteiler!$A$1:$Q$65536,17,FALSE)</f>
        <v>Knauf Gips KG</v>
      </c>
    </row>
    <row r="2" spans="1:4">
      <c r="A2" s="67" t="s">
        <v>24</v>
      </c>
      <c r="B2" s="6" t="s">
        <v>1286</v>
      </c>
      <c r="D2" s="6" t="str">
        <f>+VLOOKUP(A2,[3]Generalverteiler!$A$1:$Q$65536,17,FALSE)</f>
        <v>Knauf Insulation, Inc.</v>
      </c>
    </row>
    <row r="3" spans="1:4">
      <c r="A3" s="67" t="s">
        <v>33</v>
      </c>
      <c r="B3" s="6" t="s">
        <v>1287</v>
      </c>
      <c r="D3" s="6" t="str">
        <f>+VLOOKUP(A3,[3]Generalverteiler!$A$1:$Q$65536,17,FALSE)</f>
        <v>Heraklith Verwaltungsgesellschaft mbH</v>
      </c>
    </row>
    <row r="4" spans="1:4">
      <c r="A4" s="67" t="s">
        <v>41</v>
      </c>
      <c r="B4" s="6" t="s">
        <v>1288</v>
      </c>
      <c r="D4" s="6" t="str">
        <f>+VLOOKUP(A4,[3]Generalverteiler!$A$1:$Q$65536,17,FALSE)</f>
        <v>Knauf (UK) GmbH</v>
      </c>
    </row>
    <row r="5" spans="1:4">
      <c r="A5" s="67" t="s">
        <v>50</v>
      </c>
      <c r="B5" s="6" t="s">
        <v>1289</v>
      </c>
      <c r="D5" s="6" t="str">
        <f>+VLOOKUP(A5,[3]Generalverteiler!$A$1:$Q$65536,17,FALSE)</f>
        <v>Knauf Insulation Ltd.</v>
      </c>
    </row>
    <row r="6" spans="1:4">
      <c r="A6" s="67" t="s">
        <v>59</v>
      </c>
      <c r="B6" s="6" t="s">
        <v>1290</v>
      </c>
      <c r="D6" s="6" t="str">
        <f>+VLOOKUP(A6,[3]Generalverteiler!$A$1:$Q$65536,17,FALSE)</f>
        <v>N. et B. Knauf et Cie. S.C.S.</v>
      </c>
    </row>
    <row r="7" spans="1:4">
      <c r="A7" s="67" t="s">
        <v>20</v>
      </c>
      <c r="B7" s="6" t="s">
        <v>1291</v>
      </c>
      <c r="D7" s="6" t="str">
        <f>+VLOOKUP(A7,[3]Generalverteiler!$A$1:$Q$65536,17,FALSE)</f>
        <v>OOO Knauf Gips</v>
      </c>
    </row>
    <row r="8" spans="1:4">
      <c r="A8" s="67" t="s">
        <v>76</v>
      </c>
      <c r="B8" s="6" t="s">
        <v>1292</v>
      </c>
      <c r="D8" s="6" t="str">
        <f>+VLOOKUP(A8,[3]Generalverteiler!$A$1:$Q$65536,17,FALSE)</f>
        <v>Knauf Bauprodukte GmbH &amp; Co. KG</v>
      </c>
    </row>
    <row r="9" spans="1:4">
      <c r="A9" s="67" t="s">
        <v>85</v>
      </c>
      <c r="B9" s="6" t="s">
        <v>1293</v>
      </c>
      <c r="D9" s="6" t="str">
        <f>+VLOOKUP(A9,[3]Generalverteiler!$A$1:$Q$65536,17,FALSE)</f>
        <v>Knauf AMF GmbH &amp; Co. KG</v>
      </c>
    </row>
    <row r="10" spans="1:4">
      <c r="A10" s="67" t="s">
        <v>94</v>
      </c>
      <c r="B10" s="6" t="s">
        <v>1294</v>
      </c>
      <c r="D10" s="6" t="str">
        <f>+VLOOKUP(A10,[3]Generalverteiler!$A$1:$Q$65536,17,FALSE)</f>
        <v>Knauf Insulation SAS</v>
      </c>
    </row>
    <row r="11" spans="1:4">
      <c r="A11" s="67" t="s">
        <v>81</v>
      </c>
      <c r="B11" s="6" t="s">
        <v>1295</v>
      </c>
      <c r="D11" s="6" t="str">
        <f>+VLOOKUP(A11,[3]Generalverteiler!$A$1:$Q$65536,17,FALSE)</f>
        <v>Knauf Insulation SA</v>
      </c>
    </row>
    <row r="12" spans="1:4">
      <c r="A12" s="67" t="s">
        <v>108</v>
      </c>
      <c r="B12" s="6" t="s">
        <v>1296</v>
      </c>
      <c r="D12" s="6" t="str">
        <f>+VLOOKUP(A12,[3]Generalverteiler!$A$1:$Q$65536,17,FALSE)</f>
        <v>Knauf Plasterboard Pty Limited</v>
      </c>
    </row>
    <row r="13" spans="1:4">
      <c r="A13" s="67" t="s">
        <v>64</v>
      </c>
      <c r="B13" s="6" t="s">
        <v>1297</v>
      </c>
      <c r="D13" s="6" t="str">
        <f>+VLOOKUP(A13,[3]Generalverteiler!$A$1:$Q$65536,17,FALSE)</f>
        <v>AO Knauf Petroboard</v>
      </c>
    </row>
    <row r="14" spans="1:4">
      <c r="A14" s="67" t="s">
        <v>127</v>
      </c>
      <c r="B14" s="6" t="s">
        <v>1298</v>
      </c>
      <c r="D14" s="6" t="str">
        <f>+VLOOKUP(A14,[3]Generalverteiler!$A$1:$Q$65536,17,FALSE)</f>
        <v>Knauf di Knauf S.r.l. s.a.s.</v>
      </c>
    </row>
    <row r="15" spans="1:4">
      <c r="A15" s="67" t="s">
        <v>72</v>
      </c>
      <c r="B15" s="6" t="s">
        <v>1299</v>
      </c>
      <c r="D15" s="6" t="str">
        <f>+VLOOKUP(A15,[3]Generalverteiler!$A$1:$Q$65536,17,FALSE)</f>
        <v>Knauf Plâtres et Cie. SCS</v>
      </c>
    </row>
    <row r="16" spans="1:4">
      <c r="A16" s="67" t="s">
        <v>144</v>
      </c>
      <c r="B16" s="6" t="s">
        <v>1300</v>
      </c>
      <c r="D16" s="6" t="str">
        <f>+VLOOKUP(A16,[3]Generalverteiler!$A$1:$Q$65536,17,FALSE)</f>
        <v>Knauf Insulation Tehnologija d.o.o.</v>
      </c>
    </row>
    <row r="17" spans="1:4">
      <c r="A17" s="67" t="s">
        <v>153</v>
      </c>
      <c r="B17" s="6" t="s">
        <v>1301</v>
      </c>
      <c r="D17" s="6" t="str">
        <f>+VLOOKUP(A17,[3]Generalverteiler!$A$1:$Q$65536,17,FALSE)</f>
        <v>Knauf B.V.</v>
      </c>
    </row>
    <row r="18" spans="1:4">
      <c r="A18" s="67" t="s">
        <v>162</v>
      </c>
      <c r="B18" s="6" t="s">
        <v>1302</v>
      </c>
      <c r="D18" s="6" t="str">
        <f>+VLOOKUP(A18,[3]Generalverteiler!$A$1:$Q$65536,17,FALSE)</f>
        <v>Knauf Sp. z o.o.</v>
      </c>
    </row>
    <row r="19" spans="1:4">
      <c r="A19" s="67" t="s">
        <v>171</v>
      </c>
      <c r="B19" s="6" t="s">
        <v>1303</v>
      </c>
      <c r="D19" s="6" t="str">
        <f>+VLOOKUP(A19,[3]Generalverteiler!$A$1:$Q$65536,17,FALSE)</f>
        <v>Knauf Insaat Ve Yapi Elemanlari Sanayi Ve Ticaret A.Ş.</v>
      </c>
    </row>
    <row r="20" spans="1:4">
      <c r="A20" s="67" t="s">
        <v>179</v>
      </c>
      <c r="B20" s="6" t="s">
        <v>1304</v>
      </c>
      <c r="D20" s="6" t="str">
        <f>+VLOOKUP(A20,[3]Generalverteiler!$A$1:$Q$65536,17,FALSE)</f>
        <v>Knauf AG</v>
      </c>
    </row>
    <row r="21" spans="1:4">
      <c r="A21" s="67" t="s">
        <v>188</v>
      </c>
      <c r="B21" s="6" t="s">
        <v>1305</v>
      </c>
      <c r="D21" s="6" t="str">
        <f>+VLOOKUP(A21,[3]Generalverteiler!$A$1:$Q$65536,17,FALSE)</f>
        <v>Knauf Iran P.J.S.C.</v>
      </c>
    </row>
    <row r="22" spans="1:4">
      <c r="A22" s="67" t="s">
        <v>140</v>
      </c>
      <c r="B22" s="6" t="s">
        <v>1306</v>
      </c>
      <c r="D22" s="6" t="str">
        <f>+VLOOKUP(A22,[3]Generalverteiler!$A$1:$Q$65536,17,FALSE)</f>
        <v>Richter-System GmbH &amp; Co KG</v>
      </c>
    </row>
    <row r="23" spans="1:4">
      <c r="A23" s="67" t="s">
        <v>203</v>
      </c>
      <c r="B23" s="6" t="s">
        <v>1307</v>
      </c>
      <c r="D23" s="6" t="str">
        <f>+VLOOKUP(A23,[3]Generalverteiler!$A$1:$Q$65536,17,FALSE)</f>
        <v>Knauf GmbH Sucursal en España</v>
      </c>
    </row>
    <row r="24" spans="1:4">
      <c r="A24" s="67" t="s">
        <v>84</v>
      </c>
      <c r="B24" s="6" t="s">
        <v>1308</v>
      </c>
      <c r="D24" s="6" t="str">
        <f>+VLOOKUP(A24,[3]Generalverteiler!$A$1:$Q$65536,17,FALSE)</f>
        <v>Knauf Marmorit GmbH</v>
      </c>
    </row>
    <row r="25" spans="1:4">
      <c r="A25" s="67" t="s">
        <v>217</v>
      </c>
      <c r="B25" s="6" t="s">
        <v>1309</v>
      </c>
      <c r="D25" s="6" t="str">
        <f>+VLOOKUP(A25,[3]Generalverteiler!$A$1:$Q$65536,17,FALSE)</f>
        <v>Knauf Insulation Lannemezan s.a.s.</v>
      </c>
    </row>
    <row r="26" spans="1:4">
      <c r="A26" s="67" t="s">
        <v>225</v>
      </c>
      <c r="B26" s="6" t="s">
        <v>1310</v>
      </c>
      <c r="D26" s="6" t="str">
        <f>+VLOOKUP(A26,[3]Generalverteiler!$A$1:$Q$65536,17,FALSE)</f>
        <v>B. en N. Knauf &amp; Cie. Isolava G.C.V.</v>
      </c>
    </row>
    <row r="27" spans="1:4">
      <c r="A27" s="67" t="s">
        <v>233</v>
      </c>
      <c r="B27" s="6" t="s">
        <v>1311</v>
      </c>
      <c r="D27" s="6" t="str">
        <f>+VLOOKUP(A27,[3]Generalverteiler!$A$1:$Q$65536,17,FALSE)</f>
        <v>Knauf Sud Est SAS</v>
      </c>
    </row>
    <row r="28" spans="1:4">
      <c r="A28" s="67" t="s">
        <v>241</v>
      </c>
      <c r="B28" s="6" t="s">
        <v>1312</v>
      </c>
      <c r="D28" s="6" t="str">
        <f>+VLOOKUP(A28,[3]Generalverteiler!$A$1:$Q$65536,17,FALSE)</f>
        <v>Norgips Sp. z o. o.</v>
      </c>
    </row>
    <row r="29" spans="1:4">
      <c r="A29" s="67" t="s">
        <v>249</v>
      </c>
      <c r="B29" s="6" t="s">
        <v>1313</v>
      </c>
      <c r="D29" s="6" t="str">
        <f>+VLOOKUP(A29,[3]Generalverteiler!$A$1:$Q$65536,17,FALSE)</f>
        <v>Knauf Ile de France SAS</v>
      </c>
    </row>
    <row r="30" spans="1:4">
      <c r="A30" s="67" t="s">
        <v>46</v>
      </c>
      <c r="B30" s="6" t="s">
        <v>1314</v>
      </c>
      <c r="D30" s="6" t="str">
        <f>+VLOOKUP(A30,[3]Generalverteiler!$A$1:$Q$65536,17,FALSE)</f>
        <v>OOO Knauf Gips Kuban</v>
      </c>
    </row>
    <row r="31" spans="1:4">
      <c r="A31" s="67" t="s">
        <v>224</v>
      </c>
      <c r="B31" s="6" t="s">
        <v>1315</v>
      </c>
      <c r="D31" s="6" t="str">
        <f>+VLOOKUP(A31,[3]Generalverteiler!$A$1:$Q$65536,17,FALSE)</f>
        <v>Knauf Gesellschaft m.b.H.</v>
      </c>
    </row>
    <row r="32" spans="1:4">
      <c r="A32" s="67" t="s">
        <v>269</v>
      </c>
      <c r="B32" s="6" t="s">
        <v>1316</v>
      </c>
      <c r="D32" s="6" t="str">
        <f>+VLOOKUP(A32,[3]Generalverteiler!$A$1:$Q$65536,17,FALSE)</f>
        <v>Knauf A/S</v>
      </c>
    </row>
    <row r="33" spans="1:4">
      <c r="A33" s="67" t="s">
        <v>114</v>
      </c>
      <c r="B33" s="6" t="s">
        <v>1317</v>
      </c>
      <c r="D33" s="6" t="str">
        <f>+VLOOKUP(A33,[3]Generalverteiler!$A$1:$Q$65536,17,FALSE)</f>
        <v>OOO Knauf Gips Kolpino</v>
      </c>
    </row>
    <row r="34" spans="1:4">
      <c r="A34" s="67" t="s">
        <v>184</v>
      </c>
      <c r="B34" s="6" t="s">
        <v>1318</v>
      </c>
      <c r="D34" s="6" t="str">
        <f>+VLOOKUP(A34,[3]Generalverteiler!$A$1:$Q$65536,17,FALSE)</f>
        <v>VG-ORTH GmbH &amp; Co. KG</v>
      </c>
    </row>
    <row r="35" spans="1:4">
      <c r="A35" s="67" t="s">
        <v>288</v>
      </c>
      <c r="B35" s="6" t="s">
        <v>1319</v>
      </c>
      <c r="D35" s="6" t="str">
        <f>+VLOOKUP(A35,[3]Generalverteiler!$A$1:$Q$65536,17,FALSE)</f>
        <v>Knauf Industries Ouest SAS</v>
      </c>
    </row>
    <row r="36" spans="1:4">
      <c r="A36" s="67" t="s">
        <v>202</v>
      </c>
      <c r="B36" s="6" t="s">
        <v>1320</v>
      </c>
      <c r="D36" s="6" t="str">
        <f>+VLOOKUP(A36,[3]Generalverteiler!$A$1:$Q$65536,17,FALSE)</f>
        <v>Knauf Deutsche Gipswerke KG</v>
      </c>
    </row>
    <row r="37" spans="1:4">
      <c r="A37" s="67" t="s">
        <v>299</v>
      </c>
      <c r="B37" s="6" t="s">
        <v>1321</v>
      </c>
      <c r="D37" s="6" t="str">
        <f>+VLOOKUP(A37,[3]Generalverteiler!$A$1:$Q$65536,17,FALSE)</f>
        <v>Knauf Danogips GmbH</v>
      </c>
    </row>
    <row r="38" spans="1:4">
      <c r="A38" s="67" t="s">
        <v>305</v>
      </c>
      <c r="B38" s="6" t="s">
        <v>1322</v>
      </c>
      <c r="D38" s="6" t="str">
        <f>+VLOOKUP(A38,[3]Generalverteiler!$A$1:$Q$65536,17,FALSE)</f>
        <v>Knauf Belchatów Sp. z o.o.</v>
      </c>
    </row>
    <row r="39" spans="1:4">
      <c r="A39" s="67" t="s">
        <v>123</v>
      </c>
      <c r="B39" s="6" t="s">
        <v>1323</v>
      </c>
      <c r="D39" s="6" t="str">
        <f>+VLOOKUP(A39,[3]Generalverteiler!$A$1:$Q$65536,17,FALSE)</f>
        <v>OOO Knauf Gips Novomoskovsk</v>
      </c>
    </row>
    <row r="40" spans="1:4">
      <c r="A40" s="67" t="s">
        <v>320</v>
      </c>
      <c r="B40" s="6" t="s">
        <v>1324</v>
      </c>
      <c r="D40" s="6" t="str">
        <f>+VLOOKUP(A40,[3]Generalverteiler!$A$1:$Q$65536,17,FALSE)</f>
        <v>Norgips Norge AS</v>
      </c>
    </row>
    <row r="41" spans="1:4">
      <c r="A41" s="67" t="s">
        <v>328</v>
      </c>
      <c r="B41" s="6" t="s">
        <v>1325</v>
      </c>
      <c r="D41" s="6" t="str">
        <f>+VLOOKUP(A41,[3]Generalverteiler!$A$1:$Q$65536,17,FALSE)</f>
        <v>Elosa Trading AG</v>
      </c>
    </row>
    <row r="42" spans="1:4">
      <c r="A42" s="67" t="s">
        <v>335</v>
      </c>
      <c r="B42" s="6" t="s">
        <v>1326</v>
      </c>
      <c r="D42" s="6" t="str">
        <f>+VLOOKUP(A42,[3]Generalverteiler!$A$1:$Q$65536,17,FALSE)</f>
        <v>Gabriel Technologie SA</v>
      </c>
    </row>
    <row r="43" spans="1:4">
      <c r="A43" s="67" t="s">
        <v>343</v>
      </c>
      <c r="B43" s="6" t="s">
        <v>1327</v>
      </c>
      <c r="D43" s="6" t="str">
        <f>+VLOOKUP(A43,[3]Generalverteiler!$A$1:$Q$65536,17,FALSE)</f>
        <v>Silvercote, LLC</v>
      </c>
    </row>
    <row r="44" spans="1:4">
      <c r="A44" s="67" t="s">
        <v>351</v>
      </c>
      <c r="B44" s="6" t="s">
        <v>1328</v>
      </c>
      <c r="D44" s="6" t="str">
        <f>+VLOOKUP(A44,[3]Generalverteiler!$A$1:$Q$65536,17,FALSE)</f>
        <v>SAKRET Bausysteme GmbH &amp; Co. KG</v>
      </c>
    </row>
    <row r="45" spans="1:4">
      <c r="A45" s="67" t="s">
        <v>357</v>
      </c>
      <c r="B45" s="6" t="s">
        <v>1329</v>
      </c>
      <c r="D45" s="6" t="str">
        <f>+VLOOKUP(A45,[3]Generalverteiler!$A$1:$Q$65536,17,FALSE)</f>
        <v>Knauf EST SAS</v>
      </c>
    </row>
    <row r="46" spans="1:4">
      <c r="A46" s="67" t="s">
        <v>135</v>
      </c>
      <c r="B46" s="6" t="s">
        <v>1330</v>
      </c>
      <c r="D46" s="6" t="str">
        <f>+VLOOKUP(A46,[3]Generalverteiler!$A$1:$Q$65536,17,FALSE)</f>
        <v>Danogips GmbH &amp; Co. KG</v>
      </c>
    </row>
    <row r="47" spans="1:4">
      <c r="A47" s="67" t="s">
        <v>371</v>
      </c>
      <c r="B47" s="6" t="s">
        <v>1331</v>
      </c>
      <c r="D47" s="6" t="str">
        <f>+VLOOKUP(A47,[3]Generalverteiler!$A$1:$Q$65536,17,FALSE)</f>
        <v>TOV Knauf Gips Kiev</v>
      </c>
    </row>
    <row r="48" spans="1:4">
      <c r="A48" s="67" t="s">
        <v>379</v>
      </c>
      <c r="B48" s="6" t="s">
        <v>1332</v>
      </c>
      <c r="D48" s="6" t="str">
        <f>+VLOOKUP(A48,[3]Generalverteiler!$A$1:$Q$65536,17,FALSE)</f>
        <v>Knauf Sud Ouest SAS</v>
      </c>
    </row>
    <row r="49" spans="1:4">
      <c r="A49" s="67" t="s">
        <v>387</v>
      </c>
      <c r="B49" s="6" t="s">
        <v>1333</v>
      </c>
      <c r="D49" s="6" t="str">
        <f>+VLOOKUP(A49,[3]Generalverteiler!$A$1:$Q$65536,17,FALSE)</f>
        <v>Knauf Insulation spol. s r.o.</v>
      </c>
    </row>
    <row r="50" spans="1:4">
      <c r="A50" s="67" t="s">
        <v>393</v>
      </c>
      <c r="B50" s="6" t="s">
        <v>1334</v>
      </c>
      <c r="D50" s="6" t="str">
        <f>+VLOOKUP(A50,[3]Generalverteiler!$A$1:$Q$65536,17,FALSE)</f>
        <v>Knauf Insulation Operation GmbH</v>
      </c>
    </row>
    <row r="51" spans="1:4">
      <c r="A51" s="67" t="s">
        <v>67</v>
      </c>
      <c r="B51" s="6" t="s">
        <v>1335</v>
      </c>
      <c r="D51" s="6" t="str">
        <f>+VLOOKUP(A51,[3]Generalverteiler!$A$1:$Q$65536,17,FALSE)</f>
        <v>Knauf Integral KG</v>
      </c>
    </row>
    <row r="52" spans="1:4">
      <c r="A52" s="67" t="s">
        <v>408</v>
      </c>
      <c r="B52" s="6" t="s">
        <v>1336</v>
      </c>
      <c r="D52" s="6" t="str">
        <f>+VLOOKUP(A52,[3]Generalverteiler!$A$1:$Q$65536,17,FALSE)</f>
        <v>Orbond Gypsum &amp; Gypsum Products Industries Ltd.</v>
      </c>
    </row>
    <row r="53" spans="1:4">
      <c r="A53" s="67" t="s">
        <v>400</v>
      </c>
      <c r="B53" s="6" t="s">
        <v>1337</v>
      </c>
      <c r="D53" s="6" t="str">
        <f>+VLOOKUP(A53,[3]Generalverteiler!$A$1:$Q$65536,17,FALSE)</f>
        <v>SIA Knauf</v>
      </c>
    </row>
    <row r="54" spans="1:4">
      <c r="A54" s="67" t="s">
        <v>422</v>
      </c>
      <c r="B54" s="6" t="s">
        <v>1338</v>
      </c>
      <c r="D54" s="6" t="str">
        <f>+VLOOKUP(A54,[3]Generalverteiler!$A$1:$Q$65536,17,FALSE)</f>
        <v>Knauf do Brasil Ltda.</v>
      </c>
    </row>
    <row r="55" spans="1:4">
      <c r="A55" s="67" t="s">
        <v>428</v>
      </c>
      <c r="B55" s="6" t="s">
        <v>1339</v>
      </c>
      <c r="D55" s="6" t="str">
        <f>+VLOOKUP(A55,[3]Generalverteiler!$A$1:$Q$65536,17,FALSE)</f>
        <v>Knauf Information Services GmbH</v>
      </c>
    </row>
    <row r="56" spans="1:4">
      <c r="A56" s="67" t="s">
        <v>436</v>
      </c>
      <c r="B56" s="6" t="s">
        <v>1340</v>
      </c>
      <c r="D56" s="6" t="str">
        <f>+VLOOKUP(A56,[3]Generalverteiler!$A$1:$Q$65536,17,FALSE)</f>
        <v>Knauf Insulation s.r.o.</v>
      </c>
    </row>
    <row r="57" spans="1:4">
      <c r="A57" s="67" t="s">
        <v>126</v>
      </c>
      <c r="B57" s="6" t="s">
        <v>1341</v>
      </c>
      <c r="D57" s="6" t="str">
        <f>+VLOOKUP(A57,[3]Generalverteiler!$A$1:$Q$65536,17,FALSE)</f>
        <v>KNAUF AQUAPANEL GmbH</v>
      </c>
    </row>
    <row r="58" spans="1:4">
      <c r="A58" s="67" t="s">
        <v>450</v>
      </c>
      <c r="B58" s="6" t="s">
        <v>1342</v>
      </c>
      <c r="D58" s="6" t="str">
        <f>+VLOOKUP(A58,[3]Generalverteiler!$A$1:$Q$65536,17,FALSE)</f>
        <v>OOO Knauf Gips Baikal</v>
      </c>
    </row>
    <row r="59" spans="1:4">
      <c r="A59" s="67" t="s">
        <v>132</v>
      </c>
      <c r="B59" s="6" t="s">
        <v>1343</v>
      </c>
      <c r="D59" s="6" t="str">
        <f>+VLOOKUP(A59,[3]Generalverteiler!$A$1:$Q$65536,17,FALSE)</f>
        <v>OOO Knauf Insulation</v>
      </c>
    </row>
    <row r="60" spans="1:4">
      <c r="A60" s="67" t="s">
        <v>158</v>
      </c>
      <c r="B60" s="6" t="s">
        <v>1344</v>
      </c>
      <c r="D60" s="6" t="str">
        <f>+VLOOKUP(A60,[3]Generalverteiler!$A$1:$Q$65536,17,FALSE)</f>
        <v>OOO Knauf Gips Tscheljabinsk</v>
      </c>
    </row>
    <row r="61" spans="1:4">
      <c r="A61" s="67" t="s">
        <v>470</v>
      </c>
      <c r="B61" s="6" t="s">
        <v>1345</v>
      </c>
      <c r="D61" s="6" t="str">
        <f>+VLOOKUP(A61,[3]Generalverteiler!$A$1:$Q$65536,17,FALSE)</f>
        <v>Yesos Knauf GmbH Sucursal Argentina</v>
      </c>
    </row>
    <row r="62" spans="1:4">
      <c r="A62" s="67" t="s">
        <v>477</v>
      </c>
      <c r="B62" s="6" t="s">
        <v>1346</v>
      </c>
      <c r="D62" s="6" t="str">
        <f>+VLOOKUP(A62,[3]Generalverteiler!$A$1:$Q$65536,17,FALSE)</f>
        <v>Knauf RAK FZE</v>
      </c>
    </row>
    <row r="63" spans="1:4">
      <c r="A63" s="67" t="s">
        <v>58</v>
      </c>
      <c r="B63" s="6" t="s">
        <v>1347</v>
      </c>
      <c r="D63" s="6" t="str">
        <f>+VLOOKUP(A63,[3]Generalverteiler!$A$1:$Q$65536,17,FALSE)</f>
        <v>Knauf PFT GmbH &amp; Co. KG</v>
      </c>
    </row>
    <row r="64" spans="1:4">
      <c r="A64" s="67" t="s">
        <v>490</v>
      </c>
      <c r="B64" s="6" t="s">
        <v>1348</v>
      </c>
      <c r="D64" s="6" t="str">
        <f>+VLOOKUP(A64,[3]Generalverteiler!$A$1:$Q$65536,17,FALSE)</f>
        <v>Knauf Ouest SAS</v>
      </c>
    </row>
    <row r="65" spans="1:4">
      <c r="A65" s="67" t="s">
        <v>449</v>
      </c>
      <c r="B65" s="6" t="s">
        <v>1349</v>
      </c>
      <c r="D65" s="6" t="str">
        <f>+VLOOKUP(A65,[3]Generalverteiler!$A$1:$Q$65536,17,FALSE)</f>
        <v>Knauf New Building Material (Wuhu) Co. Ltd.</v>
      </c>
    </row>
    <row r="66" spans="1:4">
      <c r="A66" s="67" t="s">
        <v>504</v>
      </c>
      <c r="B66" s="6" t="s">
        <v>1350</v>
      </c>
      <c r="D66" s="6" t="str">
        <f>+VLOOKUP(A66,[3]Generalverteiler!$A$1:$Q$65536,17,FALSE)</f>
        <v>Knauf Industries EST SAS</v>
      </c>
    </row>
    <row r="67" spans="1:4">
      <c r="A67" s="67" t="s">
        <v>149</v>
      </c>
      <c r="B67" s="6" t="s">
        <v>1351</v>
      </c>
      <c r="D67" s="6" t="str">
        <f>+VLOOKUP(A67,[3]Generalverteiler!$A$1:$Q$65536,17,FALSE)</f>
        <v>TOO Knauf Gips Donbass</v>
      </c>
    </row>
    <row r="68" spans="1:4">
      <c r="A68" s="67" t="s">
        <v>518</v>
      </c>
      <c r="B68" s="6" t="s">
        <v>1352</v>
      </c>
      <c r="D68" s="6" t="str">
        <f>+VLOOKUP(A68,[3]Generalverteiler!$A$1:$Q$65536,17,FALSE)</f>
        <v>Knauf Plâtres-Fleurus SPA</v>
      </c>
    </row>
    <row r="69" spans="1:4">
      <c r="A69" s="67" t="s">
        <v>525</v>
      </c>
      <c r="B69" s="6" t="s">
        <v>1353</v>
      </c>
      <c r="D69" s="6" t="str">
        <f>+VLOOKUP(A69,[3]Generalverteiler!$A$1:$Q$65536,17,FALSE)</f>
        <v>Knauf Insulation GmbH</v>
      </c>
    </row>
    <row r="70" spans="1:4">
      <c r="A70" s="67" t="s">
        <v>532</v>
      </c>
      <c r="B70" s="6" t="s">
        <v>1354</v>
      </c>
      <c r="D70" s="6" t="str">
        <f>+VLOOKUP(A70,[3]Generalverteiler!$A$1:$Q$65536,17,FALSE)</f>
        <v>Knauf Industries Polska Sp. z o.o.</v>
      </c>
    </row>
    <row r="71" spans="1:4">
      <c r="A71" s="67" t="s">
        <v>370</v>
      </c>
      <c r="B71" s="6" t="s">
        <v>1355</v>
      </c>
      <c r="D71" s="6" t="str">
        <f>+VLOOKUP(A71,[3]Generalverteiler!$A$1:$Q$65536,17,FALSE)</f>
        <v>Knauf Praha spol. s r.o.</v>
      </c>
    </row>
    <row r="72" spans="1:4">
      <c r="A72" s="67" t="s">
        <v>546</v>
      </c>
      <c r="B72" s="6" t="s">
        <v>1356</v>
      </c>
      <c r="D72" s="6" t="str">
        <f>+VLOOKUP(A72,[3]Generalverteiler!$A$1:$Q$65536,17,FALSE)</f>
        <v>Knauf Miret S.L.</v>
      </c>
    </row>
    <row r="73" spans="1:4">
      <c r="A73" s="67" t="s">
        <v>350</v>
      </c>
      <c r="B73" s="6" t="s">
        <v>1357</v>
      </c>
      <c r="D73" s="6" t="str">
        <f>+VLOOKUP(A73,[3]Generalverteiler!$A$1:$Q$65536,17,FALSE)</f>
        <v>Knauf Bulgaria EOOD</v>
      </c>
    </row>
    <row r="74" spans="1:4">
      <c r="A74" s="67" t="s">
        <v>560</v>
      </c>
      <c r="B74" s="6" t="s">
        <v>1358</v>
      </c>
      <c r="D74" s="6" t="str">
        <f>+VLOOKUP(A74,[3]Generalverteiler!$A$1:$Q$65536,17,FALSE)</f>
        <v>Knauf Aquapanel GmbH &amp; Co. KG</v>
      </c>
    </row>
    <row r="75" spans="1:4">
      <c r="A75" s="67" t="s">
        <v>568</v>
      </c>
      <c r="B75" s="6" t="s">
        <v>1359</v>
      </c>
      <c r="D75" s="6" t="str">
        <f>+VLOOKUP(A75,[3]Generalverteiler!$A$1:$Q$65536,17,FALSE)</f>
        <v>Knauf Insulation Pty Ltd</v>
      </c>
    </row>
    <row r="76" spans="1:4">
      <c r="A76" s="67" t="s">
        <v>576</v>
      </c>
      <c r="B76" s="6" t="s">
        <v>1360</v>
      </c>
      <c r="D76" s="6" t="str">
        <f>+VLOOKUP(A76,[3]Generalverteiler!$A$1:$Q$65536,17,FALSE)</f>
        <v>Knauf Insulation d.o.o.</v>
      </c>
    </row>
    <row r="77" spans="1:4">
      <c r="A77" s="67" t="s">
        <v>583</v>
      </c>
      <c r="B77" s="6" t="s">
        <v>1361</v>
      </c>
      <c r="D77" s="6" t="str">
        <f>+VLOOKUP(A77,[3]Generalverteiler!$A$1:$Q$65536,17,FALSE)</f>
        <v>Knauf Industries Nord SAS</v>
      </c>
    </row>
    <row r="78" spans="1:4">
      <c r="A78" s="67" t="s">
        <v>591</v>
      </c>
      <c r="B78" s="6" t="s">
        <v>1362</v>
      </c>
      <c r="D78" s="6" t="str">
        <f>+VLOOKUP(A78,[3]Generalverteiler!$A$1:$Q$65536,17,FALSE)</f>
        <v>Knauf LLC</v>
      </c>
    </row>
    <row r="79" spans="1:4">
      <c r="A79" s="67" t="s">
        <v>599</v>
      </c>
      <c r="B79" s="6" t="s">
        <v>1363</v>
      </c>
      <c r="D79" s="6" t="str">
        <f>+VLOOKUP(A79,[3]Generalverteiler!$A$1:$Q$65536,17,FALSE)</f>
        <v>Knauf Fibre SAS</v>
      </c>
    </row>
    <row r="80" spans="1:4">
      <c r="A80" s="67" t="s">
        <v>605</v>
      </c>
      <c r="B80" s="6" t="s">
        <v>1364</v>
      </c>
      <c r="D80" s="6" t="str">
        <f>+VLOOKUP(A80,[3]Generalverteiler!$A$1:$Q$65536,17,FALSE)</f>
        <v>TOO Knauf Gips Kaptschagaj, ein Unternehmen mit Beteiligungder DEG</v>
      </c>
    </row>
    <row r="81" spans="1:4">
      <c r="A81" s="67" t="s">
        <v>611</v>
      </c>
      <c r="B81" s="6" t="s">
        <v>1365</v>
      </c>
      <c r="D81" s="6" t="str">
        <f>+VLOOKUP(A81,[3]Generalverteiler!$A$1:$Q$65536,17,FALSE)</f>
        <v>Isobox Technologies SAS</v>
      </c>
    </row>
    <row r="82" spans="1:4">
      <c r="A82" s="67" t="s">
        <v>553</v>
      </c>
      <c r="B82" s="6" t="s">
        <v>1366</v>
      </c>
      <c r="D82" s="6" t="str">
        <f>+VLOOKUP(A82,[3]Generalverteiler!$A$1:$Q$65536,17,FALSE)</f>
        <v>Knauf Bauprodukte Polska Sp. z o.o.</v>
      </c>
    </row>
    <row r="83" spans="1:4">
      <c r="A83" s="67" t="s">
        <v>623</v>
      </c>
      <c r="B83" s="6" t="s">
        <v>1367</v>
      </c>
      <c r="D83" s="6" t="str">
        <f>+VLOOKUP(A83,[3]Generalverteiler!$A$1:$Q$65536,17,FALSE)</f>
        <v>IP Knauf Gips Buchara OOO</v>
      </c>
    </row>
    <row r="84" spans="1:4">
      <c r="A84" s="67" t="s">
        <v>630</v>
      </c>
      <c r="B84" s="6" t="s">
        <v>1368</v>
      </c>
      <c r="D84" s="6" t="str">
        <f>+VLOOKUP(A84,[3]Generalverteiler!$A$1:$Q$65536,17,FALSE)</f>
        <v>Knauf Insulation B.V.</v>
      </c>
    </row>
    <row r="85" spans="1:4">
      <c r="A85" s="67" t="s">
        <v>636</v>
      </c>
      <c r="B85" s="6" t="s">
        <v>1369</v>
      </c>
      <c r="D85" s="6" t="str">
        <f>+VLOOKUP(A85,[3]Generalverteiler!$A$1:$Q$65536,17,FALSE)</f>
        <v>Knauf İnsulation İzolasyon Sanayi ve Ticaret Anonim Sirketi.</v>
      </c>
    </row>
    <row r="86" spans="1:4">
      <c r="A86" s="67" t="s">
        <v>268</v>
      </c>
      <c r="B86" s="6" t="s">
        <v>1370</v>
      </c>
      <c r="D86" s="6" t="str">
        <f>+VLOOKUP(A86,[3]Generalverteiler!$A$1:$Q$65536,17,FALSE)</f>
        <v>Knauf Oy</v>
      </c>
    </row>
    <row r="87" spans="1:4">
      <c r="A87" s="67" t="s">
        <v>648</v>
      </c>
      <c r="B87" s="6" t="s">
        <v>1371</v>
      </c>
      <c r="D87" s="6" t="str">
        <f>+VLOOKUP(A87,[3]Generalverteiler!$A$1:$Q$65536,17,FALSE)</f>
        <v>Guangdong Knauf New Building Material Products Co. Ltd.</v>
      </c>
    </row>
    <row r="88" spans="1:4">
      <c r="A88" s="67" t="s">
        <v>656</v>
      </c>
      <c r="B88" s="6" t="s">
        <v>1372</v>
      </c>
      <c r="D88" s="6" t="str">
        <f>+VLOOKUP(A88,[3]Generalverteiler!$A$1:$Q$65536,17,FALSE)</f>
        <v>Knauf SAS</v>
      </c>
    </row>
    <row r="89" spans="1:4">
      <c r="A89" s="67" t="s">
        <v>662</v>
      </c>
      <c r="B89" s="6" t="s">
        <v>1373</v>
      </c>
      <c r="D89" s="6" t="str">
        <f>+VLOOKUP(A89,[3]Generalverteiler!$A$1:$Q$65536,17,FALSE)</f>
        <v>Knauf New Building System (Tianjin) Co. Ltd.</v>
      </c>
    </row>
    <row r="90" spans="1:4">
      <c r="A90" s="67" t="s">
        <v>668</v>
      </c>
      <c r="B90" s="6" t="s">
        <v>1374</v>
      </c>
      <c r="D90" s="6" t="str">
        <f>+VLOOKUP(A90,[3]Generalverteiler!$A$1:$Q$65536,17,FALSE)</f>
        <v>Knauf ISBA SAS</v>
      </c>
    </row>
    <row r="91" spans="1:4">
      <c r="A91" s="67" t="s">
        <v>676</v>
      </c>
      <c r="B91" s="6" t="s">
        <v>1375</v>
      </c>
      <c r="D91" s="6" t="str">
        <f>+VLOOKUP(A91,[3]Generalverteiler!$A$1:$Q$65536,17,FALSE)</f>
        <v>Knauf Insulation SpA</v>
      </c>
    </row>
    <row r="92" spans="1:4">
      <c r="A92" s="67" t="s">
        <v>282</v>
      </c>
      <c r="B92" s="6" t="s">
        <v>1376</v>
      </c>
      <c r="D92" s="6" t="str">
        <f>+VLOOKUP(A92,[3]Generalverteiler!$A$1:$Q$65536,17,FALSE)</f>
        <v>Knauf Gypsopiia A.B.E.E.</v>
      </c>
    </row>
    <row r="93" spans="1:4">
      <c r="A93" s="67" t="s">
        <v>688</v>
      </c>
      <c r="B93" s="6" t="s">
        <v>1377</v>
      </c>
      <c r="D93" s="6" t="str">
        <f>+VLOOKUP(A93,[3]Generalverteiler!$A$1:$Q$65536,17,FALSE)</f>
        <v>Knauf Insulation d.o.o.</v>
      </c>
    </row>
    <row r="94" spans="1:4">
      <c r="A94" s="67" t="s">
        <v>443</v>
      </c>
      <c r="B94" s="6" t="s">
        <v>1378</v>
      </c>
      <c r="D94" s="6" t="str">
        <f>+VLOOKUP(A94,[3]Generalverteiler!$A$1:$Q$65536,17,FALSE)</f>
        <v>Knauf Gips s.r.l.</v>
      </c>
    </row>
    <row r="95" spans="1:4">
      <c r="A95" s="67" t="s">
        <v>700</v>
      </c>
      <c r="B95" s="6" t="s">
        <v>1379</v>
      </c>
      <c r="D95" s="6" t="str">
        <f>+VLOOKUP(A95,[3]Generalverteiler!$A$1:$Q$65536,17,FALSE)</f>
        <v>Climowool GmbH</v>
      </c>
    </row>
    <row r="96" spans="1:4">
      <c r="A96" s="67" t="s">
        <v>539</v>
      </c>
      <c r="B96" s="6" t="s">
        <v>1380</v>
      </c>
      <c r="D96" s="6" t="str">
        <f>+VLOOKUP(A96,[3]Generalverteiler!$A$1:$Q$65536,17,FALSE)</f>
        <v>Home Pratik SAS</v>
      </c>
    </row>
    <row r="97" spans="1:4">
      <c r="A97" s="67" t="s">
        <v>712</v>
      </c>
      <c r="B97" s="6" t="s">
        <v>1381</v>
      </c>
      <c r="D97" s="6" t="str">
        <f>+VLOOKUP(A97,[3]Generalverteiler!$A$1:$Q$65536,17,FALSE)</f>
        <v>OOO KG Stroj Sistemy</v>
      </c>
    </row>
    <row r="98" spans="1:4">
      <c r="A98" s="67" t="s">
        <v>720</v>
      </c>
      <c r="B98" s="6" t="s">
        <v>1382</v>
      </c>
      <c r="D98" s="6" t="str">
        <f>+VLOOKUP(A98,[3]Generalverteiler!$A$1:$Q$65536,17,FALSE)</f>
        <v>Knauf d.o.o.</v>
      </c>
    </row>
    <row r="99" spans="1:4">
      <c r="A99" s="67" t="s">
        <v>728</v>
      </c>
      <c r="B99" s="6" t="s">
        <v>1383</v>
      </c>
      <c r="D99" s="6" t="str">
        <f>+VLOOKUP(A99,[3]Generalverteiler!$A$1:$Q$65536,17,FALSE)</f>
        <v>Knauf Isopor Ltda.</v>
      </c>
    </row>
    <row r="100" spans="1:4">
      <c r="A100" s="67" t="s">
        <v>736</v>
      </c>
      <c r="B100" s="6" t="s">
        <v>1384</v>
      </c>
      <c r="D100" s="6" t="str">
        <f>+VLOOKUP(A100,[3]Generalverteiler!$A$1:$Q$65536,17,FALSE)</f>
        <v>Knauf-AMF Plafonds et Systèmes SAS</v>
      </c>
    </row>
    <row r="101" spans="1:4">
      <c r="A101" s="67" t="s">
        <v>743</v>
      </c>
      <c r="B101" s="6" t="s">
        <v>1385</v>
      </c>
      <c r="D101" s="6" t="str">
        <f>+VLOOKUP(A101,[3]Generalverteiler!$A$1:$Q$65536,17,FALSE)</f>
        <v>OOO Knauf Gips Kungur</v>
      </c>
    </row>
    <row r="102" spans="1:4">
      <c r="A102" s="67" t="s">
        <v>559</v>
      </c>
      <c r="B102" s="6" t="s">
        <v>1386</v>
      </c>
      <c r="D102" s="6" t="str">
        <f>+VLOOKUP(A102,[3]Generalverteiler!$A$1:$Q$65536,17,FALSE)</f>
        <v>Lasselsberger-Knauf Kft.</v>
      </c>
    </row>
    <row r="103" spans="1:4">
      <c r="A103" s="67" t="s">
        <v>757</v>
      </c>
      <c r="B103" s="6" t="s">
        <v>1387</v>
      </c>
      <c r="D103" s="6" t="str">
        <f>+VLOOKUP(A103,[3]Generalverteiler!$A$1:$Q$65536,17,FALSE)</f>
        <v>Richter System SAS</v>
      </c>
    </row>
    <row r="104" spans="1:4">
      <c r="A104" s="67" t="s">
        <v>764</v>
      </c>
      <c r="B104" s="6" t="s">
        <v>1388</v>
      </c>
      <c r="D104" s="6" t="str">
        <f>+VLOOKUP(A104,[3]Generalverteiler!$A$1:$Q$65536,17,FALSE)</f>
        <v>Knauf Ltd. &amp; Partner</v>
      </c>
    </row>
    <row r="105" spans="1:4">
      <c r="A105" s="67" t="s">
        <v>771</v>
      </c>
      <c r="B105" s="6" t="s">
        <v>1389</v>
      </c>
      <c r="D105" s="6" t="str">
        <f>+VLOOKUP(A105,[3]Generalverteiler!$A$1:$Q$65536,17,FALSE)</f>
        <v>OOO Knauf Insulation Tjumen</v>
      </c>
    </row>
    <row r="106" spans="1:4">
      <c r="A106" s="67" t="s">
        <v>590</v>
      </c>
      <c r="B106" s="6" t="s">
        <v>1390</v>
      </c>
      <c r="D106" s="6" t="str">
        <f>+VLOOKUP(A106,[3]Generalverteiler!$A$1:$Q$65536,17,FALSE)</f>
        <v>Knauf Radika AD</v>
      </c>
    </row>
    <row r="107" spans="1:4">
      <c r="A107" s="67" t="s">
        <v>785</v>
      </c>
      <c r="B107" s="6" t="s">
        <v>1391</v>
      </c>
      <c r="D107" s="6" t="str">
        <f>+VLOOKUP(A107,[3]Generalverteiler!$A$1:$Q$65536,17,FALSE)</f>
        <v>PT Knauf Gypsum Indonesia</v>
      </c>
    </row>
    <row r="108" spans="1:4">
      <c r="A108" s="67" t="s">
        <v>793</v>
      </c>
      <c r="B108" s="6" t="s">
        <v>1392</v>
      </c>
      <c r="D108" s="6" t="str">
        <f>+VLOOKUP(A108,[3]Generalverteiler!$A$1:$Q$65536,17,FALSE)</f>
        <v>Knauf Industries Gestion SAS</v>
      </c>
    </row>
    <row r="109" spans="1:4">
      <c r="A109" s="67" t="s">
        <v>801</v>
      </c>
      <c r="B109" s="6" t="s">
        <v>1393</v>
      </c>
      <c r="D109" s="6" t="str">
        <f>+VLOOKUP(A109,[3]Generalverteiler!$A$1:$Q$65536,17,FALSE)</f>
        <v>Knauf AMF Deckensysteme Ges. m.b.H</v>
      </c>
    </row>
    <row r="110" spans="1:4">
      <c r="A110" s="67" t="s">
        <v>809</v>
      </c>
      <c r="B110" s="6" t="s">
        <v>1394</v>
      </c>
      <c r="D110" s="6" t="str">
        <f>+VLOOKUP(A110,[3]Generalverteiler!$A$1:$Q$65536,17,FALSE)</f>
        <v>Knauf Plasterboard (Jiangsu) Co. Ltd.</v>
      </c>
    </row>
    <row r="111" spans="1:4">
      <c r="A111" s="67" t="s">
        <v>407</v>
      </c>
      <c r="B111" s="6" t="s">
        <v>1395</v>
      </c>
      <c r="D111" s="6" t="str">
        <f>+VLOOKUP(A111,[3]Generalverteiler!$A$1:$Q$65536,17,FALSE)</f>
        <v>Knauf d.o.o., Skopje</v>
      </c>
    </row>
    <row r="112" spans="1:4">
      <c r="A112" s="67" t="s">
        <v>820</v>
      </c>
      <c r="B112" s="6" t="s">
        <v>1396</v>
      </c>
      <c r="D112" s="6" t="str">
        <f>+VLOOKUP(A112,[3]Generalverteiler!$A$1:$Q$65536,17,FALSE)</f>
        <v>Knauf Insulation S.L.</v>
      </c>
    </row>
    <row r="113" spans="1:4">
      <c r="A113" s="67" t="s">
        <v>828</v>
      </c>
      <c r="B113" s="6" t="s">
        <v>1397</v>
      </c>
      <c r="D113" s="6" t="str">
        <f>+VLOOKUP(A113,[3]Generalverteiler!$A$1:$Q$65536,17,FALSE)</f>
        <v>Knauf Gips Tbilisi Sh.P.S.</v>
      </c>
    </row>
    <row r="114" spans="1:4">
      <c r="A114" s="67" t="s">
        <v>836</v>
      </c>
      <c r="B114" s="6" t="s">
        <v>1398</v>
      </c>
      <c r="D114" s="6" t="str">
        <f>+VLOOKUP(A114,[3]Generalverteiler!$A$1:$Q$65536,17,FALSE)</f>
        <v>MARBOS GmbH&amp; Co. KG</v>
      </c>
    </row>
    <row r="115" spans="1:4">
      <c r="A115" s="67" t="s">
        <v>844</v>
      </c>
      <c r="B115" s="6" t="s">
        <v>1399</v>
      </c>
      <c r="D115" s="6" t="str">
        <f>+VLOOKUP(A115,[3]Generalverteiler!$A$1:$Q$65536,17,FALSE)</f>
        <v>Knauf Gypsum (Thailand) Limited</v>
      </c>
    </row>
    <row r="116" spans="1:4">
      <c r="A116" s="67" t="s">
        <v>852</v>
      </c>
      <c r="B116" s="6" t="s">
        <v>1400</v>
      </c>
      <c r="D116" s="6" t="str">
        <f>+VLOOKUP(A116,[3]Generalverteiler!$A$1:$Q$65536,17,FALSE)</f>
        <v>Heraklith Hungaria Kft.</v>
      </c>
    </row>
    <row r="117" spans="1:4">
      <c r="A117" s="67" t="s">
        <v>415</v>
      </c>
      <c r="B117" s="6" t="s">
        <v>1401</v>
      </c>
      <c r="D117" s="6" t="str">
        <f>+VLOOKUP(A117,[3]Generalverteiler!$A$1:$Q$65536,17,FALSE)</f>
        <v>Knauf-Gips S.R.L.</v>
      </c>
    </row>
    <row r="118" spans="1:4">
      <c r="A118" s="67" t="s">
        <v>866</v>
      </c>
      <c r="B118" s="6" t="s">
        <v>1402</v>
      </c>
      <c r="D118" s="6" t="str">
        <f>+VLOOKUP(A118,[3]Generalverteiler!$A$1:$Q$65536,17,FALSE)</f>
        <v>Knauf Insulation Artix SAS</v>
      </c>
    </row>
    <row r="119" spans="1:4">
      <c r="A119" s="67" t="s">
        <v>874</v>
      </c>
      <c r="B119" s="6" t="s">
        <v>1403</v>
      </c>
      <c r="D119" s="6" t="str">
        <f>+VLOOKUP(A119,[3]Generalverteiler!$A$1:$Q$65536,17,FALSE)</f>
        <v>Knauf Insulation Ltd.</v>
      </c>
    </row>
    <row r="120" spans="1:4">
      <c r="A120" s="67" t="s">
        <v>232</v>
      </c>
      <c r="B120" s="6" t="s">
        <v>1404</v>
      </c>
      <c r="D120" s="6" t="str">
        <f>+VLOOKUP(A120,[3]Generalverteiler!$A$1:$Q$65536,17,FALSE)</f>
        <v>Knauf International GmbH</v>
      </c>
    </row>
    <row r="121" spans="1:4">
      <c r="A121" s="67" t="s">
        <v>210</v>
      </c>
      <c r="B121" s="6" t="s">
        <v>1405</v>
      </c>
      <c r="D121" s="6" t="str">
        <f>+VLOOKUP(A121,[3]Generalverteiler!$A$1:$Q$65536,17,FALSE)</f>
        <v>GFR Gesellschaft für die Aufbereitung und Verwertung von Reststoffen mbH</v>
      </c>
    </row>
    <row r="122" spans="1:4">
      <c r="A122" s="67" t="s">
        <v>23</v>
      </c>
      <c r="B122" s="6" t="s">
        <v>1406</v>
      </c>
      <c r="D122" s="6" t="str">
        <f>+VLOOKUP(A122,[3]Generalverteiler!$A$1:$Q$65536,17,FALSE)</f>
        <v>Gebr. Knauf Verwaltungsgesellschaft KG</v>
      </c>
    </row>
    <row r="123" spans="1:4">
      <c r="A123" s="67" t="s">
        <v>900</v>
      </c>
      <c r="B123" s="6" t="s">
        <v>1407</v>
      </c>
      <c r="D123" s="6" t="str">
        <f>+VLOOKUP(A123,[3]Generalverteiler!$A$1:$Q$65536,17,FALSE)</f>
        <v>Knauf USG Building Systems A.B.E.E.</v>
      </c>
    </row>
    <row r="124" spans="1:4">
      <c r="A124" s="67" t="s">
        <v>808</v>
      </c>
      <c r="B124" s="6" t="s">
        <v>1408</v>
      </c>
      <c r="D124" s="6" t="str">
        <f>+VLOOKUP(A124,[3]Generalverteiler!$A$1:$Q$65536,17,FALSE)</f>
        <v>Knauf de Chile Ltda.</v>
      </c>
    </row>
    <row r="125" spans="1:4">
      <c r="A125" s="67" t="s">
        <v>912</v>
      </c>
      <c r="B125" s="6" t="s">
        <v>1409</v>
      </c>
      <c r="D125" s="6" t="str">
        <f>+VLOOKUP(A125,[3]Generalverteiler!$A$1:$Q$65536,17,FALSE)</f>
        <v>Knauf Zemun d.o.o.</v>
      </c>
    </row>
    <row r="126" spans="1:4">
      <c r="A126" s="67" t="s">
        <v>484</v>
      </c>
      <c r="B126" s="6" t="s">
        <v>1410</v>
      </c>
      <c r="D126" s="6" t="str">
        <f>+VLOOKUP(A126,[3]Generalverteiler!$A$1:$Q$65536,17,FALSE)</f>
        <v>OOO Knauf Gips Dzershinsk</v>
      </c>
    </row>
    <row r="127" spans="1:4">
      <c r="A127" s="67" t="s">
        <v>927</v>
      </c>
      <c r="B127" s="6" t="s">
        <v>1411</v>
      </c>
      <c r="D127" s="6" t="str">
        <f>+VLOOKUP(A127,[3]Generalverteiler!$A$1:$Q$65536,17,FALSE)</f>
        <v>Knauf Insulation Trading s.r.o.</v>
      </c>
    </row>
    <row r="128" spans="1:4">
      <c r="A128" s="67" t="s">
        <v>934</v>
      </c>
      <c r="B128" s="6" t="s">
        <v>1412</v>
      </c>
      <c r="D128" s="6" t="str">
        <f>+VLOOKUP(A128,[3]Generalverteiler!$A$1:$Q$65536,17,FALSE)</f>
        <v>Knauf Insulation s.r.l.</v>
      </c>
    </row>
    <row r="129" spans="1:4">
      <c r="A129" s="67" t="s">
        <v>942</v>
      </c>
      <c r="B129" s="6" t="s">
        <v>1413</v>
      </c>
      <c r="D129" s="6" t="str">
        <f>+VLOOKUP(A129,[3]Generalverteiler!$A$1:$Q$65536,17,FALSE)</f>
        <v>Knauf de Colombia S.A.S.</v>
      </c>
    </row>
    <row r="130" spans="1:4">
      <c r="A130" s="67" t="s">
        <v>75</v>
      </c>
      <c r="B130" s="6" t="s">
        <v>1414</v>
      </c>
      <c r="D130" s="6" t="str">
        <f>+VLOOKUP(A130,[3]Generalverteiler!$A$1:$Q$65536,17,FALSE)</f>
        <v>Knauf Engineering GmbH</v>
      </c>
    </row>
    <row r="131" spans="1:4">
      <c r="A131" s="67" t="s">
        <v>956</v>
      </c>
      <c r="B131" s="6" t="s">
        <v>1415</v>
      </c>
      <c r="D131" s="6" t="str">
        <f>+VLOOKUP(A131,[3]Generalverteiler!$A$1:$Q$65536,17,FALSE)</f>
        <v>Knauf Insulation GmbH</v>
      </c>
    </row>
    <row r="132" spans="1:4">
      <c r="A132" s="67" t="s">
        <v>963</v>
      </c>
      <c r="B132" s="6" t="s">
        <v>1416</v>
      </c>
      <c r="D132" s="6" t="str">
        <f>+VLOOKUP(A132,[3]Generalverteiler!$A$1:$Q$65536,17,FALSE)</f>
        <v>Knauf Insulation Sp. z o.o.</v>
      </c>
    </row>
    <row r="133" spans="1:4">
      <c r="A133" s="67" t="s">
        <v>969</v>
      </c>
      <c r="B133" s="6" t="s">
        <v>1417</v>
      </c>
      <c r="D133" s="6" t="str">
        <f>+VLOOKUP(A133,[3]Generalverteiler!$A$1:$Q$65536,17,FALSE)</f>
        <v>SP Bucharagips OAO</v>
      </c>
    </row>
    <row r="134" spans="1:4">
      <c r="A134" s="67" t="s">
        <v>977</v>
      </c>
      <c r="B134" s="6" t="s">
        <v>1418</v>
      </c>
      <c r="D134" s="6" t="str">
        <f>+VLOOKUP(A134,[3]Generalverteiler!$A$1:$Q$65536,17,FALSE)</f>
        <v>Knauf Insulation A/S</v>
      </c>
    </row>
    <row r="135" spans="1:4">
      <c r="A135" s="67" t="s">
        <v>985</v>
      </c>
      <c r="B135" s="6" t="s">
        <v>1419</v>
      </c>
      <c r="D135" s="6" t="str">
        <f>+VLOOKUP(A135,[3]Generalverteiler!$A$1:$Q$65536,17,FALSE)</f>
        <v>Knauf Exeed Insulation LLC</v>
      </c>
    </row>
    <row r="136" spans="1:4">
      <c r="A136" s="67" t="s">
        <v>435</v>
      </c>
      <c r="B136" s="6" t="s">
        <v>1420</v>
      </c>
      <c r="D136" s="6" t="str">
        <f>+VLOOKUP(A136,[3]Generalverteiler!$A$1:$Q$65536,17,FALSE)</f>
        <v>Knauf Jaworzno III Sp. z o.o.</v>
      </c>
    </row>
    <row r="137" spans="1:4">
      <c r="A137" s="67" t="s">
        <v>240</v>
      </c>
      <c r="B137" s="6" t="s">
        <v>1421</v>
      </c>
      <c r="D137" s="6" t="str">
        <f>+VLOOKUP(A137,[3]Generalverteiler!$A$1:$Q$65536,17,FALSE)</f>
        <v>L’Anhydrite Lorraine S.A.R.L.</v>
      </c>
    </row>
    <row r="138" spans="1:4">
      <c r="A138" s="67" t="s">
        <v>955</v>
      </c>
      <c r="B138" s="6" t="s">
        <v>1422</v>
      </c>
      <c r="D138" s="6" t="str">
        <f>+VLOOKUP(A138,[3]Generalverteiler!$A$1:$Q$65536,17,FALSE)</f>
        <v>Knauf Insulation Holding GmbH</v>
      </c>
    </row>
    <row r="139" spans="1:4">
      <c r="A139" s="67" t="s">
        <v>1011</v>
      </c>
      <c r="B139" s="6" t="s">
        <v>1423</v>
      </c>
      <c r="D139" s="6" t="str">
        <f>+VLOOKUP(A139,[3]Generalverteiler!$A$1:$Q$65536,17,FALSE)</f>
        <v>Manson Insulation Products Ltd.</v>
      </c>
    </row>
    <row r="140" spans="1:4">
      <c r="A140" s="67" t="s">
        <v>719</v>
      </c>
      <c r="B140" s="6" t="s">
        <v>1424</v>
      </c>
      <c r="D140" s="6" t="str">
        <f>+VLOOKUP(A140,[3]Generalverteiler!$A$1:$Q$65536,17,FALSE)</f>
        <v>Knauf Hong Kong Ltd.</v>
      </c>
    </row>
    <row r="141" spans="1:4">
      <c r="D141" s="6" t="e">
        <f>+VLOOKUP(A141,[3]Generalverteiler!$A$1:$Q$65536,17,FALSE)</f>
        <v>#N/A</v>
      </c>
    </row>
    <row r="142" spans="1:4">
      <c r="D142" s="6" t="e">
        <f>+VLOOKUP(A142,[3]Generalverteiler!$A$1:$Q$65536,17,FALSE)</f>
        <v>#N/A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18</vt:i4>
      </vt:variant>
    </vt:vector>
  </HeadingPairs>
  <TitlesOfParts>
    <vt:vector size="20" baseType="lpstr">
      <vt:lpstr>Programmierung</vt:lpstr>
      <vt:lpstr>Tabelle1</vt:lpstr>
      <vt:lpstr>Programmierung!Druckbereich</vt:lpstr>
      <vt:lpstr>Programmierung!Drucktitel</vt:lpstr>
      <vt:lpstr>name_1</vt:lpstr>
      <vt:lpstr>outarea</vt:lpstr>
      <vt:lpstr>prog_1_PBERICHTSJAHR01</vt:lpstr>
      <vt:lpstr>prog_1_PVORJAHR01</vt:lpstr>
      <vt:lpstr>prog_2_PBERICHTSJAHR01</vt:lpstr>
      <vt:lpstr>prog_2_PVORJAHR01</vt:lpstr>
      <vt:lpstr>prog_3_PBERICHTSJAHR01</vt:lpstr>
      <vt:lpstr>prog_3_PVORJAHR01</vt:lpstr>
      <vt:lpstr>sn_prevyear</vt:lpstr>
      <vt:lpstr>sn_year</vt:lpstr>
      <vt:lpstr>value_1_PBERICHTSJAHR01</vt:lpstr>
      <vt:lpstr>value_1_PVORJAHR01</vt:lpstr>
      <vt:lpstr>value_2_PBERICHTSJAHR01</vt:lpstr>
      <vt:lpstr>value_2_PVORJAHR01</vt:lpstr>
      <vt:lpstr>value_3_PBERICHTSJAHR01</vt:lpstr>
      <vt:lpstr>value_3_PVORJAHR01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 für die Erzeugung von Diagrammen und Tabellen für den Geschäftsbericht</dc:title>
  <dc:creator>Betz</dc:creator>
  <dc:description>Formeln neu und geprüft, Layout=neu</dc:description>
  <cp:lastModifiedBy>Larissa Hohaus</cp:lastModifiedBy>
  <cp:lastPrinted>2013-05-14T09:04:13Z</cp:lastPrinted>
  <dcterms:created xsi:type="dcterms:W3CDTF">1997-04-07T11:40:01Z</dcterms:created>
  <dcterms:modified xsi:type="dcterms:W3CDTF">2018-09-05T11:05:31Z</dcterms:modified>
</cp:coreProperties>
</file>