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640"/>
  </bookViews>
  <sheets>
    <sheet name="Recapitulatif" sheetId="4" r:id="rId1"/>
    <sheet name="Feuil1" sheetId="1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G46" i="4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38"/>
  <c r="F42"/>
  <c r="F41"/>
  <c r="G36"/>
  <c r="G37"/>
  <c r="G39"/>
  <c r="G40"/>
  <c r="G41"/>
  <c r="G42"/>
  <c r="G43"/>
  <c r="G44"/>
  <c r="G45"/>
  <c r="G29"/>
  <c r="G30"/>
  <c r="G31"/>
  <c r="G32"/>
  <c r="G33"/>
  <c r="G34"/>
  <c r="G35"/>
  <c r="G28"/>
  <c r="G27"/>
  <c r="G26"/>
  <c r="F22"/>
  <c r="F21"/>
  <c r="G17"/>
  <c r="G18"/>
  <c r="G19"/>
  <c r="G20"/>
  <c r="G21"/>
  <c r="G22"/>
  <c r="G23"/>
  <c r="G24"/>
  <c r="G15"/>
  <c r="G16"/>
  <c r="F14"/>
  <c r="G14" s="1"/>
  <c r="G13"/>
  <c r="F12"/>
  <c r="F10"/>
  <c r="F9"/>
  <c r="G7"/>
  <c r="G8"/>
  <c r="G9"/>
  <c r="G10"/>
  <c r="G11"/>
  <c r="G12"/>
  <c r="G6"/>
</calcChain>
</file>

<file path=xl/sharedStrings.xml><?xml version="1.0" encoding="utf-8"?>
<sst xmlns="http://schemas.openxmlformats.org/spreadsheetml/2006/main" count="670" uniqueCount="304">
  <si>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</si>
  <si>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</si>
  <si>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</si>
  <si>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</si>
  <si>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</si>
  <si>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</si>
  <si>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</si>
  <si>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</si>
  <si>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</si>
  <si>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</si>
  <si>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</si>
  <si>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</si>
  <si>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</si>
  <si>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</si>
  <si>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</si>
  <si>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</si>
  <si>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</si>
  <si>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</si>
  <si>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</si>
  <si>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</si>
  <si>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</si>
  <si>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</si>
  <si>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</si>
  <si>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</si>
  <si>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</si>
  <si>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</si>
  <si>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</si>
  <si>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</si>
  <si>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</si>
  <si>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</si>
  <si>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</si>
  <si>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</si>
  <si>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</si>
  <si>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</si>
  <si>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</si>
  <si>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</si>
  <si>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</si>
  <si>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</si>
  <si>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</si>
  <si>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</si>
  <si>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</si>
  <si>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</si>
  <si>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</si>
  <si>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</si>
  <si>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</si>
  <si>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</si>
  <si>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</si>
  <si>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</si>
  <si>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</si>
  <si>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</si>
  <si>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</si>
  <si>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</si>
  <si>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</si>
  <si>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</si>
  <si>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</si>
  <si>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</si>
  <si>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</si>
  <si>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</si>
  <si>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</si>
  <si>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</si>
  <si>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</si>
  <si>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</si>
  <si>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</si>
  <si>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</si>
  <si>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</si>
  <si>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</si>
  <si>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</si>
  <si>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</si>
  <si>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</si>
  <si>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</si>
  <si>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</si>
  <si>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</si>
  <si>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</si>
  <si>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</si>
  <si>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</si>
  <si>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</si>
  <si>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</si>
  <si>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</si>
  <si>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</si>
  <si>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</si>
  <si>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</si>
  <si>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</si>
  <si>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</si>
  <si>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</si>
  <si>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</si>
  <si>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</si>
  <si>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</si>
  <si>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</si>
  <si>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</si>
  <si>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</si>
  <si>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</si>
  <si>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</si>
  <si>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</si>
  <si>
    <t>P3</t>
  </si>
  <si>
    <t>C2,C4</t>
  </si>
  <si>
    <t>10u</t>
  </si>
  <si>
    <t>RELAIS-DPDT</t>
  </si>
  <si>
    <t>FET_N</t>
  </si>
  <si>
    <t>LM7805</t>
  </si>
  <si>
    <t>U5</t>
  </si>
  <si>
    <t>D1,D2,D3</t>
  </si>
  <si>
    <t>DIODE ?R3</t>
  </si>
  <si>
    <t>Carte contacteur</t>
  </si>
  <si>
    <t>K1,K2,K3</t>
  </si>
  <si>
    <t>Relais</t>
  </si>
  <si>
    <t>Bornier 4</t>
  </si>
  <si>
    <t>Q1,Q2,Q3</t>
  </si>
  <si>
    <t>Transistor</t>
  </si>
  <si>
    <t>R1,R2</t>
  </si>
  <si>
    <t>R3,R5,R7</t>
  </si>
  <si>
    <t>R4,R6,R8</t>
  </si>
  <si>
    <t>220ohm 0,25W</t>
  </si>
  <si>
    <t>Logique</t>
  </si>
  <si>
    <t>Carte moteur thermique</t>
  </si>
  <si>
    <t>D1</t>
  </si>
  <si>
    <t>??</t>
  </si>
  <si>
    <t>MEZZA1 MEZZA2</t>
  </si>
  <si>
    <t>Ampli Op</t>
  </si>
  <si>
    <t>Carte convertisseur drivers</t>
  </si>
  <si>
    <t>RED</t>
  </si>
  <si>
    <t>D2</t>
  </si>
  <si>
    <t>ALIM</t>
  </si>
  <si>
    <t>Interface</t>
  </si>
  <si>
    <t>R3</t>
  </si>
  <si>
    <t>1k</t>
  </si>
  <si>
    <t>TRACO_20WI_DUAL</t>
  </si>
  <si>
    <t>U4</t>
  </si>
  <si>
    <t>U6</t>
  </si>
  <si>
    <t>Condensateur C2</t>
  </si>
  <si>
    <t>C1,C5,C8,C10,C12,C14</t>
  </si>
  <si>
    <t>C2,C6</t>
  </si>
  <si>
    <t>C7,C9,C11,C13</t>
  </si>
  <si>
    <t>Diode LED</t>
  </si>
  <si>
    <t>Connecteur SIL-2</t>
  </si>
  <si>
    <t>P2,P4</t>
  </si>
  <si>
    <t>he10-14d</t>
  </si>
  <si>
    <t>Connecteur SIL-7</t>
  </si>
  <si>
    <t>R1,R3,R11,R12,R13,R14,R15
R16</t>
  </si>
  <si>
    <t>R2,R4</t>
  </si>
  <si>
    <t>500ohm 0,25W</t>
  </si>
  <si>
    <t>R5,R6,R7,R8</t>
  </si>
  <si>
    <t>360ohm 0,25W</t>
  </si>
  <si>
    <t>R9,R10</t>
  </si>
  <si>
    <t>Alimentation</t>
  </si>
  <si>
    <t>Inverseur logique</t>
  </si>
  <si>
    <t>4069 (DIP14)</t>
  </si>
  <si>
    <t>HCPL2531 (DIP8)</t>
  </si>
  <si>
    <t>U4,U5</t>
  </si>
  <si>
    <t>HCPL2630 (DIP8)</t>
  </si>
  <si>
    <t>HE10-10</t>
  </si>
  <si>
    <t>SW_PUSH</t>
  </si>
  <si>
    <t>Carte test ldc</t>
  </si>
  <si>
    <t>P1,P2</t>
  </si>
  <si>
    <t>P6,P7,P8,P9</t>
  </si>
  <si>
    <t>Valeur ??</t>
  </si>
  <si>
    <t>RV1,RV2</t>
  </si>
  <si>
    <t>SW1,SW2</t>
  </si>
  <si>
    <t>Bouton poussoir</t>
  </si>
  <si>
    <t>???</t>
  </si>
  <si>
    <t>Carte test PIC</t>
  </si>
  <si>
    <t>D1,D2,D3,D4,D5,D6,D7,D8,D9
D10,D11,D12,D13,D14</t>
  </si>
  <si>
    <t>LED(Diamètre couleur ?)</t>
  </si>
  <si>
    <t>R1,R2,R3,R4,R5,R6,R7,R8,R9
R10,R11,R12,R13,R14</t>
  </si>
  <si>
    <t>?? Valeur</t>
  </si>
  <si>
    <t>Carte standard 28 DCDC</t>
  </si>
  <si>
    <t>C18</t>
  </si>
  <si>
    <t>C19</t>
  </si>
  <si>
    <t>K1</t>
  </si>
  <si>
    <t>MCP2551</t>
  </si>
  <si>
    <t>ICD</t>
  </si>
  <si>
    <t>MAX232</t>
  </si>
  <si>
    <t>TMH_1205S</t>
  </si>
  <si>
    <t>X1</t>
  </si>
  <si>
    <t>10M</t>
  </si>
  <si>
    <t>C6,C9,C10,C11,C13,C14,C16</t>
  </si>
  <si>
    <t>C5,C7,C8,C12,C15,C17,C20</t>
  </si>
  <si>
    <t>RED (?? Diamètre)</t>
  </si>
  <si>
    <t>Pour RS232</t>
  </si>
  <si>
    <t>MEZZA1,MEZZA2</t>
  </si>
  <si>
    <t>P1,P2,P3,P4,P5,P6,P7,P8,P9</t>
  </si>
  <si>
    <t>R1,R2,R4</t>
  </si>
  <si>
    <t>1K 0,25W</t>
  </si>
  <si>
    <t>47K 0,25W</t>
  </si>
  <si>
    <t>Traceiver CAN</t>
  </si>
  <si>
    <t>Programmateur</t>
  </si>
  <si>
    <t>Module Série</t>
  </si>
  <si>
    <t>PIC</t>
  </si>
  <si>
    <t>PIC18F2580</t>
  </si>
  <si>
    <t>Quartz</t>
  </si>
  <si>
    <t>Carte standard 40</t>
  </si>
  <si>
    <t>PIC18F4580</t>
  </si>
  <si>
    <t>C1,C4,C5,C7,C8,C12,C15,C18</t>
  </si>
  <si>
    <t>C6,C9,C10,C11,C13,C14,C16,
C17</t>
  </si>
  <si>
    <t>RED (?diamètre)</t>
  </si>
  <si>
    <t>he10-16d</t>
  </si>
  <si>
    <t>P1,P2,P3</t>
  </si>
  <si>
    <t>Tranceiver CAN</t>
  </si>
  <si>
    <t>Nom générique</t>
  </si>
  <si>
    <t>Composants</t>
  </si>
  <si>
    <t>Condensateurs</t>
  </si>
  <si>
    <t>1000u</t>
  </si>
  <si>
    <t>Référence fabricant</t>
  </si>
  <si>
    <t>Udv</t>
  </si>
  <si>
    <t>PUdV</t>
  </si>
  <si>
    <t>PU</t>
  </si>
  <si>
    <t>Udv = unité de vente</t>
  </si>
  <si>
    <t>PudV = prix unité de vente</t>
  </si>
  <si>
    <t>PU = prix unitaire</t>
  </si>
  <si>
    <t>MC0805N270J101A2.54MM</t>
  </si>
  <si>
    <t>C317C104M5U5TA</t>
  </si>
  <si>
    <t>MKP2F033301M00KSSD</t>
  </si>
  <si>
    <t>ECA2CHG010</t>
  </si>
  <si>
    <t>100YXF10MEFC6.3X11</t>
  </si>
  <si>
    <t>35ZLH100MEFC6.3X11</t>
  </si>
  <si>
    <t>Condensateurs (Rad)</t>
  </si>
  <si>
    <t>Condensateurs (Axe)</t>
  </si>
  <si>
    <t>16YXF1000MEFC10X20</t>
  </si>
  <si>
    <t>MAL202115102E3</t>
  </si>
  <si>
    <t>5k</t>
  </si>
  <si>
    <t>20k</t>
  </si>
  <si>
    <t>Résistance ¼W</t>
  </si>
  <si>
    <t>Résistance 3W</t>
  </si>
  <si>
    <t>Optocoupleur</t>
  </si>
  <si>
    <t>12k</t>
  </si>
  <si>
    <t>27k</t>
  </si>
  <si>
    <t>MF25 33R</t>
  </si>
  <si>
    <t>MCMF0W4FF1000A50</t>
  </si>
  <si>
    <t>MCMF0W4FF2200A50</t>
  </si>
  <si>
    <t>MCMF0W4FF3600A50</t>
  </si>
  <si>
    <t>MCMF0W4FF3300A50</t>
  </si>
  <si>
    <t>RN60D1001F</t>
  </si>
  <si>
    <t>CMF1/44991FLFTR</t>
  </si>
  <si>
    <t>MF25 10K</t>
  </si>
  <si>
    <t>MF25 20K</t>
  </si>
  <si>
    <t>PR03000201802JAC00</t>
  </si>
  <si>
    <t>PR03000202702JAC00</t>
  </si>
  <si>
    <t>Connecteur droit mâle</t>
  </si>
  <si>
    <t>Connecteur coudé mâle</t>
  </si>
  <si>
    <t>HE1016</t>
  </si>
  <si>
    <t>HE1010</t>
  </si>
  <si>
    <t>Connecteur droit femelle</t>
  </si>
  <si>
    <t>N2516-6002RB</t>
  </si>
  <si>
    <t>8516-4500PL</t>
  </si>
  <si>
    <t>8510-4500PL</t>
  </si>
  <si>
    <t>22_05_3021</t>
  </si>
  <si>
    <t>22_04_5053</t>
  </si>
  <si>
    <t>22_05_3041</t>
  </si>
  <si>
    <t>22_11_2082</t>
  </si>
  <si>
    <t>22_23_2021</t>
  </si>
  <si>
    <t>MC9A12-1034</t>
  </si>
  <si>
    <t>Diode Zener 10V</t>
  </si>
  <si>
    <t>Transistor FET_N</t>
  </si>
  <si>
    <t>T0-92</t>
  </si>
  <si>
    <t>2N5484"D74Z</t>
  </si>
  <si>
    <t>DEL jaune 3mm</t>
  </si>
  <si>
    <t>HLMP-1401</t>
  </si>
  <si>
    <t>DEL Yellow3</t>
  </si>
  <si>
    <t>HLMP-1301</t>
  </si>
  <si>
    <t>DEL Red3</t>
  </si>
  <si>
    <t>DEL rouge 3mm</t>
  </si>
  <si>
    <t>DEL verte 3mm</t>
  </si>
  <si>
    <t>HLMP-1503</t>
  </si>
  <si>
    <t>DEL Green3</t>
  </si>
  <si>
    <t>1N4740A</t>
  </si>
  <si>
    <t>Diode Zener 5,1V</t>
  </si>
  <si>
    <t>1N4733A</t>
  </si>
  <si>
    <t>Diode générique</t>
  </si>
  <si>
    <t>1N4148</t>
  </si>
  <si>
    <t>TEN 8-1212</t>
  </si>
  <si>
    <t>TEN 20-2423WIN</t>
  </si>
  <si>
    <t>TEN 20-2423</t>
  </si>
  <si>
    <t>Amplis Opérationels</t>
  </si>
  <si>
    <t>LM324AN</t>
  </si>
  <si>
    <t>LM358AN</t>
  </si>
  <si>
    <t>Portes NOR</t>
  </si>
  <si>
    <t>CD4001UBE</t>
  </si>
  <si>
    <t>HCF4069UBEY</t>
  </si>
  <si>
    <t>Portes inverseuses</t>
  </si>
  <si>
    <t>HCPL-2531</t>
  </si>
  <si>
    <t>HCPL-2630-000E</t>
  </si>
  <si>
    <t>HCPL-2630</t>
  </si>
  <si>
    <t>TMH 1205S</t>
  </si>
  <si>
    <t>L7805ACP</t>
  </si>
  <si>
    <t>MCP2551-E/P</t>
  </si>
  <si>
    <t>PIC 18F2580</t>
  </si>
  <si>
    <t>PIC18F2580-I/SP</t>
  </si>
  <si>
    <t>18F2580</t>
  </si>
  <si>
    <t>PIC18F4580-I/P</t>
  </si>
  <si>
    <t>18F4580</t>
  </si>
  <si>
    <t>PIC 18F4580</t>
  </si>
  <si>
    <t>Support tranceiver</t>
  </si>
  <si>
    <t>Support Portes NOR</t>
  </si>
  <si>
    <t>Support Portes inver</t>
  </si>
  <si>
    <t>Support 18f2580</t>
  </si>
  <si>
    <t>Support 18F4580</t>
  </si>
  <si>
    <t>MAX 232</t>
  </si>
  <si>
    <t>Support MAX232</t>
  </si>
  <si>
    <t>Bornier ICD</t>
  </si>
  <si>
    <t>Relais DPDT</t>
  </si>
  <si>
    <t>Bouton poussoir CI</t>
  </si>
  <si>
    <t>LM7805CT</t>
  </si>
  <si>
    <t>Quartz 10m</t>
  </si>
  <si>
    <t>AS-10.000-18</t>
  </si>
  <si>
    <t>10Mhz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</si>
</sst>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4" formatCode="_-* #,##0.000\ &quot;€&quot;_-;\-* #,##0.000\ &quot;€&quot;_-;_-* &quot;-&quot;??\ &quot;€&quot;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46" workbookViewId="0">
      <selection activeCell="C48" sqref="C48"/>
    </sheetView>
  </sheetViews>
  <sheetFormatPr baseColWidth="10" defaultRowHeight="15"/>
  <cols>
    <col min="1" max="1" width="23.7109375" bestFit="1" customWidth="1"/>
    <col min="2" max="2" width="19.140625" customWidth="1"/>
    <col min="3" max="3" width="25.140625" customWidth="1"/>
  </cols>
  <sheetData>
    <row r="1" spans="1:7">
      <c r="B1" t="s">
        <v>205</v>
      </c>
      <c r="C1" t="s">
        <v>206</v>
      </c>
    </row>
    <row r="2" spans="1:7">
      <c r="B2" t="s">
        <v>207</v>
      </c>
    </row>
    <row r="4" spans="1:7">
      <c r="A4" s="10" t="s">
        <v>198</v>
      </c>
      <c r="B4" s="10"/>
      <c r="C4" s="10"/>
      <c r="D4" s="10"/>
      <c r="E4" s="10"/>
      <c r="F4" s="10"/>
    </row>
    <row r="5" spans="1:7">
      <c r="A5" t="s">
        <v>197</v>
      </c>
      <c r="B5" t="s">
        <v>27</v>
      </c>
      <c r="C5" t="s">
        <v>201</v>
      </c>
      <c r="D5" t="s">
        <v>25</v>
      </c>
      <c r="E5" s="5" t="s">
        <v>202</v>
      </c>
      <c r="F5" s="5" t="s">
        <v>203</v>
      </c>
      <c r="G5" s="5" t="s">
        <v>204</v>
      </c>
    </row>
    <row r="6" spans="1:7">
      <c r="A6" t="s">
        <v>199</v>
      </c>
      <c r="B6">
        <v>1694239</v>
      </c>
      <c r="C6" t="s">
        <v>208</v>
      </c>
      <c r="D6" t="s">
        <v>1</v>
      </c>
      <c r="E6">
        <v>1</v>
      </c>
      <c r="F6" s="7">
        <v>3.5999999999999997E-2</v>
      </c>
      <c r="G6" s="8">
        <f>F6/E6</f>
        <v>3.5999999999999997E-2</v>
      </c>
    </row>
    <row r="7" spans="1:7">
      <c r="A7" t="s">
        <v>199</v>
      </c>
      <c r="B7">
        <v>1457705</v>
      </c>
      <c r="C7" t="s">
        <v>209</v>
      </c>
      <c r="D7" t="s">
        <v>70</v>
      </c>
      <c r="E7">
        <v>10</v>
      </c>
      <c r="F7" s="6">
        <v>2.6</v>
      </c>
      <c r="G7" s="8">
        <f t="shared" ref="G7:G68" si="0">F7/E7</f>
        <v>0.26</v>
      </c>
    </row>
    <row r="8" spans="1:7">
      <c r="A8" t="s">
        <v>199</v>
      </c>
      <c r="B8">
        <v>1890269</v>
      </c>
      <c r="C8" t="s">
        <v>210</v>
      </c>
      <c r="D8" t="s">
        <v>5</v>
      </c>
      <c r="E8">
        <v>10</v>
      </c>
      <c r="F8" s="6">
        <v>8.6999999999999993</v>
      </c>
      <c r="G8" s="8">
        <f t="shared" si="0"/>
        <v>0.86999999999999988</v>
      </c>
    </row>
    <row r="9" spans="1:7">
      <c r="A9" t="s">
        <v>199</v>
      </c>
      <c r="B9">
        <v>1848561</v>
      </c>
      <c r="C9" t="s">
        <v>211</v>
      </c>
      <c r="D9" t="s">
        <v>7</v>
      </c>
      <c r="E9">
        <v>5</v>
      </c>
      <c r="F9" s="6">
        <f>5*0.29</f>
        <v>1.45</v>
      </c>
      <c r="G9" s="8">
        <f t="shared" si="0"/>
        <v>0.28999999999999998</v>
      </c>
    </row>
    <row r="10" spans="1:7">
      <c r="A10" t="s">
        <v>199</v>
      </c>
      <c r="B10">
        <v>1144640</v>
      </c>
      <c r="C10" t="s">
        <v>212</v>
      </c>
      <c r="D10" t="s">
        <v>95</v>
      </c>
      <c r="E10">
        <v>5</v>
      </c>
      <c r="F10" s="6">
        <f>0.24*5</f>
        <v>1.2</v>
      </c>
      <c r="G10" s="8">
        <f t="shared" si="0"/>
        <v>0.24</v>
      </c>
    </row>
    <row r="11" spans="1:7">
      <c r="A11" t="s">
        <v>199</v>
      </c>
      <c r="B11">
        <v>8126658</v>
      </c>
      <c r="C11" t="s">
        <v>213</v>
      </c>
      <c r="D11" t="s">
        <v>3</v>
      </c>
      <c r="E11">
        <v>1</v>
      </c>
      <c r="F11" s="6">
        <v>0.4</v>
      </c>
      <c r="G11" s="8">
        <f t="shared" si="0"/>
        <v>0.4</v>
      </c>
    </row>
    <row r="12" spans="1:7">
      <c r="A12" t="s">
        <v>214</v>
      </c>
      <c r="B12">
        <v>1144617</v>
      </c>
      <c r="C12" t="s">
        <v>216</v>
      </c>
      <c r="D12" t="s">
        <v>200</v>
      </c>
      <c r="E12">
        <v>5</v>
      </c>
      <c r="F12" s="6">
        <f>0.75*5</f>
        <v>3.75</v>
      </c>
      <c r="G12" s="8">
        <f t="shared" si="0"/>
        <v>0.75</v>
      </c>
    </row>
    <row r="13" spans="1:7">
      <c r="A13" t="s">
        <v>215</v>
      </c>
      <c r="B13">
        <v>1165376</v>
      </c>
      <c r="C13" t="s">
        <v>217</v>
      </c>
      <c r="D13" t="s">
        <v>200</v>
      </c>
      <c r="E13">
        <v>1</v>
      </c>
      <c r="F13" s="6">
        <v>2.83</v>
      </c>
      <c r="G13" s="8">
        <f t="shared" si="0"/>
        <v>2.83</v>
      </c>
    </row>
    <row r="14" spans="1:7">
      <c r="A14" t="s">
        <v>220</v>
      </c>
      <c r="B14">
        <v>9341773</v>
      </c>
      <c r="C14" t="s">
        <v>225</v>
      </c>
      <c r="D14" s="3">
        <v>33</v>
      </c>
      <c r="E14">
        <v>50</v>
      </c>
      <c r="F14" s="6">
        <f>50*0.042</f>
        <v>2.1</v>
      </c>
      <c r="G14" s="8">
        <f t="shared" si="0"/>
        <v>4.2000000000000003E-2</v>
      </c>
    </row>
    <row r="15" spans="1:7">
      <c r="A15" t="s">
        <v>220</v>
      </c>
      <c r="B15">
        <v>1652641</v>
      </c>
      <c r="C15" t="s">
        <v>226</v>
      </c>
      <c r="D15" s="3">
        <v>100</v>
      </c>
      <c r="E15">
        <v>1</v>
      </c>
      <c r="F15" s="7">
        <v>9.8000000000000004E-2</v>
      </c>
      <c r="G15" s="8">
        <f t="shared" si="0"/>
        <v>9.8000000000000004E-2</v>
      </c>
    </row>
    <row r="16" spans="1:7">
      <c r="A16" t="s">
        <v>220</v>
      </c>
      <c r="B16">
        <v>1126953</v>
      </c>
      <c r="C16" t="s">
        <v>227</v>
      </c>
      <c r="D16" s="3">
        <v>220</v>
      </c>
      <c r="E16">
        <v>1</v>
      </c>
      <c r="F16" s="7">
        <v>6.4000000000000001E-2</v>
      </c>
      <c r="G16" s="8">
        <f t="shared" si="0"/>
        <v>6.4000000000000001E-2</v>
      </c>
    </row>
    <row r="17" spans="1:7">
      <c r="A17" t="s">
        <v>220</v>
      </c>
      <c r="B17">
        <v>1126972</v>
      </c>
      <c r="C17" t="s">
        <v>229</v>
      </c>
      <c r="D17" s="3">
        <v>330</v>
      </c>
      <c r="E17">
        <v>1</v>
      </c>
      <c r="F17" s="7">
        <v>6.4000000000000001E-2</v>
      </c>
      <c r="G17" s="8">
        <f t="shared" si="0"/>
        <v>6.4000000000000001E-2</v>
      </c>
    </row>
    <row r="18" spans="1:7">
      <c r="A18" t="s">
        <v>220</v>
      </c>
      <c r="B18">
        <v>1126978</v>
      </c>
      <c r="C18" t="s">
        <v>228</v>
      </c>
      <c r="D18" s="3">
        <v>360</v>
      </c>
      <c r="E18">
        <v>1</v>
      </c>
      <c r="F18" s="7">
        <v>5.3999999999999999E-2</v>
      </c>
      <c r="G18" s="8">
        <f t="shared" si="0"/>
        <v>5.3999999999999999E-2</v>
      </c>
    </row>
    <row r="19" spans="1:7">
      <c r="A19" t="s">
        <v>220</v>
      </c>
      <c r="B19">
        <v>1652663</v>
      </c>
      <c r="C19" t="s">
        <v>230</v>
      </c>
      <c r="D19" s="3" t="s">
        <v>124</v>
      </c>
      <c r="E19">
        <v>1</v>
      </c>
      <c r="F19" s="7">
        <v>8.3000000000000004E-2</v>
      </c>
      <c r="G19" s="8">
        <f t="shared" si="0"/>
        <v>8.3000000000000004E-2</v>
      </c>
    </row>
    <row r="20" spans="1:7">
      <c r="A20" t="s">
        <v>220</v>
      </c>
      <c r="B20">
        <v>1416872</v>
      </c>
      <c r="C20" t="s">
        <v>231</v>
      </c>
      <c r="D20" s="3" t="s">
        <v>218</v>
      </c>
      <c r="E20">
        <v>1</v>
      </c>
      <c r="F20" s="7">
        <v>2.5999999999999999E-2</v>
      </c>
      <c r="G20" s="8">
        <f t="shared" si="0"/>
        <v>2.5999999999999999E-2</v>
      </c>
    </row>
    <row r="21" spans="1:7">
      <c r="A21" t="s">
        <v>220</v>
      </c>
      <c r="B21">
        <v>9341110</v>
      </c>
      <c r="C21" t="s">
        <v>232</v>
      </c>
      <c r="D21" s="3" t="s">
        <v>16</v>
      </c>
      <c r="E21">
        <v>50</v>
      </c>
      <c r="F21" s="6">
        <f>0.042*50</f>
        <v>2.1</v>
      </c>
      <c r="G21" s="8">
        <f t="shared" si="0"/>
        <v>4.2000000000000003E-2</v>
      </c>
    </row>
    <row r="22" spans="1:7">
      <c r="A22" t="s">
        <v>220</v>
      </c>
      <c r="B22">
        <v>9341498</v>
      </c>
      <c r="C22" t="s">
        <v>233</v>
      </c>
      <c r="D22" s="3" t="s">
        <v>219</v>
      </c>
      <c r="E22">
        <v>50</v>
      </c>
      <c r="F22" s="6">
        <f>0.042*50</f>
        <v>2.1</v>
      </c>
      <c r="G22" s="8">
        <f t="shared" si="0"/>
        <v>4.2000000000000003E-2</v>
      </c>
    </row>
    <row r="23" spans="1:7">
      <c r="A23" t="s">
        <v>221</v>
      </c>
      <c r="B23">
        <v>1498450</v>
      </c>
      <c r="C23" t="s">
        <v>234</v>
      </c>
      <c r="D23" s="3" t="s">
        <v>223</v>
      </c>
      <c r="E23">
        <v>1</v>
      </c>
      <c r="F23" s="7">
        <v>0.75</v>
      </c>
      <c r="G23" s="8">
        <f t="shared" si="0"/>
        <v>0.75</v>
      </c>
    </row>
    <row r="24" spans="1:7">
      <c r="A24" t="s">
        <v>221</v>
      </c>
      <c r="B24">
        <v>3226207</v>
      </c>
      <c r="C24" t="s">
        <v>235</v>
      </c>
      <c r="D24" s="3" t="s">
        <v>224</v>
      </c>
      <c r="E24">
        <v>1</v>
      </c>
      <c r="F24" s="7">
        <v>0.75</v>
      </c>
      <c r="G24" s="8">
        <f t="shared" si="0"/>
        <v>0.75</v>
      </c>
    </row>
    <row r="25" spans="1:7">
      <c r="A25" t="s">
        <v>63</v>
      </c>
      <c r="B25" s="4"/>
      <c r="C25" s="4"/>
      <c r="D25" s="3" t="s">
        <v>16</v>
      </c>
      <c r="F25" s="7"/>
      <c r="G25" s="8"/>
    </row>
    <row r="26" spans="1:7">
      <c r="A26" t="s">
        <v>236</v>
      </c>
      <c r="B26">
        <v>1462926</v>
      </c>
      <c r="C26" t="s">
        <v>248</v>
      </c>
      <c r="D26" s="3" t="s">
        <v>43</v>
      </c>
      <c r="E26">
        <v>1</v>
      </c>
      <c r="F26" s="7">
        <v>7.0999999999999994E-2</v>
      </c>
      <c r="G26" s="8">
        <f t="shared" si="0"/>
        <v>7.0999999999999994E-2</v>
      </c>
    </row>
    <row r="27" spans="1:7">
      <c r="A27" t="s">
        <v>236</v>
      </c>
      <c r="B27">
        <v>1756796</v>
      </c>
      <c r="C27" t="s">
        <v>245</v>
      </c>
      <c r="D27" s="3" t="s">
        <v>42</v>
      </c>
      <c r="E27">
        <v>10</v>
      </c>
      <c r="F27" s="7">
        <v>2.2999999999999998</v>
      </c>
      <c r="G27" s="8">
        <f t="shared" si="0"/>
        <v>0.22999999999999998</v>
      </c>
    </row>
    <row r="28" spans="1:7">
      <c r="A28" t="s">
        <v>236</v>
      </c>
      <c r="B28">
        <v>1756805</v>
      </c>
      <c r="C28" t="s">
        <v>247</v>
      </c>
      <c r="D28" s="3" t="s">
        <v>38</v>
      </c>
      <c r="E28">
        <v>10</v>
      </c>
      <c r="F28" s="7">
        <v>9.3000000000000007</v>
      </c>
      <c r="G28" s="8">
        <f t="shared" si="0"/>
        <v>0.93</v>
      </c>
    </row>
    <row r="29" spans="1:7">
      <c r="A29" t="s">
        <v>236</v>
      </c>
      <c r="B29" s="4"/>
      <c r="C29" s="4"/>
      <c r="D29" s="3" t="s">
        <v>105</v>
      </c>
      <c r="G29" s="8" t="e">
        <f t="shared" si="0"/>
        <v>#DIV/0!</v>
      </c>
    </row>
    <row r="30" spans="1:7">
      <c r="A30" t="s">
        <v>236</v>
      </c>
      <c r="B30">
        <v>1099254</v>
      </c>
      <c r="C30" t="s">
        <v>249</v>
      </c>
      <c r="D30" s="3" t="s">
        <v>239</v>
      </c>
      <c r="E30">
        <v>1</v>
      </c>
      <c r="F30" s="6">
        <v>0.5</v>
      </c>
      <c r="G30" s="8">
        <f t="shared" si="0"/>
        <v>0.5</v>
      </c>
    </row>
    <row r="31" spans="1:7">
      <c r="A31" t="s">
        <v>236</v>
      </c>
      <c r="B31">
        <v>9838260</v>
      </c>
      <c r="C31" t="s">
        <v>241</v>
      </c>
      <c r="D31" s="3" t="s">
        <v>238</v>
      </c>
      <c r="E31">
        <v>1</v>
      </c>
      <c r="F31" s="6">
        <v>3.41</v>
      </c>
      <c r="G31" s="8">
        <f t="shared" si="0"/>
        <v>3.41</v>
      </c>
    </row>
    <row r="32" spans="1:7">
      <c r="A32" t="s">
        <v>237</v>
      </c>
      <c r="B32">
        <v>1756797</v>
      </c>
      <c r="C32" t="s">
        <v>244</v>
      </c>
      <c r="D32" s="3" t="s">
        <v>43</v>
      </c>
      <c r="E32">
        <v>10</v>
      </c>
      <c r="F32" s="6">
        <v>1.42</v>
      </c>
      <c r="G32" s="8">
        <f t="shared" si="0"/>
        <v>0.14199999999999999</v>
      </c>
    </row>
    <row r="33" spans="1:7">
      <c r="A33" t="s">
        <v>237</v>
      </c>
      <c r="B33">
        <v>1756798</v>
      </c>
      <c r="C33" t="s">
        <v>246</v>
      </c>
      <c r="D33" s="3" t="s">
        <v>42</v>
      </c>
      <c r="E33">
        <v>10</v>
      </c>
      <c r="F33" s="6">
        <v>2.5</v>
      </c>
      <c r="G33" s="8">
        <f t="shared" si="0"/>
        <v>0.25</v>
      </c>
    </row>
    <row r="34" spans="1:7">
      <c r="A34" t="s">
        <v>240</v>
      </c>
      <c r="B34">
        <v>9138625</v>
      </c>
      <c r="C34" t="s">
        <v>243</v>
      </c>
      <c r="D34" s="3" t="s">
        <v>239</v>
      </c>
      <c r="E34">
        <v>1</v>
      </c>
      <c r="F34" s="6">
        <v>2.5</v>
      </c>
      <c r="G34" s="8">
        <f t="shared" si="0"/>
        <v>2.5</v>
      </c>
    </row>
    <row r="35" spans="1:7">
      <c r="A35" t="s">
        <v>240</v>
      </c>
      <c r="B35">
        <v>9138633</v>
      </c>
      <c r="C35" t="s">
        <v>242</v>
      </c>
      <c r="D35" s="3" t="s">
        <v>238</v>
      </c>
      <c r="E35">
        <v>1</v>
      </c>
      <c r="F35" s="6">
        <v>2.5299999999999998</v>
      </c>
      <c r="G35" s="8">
        <f t="shared" si="0"/>
        <v>2.5299999999999998</v>
      </c>
    </row>
    <row r="36" spans="1:7">
      <c r="A36" t="s">
        <v>264</v>
      </c>
      <c r="B36">
        <v>1861447</v>
      </c>
      <c r="C36" t="s">
        <v>265</v>
      </c>
      <c r="D36" t="s">
        <v>265</v>
      </c>
      <c r="E36">
        <v>1</v>
      </c>
      <c r="F36" s="7">
        <v>2.1999999999999999E-2</v>
      </c>
      <c r="G36" s="8">
        <f t="shared" si="0"/>
        <v>2.1999999999999999E-2</v>
      </c>
    </row>
    <row r="37" spans="1:7">
      <c r="A37" t="s">
        <v>250</v>
      </c>
      <c r="B37">
        <v>1861455</v>
      </c>
      <c r="C37" t="s">
        <v>263</v>
      </c>
      <c r="D37" t="s">
        <v>263</v>
      </c>
      <c r="E37">
        <v>1</v>
      </c>
      <c r="F37" s="7">
        <v>2.1999999999999999E-2</v>
      </c>
      <c r="G37" s="8">
        <f t="shared" si="0"/>
        <v>2.1999999999999999E-2</v>
      </c>
    </row>
    <row r="38" spans="1:7">
      <c r="A38" t="s">
        <v>266</v>
      </c>
      <c r="B38">
        <v>1612346</v>
      </c>
      <c r="C38" t="s">
        <v>267</v>
      </c>
      <c r="D38" t="s">
        <v>267</v>
      </c>
      <c r="E38">
        <v>1</v>
      </c>
      <c r="F38" s="7">
        <v>3.9E-2</v>
      </c>
      <c r="G38" s="8">
        <f t="shared" si="0"/>
        <v>3.9E-2</v>
      </c>
    </row>
    <row r="39" spans="1:7">
      <c r="A39" t="s">
        <v>251</v>
      </c>
      <c r="B39">
        <v>1268655</v>
      </c>
      <c r="C39" t="s">
        <v>253</v>
      </c>
      <c r="D39" t="s">
        <v>252</v>
      </c>
      <c r="E39">
        <v>1</v>
      </c>
      <c r="F39" s="6">
        <v>0.28999999999999998</v>
      </c>
      <c r="G39" s="8">
        <f t="shared" si="0"/>
        <v>0.28999999999999998</v>
      </c>
    </row>
    <row r="40" spans="1:7">
      <c r="A40" t="s">
        <v>254</v>
      </c>
      <c r="B40">
        <v>1003198</v>
      </c>
      <c r="C40" t="s">
        <v>255</v>
      </c>
      <c r="D40" t="s">
        <v>256</v>
      </c>
      <c r="E40">
        <v>5</v>
      </c>
      <c r="F40" s="6">
        <v>1.25</v>
      </c>
      <c r="G40" s="8">
        <f t="shared" si="0"/>
        <v>0.25</v>
      </c>
    </row>
    <row r="41" spans="1:7">
      <c r="A41" t="s">
        <v>259</v>
      </c>
      <c r="B41">
        <v>1003196</v>
      </c>
      <c r="C41" t="s">
        <v>257</v>
      </c>
      <c r="D41" t="s">
        <v>258</v>
      </c>
      <c r="E41">
        <v>5</v>
      </c>
      <c r="F41" s="6">
        <f>0.22*5</f>
        <v>1.1000000000000001</v>
      </c>
      <c r="G41" s="8">
        <f t="shared" si="0"/>
        <v>0.22000000000000003</v>
      </c>
    </row>
    <row r="42" spans="1:7">
      <c r="A42" t="s">
        <v>260</v>
      </c>
      <c r="B42">
        <v>1003199</v>
      </c>
      <c r="C42" t="s">
        <v>261</v>
      </c>
      <c r="D42" t="s">
        <v>262</v>
      </c>
      <c r="E42">
        <v>5</v>
      </c>
      <c r="F42" s="6">
        <f>0.194*5</f>
        <v>0.97</v>
      </c>
      <c r="G42" s="8">
        <f t="shared" si="0"/>
        <v>0.19400000000000001</v>
      </c>
    </row>
    <row r="43" spans="1:7">
      <c r="A43" s="4" t="s">
        <v>19</v>
      </c>
      <c r="B43" s="4">
        <v>1205017</v>
      </c>
      <c r="C43" s="4" t="s">
        <v>268</v>
      </c>
      <c r="D43" s="4" t="s">
        <v>268</v>
      </c>
      <c r="E43">
        <v>1</v>
      </c>
      <c r="F43" s="6">
        <v>22.4</v>
      </c>
      <c r="G43" s="8">
        <f t="shared" si="0"/>
        <v>22.4</v>
      </c>
    </row>
    <row r="44" spans="1:7">
      <c r="A44" s="4" t="s">
        <v>125</v>
      </c>
      <c r="B44" s="4">
        <v>1284269</v>
      </c>
      <c r="C44" s="4" t="s">
        <v>269</v>
      </c>
      <c r="D44" s="4" t="s">
        <v>270</v>
      </c>
      <c r="E44">
        <v>1</v>
      </c>
      <c r="F44" s="6">
        <v>46.7</v>
      </c>
      <c r="G44" s="8">
        <f t="shared" si="0"/>
        <v>46.7</v>
      </c>
    </row>
    <row r="45" spans="1:7">
      <c r="A45" t="s">
        <v>143</v>
      </c>
      <c r="B45">
        <v>1007558</v>
      </c>
      <c r="C45" t="s">
        <v>281</v>
      </c>
      <c r="D45" s="3" t="s">
        <v>281</v>
      </c>
      <c r="E45">
        <v>1</v>
      </c>
      <c r="F45" s="6">
        <v>6</v>
      </c>
      <c r="G45" s="8">
        <f t="shared" si="0"/>
        <v>6</v>
      </c>
    </row>
    <row r="46" spans="1:7">
      <c r="A46" t="s">
        <v>271</v>
      </c>
      <c r="B46">
        <v>1564954</v>
      </c>
      <c r="C46" t="s">
        <v>272</v>
      </c>
      <c r="D46" s="3" t="s">
        <v>272</v>
      </c>
      <c r="E46">
        <v>1</v>
      </c>
      <c r="F46" s="6">
        <v>0.5</v>
      </c>
      <c r="G46" s="8">
        <f t="shared" si="0"/>
        <v>0.5</v>
      </c>
    </row>
    <row r="47" spans="1:7">
      <c r="A47" t="s">
        <v>271</v>
      </c>
      <c r="B47">
        <v>9486810</v>
      </c>
      <c r="C47" t="s">
        <v>273</v>
      </c>
      <c r="D47" s="3" t="s">
        <v>273</v>
      </c>
      <c r="E47">
        <v>1</v>
      </c>
      <c r="F47" s="6">
        <v>0.82</v>
      </c>
      <c r="G47" s="8">
        <f t="shared" si="0"/>
        <v>0.82</v>
      </c>
    </row>
    <row r="48" spans="1:7">
      <c r="A48" t="s">
        <v>274</v>
      </c>
      <c r="B48">
        <v>1739899</v>
      </c>
      <c r="C48" t="s">
        <v>275</v>
      </c>
      <c r="D48" s="3">
        <v>4001</v>
      </c>
      <c r="E48">
        <v>1</v>
      </c>
      <c r="F48" s="6">
        <v>0.28000000000000003</v>
      </c>
      <c r="G48" s="8">
        <f t="shared" si="0"/>
        <v>0.28000000000000003</v>
      </c>
    </row>
    <row r="49" spans="1:7">
      <c r="A49" t="s">
        <v>277</v>
      </c>
      <c r="B49">
        <v>9755560</v>
      </c>
      <c r="C49" t="s">
        <v>276</v>
      </c>
      <c r="D49" s="3">
        <v>4069</v>
      </c>
      <c r="E49">
        <v>1</v>
      </c>
      <c r="F49" s="6">
        <v>0.71</v>
      </c>
      <c r="G49" s="8">
        <f t="shared" si="0"/>
        <v>0.71</v>
      </c>
    </row>
    <row r="50" spans="1:7">
      <c r="A50" t="s">
        <v>222</v>
      </c>
      <c r="B50">
        <v>1021247</v>
      </c>
      <c r="C50" t="s">
        <v>278</v>
      </c>
      <c r="D50" s="3" t="s">
        <v>278</v>
      </c>
      <c r="E50">
        <v>1</v>
      </c>
      <c r="F50" s="6">
        <v>2.96</v>
      </c>
      <c r="G50" s="8">
        <f t="shared" si="0"/>
        <v>2.96</v>
      </c>
    </row>
    <row r="51" spans="1:7">
      <c r="A51" t="s">
        <v>222</v>
      </c>
      <c r="B51">
        <v>9994904</v>
      </c>
      <c r="C51" t="s">
        <v>279</v>
      </c>
      <c r="D51" s="3" t="s">
        <v>280</v>
      </c>
      <c r="E51">
        <v>1</v>
      </c>
      <c r="F51" s="6">
        <v>4.8499999999999996</v>
      </c>
      <c r="G51" s="8">
        <f t="shared" si="0"/>
        <v>4.8499999999999996</v>
      </c>
    </row>
    <row r="52" spans="1:7">
      <c r="A52" s="11" t="s">
        <v>143</v>
      </c>
      <c r="B52" s="11">
        <v>1261398</v>
      </c>
      <c r="C52" s="11" t="s">
        <v>282</v>
      </c>
      <c r="D52" s="12">
        <v>7805</v>
      </c>
      <c r="E52">
        <v>1</v>
      </c>
      <c r="F52" s="6">
        <v>0.69</v>
      </c>
      <c r="G52" s="8">
        <f t="shared" si="0"/>
        <v>0.69</v>
      </c>
    </row>
    <row r="53" spans="1:7">
      <c r="A53" s="15" t="s">
        <v>196</v>
      </c>
      <c r="B53" s="15">
        <v>1439745</v>
      </c>
      <c r="C53" s="15" t="s">
        <v>283</v>
      </c>
      <c r="D53" s="12" t="s">
        <v>168</v>
      </c>
      <c r="E53">
        <v>1</v>
      </c>
      <c r="F53" s="6">
        <v>1.6</v>
      </c>
      <c r="G53" s="8">
        <f t="shared" si="0"/>
        <v>1.6</v>
      </c>
    </row>
    <row r="54" spans="1:7">
      <c r="A54" s="15" t="s">
        <v>284</v>
      </c>
      <c r="B54" s="15">
        <v>9321276</v>
      </c>
      <c r="C54" s="15" t="s">
        <v>285</v>
      </c>
      <c r="D54" s="12" t="s">
        <v>286</v>
      </c>
      <c r="E54">
        <v>1</v>
      </c>
      <c r="F54" s="6">
        <v>8.2899999999999991</v>
      </c>
      <c r="G54" s="8">
        <f t="shared" si="0"/>
        <v>8.2899999999999991</v>
      </c>
    </row>
    <row r="55" spans="1:7">
      <c r="A55" s="15" t="s">
        <v>289</v>
      </c>
      <c r="B55" s="15">
        <v>9321373</v>
      </c>
      <c r="C55" s="15" t="s">
        <v>287</v>
      </c>
      <c r="D55" s="11" t="s">
        <v>288</v>
      </c>
      <c r="E55">
        <v>1</v>
      </c>
      <c r="F55" s="6">
        <v>6.97</v>
      </c>
      <c r="G55" s="8">
        <f t="shared" si="0"/>
        <v>6.97</v>
      </c>
    </row>
    <row r="56" spans="1:7">
      <c r="A56" s="15" t="s">
        <v>295</v>
      </c>
      <c r="B56" s="16"/>
      <c r="C56" s="16"/>
      <c r="D56" s="13"/>
      <c r="F56" s="6"/>
      <c r="G56" s="8" t="e">
        <f t="shared" si="0"/>
        <v>#DIV/0!</v>
      </c>
    </row>
    <row r="57" spans="1:7">
      <c r="A57" s="15" t="s">
        <v>143</v>
      </c>
      <c r="B57" s="15">
        <v>1523798</v>
      </c>
      <c r="C57" s="15" t="s">
        <v>300</v>
      </c>
      <c r="D57" s="12" t="s">
        <v>98</v>
      </c>
      <c r="E57">
        <v>50</v>
      </c>
      <c r="F57" s="6">
        <v>17.100000000000001</v>
      </c>
      <c r="G57" s="8">
        <f t="shared" si="0"/>
        <v>0.34200000000000003</v>
      </c>
    </row>
    <row r="58" spans="1:7">
      <c r="A58" s="15" t="s">
        <v>301</v>
      </c>
      <c r="B58" s="15">
        <v>1611856</v>
      </c>
      <c r="C58" s="15" t="s">
        <v>302</v>
      </c>
      <c r="D58" s="12" t="s">
        <v>303</v>
      </c>
      <c r="E58">
        <v>1</v>
      </c>
      <c r="F58" s="6">
        <v>0.4</v>
      </c>
      <c r="G58" s="8">
        <f t="shared" si="0"/>
        <v>0.4</v>
      </c>
    </row>
    <row r="59" spans="1:7">
      <c r="A59" s="16" t="s">
        <v>23</v>
      </c>
      <c r="B59" s="16"/>
      <c r="C59" s="16"/>
      <c r="D59" s="13" t="s">
        <v>23</v>
      </c>
      <c r="F59" s="6"/>
      <c r="G59" s="8" t="e">
        <f t="shared" si="0"/>
        <v>#DIV/0!</v>
      </c>
    </row>
    <row r="60" spans="1:7">
      <c r="A60" s="15" t="s">
        <v>299</v>
      </c>
      <c r="B60" s="16"/>
      <c r="C60" s="16"/>
      <c r="D60" s="11"/>
      <c r="F60" s="6"/>
      <c r="G60" s="8" t="e">
        <f t="shared" si="0"/>
        <v>#DIV/0!</v>
      </c>
    </row>
    <row r="61" spans="1:7">
      <c r="A61" s="15" t="s">
        <v>298</v>
      </c>
      <c r="B61" s="16"/>
      <c r="C61" s="16"/>
      <c r="D61" s="11"/>
      <c r="F61" s="6"/>
      <c r="G61" s="8" t="e">
        <f t="shared" si="0"/>
        <v>#DIV/0!</v>
      </c>
    </row>
    <row r="62" spans="1:7">
      <c r="A62" s="11" t="s">
        <v>297</v>
      </c>
      <c r="B62" s="14"/>
      <c r="C62" s="14"/>
      <c r="D62" s="11"/>
      <c r="F62" s="6"/>
      <c r="G62" s="8" t="e">
        <f t="shared" si="0"/>
        <v>#DIV/0!</v>
      </c>
    </row>
    <row r="63" spans="1:7">
      <c r="A63" s="11" t="s">
        <v>290</v>
      </c>
      <c r="B63" s="11"/>
      <c r="C63" s="11"/>
      <c r="D63" s="11"/>
      <c r="F63" s="6"/>
      <c r="G63" s="8" t="e">
        <f t="shared" si="0"/>
        <v>#DIV/0!</v>
      </c>
    </row>
    <row r="64" spans="1:7">
      <c r="A64" s="11" t="s">
        <v>291</v>
      </c>
      <c r="B64" s="11"/>
      <c r="C64" s="11"/>
      <c r="D64" s="11"/>
      <c r="F64" s="6"/>
      <c r="G64" s="8" t="e">
        <f t="shared" si="0"/>
        <v>#DIV/0!</v>
      </c>
    </row>
    <row r="65" spans="1:7">
      <c r="A65" s="11" t="s">
        <v>292</v>
      </c>
      <c r="B65" s="11"/>
      <c r="C65" s="11"/>
      <c r="D65" s="11"/>
      <c r="F65" s="6"/>
      <c r="G65" s="8" t="e">
        <f t="shared" si="0"/>
        <v>#DIV/0!</v>
      </c>
    </row>
    <row r="66" spans="1:7">
      <c r="A66" s="11" t="s">
        <v>293</v>
      </c>
      <c r="B66" s="11"/>
      <c r="C66" s="11"/>
      <c r="D66" s="11"/>
      <c r="F66" s="6"/>
      <c r="G66" s="8" t="e">
        <f t="shared" si="0"/>
        <v>#DIV/0!</v>
      </c>
    </row>
    <row r="67" spans="1:7">
      <c r="A67" s="11" t="s">
        <v>294</v>
      </c>
      <c r="B67" s="11"/>
      <c r="C67" s="11"/>
      <c r="D67" s="11"/>
      <c r="F67" s="6"/>
      <c r="G67" s="8" t="e">
        <f t="shared" si="0"/>
        <v>#DIV/0!</v>
      </c>
    </row>
    <row r="68" spans="1:7">
      <c r="A68" s="11" t="s">
        <v>296</v>
      </c>
      <c r="B68" s="11"/>
      <c r="C68" s="11"/>
      <c r="D68" s="11"/>
      <c r="F68" s="6"/>
      <c r="G68" s="8" t="e">
        <f t="shared" si="0"/>
        <v>#DIV/0!</v>
      </c>
    </row>
  </sheetData>
  <mergeCells count="1">
    <mergeCell ref="A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63"/>
  <sheetViews>
    <sheetView topLeftCell="A46" workbookViewId="0">
      <selection activeCell="A93" sqref="A93:XFD94"/>
    </sheetView>
  </sheetViews>
  <sheetFormatPr baseColWidth="10" defaultRowHeight="15"/>
  <cols>
    <col min="1" max="1" width="16.140625" bestFit="1" customWidth="1"/>
    <col min="2" max="2" width="25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  <c r="F7">
        <v>17</v>
      </c>
    </row>
    <row r="8" spans="1:9">
      <c r="A8" t="s">
        <v>34</v>
      </c>
      <c r="B8" t="s">
        <v>9</v>
      </c>
      <c r="E8" t="s">
        <v>35</v>
      </c>
      <c r="F8">
        <v>2</v>
      </c>
    </row>
    <row r="9" spans="1:9" ht="30">
      <c r="A9" t="s">
        <v>36</v>
      </c>
      <c r="B9" t="s">
        <v>10</v>
      </c>
      <c r="E9" s="1" t="s">
        <v>37</v>
      </c>
      <c r="F9">
        <v>9</v>
      </c>
    </row>
    <row r="10" spans="1:9">
      <c r="A10" t="s">
        <v>39</v>
      </c>
      <c r="B10" t="s">
        <v>38</v>
      </c>
      <c r="E10" t="s">
        <v>41</v>
      </c>
      <c r="F10">
        <v>5</v>
      </c>
    </row>
    <row r="11" spans="1:9">
      <c r="A11" t="s">
        <v>39</v>
      </c>
      <c r="B11" t="s">
        <v>13</v>
      </c>
      <c r="E11" s="1" t="s">
        <v>40</v>
      </c>
      <c r="F11">
        <v>2</v>
      </c>
    </row>
    <row r="12" spans="1:9" ht="30">
      <c r="A12" t="s">
        <v>39</v>
      </c>
      <c r="B12" t="s">
        <v>42</v>
      </c>
      <c r="E12" s="1" t="s">
        <v>44</v>
      </c>
      <c r="F12">
        <v>10</v>
      </c>
    </row>
    <row r="13" spans="1:9" ht="30">
      <c r="A13" t="s">
        <v>39</v>
      </c>
      <c r="B13" t="s">
        <v>43</v>
      </c>
      <c r="E13" s="1" t="s">
        <v>45</v>
      </c>
      <c r="F13">
        <v>11</v>
      </c>
    </row>
    <row r="14" spans="1:9" ht="30">
      <c r="A14" t="s">
        <v>46</v>
      </c>
      <c r="B14" t="s">
        <v>48</v>
      </c>
      <c r="E14" s="1" t="s">
        <v>62</v>
      </c>
      <c r="F14">
        <v>11</v>
      </c>
    </row>
    <row r="15" spans="1:9" ht="90">
      <c r="A15" t="s">
        <v>46</v>
      </c>
      <c r="B15" t="s">
        <v>49</v>
      </c>
      <c r="E15" s="1" t="s">
        <v>60</v>
      </c>
      <c r="F15">
        <v>25</v>
      </c>
    </row>
    <row r="16" spans="1:9">
      <c r="A16" t="s">
        <v>46</v>
      </c>
      <c r="B16" t="s">
        <v>53</v>
      </c>
      <c r="E16" s="1" t="s">
        <v>15</v>
      </c>
      <c r="F16">
        <v>1</v>
      </c>
    </row>
    <row r="17" spans="1:9">
      <c r="A17" t="s">
        <v>46</v>
      </c>
      <c r="B17" t="s">
        <v>50</v>
      </c>
      <c r="E17" s="1" t="s">
        <v>51</v>
      </c>
      <c r="F17">
        <v>3</v>
      </c>
    </row>
    <row r="18" spans="1:9">
      <c r="A18" t="s">
        <v>46</v>
      </c>
      <c r="B18" t="s">
        <v>54</v>
      </c>
      <c r="E18" s="1" t="s">
        <v>55</v>
      </c>
      <c r="F18">
        <v>2</v>
      </c>
    </row>
    <row r="19" spans="1:9" ht="60">
      <c r="A19" t="s">
        <v>46</v>
      </c>
      <c r="B19" t="s">
        <v>52</v>
      </c>
      <c r="E19" s="1" t="s">
        <v>57</v>
      </c>
      <c r="F19">
        <v>14</v>
      </c>
    </row>
    <row r="20" spans="1:9">
      <c r="A20" t="s">
        <v>46</v>
      </c>
      <c r="B20" t="s">
        <v>56</v>
      </c>
      <c r="E20" s="1" t="s">
        <v>58</v>
      </c>
      <c r="F20">
        <v>3</v>
      </c>
    </row>
    <row r="21" spans="1:9">
      <c r="A21" t="s">
        <v>46</v>
      </c>
      <c r="B21" t="s">
        <v>59</v>
      </c>
      <c r="E21" s="1" t="s">
        <v>61</v>
      </c>
      <c r="F21">
        <v>4</v>
      </c>
    </row>
    <row r="22" spans="1:9">
      <c r="A22" t="s">
        <v>63</v>
      </c>
      <c r="B22" t="s">
        <v>16</v>
      </c>
      <c r="E22" s="1" t="s">
        <v>17</v>
      </c>
      <c r="F22">
        <v>1</v>
      </c>
    </row>
    <row r="23" spans="1:9">
      <c r="A23" t="s">
        <v>64</v>
      </c>
      <c r="B23" t="s">
        <v>19</v>
      </c>
      <c r="E23" s="1" t="s">
        <v>18</v>
      </c>
      <c r="F23">
        <v>1</v>
      </c>
    </row>
    <row r="24" spans="1:9">
      <c r="A24" t="s">
        <v>65</v>
      </c>
      <c r="B24" t="s">
        <v>21</v>
      </c>
      <c r="E24" s="1" t="s">
        <v>66</v>
      </c>
      <c r="F24">
        <v>6</v>
      </c>
    </row>
    <row r="25" spans="1:9">
      <c r="A25" t="s">
        <v>65</v>
      </c>
      <c r="B25" t="s">
        <v>23</v>
      </c>
      <c r="E25" s="1" t="s">
        <v>22</v>
      </c>
      <c r="F25">
        <v>1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9">
      <c r="A49" t="s">
        <v>30</v>
      </c>
      <c r="B49" t="s">
        <v>88</v>
      </c>
      <c r="E49" t="s">
        <v>0</v>
      </c>
      <c r="F49">
        <v>1</v>
      </c>
    </row>
    <row r="50" spans="1:9">
      <c r="A50" t="s">
        <v>30</v>
      </c>
      <c r="B50" t="s">
        <v>1</v>
      </c>
      <c r="E50" t="s">
        <v>2</v>
      </c>
      <c r="F50">
        <v>1</v>
      </c>
    </row>
    <row r="51" spans="1:9">
      <c r="A51" t="s">
        <v>39</v>
      </c>
      <c r="B51" t="s">
        <v>43</v>
      </c>
      <c r="E51" t="s">
        <v>11</v>
      </c>
      <c r="F51">
        <v>1</v>
      </c>
    </row>
    <row r="52" spans="1:9">
      <c r="A52" t="s">
        <v>39</v>
      </c>
      <c r="B52" t="s">
        <v>42</v>
      </c>
      <c r="E52" t="s">
        <v>12</v>
      </c>
      <c r="F52">
        <v>1</v>
      </c>
    </row>
    <row r="53" spans="1:9">
      <c r="A53" t="s">
        <v>46</v>
      </c>
      <c r="B53" t="s">
        <v>89</v>
      </c>
      <c r="E53" t="s">
        <v>90</v>
      </c>
      <c r="F53">
        <v>2</v>
      </c>
    </row>
    <row r="54" spans="1:9">
      <c r="A54" t="s">
        <v>46</v>
      </c>
      <c r="B54" t="s">
        <v>91</v>
      </c>
      <c r="E54" t="s">
        <v>47</v>
      </c>
      <c r="F54">
        <v>2</v>
      </c>
    </row>
    <row r="55" spans="1:9">
      <c r="A55" t="s">
        <v>87</v>
      </c>
      <c r="B55" t="s">
        <v>87</v>
      </c>
      <c r="E55" t="s">
        <v>92</v>
      </c>
      <c r="F55">
        <v>4</v>
      </c>
    </row>
    <row r="58" spans="1:9">
      <c r="B58" s="2" t="s">
        <v>102</v>
      </c>
    </row>
    <row r="59" spans="1:9">
      <c r="A59" t="s">
        <v>24</v>
      </c>
      <c r="B59" t="s">
        <v>25</v>
      </c>
      <c r="C59" t="s">
        <v>26</v>
      </c>
      <c r="D59" t="s">
        <v>27</v>
      </c>
      <c r="E59" t="s">
        <v>73</v>
      </c>
      <c r="F59" t="s">
        <v>31</v>
      </c>
      <c r="G59" t="s">
        <v>28</v>
      </c>
      <c r="H59" t="s">
        <v>29</v>
      </c>
      <c r="I59" t="s">
        <v>69</v>
      </c>
    </row>
    <row r="60" spans="1:9">
      <c r="A60" t="s">
        <v>30</v>
      </c>
      <c r="B60" t="s">
        <v>95</v>
      </c>
      <c r="E60" t="s">
        <v>0</v>
      </c>
      <c r="F60">
        <v>1</v>
      </c>
    </row>
    <row r="61" spans="1:9">
      <c r="A61" t="s">
        <v>30</v>
      </c>
      <c r="B61" t="s">
        <v>1</v>
      </c>
      <c r="E61" t="s">
        <v>94</v>
      </c>
      <c r="F61">
        <v>2</v>
      </c>
    </row>
    <row r="62" spans="1:9">
      <c r="A62" t="s">
        <v>30</v>
      </c>
      <c r="B62" t="s">
        <v>7</v>
      </c>
      <c r="E62" t="s">
        <v>4</v>
      </c>
      <c r="F62">
        <v>1</v>
      </c>
    </row>
    <row r="63" spans="1:9">
      <c r="A63" t="s">
        <v>75</v>
      </c>
      <c r="B63" t="s">
        <v>101</v>
      </c>
      <c r="E63" t="s">
        <v>100</v>
      </c>
      <c r="F63">
        <v>3</v>
      </c>
    </row>
    <row r="64" spans="1:9">
      <c r="A64" t="s">
        <v>104</v>
      </c>
      <c r="B64" t="s">
        <v>96</v>
      </c>
      <c r="E64" t="s">
        <v>103</v>
      </c>
      <c r="F64">
        <v>3</v>
      </c>
    </row>
    <row r="65" spans="1:9">
      <c r="A65" t="s">
        <v>39</v>
      </c>
      <c r="B65" t="s">
        <v>43</v>
      </c>
      <c r="E65" t="s">
        <v>11</v>
      </c>
      <c r="F65">
        <v>1</v>
      </c>
    </row>
    <row r="66" spans="1:9">
      <c r="A66" t="s">
        <v>39</v>
      </c>
      <c r="B66" t="s">
        <v>42</v>
      </c>
      <c r="E66" t="s">
        <v>12</v>
      </c>
      <c r="F66">
        <v>1</v>
      </c>
    </row>
    <row r="67" spans="1:9">
      <c r="A67" t="s">
        <v>39</v>
      </c>
      <c r="B67" t="s">
        <v>105</v>
      </c>
      <c r="E67" t="s">
        <v>93</v>
      </c>
      <c r="F67">
        <v>1</v>
      </c>
    </row>
    <row r="68" spans="1:9">
      <c r="A68" t="s">
        <v>107</v>
      </c>
      <c r="B68" t="s">
        <v>97</v>
      </c>
      <c r="E68" t="s">
        <v>106</v>
      </c>
      <c r="F68">
        <v>3</v>
      </c>
    </row>
    <row r="69" spans="1:9">
      <c r="A69" t="s">
        <v>46</v>
      </c>
      <c r="B69" t="s">
        <v>50</v>
      </c>
      <c r="E69" t="s">
        <v>108</v>
      </c>
      <c r="F69">
        <v>2</v>
      </c>
    </row>
    <row r="70" spans="1:9">
      <c r="A70" t="s">
        <v>46</v>
      </c>
      <c r="B70" t="s">
        <v>48</v>
      </c>
      <c r="E70" t="s">
        <v>109</v>
      </c>
      <c r="F70">
        <v>3</v>
      </c>
    </row>
    <row r="71" spans="1:9">
      <c r="A71" t="s">
        <v>46</v>
      </c>
      <c r="B71" t="s">
        <v>111</v>
      </c>
      <c r="E71" t="s">
        <v>110</v>
      </c>
      <c r="F71">
        <v>3</v>
      </c>
    </row>
    <row r="72" spans="1:9">
      <c r="A72" t="s">
        <v>65</v>
      </c>
      <c r="B72" t="s">
        <v>98</v>
      </c>
      <c r="E72" t="s">
        <v>18</v>
      </c>
      <c r="F72">
        <v>1</v>
      </c>
    </row>
    <row r="73" spans="1:9">
      <c r="A73" t="s">
        <v>112</v>
      </c>
      <c r="B73" s="3">
        <v>4001</v>
      </c>
      <c r="E73" t="s">
        <v>99</v>
      </c>
      <c r="F73">
        <v>1</v>
      </c>
    </row>
    <row r="76" spans="1:9">
      <c r="B76" s="2" t="s">
        <v>113</v>
      </c>
    </row>
    <row r="77" spans="1:9">
      <c r="A77" t="s">
        <v>24</v>
      </c>
      <c r="B77" t="s">
        <v>25</v>
      </c>
      <c r="C77" t="s">
        <v>26</v>
      </c>
      <c r="D77" t="s">
        <v>27</v>
      </c>
      <c r="E77" t="s">
        <v>73</v>
      </c>
      <c r="F77" t="s">
        <v>31</v>
      </c>
      <c r="G77" t="s">
        <v>28</v>
      </c>
      <c r="H77" t="s">
        <v>29</v>
      </c>
      <c r="I77" t="s">
        <v>69</v>
      </c>
    </row>
    <row r="78" spans="1:9">
      <c r="A78" t="s">
        <v>30</v>
      </c>
      <c r="B78" t="s">
        <v>1</v>
      </c>
      <c r="E78" t="s">
        <v>0</v>
      </c>
      <c r="F78">
        <v>1</v>
      </c>
    </row>
    <row r="79" spans="1:9">
      <c r="A79" t="s">
        <v>30</v>
      </c>
      <c r="B79" t="s">
        <v>7</v>
      </c>
      <c r="E79" t="s">
        <v>2</v>
      </c>
      <c r="F79">
        <v>1</v>
      </c>
    </row>
    <row r="80" spans="1:9">
      <c r="A80" t="s">
        <v>75</v>
      </c>
      <c r="B80" s="4" t="s">
        <v>115</v>
      </c>
      <c r="E80" t="s">
        <v>114</v>
      </c>
      <c r="F80">
        <v>1</v>
      </c>
    </row>
    <row r="81" spans="1:9">
      <c r="A81" t="s">
        <v>39</v>
      </c>
      <c r="B81" t="s">
        <v>13</v>
      </c>
      <c r="E81" t="s">
        <v>116</v>
      </c>
      <c r="F81">
        <v>2</v>
      </c>
    </row>
    <row r="82" spans="1:9">
      <c r="A82" t="s">
        <v>39</v>
      </c>
      <c r="B82" t="s">
        <v>43</v>
      </c>
      <c r="E82" t="s">
        <v>11</v>
      </c>
      <c r="F82">
        <v>1</v>
      </c>
    </row>
    <row r="83" spans="1:9">
      <c r="A83" t="s">
        <v>46</v>
      </c>
      <c r="B83" t="s">
        <v>50</v>
      </c>
      <c r="E83" t="s">
        <v>108</v>
      </c>
      <c r="F83">
        <v>2</v>
      </c>
    </row>
    <row r="84" spans="1:9">
      <c r="A84" t="s">
        <v>117</v>
      </c>
      <c r="B84" t="s">
        <v>72</v>
      </c>
      <c r="E84" t="s">
        <v>18</v>
      </c>
      <c r="F84">
        <v>1</v>
      </c>
    </row>
    <row r="88" spans="1:9">
      <c r="B88" s="2" t="s">
        <v>118</v>
      </c>
    </row>
    <row r="89" spans="1:9">
      <c r="A89" t="s">
        <v>24</v>
      </c>
      <c r="B89" t="s">
        <v>25</v>
      </c>
      <c r="C89" t="s">
        <v>26</v>
      </c>
      <c r="D89" t="s">
        <v>27</v>
      </c>
      <c r="E89" t="s">
        <v>73</v>
      </c>
      <c r="F89" t="s">
        <v>31</v>
      </c>
      <c r="G89" t="s">
        <v>28</v>
      </c>
      <c r="H89" t="s">
        <v>29</v>
      </c>
      <c r="I89" t="s">
        <v>69</v>
      </c>
    </row>
    <row r="90" spans="1:9">
      <c r="A90" t="s">
        <v>128</v>
      </c>
      <c r="B90" t="s">
        <v>70</v>
      </c>
      <c r="E90" t="s">
        <v>129</v>
      </c>
      <c r="F90">
        <v>6</v>
      </c>
    </row>
    <row r="91" spans="1:9">
      <c r="A91" t="s">
        <v>128</v>
      </c>
      <c r="B91" t="s">
        <v>3</v>
      </c>
      <c r="E91" t="s">
        <v>130</v>
      </c>
      <c r="F91">
        <v>2</v>
      </c>
    </row>
    <row r="92" spans="1:9">
      <c r="A92" t="s">
        <v>128</v>
      </c>
      <c r="B92" t="s">
        <v>7</v>
      </c>
      <c r="E92" t="s">
        <v>131</v>
      </c>
      <c r="F92">
        <v>4</v>
      </c>
    </row>
    <row r="93" spans="1:9">
      <c r="A93" t="s">
        <v>132</v>
      </c>
      <c r="B93" t="s">
        <v>119</v>
      </c>
      <c r="E93" t="s">
        <v>114</v>
      </c>
      <c r="F93">
        <v>1</v>
      </c>
    </row>
    <row r="94" spans="1:9">
      <c r="A94" t="s">
        <v>132</v>
      </c>
      <c r="B94" t="s">
        <v>9</v>
      </c>
      <c r="E94" t="s">
        <v>120</v>
      </c>
      <c r="F94">
        <v>1</v>
      </c>
    </row>
    <row r="95" spans="1:9">
      <c r="A95" t="s">
        <v>133</v>
      </c>
      <c r="B95" t="s">
        <v>121</v>
      </c>
      <c r="E95" t="s">
        <v>11</v>
      </c>
      <c r="F95">
        <v>1</v>
      </c>
    </row>
    <row r="96" spans="1:9">
      <c r="A96" t="s">
        <v>39</v>
      </c>
      <c r="B96" t="s">
        <v>135</v>
      </c>
      <c r="E96" t="s">
        <v>134</v>
      </c>
      <c r="F96">
        <v>2</v>
      </c>
    </row>
    <row r="97" spans="1:9">
      <c r="A97" t="s">
        <v>136</v>
      </c>
      <c r="B97" t="s">
        <v>122</v>
      </c>
      <c r="E97" t="s">
        <v>93</v>
      </c>
      <c r="F97">
        <v>1</v>
      </c>
    </row>
    <row r="98" spans="1:9" ht="30">
      <c r="A98" t="s">
        <v>46</v>
      </c>
      <c r="B98" t="s">
        <v>50</v>
      </c>
      <c r="E98" s="1" t="s">
        <v>137</v>
      </c>
      <c r="F98">
        <v>8</v>
      </c>
    </row>
    <row r="99" spans="1:9">
      <c r="A99" t="s">
        <v>46</v>
      </c>
      <c r="B99" s="3" t="s">
        <v>139</v>
      </c>
      <c r="E99" t="s">
        <v>138</v>
      </c>
      <c r="F99">
        <v>2</v>
      </c>
    </row>
    <row r="100" spans="1:9">
      <c r="A100" t="s">
        <v>46</v>
      </c>
      <c r="B100" s="3" t="s">
        <v>141</v>
      </c>
      <c r="E100" t="s">
        <v>140</v>
      </c>
      <c r="F100">
        <v>4</v>
      </c>
    </row>
    <row r="101" spans="1:9">
      <c r="A101" t="s">
        <v>46</v>
      </c>
      <c r="B101" t="s">
        <v>124</v>
      </c>
      <c r="E101" t="s">
        <v>142</v>
      </c>
      <c r="F101">
        <v>2</v>
      </c>
    </row>
    <row r="102" spans="1:9">
      <c r="A102" t="s">
        <v>143</v>
      </c>
      <c r="B102" s="3">
        <v>7805</v>
      </c>
      <c r="E102" t="s">
        <v>18</v>
      </c>
      <c r="F102">
        <v>1</v>
      </c>
    </row>
    <row r="103" spans="1:9">
      <c r="A103" t="s">
        <v>64</v>
      </c>
      <c r="B103" t="s">
        <v>125</v>
      </c>
      <c r="E103" t="s">
        <v>20</v>
      </c>
      <c r="F103">
        <v>1</v>
      </c>
    </row>
    <row r="104" spans="1:9">
      <c r="A104" t="s">
        <v>144</v>
      </c>
      <c r="B104" t="s">
        <v>145</v>
      </c>
      <c r="E104" t="s">
        <v>22</v>
      </c>
      <c r="F104">
        <v>1</v>
      </c>
    </row>
    <row r="105" spans="1:9">
      <c r="A105" s="9" t="s">
        <v>222</v>
      </c>
      <c r="B105" t="s">
        <v>146</v>
      </c>
      <c r="E105" t="s">
        <v>147</v>
      </c>
      <c r="F105">
        <v>2</v>
      </c>
    </row>
    <row r="106" spans="1:9">
      <c r="A106" s="9" t="s">
        <v>222</v>
      </c>
      <c r="B106" t="s">
        <v>148</v>
      </c>
      <c r="E106" t="s">
        <v>127</v>
      </c>
      <c r="F106">
        <v>1</v>
      </c>
    </row>
    <row r="110" spans="1:9">
      <c r="B110" s="2" t="s">
        <v>151</v>
      </c>
    </row>
    <row r="111" spans="1:9">
      <c r="A111" t="s">
        <v>24</v>
      </c>
      <c r="B111" t="s">
        <v>25</v>
      </c>
      <c r="C111" t="s">
        <v>26</v>
      </c>
      <c r="D111" t="s">
        <v>27</v>
      </c>
      <c r="E111" t="s">
        <v>73</v>
      </c>
      <c r="F111" t="s">
        <v>31</v>
      </c>
      <c r="G111" t="s">
        <v>28</v>
      </c>
      <c r="H111" t="s">
        <v>29</v>
      </c>
      <c r="I111" t="s">
        <v>69</v>
      </c>
    </row>
    <row r="112" spans="1:9">
      <c r="A112" t="s">
        <v>39</v>
      </c>
      <c r="B112" t="s">
        <v>149</v>
      </c>
      <c r="E112" t="s">
        <v>152</v>
      </c>
      <c r="F112">
        <v>2</v>
      </c>
    </row>
    <row r="113" spans="1:9">
      <c r="A113" t="s">
        <v>39</v>
      </c>
      <c r="B113" t="s">
        <v>43</v>
      </c>
      <c r="E113" t="s">
        <v>153</v>
      </c>
      <c r="F113">
        <v>4</v>
      </c>
    </row>
    <row r="114" spans="1:9">
      <c r="A114" t="s">
        <v>46</v>
      </c>
      <c r="B114" s="4" t="s">
        <v>154</v>
      </c>
      <c r="E114" t="s">
        <v>108</v>
      </c>
      <c r="F114">
        <v>2</v>
      </c>
    </row>
    <row r="115" spans="1:9">
      <c r="A115" t="s">
        <v>63</v>
      </c>
      <c r="B115" s="4" t="s">
        <v>154</v>
      </c>
      <c r="E115" t="s">
        <v>155</v>
      </c>
      <c r="F115">
        <v>2</v>
      </c>
    </row>
    <row r="116" spans="1:9">
      <c r="A116" t="s">
        <v>157</v>
      </c>
      <c r="B116" t="s">
        <v>150</v>
      </c>
      <c r="D116" s="4" t="s">
        <v>158</v>
      </c>
      <c r="E116" t="s">
        <v>156</v>
      </c>
      <c r="F116">
        <v>2</v>
      </c>
    </row>
    <row r="119" spans="1:9">
      <c r="B119" s="2" t="s">
        <v>159</v>
      </c>
    </row>
    <row r="120" spans="1:9">
      <c r="A120" t="s">
        <v>24</v>
      </c>
      <c r="B120" t="s">
        <v>25</v>
      </c>
      <c r="C120" t="s">
        <v>26</v>
      </c>
      <c r="D120" t="s">
        <v>27</v>
      </c>
      <c r="E120" t="s">
        <v>73</v>
      </c>
      <c r="F120" t="s">
        <v>31</v>
      </c>
      <c r="G120" t="s">
        <v>28</v>
      </c>
      <c r="H120" t="s">
        <v>29</v>
      </c>
      <c r="I120" t="s">
        <v>69</v>
      </c>
    </row>
    <row r="121" spans="1:9" ht="30">
      <c r="A121" t="s">
        <v>132</v>
      </c>
      <c r="B121" s="4" t="s">
        <v>161</v>
      </c>
      <c r="E121" s="1" t="s">
        <v>160</v>
      </c>
      <c r="F121">
        <v>14</v>
      </c>
    </row>
    <row r="122" spans="1:9">
      <c r="A122" t="s">
        <v>39</v>
      </c>
      <c r="B122" t="s">
        <v>149</v>
      </c>
      <c r="E122" t="s">
        <v>152</v>
      </c>
      <c r="F122">
        <v>2</v>
      </c>
    </row>
    <row r="123" spans="1:9" ht="30">
      <c r="A123" t="s">
        <v>46</v>
      </c>
      <c r="B123" s="4" t="s">
        <v>163</v>
      </c>
      <c r="E123" s="1" t="s">
        <v>162</v>
      </c>
      <c r="F123">
        <v>14</v>
      </c>
    </row>
    <row r="126" spans="1:9">
      <c r="B126" s="2" t="s">
        <v>164</v>
      </c>
    </row>
    <row r="127" spans="1:9">
      <c r="A127" t="s">
        <v>24</v>
      </c>
      <c r="B127" t="s">
        <v>25</v>
      </c>
      <c r="C127" t="s">
        <v>26</v>
      </c>
      <c r="D127" t="s">
        <v>27</v>
      </c>
      <c r="E127" t="s">
        <v>73</v>
      </c>
      <c r="F127" t="s">
        <v>31</v>
      </c>
      <c r="G127" t="s">
        <v>28</v>
      </c>
      <c r="H127" t="s">
        <v>29</v>
      </c>
      <c r="I127" t="s">
        <v>69</v>
      </c>
    </row>
    <row r="128" spans="1:9">
      <c r="A128" t="s">
        <v>30</v>
      </c>
      <c r="B128" t="s">
        <v>1</v>
      </c>
      <c r="E128" t="s">
        <v>175</v>
      </c>
      <c r="F128">
        <v>7</v>
      </c>
    </row>
    <row r="129" spans="1:6">
      <c r="A129" t="s">
        <v>30</v>
      </c>
      <c r="B129" t="s">
        <v>7</v>
      </c>
      <c r="E129" t="s">
        <v>174</v>
      </c>
      <c r="F129">
        <v>7</v>
      </c>
    </row>
    <row r="130" spans="1:6">
      <c r="A130" t="s">
        <v>30</v>
      </c>
      <c r="B130" t="s">
        <v>3</v>
      </c>
      <c r="E130" t="s">
        <v>165</v>
      </c>
      <c r="F130">
        <v>1</v>
      </c>
    </row>
    <row r="131" spans="1:6">
      <c r="A131" t="s">
        <v>30</v>
      </c>
      <c r="B131" t="s">
        <v>95</v>
      </c>
      <c r="E131" t="s">
        <v>166</v>
      </c>
      <c r="F131">
        <v>1</v>
      </c>
    </row>
    <row r="132" spans="1:6">
      <c r="A132" t="s">
        <v>132</v>
      </c>
      <c r="B132" t="s">
        <v>176</v>
      </c>
      <c r="E132" t="s">
        <v>114</v>
      </c>
      <c r="F132">
        <v>1</v>
      </c>
    </row>
    <row r="133" spans="1:6">
      <c r="A133" t="s">
        <v>39</v>
      </c>
      <c r="B133" t="s">
        <v>177</v>
      </c>
      <c r="E133" t="s">
        <v>167</v>
      </c>
      <c r="F133">
        <v>1</v>
      </c>
    </row>
    <row r="134" spans="1:6">
      <c r="A134" t="s">
        <v>39</v>
      </c>
      <c r="B134" t="s">
        <v>149</v>
      </c>
      <c r="E134" t="s">
        <v>178</v>
      </c>
      <c r="F134">
        <v>2</v>
      </c>
    </row>
    <row r="135" spans="1:6">
      <c r="A135" t="s">
        <v>39</v>
      </c>
      <c r="B135" t="s">
        <v>43</v>
      </c>
      <c r="E135" t="s">
        <v>179</v>
      </c>
      <c r="F135">
        <v>9</v>
      </c>
    </row>
    <row r="136" spans="1:6">
      <c r="A136" t="s">
        <v>46</v>
      </c>
      <c r="B136" t="s">
        <v>181</v>
      </c>
      <c r="E136" t="s">
        <v>180</v>
      </c>
      <c r="F136">
        <v>3</v>
      </c>
    </row>
    <row r="137" spans="1:6">
      <c r="A137" t="s">
        <v>46</v>
      </c>
      <c r="B137" t="s">
        <v>182</v>
      </c>
      <c r="E137" t="s">
        <v>123</v>
      </c>
      <c r="F137">
        <v>1</v>
      </c>
    </row>
    <row r="138" spans="1:6">
      <c r="A138" t="s">
        <v>183</v>
      </c>
      <c r="B138" t="s">
        <v>168</v>
      </c>
      <c r="E138" t="s">
        <v>20</v>
      </c>
      <c r="F138">
        <v>1</v>
      </c>
    </row>
    <row r="139" spans="1:6">
      <c r="A139" t="s">
        <v>184</v>
      </c>
      <c r="B139" t="s">
        <v>169</v>
      </c>
      <c r="E139" t="s">
        <v>22</v>
      </c>
      <c r="F139">
        <v>1</v>
      </c>
    </row>
    <row r="140" spans="1:6">
      <c r="A140" t="s">
        <v>185</v>
      </c>
      <c r="B140" t="s">
        <v>170</v>
      </c>
      <c r="E140" t="s">
        <v>126</v>
      </c>
      <c r="F140">
        <v>1</v>
      </c>
    </row>
    <row r="141" spans="1:6">
      <c r="A141" t="s">
        <v>186</v>
      </c>
      <c r="B141" t="s">
        <v>187</v>
      </c>
      <c r="E141" t="s">
        <v>99</v>
      </c>
      <c r="F141">
        <v>1</v>
      </c>
    </row>
    <row r="142" spans="1:6">
      <c r="A142" t="s">
        <v>143</v>
      </c>
      <c r="B142" t="s">
        <v>171</v>
      </c>
      <c r="E142" t="s">
        <v>127</v>
      </c>
      <c r="F142">
        <v>1</v>
      </c>
    </row>
    <row r="143" spans="1:6">
      <c r="A143" t="s">
        <v>188</v>
      </c>
      <c r="B143" t="s">
        <v>173</v>
      </c>
      <c r="E143" t="s">
        <v>172</v>
      </c>
      <c r="F143">
        <v>1</v>
      </c>
    </row>
    <row r="146" spans="1:9">
      <c r="B146" s="2" t="s">
        <v>189</v>
      </c>
    </row>
    <row r="147" spans="1:9">
      <c r="A147" t="s">
        <v>24</v>
      </c>
      <c r="B147" t="s">
        <v>25</v>
      </c>
      <c r="C147" t="s">
        <v>26</v>
      </c>
      <c r="D147" t="s">
        <v>27</v>
      </c>
      <c r="E147" t="s">
        <v>73</v>
      </c>
      <c r="F147" t="s">
        <v>31</v>
      </c>
      <c r="G147" t="s">
        <v>28</v>
      </c>
      <c r="H147" t="s">
        <v>29</v>
      </c>
      <c r="I147" t="s">
        <v>69</v>
      </c>
    </row>
    <row r="148" spans="1:9">
      <c r="A148" t="s">
        <v>30</v>
      </c>
      <c r="B148" t="s">
        <v>1</v>
      </c>
      <c r="E148" t="s">
        <v>191</v>
      </c>
      <c r="F148">
        <v>8</v>
      </c>
    </row>
    <row r="149" spans="1:9">
      <c r="A149" t="s">
        <v>30</v>
      </c>
      <c r="B149" t="s">
        <v>3</v>
      </c>
      <c r="E149" t="s">
        <v>2</v>
      </c>
      <c r="F149">
        <v>1</v>
      </c>
    </row>
    <row r="150" spans="1:9">
      <c r="A150" t="s">
        <v>30</v>
      </c>
      <c r="B150" t="s">
        <v>95</v>
      </c>
      <c r="E150" t="s">
        <v>4</v>
      </c>
      <c r="F150">
        <v>1</v>
      </c>
    </row>
    <row r="151" spans="1:9" ht="30">
      <c r="A151" t="s">
        <v>30</v>
      </c>
      <c r="B151" t="s">
        <v>7</v>
      </c>
      <c r="E151" s="1" t="s">
        <v>192</v>
      </c>
      <c r="F151">
        <v>8</v>
      </c>
    </row>
    <row r="152" spans="1:9">
      <c r="A152" t="s">
        <v>75</v>
      </c>
      <c r="B152" s="4" t="s">
        <v>193</v>
      </c>
      <c r="E152" t="s">
        <v>114</v>
      </c>
      <c r="F152">
        <v>1</v>
      </c>
    </row>
    <row r="153" spans="1:9">
      <c r="A153" t="s">
        <v>39</v>
      </c>
      <c r="B153" t="s">
        <v>177</v>
      </c>
      <c r="E153" t="s">
        <v>167</v>
      </c>
      <c r="F153">
        <v>1</v>
      </c>
    </row>
    <row r="154" spans="1:9">
      <c r="A154" t="s">
        <v>39</v>
      </c>
      <c r="B154" t="s">
        <v>194</v>
      </c>
      <c r="E154" t="s">
        <v>178</v>
      </c>
      <c r="F154">
        <v>2</v>
      </c>
    </row>
    <row r="155" spans="1:9">
      <c r="A155" t="s">
        <v>39</v>
      </c>
      <c r="B155" t="s">
        <v>43</v>
      </c>
      <c r="E155" t="s">
        <v>195</v>
      </c>
      <c r="F155">
        <v>3</v>
      </c>
    </row>
    <row r="156" spans="1:9">
      <c r="A156" t="s">
        <v>46</v>
      </c>
      <c r="B156" t="s">
        <v>181</v>
      </c>
      <c r="E156" t="s">
        <v>108</v>
      </c>
      <c r="F156">
        <v>2</v>
      </c>
    </row>
    <row r="157" spans="1:9">
      <c r="A157" t="s">
        <v>46</v>
      </c>
      <c r="B157" t="s">
        <v>182</v>
      </c>
      <c r="E157" t="s">
        <v>123</v>
      </c>
      <c r="F157">
        <v>1</v>
      </c>
    </row>
    <row r="158" spans="1:9">
      <c r="A158" t="s">
        <v>143</v>
      </c>
      <c r="B158">
        <v>7805</v>
      </c>
      <c r="E158" t="s">
        <v>18</v>
      </c>
      <c r="F158">
        <v>1</v>
      </c>
    </row>
    <row r="159" spans="1:9">
      <c r="A159" t="s">
        <v>196</v>
      </c>
      <c r="B159" t="s">
        <v>168</v>
      </c>
      <c r="E159" t="s">
        <v>20</v>
      </c>
      <c r="F159">
        <v>1</v>
      </c>
    </row>
    <row r="160" spans="1:9">
      <c r="A160" t="s">
        <v>184</v>
      </c>
      <c r="B160" t="s">
        <v>169</v>
      </c>
      <c r="E160" t="s">
        <v>22</v>
      </c>
      <c r="F160">
        <v>1</v>
      </c>
    </row>
    <row r="161" spans="1:6">
      <c r="A161" t="s">
        <v>185</v>
      </c>
      <c r="B161" t="s">
        <v>170</v>
      </c>
      <c r="E161" t="s">
        <v>126</v>
      </c>
      <c r="F161">
        <v>1</v>
      </c>
    </row>
    <row r="162" spans="1:6">
      <c r="A162" t="s">
        <v>186</v>
      </c>
      <c r="B162" t="s">
        <v>190</v>
      </c>
      <c r="E162" t="s">
        <v>99</v>
      </c>
      <c r="F162">
        <v>1</v>
      </c>
    </row>
    <row r="163" spans="1:6">
      <c r="A163" t="s">
        <v>188</v>
      </c>
      <c r="B163" t="s">
        <v>173</v>
      </c>
      <c r="E163" t="s">
        <v>172</v>
      </c>
      <c r="F16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J12"/>
  <sheetViews>
    <sheetView workbookViewId="0">
      <selection activeCell="A6" sqref="A6:XFD12"/>
    </sheetView>
  </sheetViews>
  <sheetFormatPr baseColWidth="10" defaultRowHeight="15"/>
  <cols>
    <col min="2" max="2" width="21.28515625" customWidth="1"/>
    <col min="3" max="3" width="25" bestFit="1" customWidth="1"/>
  </cols>
  <sheetData>
    <row r="3" spans="2:10">
      <c r="B3" t="s">
        <v>24</v>
      </c>
      <c r="C3" t="s">
        <v>25</v>
      </c>
      <c r="D3" t="s">
        <v>26</v>
      </c>
      <c r="E3" t="s">
        <v>27</v>
      </c>
      <c r="F3" t="s">
        <v>73</v>
      </c>
      <c r="G3" t="s">
        <v>31</v>
      </c>
      <c r="H3" t="s">
        <v>28</v>
      </c>
      <c r="I3" t="s">
        <v>29</v>
      </c>
      <c r="J3" t="s">
        <v>69</v>
      </c>
    </row>
    <row r="4" spans="2:10">
      <c r="B4" t="s">
        <v>87</v>
      </c>
      <c r="C4" t="s">
        <v>87</v>
      </c>
      <c r="F4" t="s">
        <v>92</v>
      </c>
      <c r="G4">
        <v>4</v>
      </c>
    </row>
    <row r="6" spans="2:10">
      <c r="B6" t="s">
        <v>24</v>
      </c>
      <c r="C6" t="s">
        <v>25</v>
      </c>
      <c r="D6" t="s">
        <v>26</v>
      </c>
      <c r="E6" t="s">
        <v>27</v>
      </c>
      <c r="F6" t="s">
        <v>73</v>
      </c>
      <c r="G6" t="s">
        <v>31</v>
      </c>
      <c r="H6" t="s">
        <v>28</v>
      </c>
      <c r="I6" t="s">
        <v>29</v>
      </c>
      <c r="J6" t="s">
        <v>69</v>
      </c>
    </row>
    <row r="7" spans="2:10">
      <c r="B7" t="s">
        <v>188</v>
      </c>
      <c r="C7" t="s">
        <v>173</v>
      </c>
      <c r="F7" t="s">
        <v>172</v>
      </c>
      <c r="G7">
        <v>1</v>
      </c>
    </row>
    <row r="10" spans="2:10">
      <c r="C10" s="2" t="s">
        <v>189</v>
      </c>
    </row>
    <row r="11" spans="2:10">
      <c r="B11" t="s">
        <v>24</v>
      </c>
      <c r="C11" t="s">
        <v>25</v>
      </c>
      <c r="D11" t="s">
        <v>26</v>
      </c>
      <c r="E11" t="s">
        <v>27</v>
      </c>
      <c r="F11" t="s">
        <v>73</v>
      </c>
      <c r="G11" t="s">
        <v>31</v>
      </c>
      <c r="H11" t="s">
        <v>28</v>
      </c>
      <c r="I11" t="s">
        <v>29</v>
      </c>
      <c r="J11" t="s">
        <v>69</v>
      </c>
    </row>
    <row r="12" spans="2:10">
      <c r="B12" t="s">
        <v>188</v>
      </c>
      <c r="C12" t="s">
        <v>173</v>
      </c>
      <c r="F12" t="s">
        <v>172</v>
      </c>
      <c r="G12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Recapitulatif</vt:lpstr>
      <vt:lpstr>Feuil1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2012-02-20T09:18:48Z</dcterms:modified>
</cp:coreProperties>
</file>