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4.xml" ContentType="application/vnd.openxmlformats-officedocument.spreadsheetml.worksheet+xml"/>
  <Override PartName="/xl/worksheets/sheet16.xml" ContentType="application/vnd.openxmlformats-officedocument.spreadsheetml.worksheet+xml"/>
  <Override PartName="/xl/worksheets/sheet12.xml" ContentType="application/vnd.openxmlformats-officedocument.spreadsheetml.worksheet+xml"/>
  <Override PartName="/xl/worksheets/sheet9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13.xml" ContentType="application/vnd.openxmlformats-officedocument.spreadsheetml.worksheet+xml"/>
  <Override PartName="/xl/worksheets/sheet6.xml" ContentType="application/vnd.openxmlformats-officedocument.spreadsheetml.worksheet+xml"/>
  <Override PartName="/xl/worksheets/sheet2.xml" ContentType="application/vnd.openxmlformats-officedocument.spreadsheetml.worksheet+xml"/>
  <Override PartName="/xl/worksheets/sheet14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3.xml.rels" ContentType="application/vnd.openxmlformats-package.relationships+xml"/>
  <Override PartName="/xl/worksheets/sheet15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2" firstSheet="0" showHorizontalScroll="true" showSheetTabs="true" showVerticalScroll="true" tabRatio="287" windowHeight="8192" windowWidth="16384" xWindow="0" yWindow="0"/>
  </bookViews>
  <sheets>
    <sheet name="Recapitulatif" sheetId="1" state="visible" r:id="rId2"/>
    <sheet name="BdC" sheetId="2" state="visible" r:id="rId3"/>
    <sheet name="Interface" sheetId="3" state="visible" r:id="rId4"/>
    <sheet name="Pédalier" sheetId="4" state="visible" r:id="rId5"/>
    <sheet name="LEM" sheetId="5" state="visible" r:id="rId6"/>
    <sheet name="Std28DCDC" sheetId="6" state="visible" r:id="rId7"/>
    <sheet name="Std40" sheetId="7" state="visible" r:id="rId8"/>
    <sheet name="Contacteur" sheetId="8" state="visible" r:id="rId9"/>
    <sheet name="Moteur thermique" sheetId="9" state="visible" r:id="rId10"/>
    <sheet name="Convertisseur_drivers" sheetId="10" state="visible" r:id="rId11"/>
    <sheet name="Test_ldc" sheetId="11" state="visible" r:id="rId12"/>
    <sheet name="Test_PIC" sheetId="12" state="visible" r:id="rId13"/>
    <sheet name="Connecteurs" sheetId="13" state="visible" r:id="rId14"/>
    <sheet name="Boitiers" sheetId="14" state="visible" r:id="rId15"/>
    <sheet name="Câbles" sheetId="15" state="visible" r:id="rId16"/>
    <sheet name="old_data" sheetId="16" state="visible" r:id="rId17"/>
  </sheets>
  <definedNames>
    <definedName function="false" hidden="false" name="Référence" vbProcedure="false">Recapitulatif!$A$1:$G$451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<sst xmlns="http://schemas.openxmlformats.org/spreadsheetml/2006/main" count="1613" uniqueCount="461">
  <si>
    <t>Udv = unité de vente</t>
  </si>
  <si>
    <t>PudV = prix unité de vente</t>
  </si>
  <si>
    <t>PU = prix unitaire</t>
  </si>
  <si>
    <t>Manque le connecteur HE10-14d Male ou femelle ?</t>
  </si>
  <si>
    <t>Manque valeur de la résistance R1,R2</t>
  </si>
  <si>
    <t>CARTE INTERFACE</t>
  </si>
  <si>
    <t>CARTE PEDALIER</t>
  </si>
  <si>
    <t>CARTE LEM</t>
  </si>
  <si>
    <t>CARTE CONTACTEUR</t>
  </si>
  <si>
    <t>CARTE MOTEUR THERMIQUE</t>
  </si>
  <si>
    <t>CARTE CONVERTISSEUR DRIVERS</t>
  </si>
  <si>
    <t>CARTE TEST LDC</t>
  </si>
  <si>
    <t>CARTE TEST PIC</t>
  </si>
  <si>
    <t>CARTE STANDARD28 DCDC</t>
  </si>
  <si>
    <t>CARTE STANDARD40 </t>
  </si>
  <si>
    <t>BOITIER ALIM</t>
  </si>
  <si>
    <t>BOITIER FEUX AR</t>
  </si>
  <si>
    <t>BOITIER MOTEUR TH</t>
  </si>
  <si>
    <t>BOITIER INTERFACE</t>
  </si>
  <si>
    <t>BOITIER CONVERTISSEUR</t>
  </si>
  <si>
    <t>BOITIER AFFICHAGE TDB</t>
  </si>
  <si>
    <t>BOITIER TDB</t>
  </si>
  <si>
    <t>BOITIER PEDALIER</t>
  </si>
  <si>
    <t>BOITIER VITESSE/FEUX AV</t>
  </si>
  <si>
    <t>BOITIER CONTACTEURS</t>
  </si>
  <si>
    <t>BOITIER SUPER CAPAS</t>
  </si>
  <si>
    <t>Nombre carte</t>
  </si>
  <si>
    <t>Nombre boitier</t>
  </si>
  <si>
    <t>Composants</t>
  </si>
  <si>
    <t>Nb pièces 
pour une carte</t>
  </si>
  <si>
    <t>Prix 
pour une carte</t>
  </si>
  <si>
    <t>Prix
total</t>
  </si>
  <si>
    <t>Nb pièces 
pour un boitier</t>
  </si>
  <si>
    <t>Prix 
pour un boitier</t>
  </si>
  <si>
    <t>Prix total</t>
  </si>
  <si>
    <t>Nom générique</t>
  </si>
  <si>
    <t>Ref Farnell</t>
  </si>
  <si>
    <t>Ref fabricant</t>
  </si>
  <si>
    <t>Valeur</t>
  </si>
  <si>
    <t>Udv</t>
  </si>
  <si>
    <t>PUdV</t>
  </si>
  <si>
    <t>PU</t>
  </si>
  <si>
    <t>Alimentation</t>
  </si>
  <si>
    <t>TMH 1205S</t>
  </si>
  <si>
    <t>L7805ACP</t>
  </si>
  <si>
    <t>LM7805CT</t>
  </si>
  <si>
    <t>LM7805</t>
  </si>
  <si>
    <t>Amplis Opérationels</t>
  </si>
  <si>
    <t>LM324AN</t>
  </si>
  <si>
    <t>LM358AN</t>
  </si>
  <si>
    <t>Boitier HAMMOND</t>
  </si>
  <si>
    <t>1590WFFBK</t>
  </si>
  <si>
    <t>Boitier std</t>
  </si>
  <si>
    <t>Boitier SCHNEIDER</t>
  </si>
  <si>
    <t>NSYCRN33150</t>
  </si>
  <si>
    <t>Boitier int</t>
  </si>
  <si>
    <t>Bornier ICD</t>
  </si>
  <si>
    <t>MHRJJ66NFV</t>
  </si>
  <si>
    <t>ICD</t>
  </si>
  <si>
    <t>Bouton poussoir CI</t>
  </si>
  <si>
    <t>Condensateurs</t>
  </si>
  <si>
    <t>MC0805N270J101A2.54MM</t>
  </si>
  <si>
    <t>27p</t>
  </si>
  <si>
    <t>C317C104M5U5TA</t>
  </si>
  <si>
    <t>100n</t>
  </si>
  <si>
    <t>MKP2F033301M00KSSD</t>
  </si>
  <si>
    <t>330n</t>
  </si>
  <si>
    <t>ECA2CHG010</t>
  </si>
  <si>
    <t>1u</t>
  </si>
  <si>
    <t>100YXF10MEFC6.3X11</t>
  </si>
  <si>
    <t>10u</t>
  </si>
  <si>
    <t>35ZLH100MEFC6.3X11</t>
  </si>
  <si>
    <t>100u</t>
  </si>
  <si>
    <t>Condensateurs (Axe)</t>
  </si>
  <si>
    <t>MAL202115102E3</t>
  </si>
  <si>
    <t>1000u</t>
  </si>
  <si>
    <t>Condensateurs (Rad)</t>
  </si>
  <si>
    <t>16YXF1000MEFC10X20</t>
  </si>
  <si>
    <t>Connecteur coudé mâle</t>
  </si>
  <si>
    <t>22_05_3021</t>
  </si>
  <si>
    <t>KK2</t>
  </si>
  <si>
    <t>22_05_3041</t>
  </si>
  <si>
    <t>KK4</t>
  </si>
  <si>
    <t>Connecteur droit femelle</t>
  </si>
  <si>
    <t>8510-4500PL</t>
  </si>
  <si>
    <t>HE1010</t>
  </si>
  <si>
    <t>8516-4500PL</t>
  </si>
  <si>
    <t>HE1016</t>
  </si>
  <si>
    <t>Connecteur droit mâle</t>
  </si>
  <si>
    <t>22_23_2021</t>
  </si>
  <si>
    <t>22_04_5053</t>
  </si>
  <si>
    <t>22_27_2071</t>
  </si>
  <si>
    <t>KK7</t>
  </si>
  <si>
    <t>22_11_2082</t>
  </si>
  <si>
    <t>KK8</t>
  </si>
  <si>
    <t>Bornier 4</t>
  </si>
  <si>
    <t>MC9A12-1034</t>
  </si>
  <si>
    <t>N2516-6002RB</t>
  </si>
  <si>
    <t>Connecteurs PLUG_F_2</t>
  </si>
  <si>
    <t>09 0302 00 02</t>
  </si>
  <si>
    <t>Conn 2</t>
  </si>
  <si>
    <t>Connecteurs PLUG_M_2</t>
  </si>
  <si>
    <t>09 0301 00 02 </t>
  </si>
  <si>
    <t>Connecteurs PLUG_M_4</t>
  </si>
  <si>
    <t>09 0309 00 04 </t>
  </si>
  <si>
    <t>Conn 4</t>
  </si>
  <si>
    <t>Connecteurs PLUG_M_8</t>
  </si>
  <si>
    <t>09 0571 00 08 </t>
  </si>
  <si>
    <t>Conn 8</t>
  </si>
  <si>
    <t>Connecteurs SOCKET_F_2</t>
  </si>
  <si>
    <t>09 0304 00 02 </t>
  </si>
  <si>
    <t>Connecteurs SOCKET_F_4</t>
  </si>
  <si>
    <t>09 0312 00 04 </t>
  </si>
  <si>
    <t>Connecteurs SOCKET_F_8</t>
  </si>
  <si>
    <t>09 0474 00 08</t>
  </si>
  <si>
    <t>Connecteurs SOCKET_M_2</t>
  </si>
  <si>
    <t>09 0303 00 02 </t>
  </si>
  <si>
    <t>DEL jaune 3mm</t>
  </si>
  <si>
    <t>HLMP-1401</t>
  </si>
  <si>
    <t>DEL Yellow3</t>
  </si>
  <si>
    <t>DEL rouge 3mm</t>
  </si>
  <si>
    <t>HLMP-1301</t>
  </si>
  <si>
    <t>DEL Red3</t>
  </si>
  <si>
    <t>DEL verte 3mm</t>
  </si>
  <si>
    <t>HLMP-1503</t>
  </si>
  <si>
    <t>DEL Green3</t>
  </si>
  <si>
    <t>Diode générique</t>
  </si>
  <si>
    <t>1N4148</t>
  </si>
  <si>
    <t>Diode Zener 10V</t>
  </si>
  <si>
    <t>1N4740A</t>
  </si>
  <si>
    <t>Diode Zener 5,1V</t>
  </si>
  <si>
    <t>1N4733A</t>
  </si>
  <si>
    <t>Entretoise F-F</t>
  </si>
  <si>
    <t>05.03.103</t>
  </si>
  <si>
    <t>MECA</t>
  </si>
  <si>
    <t>Entretoise F-M</t>
  </si>
  <si>
    <t>05.13.141</t>
  </si>
  <si>
    <t>LEM</t>
  </si>
  <si>
    <t>LV 25-P</t>
  </si>
  <si>
    <t>LM317</t>
  </si>
  <si>
    <t>MAX 232</t>
  </si>
  <si>
    <t>Optocoupleur</t>
  </si>
  <si>
    <t>HCPL-2531</t>
  </si>
  <si>
    <t>HCPL-2630-000E</t>
  </si>
  <si>
    <t>HCPL-2630</t>
  </si>
  <si>
    <t>PIC 18F2580</t>
  </si>
  <si>
    <t>PIC18F2580-I/SP</t>
  </si>
  <si>
    <t>18F2580</t>
  </si>
  <si>
    <t>PIC 18F4580</t>
  </si>
  <si>
    <t>PIC18F4580-I/P</t>
  </si>
  <si>
    <t>18F4580</t>
  </si>
  <si>
    <t>Portes inverseuses</t>
  </si>
  <si>
    <t>HCF4069UBEY</t>
  </si>
  <si>
    <t>Portes NOR</t>
  </si>
  <si>
    <t>CD4001UBE</t>
  </si>
  <si>
    <t>Potentiomètre</t>
  </si>
  <si>
    <t>3309P-1-103</t>
  </si>
  <si>
    <t>10k</t>
  </si>
  <si>
    <t>Quartz 10m</t>
  </si>
  <si>
    <t>AS-10.000-18</t>
  </si>
  <si>
    <t>10Mhz</t>
  </si>
  <si>
    <t>Relais DPDT</t>
  </si>
  <si>
    <t>Résistance ¼W</t>
  </si>
  <si>
    <t>MF25 33R</t>
  </si>
  <si>
    <t>MCMF0W4FF1000A50</t>
  </si>
  <si>
    <t>MCF 0.25W 220R</t>
  </si>
  <si>
    <t>MCF 0.25W 330R</t>
  </si>
  <si>
    <t>MF25 360R</t>
  </si>
  <si>
    <t>MF25 510R</t>
  </si>
  <si>
    <t>RN60D1001F</t>
  </si>
  <si>
    <t>1k</t>
  </si>
  <si>
    <t>UPW25B5K0V</t>
  </si>
  <si>
    <t>5k</t>
  </si>
  <si>
    <t>MF25 10K</t>
  </si>
  <si>
    <t>MCF 0.25W 15K</t>
  </si>
  <si>
    <t>15k</t>
  </si>
  <si>
    <t>MF25 20K</t>
  </si>
  <si>
    <t>20k</t>
  </si>
  <si>
    <t>MCF 0.25W 47K</t>
  </si>
  <si>
    <t>47k</t>
  </si>
  <si>
    <t>Résistance 3W</t>
  </si>
  <si>
    <t>ROX3SJ12K</t>
  </si>
  <si>
    <t>12k</t>
  </si>
  <si>
    <t>ROX3SJ27K</t>
  </si>
  <si>
    <t>27k</t>
  </si>
  <si>
    <t>Support DIP28-7,54</t>
  </si>
  <si>
    <t>2227MC-28-03-F1</t>
  </si>
  <si>
    <t>DIP28-7,54</t>
  </si>
  <si>
    <t>Support DIP40-15,24</t>
  </si>
  <si>
    <t>2227MC-40-06-05-F1</t>
  </si>
  <si>
    <t>DIP40-15,24</t>
  </si>
  <si>
    <t>Support MAX232</t>
  </si>
  <si>
    <t>Support tranceiver</t>
  </si>
  <si>
    <t>808-AG11D-ESL-LF</t>
  </si>
  <si>
    <t>DIP8-7,54</t>
  </si>
  <si>
    <t>TRACO_20WI_DUAL</t>
  </si>
  <si>
    <t>TEN 20-2423WIN</t>
  </si>
  <si>
    <t>TEN 20-2423</t>
  </si>
  <si>
    <t>TRACO_8W_12V_DUAL</t>
  </si>
  <si>
    <t>TEN 8-1212</t>
  </si>
  <si>
    <t>Tranceiver CAN</t>
  </si>
  <si>
    <t>MCP2551-E/P</t>
  </si>
  <si>
    <t>MCP2551</t>
  </si>
  <si>
    <t>Transistor FET_N</t>
  </si>
  <si>
    <t>2N5484"D74Z</t>
  </si>
  <si>
    <t>T0-92</t>
  </si>
  <si>
    <t>Vis Boitiers</t>
  </si>
  <si>
    <t>1590WMS100BK</t>
  </si>
  <si>
    <t>Vis Entretoise</t>
  </si>
  <si>
    <t>M36 PRSTMCB100</t>
  </si>
  <si>
    <t>Total composant</t>
  </si>
  <si>
    <t>Prix unitaire</t>
  </si>
  <si>
    <t>Besoin</t>
  </si>
  <si>
    <t>pièce à
commander</t>
  </si>
  <si>
    <t>Prix</t>
  </si>
  <si>
    <t>Commandé en double</t>
  </si>
  <si>
    <t>Commandé en simple</t>
  </si>
  <si>
    <t>Temps d'appro long</t>
  </si>
  <si>
    <t>Pas commandé</t>
  </si>
  <si>
    <t>Problème commande</t>
  </si>
  <si>
    <t>TOTAUX</t>
  </si>
  <si>
    <t>Carte Interface</t>
  </si>
  <si>
    <t>Type</t>
  </si>
  <si>
    <t>emplacement</t>
  </si>
  <si>
    <t>nb pieces</t>
  </si>
  <si>
    <t>reference Farnell</t>
  </si>
  <si>
    <t>Condensateur</t>
  </si>
  <si>
    <t>C2</t>
  </si>
  <si>
    <t>8767122 </t>
  </si>
  <si>
    <t>C4,C13,C15,C17,C19,C21,C23</t>
  </si>
  <si>
    <t>1236677 </t>
  </si>
  <si>
    <t>C1,C5,C14,C16,C18,C20,C22,C24</t>
  </si>
  <si>
    <t>1834998 </t>
  </si>
  <si>
    <t>C3,C6,C7,C8,C9,C10,C11,C12,C25,C26,C27,C28,C29,C30,C31C32,C33</t>
  </si>
  <si>
    <t>1457659 </t>
  </si>
  <si>
    <t>Diode Jaune</t>
  </si>
  <si>
    <t>JAUNE</t>
  </si>
  <si>
    <t>D1,D2</t>
  </si>
  <si>
    <t>Diode Zener</t>
  </si>
  <si>
    <t>5V</t>
  </si>
  <si>
    <t>D3,D4,D5,D6,D7,D8,D9,D10,D11</t>
  </si>
  <si>
    <t>1861447 </t>
  </si>
  <si>
    <t>Connecteur</t>
  </si>
  <si>
    <t>P1,P2,P5,P6,P8</t>
  </si>
  <si>
    <t>1756826 </t>
  </si>
  <si>
    <t>HE10-16</t>
  </si>
  <si>
    <t>P3,P4</t>
  </si>
  <si>
    <t>1099257 </t>
  </si>
  <si>
    <t>P7,P9,P10,P12,P14,P15,P16, P17,P20,P21</t>
  </si>
  <si>
    <t>1756762 </t>
  </si>
  <si>
    <t>P11,P13,P18,P19,P22,P23,P24,P25,P26,P27,P28</t>
  </si>
  <si>
    <t>1360130 </t>
  </si>
  <si>
    <t>Résistance</t>
  </si>
  <si>
    <t>1k 0,25W</t>
  </si>
  <si>
    <t>R1,R2,R9,R16,R58,R59,R60,R61,R62,R63,R64</t>
  </si>
  <si>
    <t>1700237 </t>
  </si>
  <si>
    <t>100ohm 0,25W</t>
  </si>
  <si>
    <t>R3,R4,R12,R13,R15,R19,R20,R22,R27,R28,R30,R35,R36,R38,R42,R43,R44,R46,R47,R48,R50,R51,R52,R54,R55,R56</t>
  </si>
  <si>
    <t>9339043 </t>
  </si>
  <si>
    <t>33ohm 0,25W</t>
  </si>
  <si>
    <t>R5</t>
  </si>
  <si>
    <t>9339400 </t>
  </si>
  <si>
    <t>10k 0,25W</t>
  </si>
  <si>
    <t>R6,R7,R8</t>
  </si>
  <si>
    <t>9339060 </t>
  </si>
  <si>
    <t>20k 0,25W</t>
  </si>
  <si>
    <t>R11,R14</t>
  </si>
  <si>
    <t>9341498 </t>
  </si>
  <si>
    <t>5k 0,25W</t>
  </si>
  <si>
    <t>R10,R17,R18,R21,R24,R25,R26,R29,R32,R33,R34,R37,R40,R41</t>
  </si>
  <si>
    <t>9342010 </t>
  </si>
  <si>
    <t>5.1k....</t>
  </si>
  <si>
    <t>15k 0,25W</t>
  </si>
  <si>
    <t>R23,R31,R39</t>
  </si>
  <si>
    <t>9339191 </t>
  </si>
  <si>
    <t>330ohm 0,25W</t>
  </si>
  <si>
    <t>R45,R49,R53,R57</t>
  </si>
  <si>
    <t>9339418 </t>
  </si>
  <si>
    <t>RV1</t>
  </si>
  <si>
    <t>1689852 </t>
  </si>
  <si>
    <t>Traco</t>
  </si>
  <si>
    <t>U1</t>
  </si>
  <si>
    <t>LM</t>
  </si>
  <si>
    <t>LM324</t>
  </si>
  <si>
    <t>U2,U4,U5,U6,U7,U8</t>
  </si>
  <si>
    <t>U3</t>
  </si>
  <si>
    <t>Carte pédalier</t>
  </si>
  <si>
    <t>Emplacement</t>
  </si>
  <si>
    <t>Nb de pièces</t>
  </si>
  <si>
    <t>C1,</t>
  </si>
  <si>
    <t>C3</t>
  </si>
  <si>
    <t>C4</t>
  </si>
  <si>
    <t>C5</t>
  </si>
  <si>
    <t>Diode</t>
  </si>
  <si>
    <t>10V</t>
  </si>
  <si>
    <t>D3,D4,D5,D6</t>
  </si>
  <si>
    <t>MEZZA1, MEZZA2</t>
  </si>
  <si>
    <t>P1,P5,P7,P8</t>
  </si>
  <si>
    <t>P9</t>
  </si>
  <si>
    <t>10K 0,25W</t>
  </si>
  <si>
    <t>R1,R4</t>
  </si>
  <si>
    <t>R2,R3,R6,R8,R9,R10,R11</t>
  </si>
  <si>
    <t>100 ohm 0,25W</t>
  </si>
  <si>
    <t>R5,R7</t>
  </si>
  <si>
    <t>Trace</t>
  </si>
  <si>
    <t>LM358</t>
  </si>
  <si>
    <t>U2</t>
  </si>
  <si>
    <t>Carte LEM</t>
  </si>
  <si>
    <t>1000u C2v8</t>
  </si>
  <si>
    <t>C1</t>
  </si>
  <si>
    <t>P1</t>
  </si>
  <si>
    <t>P2</t>
  </si>
  <si>
    <t>12k 3W</t>
  </si>
  <si>
    <t>R1,R2,</t>
  </si>
  <si>
    <t>27k 3W</t>
  </si>
  <si>
    <t>R3,R4</t>
  </si>
  <si>
    <t>U1,U2,U3,U4</t>
  </si>
  <si>
    <t>Carte standard 28 DCDC</t>
  </si>
  <si>
    <t>C5,C7,C8,C12,C15,C17,C20</t>
  </si>
  <si>
    <t>C6,C9,C10,C11,C13,C14,C16</t>
  </si>
  <si>
    <t>C18</t>
  </si>
  <si>
    <t>C19</t>
  </si>
  <si>
    <t>Diode LED</t>
  </si>
  <si>
    <t>RED 3mm</t>
  </si>
  <si>
    <t>D1</t>
  </si>
  <si>
    <t>Pour RS232</t>
  </si>
  <si>
    <t>K1</t>
  </si>
  <si>
    <t>HE10-10</t>
  </si>
  <si>
    <t>MEZZA1,MEZZA2</t>
  </si>
  <si>
    <t>P1,P2,P3,P4,P5,P6,P7,P8,P9</t>
  </si>
  <si>
    <t>1K 0,25W</t>
  </si>
  <si>
    <t>R1,R2,R4</t>
  </si>
  <si>
    <t>47K 0,25W</t>
  </si>
  <si>
    <t>R3</t>
  </si>
  <si>
    <t>Traceiver CAN</t>
  </si>
  <si>
    <t>Programmateur</t>
  </si>
  <si>
    <t>Module Série</t>
  </si>
  <si>
    <t>MAX232</t>
  </si>
  <si>
    <t>U4</t>
  </si>
  <si>
    <t>PIC</t>
  </si>
  <si>
    <t>PIC18F2580</t>
  </si>
  <si>
    <t>U5</t>
  </si>
  <si>
    <t>TMH_1205S</t>
  </si>
  <si>
    <t>U6</t>
  </si>
  <si>
    <t>Quartz</t>
  </si>
  <si>
    <t>10M</t>
  </si>
  <si>
    <t>X1</t>
  </si>
  <si>
    <t>Carte standard 40</t>
  </si>
  <si>
    <t>C1,C4,C5,C7,C8,C12,C15,C18</t>
  </si>
  <si>
    <t>C6,C9,C10,C11,C13,C14,C16,C17</t>
  </si>
  <si>
    <t>he10-16d</t>
  </si>
  <si>
    <t>P1,P2,P3</t>
  </si>
  <si>
    <t>R1,R2</t>
  </si>
  <si>
    <t>PIC18F4580</t>
  </si>
  <si>
    <t>Carte contacteur</t>
  </si>
  <si>
    <t>C2,C4</t>
  </si>
  <si>
    <t>DIODE ?R3</t>
  </si>
  <si>
    <t>D1,D2,D3</t>
  </si>
  <si>
    <t>Relais</t>
  </si>
  <si>
    <t>RELAIS-DPDT</t>
  </si>
  <si>
    <t>K1,K2,K3</t>
  </si>
  <si>
    <t>P3</t>
  </si>
  <si>
    <t>Transistor</t>
  </si>
  <si>
    <t>FET_N</t>
  </si>
  <si>
    <t>Q1,Q2,Q3</t>
  </si>
  <si>
    <t>R3,R5,R7</t>
  </si>
  <si>
    <t>220ohm 0,25W</t>
  </si>
  <si>
    <t>R4,R6,R8</t>
  </si>
  <si>
    <t>Logique</t>
  </si>
  <si>
    <t>Carte moteur thermique</t>
  </si>
  <si>
    <t>??</t>
  </si>
  <si>
    <t>MEZZA1 MEZZA2</t>
  </si>
  <si>
    <t>Ampli Op</t>
  </si>
  <si>
    <t>Carte convertisseur drivers</t>
  </si>
  <si>
    <t>Condensateur C2</t>
  </si>
  <si>
    <t>C1,C5,C8,C10,C12,C14</t>
  </si>
  <si>
    <t>C2,C6</t>
  </si>
  <si>
    <t>C7,C9,C11,C13</t>
  </si>
  <si>
    <t>RED</t>
  </si>
  <si>
    <t>D2</t>
  </si>
  <si>
    <t>Connecteur SIL-2</t>
  </si>
  <si>
    <t>ALIM</t>
  </si>
  <si>
    <t>he10-14d</t>
  </si>
  <si>
    <t>P2,P4</t>
  </si>
  <si>
    <t>Connecteur SIL-7</t>
  </si>
  <si>
    <t>Interface</t>
  </si>
  <si>
    <t>R1,R3,R11,R12,R13,R14,R15,R16</t>
  </si>
  <si>
    <t>500ohm 0,25W</t>
  </si>
  <si>
    <t>R2,R4</t>
  </si>
  <si>
    <t>360ohm 0,25W</t>
  </si>
  <si>
    <t>R5,R6,R7,R8</t>
  </si>
  <si>
    <t>R9,R10</t>
  </si>
  <si>
    <t>Inverseur logique</t>
  </si>
  <si>
    <t>4069 (DIP14)</t>
  </si>
  <si>
    <t>HCPL2531 (DIP8)</t>
  </si>
  <si>
    <t>U4,U5</t>
  </si>
  <si>
    <t>HCPL2630 (DIP8)</t>
  </si>
  <si>
    <t>Carte test ldc</t>
  </si>
  <si>
    <t>P1,P2</t>
  </si>
  <si>
    <t>P6,P7,P8,P9</t>
  </si>
  <si>
    <t>Valeur ??</t>
  </si>
  <si>
    <t>RV1,RV2</t>
  </si>
  <si>
    <t>Bouton poussoir</t>
  </si>
  <si>
    <t>SW_PUSH</t>
  </si>
  <si>
    <t>SW1,SW2</t>
  </si>
  <si>
    <t>Carte test PIC</t>
  </si>
  <si>
    <t>3mm rouge</t>
  </si>
  <si>
    <t>D1,D2,D3,D4,D5,D6,D7,D8,D9,D10,D11,D12,D13,D14</t>
  </si>
  <si>
    <t>?? Valeur</t>
  </si>
  <si>
    <t>R1,R2,R3,R4,R5,R6,R7,R8,R9,R10,R11,R12,R13,R14</t>
  </si>
  <si>
    <t>Connecteurs</t>
  </si>
  <si>
    <t>Nombre de pin</t>
  </si>
  <si>
    <t>Placement</t>
  </si>
  <si>
    <t>Nombre</t>
  </si>
  <si>
    <t>Plug M</t>
  </si>
  <si>
    <t>Signal</t>
  </si>
  <si>
    <t>Receptacle F</t>
  </si>
  <si>
    <t>SIgnal</t>
  </si>
  <si>
    <t>Plug F</t>
  </si>
  <si>
    <t>Alim MP</t>
  </si>
  <si>
    <t>Receptacle M</t>
  </si>
  <si>
    <t>Boitiers</t>
  </si>
  <si>
    <t>Entretoise</t>
  </si>
  <si>
    <t>HAMMOND</t>
  </si>
  <si>
    <t>F-F</t>
  </si>
  <si>
    <t>SCHNEIDER</t>
  </si>
  <si>
    <t>F-M</t>
  </si>
  <si>
    <t>Câbles</t>
  </si>
  <si>
    <t>Fonction</t>
  </si>
  <si>
    <t>Quantité</t>
  </si>
  <si>
    <t>UdV</t>
  </si>
  <si>
    <t>Ref Fabricant</t>
  </si>
  <si>
    <t>Site</t>
  </si>
  <si>
    <t>Ethernet</t>
  </si>
  <si>
    <t>CAN</t>
  </si>
  <si>
    <t>100 m</t>
  </si>
  <si>
    <t>CAT6AUFTP4PRIC</t>
  </si>
  <si>
    <t>OMBILICABLE</t>
  </si>
  <si>
    <t>Souple</t>
  </si>
  <si>
    <t>MP</t>
  </si>
  <si>
    <t>Bobine 30m</t>
  </si>
  <si>
    <t>1897C SL005</t>
  </si>
  <si>
    <t>FARNELL</t>
  </si>
  <si>
    <t>Référence EPSA</t>
  </si>
  <si>
    <t>Référence Farnell</t>
  </si>
  <si>
    <t>Prix UdV</t>
  </si>
  <si>
    <t>Prix pour la carte</t>
  </si>
  <si>
    <t>C1,C5,C14,C16,C18,C20,
C22,C24</t>
  </si>
  <si>
    <t>C3,C6,C7,C8,C9,C10,C11,C12
C25,C26,C27,C28,C29,C30,C31
C32,C33</t>
  </si>
  <si>
    <t>D3,D4,D5,D6,D7,D8,D9,D10,
D11</t>
  </si>
  <si>
    <t>P7,P9,P10,P12,P14,P15,P16,
P17,P20,P21</t>
  </si>
  <si>
    <t>R3,R4,R12,R13,R15,R19,R20,
R22,R27,R28,R30,R35,R36,R38
R42,R43,R44,R46,R47,R48,R50
R51,R52,R54,R55,R56</t>
  </si>
  <si>
    <t>R10,R17,R18,R21,R24,R25,R26
R29,R32,R33,R34,R37,R40,R41</t>
  </si>
  <si>
    <t>R1,R3,R11,R12,R13,R14,R15
R16</t>
  </si>
  <si>
    <t>???</t>
  </si>
  <si>
    <t>LED(Diamètre couleur ?)</t>
  </si>
  <si>
    <t>D1,D2,D3,D4,D5,D6,D7,D8,D9
D10,D11,D12,D13,D14</t>
  </si>
  <si>
    <t>R1,R2,R3,R4,R5,R6,R7,R8,R9
R10,R11,R12,R13,R14</t>
  </si>
  <si>
    <t>RED (?? Diamètre)</t>
  </si>
  <si>
    <t>C6,C9,C10,C11,C13,C14,C16,
C17</t>
  </si>
  <si>
    <t>RED (?diamètre)</t>
  </si>
</sst>
</file>

<file path=xl/styles.xml><?xml version="1.0" encoding="utf-8"?>
<styleSheet xmlns="http://schemas.openxmlformats.org/spreadsheetml/2006/main">
  <numFmts count="5">
    <numFmt formatCode="GENERAL" numFmtId="164"/>
    <numFmt formatCode="_-* #,##0.00&quot; €&quot;_-;\-* #,##0.00&quot; €&quot;_-;_-* \-??&quot; €&quot;_-;_-@_-" numFmtId="165"/>
    <numFmt formatCode="_-* #,##0.000&quot; €&quot;_-;\-* #,##0.000&quot; €&quot;_-;_-* \-??&quot; €&quot;_-;_-@_-" numFmtId="166"/>
    <numFmt formatCode="_-* #,##0.000&quot; €&quot;_-;\-* #,##0.000&quot; €&quot;_-;_-* \-???&quot; €&quot;_-;_-@_-" numFmtId="167"/>
    <numFmt formatCode="GENERAL" numFmtId="168"/>
  </numFmts>
  <fonts count="9">
    <font>
      <name val="Calibri"/>
      <charset val="1"/>
      <family val="2"/>
      <color rgb="00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2"/>
      <b val="true"/>
      <color rgb="00000000"/>
      <sz val="14"/>
    </font>
    <font>
      <name val="Calibri"/>
      <charset val="1"/>
      <family val="2"/>
      <b val="true"/>
      <color rgb="00000000"/>
      <sz val="12"/>
    </font>
    <font>
      <name val="Calibri"/>
      <charset val="1"/>
      <family val="2"/>
      <b val="true"/>
      <color rgb="00000000"/>
      <sz val="16"/>
    </font>
    <font>
      <name val="Calibri"/>
      <charset val="1"/>
      <family val="2"/>
      <b val="true"/>
      <color rgb="00000000"/>
      <sz val="11"/>
    </font>
    <font>
      <name val="Calibri"/>
      <charset val="1"/>
      <family val="2"/>
      <sz val="11"/>
    </font>
  </fonts>
  <fills count="8">
    <fill>
      <patternFill patternType="none"/>
    </fill>
    <fill>
      <patternFill patternType="gray125"/>
    </fill>
    <fill>
      <patternFill patternType="solid">
        <fgColor rgb="00FF0000"/>
        <bgColor rgb="00993300"/>
      </patternFill>
    </fill>
    <fill>
      <patternFill patternType="solid">
        <fgColor rgb="00FFFF00"/>
        <bgColor rgb="00FFFF00"/>
      </patternFill>
    </fill>
    <fill>
      <patternFill patternType="solid">
        <fgColor rgb="0000B0F0"/>
        <bgColor rgb="0033CCCC"/>
      </patternFill>
    </fill>
    <fill>
      <patternFill patternType="solid">
        <fgColor rgb="0092D050"/>
        <bgColor rgb="00C0C0C0"/>
      </patternFill>
    </fill>
    <fill>
      <patternFill patternType="solid">
        <fgColor rgb="00E46C0A"/>
        <bgColor rgb="00FF9900"/>
      </patternFill>
    </fill>
    <fill>
      <patternFill patternType="solid">
        <fgColor rgb="00FFFFFF"/>
        <bgColor rgb="00FFFFCC"/>
      </patternFill>
    </fill>
  </fills>
  <borders count="16">
    <border diagonalDown="false" diagonalUp="false">
      <left/>
      <right/>
      <top/>
      <bottom/>
      <diagonal/>
    </border>
    <border diagonalDown="false" diagonalUp="false">
      <left style="thin"/>
      <right/>
      <top style="thin"/>
      <bottom style="thin"/>
      <diagonal/>
    </border>
    <border diagonalDown="false" diagonalUp="false">
      <left style="thin"/>
      <right style="thin"/>
      <top style="thin"/>
      <bottom style="thin"/>
      <diagonal/>
    </border>
    <border diagonalDown="false" diagonalUp="false">
      <left/>
      <right/>
      <top style="thin"/>
      <bottom style="thin"/>
      <diagonal/>
    </border>
    <border diagonalDown="false" diagonalUp="false">
      <left style="thin"/>
      <right/>
      <top/>
      <bottom/>
      <diagonal/>
    </border>
    <border diagonalDown="false" diagonalUp="false">
      <left style="thin"/>
      <right style="thin"/>
      <top/>
      <bottom/>
      <diagonal/>
    </border>
    <border diagonalDown="false" diagonalUp="false">
      <left/>
      <right style="thin"/>
      <top/>
      <bottom/>
      <diagonal/>
    </border>
    <border diagonalDown="false" diagonalUp="false">
      <left style="thin"/>
      <right style="thick"/>
      <top/>
      <bottom/>
      <diagonal/>
    </border>
    <border diagonalDown="false" diagonalUp="false">
      <left/>
      <right style="thin"/>
      <top/>
      <bottom style="thin"/>
      <diagonal/>
    </border>
    <border diagonalDown="false" diagonalUp="false">
      <left style="thin"/>
      <right/>
      <top/>
      <bottom style="thin"/>
      <diagonal/>
    </border>
    <border diagonalDown="false" diagonalUp="false">
      <left style="thin"/>
      <right style="thin"/>
      <top/>
      <bottom style="thin"/>
      <diagonal/>
    </border>
    <border diagonalDown="false" diagonalUp="false">
      <left/>
      <right/>
      <top/>
      <bottom style="thin"/>
      <diagonal/>
    </border>
    <border diagonalDown="false" diagonalUp="false">
      <left style="thin"/>
      <right style="thick"/>
      <top/>
      <bottom style="thin"/>
      <diagonal/>
    </border>
    <border diagonalDown="false" diagonalUp="false">
      <left/>
      <right style="thin"/>
      <top style="thin"/>
      <bottom style="thin"/>
      <diagonal/>
    </border>
    <border diagonalDown="false" diagonalUp="false">
      <left/>
      <right style="thin"/>
      <top style="thin"/>
      <bottom/>
      <diagonal/>
    </border>
    <border diagonalDown="false" diagonalUp="false">
      <left style="medium"/>
      <right style="medium"/>
      <top style="medium"/>
      <bottom style="medium"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true" applyBorder="true" applyFont="true" applyProtection="true" borderId="0" fillId="0" fontId="0" numFmtId="165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78">
    <xf applyAlignment="false" applyBorder="false" applyFont="false" applyProtection="false" borderId="0" fillId="0" fontId="0" numFmtId="164" xfId="0"/>
    <xf applyAlignment="false" applyBorder="false" applyFont="true" applyProtection="false" borderId="0" fillId="2" fontId="0" numFmtId="164" xfId="0"/>
    <xf applyAlignment="false" applyBorder="false" applyFont="false" applyProtection="false" borderId="0" fillId="0" fontId="0" numFmtId="164" xfId="0"/>
    <xf applyAlignment="true" applyBorder="true" applyFont="true" applyProtection="false" borderId="0" fillId="0" fontId="4" numFmtId="164" xfId="0">
      <alignment horizontal="center" indent="0" shrinkToFit="false" textRotation="0" vertical="bottom" wrapText="false"/>
    </xf>
    <xf applyAlignment="true" applyBorder="true" applyFont="true" applyProtection="false" borderId="0" fillId="0" fontId="4" numFmtId="164" xfId="0">
      <alignment horizontal="center" indent="0" shrinkToFit="false" textRotation="0" vertical="center" wrapText="false"/>
    </xf>
    <xf applyAlignment="true" applyBorder="true" applyFont="true" applyProtection="false" borderId="0" fillId="0" fontId="5" numFmtId="164" xfId="0">
      <alignment horizontal="center" indent="0" shrinkToFit="false" textRotation="0" vertical="bottom" wrapText="false"/>
    </xf>
    <xf applyAlignment="true" applyBorder="false" applyFont="true" applyProtection="false" borderId="0" fillId="0" fontId="4" numFmtId="164" xfId="0">
      <alignment horizontal="center" indent="0" shrinkToFit="false" textRotation="0" vertical="bottom" wrapText="false"/>
    </xf>
    <xf applyAlignment="false" applyBorder="true" applyFont="true" applyProtection="false" borderId="0" fillId="0" fontId="4" numFmtId="164" xfId="0"/>
    <xf applyAlignment="true" applyBorder="true" applyFont="true" applyProtection="false" borderId="0" fillId="0" fontId="6" numFmtId="164" xfId="0">
      <alignment horizontal="center" indent="0" shrinkToFit="false" textRotation="0" vertical="bottom" wrapText="false"/>
    </xf>
    <xf applyAlignment="true" applyBorder="false" applyFont="true" applyProtection="false" borderId="0" fillId="0" fontId="7" numFmtId="164" xfId="0">
      <alignment horizontal="center" indent="0" shrinkToFit="false" textRotation="0" vertical="bottom" wrapText="true"/>
    </xf>
    <xf applyAlignment="true" applyBorder="true" applyFont="true" applyProtection="false" borderId="0" fillId="0" fontId="7" numFmtId="164" xfId="0">
      <alignment horizontal="center" indent="0" shrinkToFit="false" textRotation="0" vertical="bottom" wrapText="true"/>
    </xf>
    <xf applyAlignment="true" applyBorder="true" applyFont="true" applyProtection="false" borderId="0" fillId="0" fontId="7" numFmtId="164" xfId="0">
      <alignment horizontal="center" indent="0" shrinkToFit="false" textRotation="0" vertical="bottom" wrapText="true"/>
    </xf>
    <xf applyAlignment="false" applyBorder="true" applyFont="true" applyProtection="false" borderId="1" fillId="0" fontId="7" numFmtId="164" xfId="0"/>
    <xf applyAlignment="false" applyBorder="true" applyFont="true" applyProtection="false" borderId="2" fillId="0" fontId="7" numFmtId="164" xfId="0"/>
    <xf applyAlignment="true" applyBorder="true" applyFont="true" applyProtection="false" borderId="3" fillId="0" fontId="7" numFmtId="164" xfId="0">
      <alignment horizontal="center" indent="0" shrinkToFit="false" textRotation="0" vertical="bottom" wrapText="false"/>
    </xf>
    <xf applyAlignment="true" applyBorder="true" applyFont="true" applyProtection="false" borderId="1" fillId="0" fontId="7" numFmtId="164" xfId="0">
      <alignment horizontal="center" indent="0" shrinkToFit="false" textRotation="0" vertical="bottom" wrapText="false"/>
    </xf>
    <xf applyAlignment="false" applyBorder="true" applyFont="false" applyProtection="false" borderId="0" fillId="0" fontId="0" numFmtId="164" xfId="0"/>
    <xf applyAlignment="false" applyBorder="true" applyFont="true" applyProtection="false" borderId="4" fillId="0" fontId="0" numFmtId="164" xfId="0"/>
    <xf applyAlignment="false" applyBorder="true" applyFont="true" applyProtection="false" borderId="5" fillId="0" fontId="0" numFmtId="164" xfId="0"/>
    <xf applyAlignment="true" applyBorder="true" applyFont="true" applyProtection="false" borderId="5" fillId="0" fontId="0" numFmtId="164" xfId="0">
      <alignment horizontal="left" indent="0" shrinkToFit="false" textRotation="0" vertical="bottom" wrapText="false"/>
    </xf>
    <xf applyAlignment="true" applyBorder="true" applyFont="true" applyProtection="true" borderId="0" fillId="0" fontId="0" numFmtId="165" xfId="17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4" fillId="0" fontId="0" numFmtId="166" xfId="0"/>
    <xf applyAlignment="false" applyBorder="false" applyFont="false" applyProtection="false" borderId="0" fillId="0" fontId="0" numFmtId="167" xfId="0"/>
    <xf applyAlignment="false" applyBorder="true" applyFont="false" applyProtection="false" borderId="0" fillId="0" fontId="0" numFmtId="167" xfId="0"/>
    <xf applyAlignment="false" applyBorder="true" applyFont="true" applyProtection="false" borderId="4" fillId="0" fontId="8" numFmtId="164" xfId="0"/>
    <xf applyAlignment="false" applyBorder="true" applyFont="true" applyProtection="false" borderId="5" fillId="0" fontId="8" numFmtId="164" xfId="0"/>
    <xf applyAlignment="false" applyBorder="true" applyFont="false" applyProtection="false" borderId="0" fillId="0" fontId="0" numFmtId="164" xfId="0"/>
    <xf applyAlignment="false" applyBorder="true" applyFont="true" applyProtection="false" borderId="4" fillId="3" fontId="8" numFmtId="164" xfId="0"/>
    <xf applyAlignment="false" applyBorder="true" applyFont="true" applyProtection="false" borderId="5" fillId="3" fontId="8" numFmtId="164" xfId="0"/>
    <xf applyAlignment="true" applyBorder="true" applyFont="true" applyProtection="true" borderId="0" fillId="0" fontId="0" numFmtId="166" xfId="17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4" fillId="3" fontId="0" numFmtId="164" xfId="0"/>
    <xf applyAlignment="false" applyBorder="true" applyFont="false" applyProtection="false" borderId="5" fillId="3" fontId="0" numFmtId="164" xfId="0"/>
    <xf applyAlignment="false" applyBorder="true" applyFont="true" applyProtection="false" borderId="6" fillId="0" fontId="0" numFmtId="164" xfId="0"/>
    <xf applyAlignment="true" applyBorder="true" applyFont="true" applyProtection="true" borderId="6" fillId="0" fontId="0" numFmtId="165" xfId="17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4" fillId="0" fontId="0" numFmtId="166" xfId="0"/>
    <xf applyAlignment="false" applyBorder="true" applyFont="true" applyProtection="false" borderId="5" fillId="3" fontId="0" numFmtId="164" xfId="0"/>
    <xf applyAlignment="true" applyBorder="true" applyFont="true" applyProtection="true" borderId="6" fillId="0" fontId="0" numFmtId="166" xfId="17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5" fillId="0" fontId="0" numFmtId="164" xfId="0"/>
    <xf applyAlignment="false" applyBorder="true" applyFont="true" applyProtection="false" borderId="4" fillId="0" fontId="0" numFmtId="164" xfId="0"/>
    <xf applyAlignment="false" applyBorder="true" applyFont="false" applyProtection="false" borderId="7" fillId="0" fontId="0" numFmtId="166" xfId="0"/>
    <xf applyAlignment="false" applyBorder="true" applyFont="true" applyProtection="false" borderId="8" fillId="0" fontId="0" numFmtId="164" xfId="0"/>
    <xf applyAlignment="false" applyBorder="true" applyFont="false" applyProtection="false" borderId="9" fillId="0" fontId="0" numFmtId="164" xfId="0"/>
    <xf applyAlignment="false" applyBorder="true" applyFont="true" applyProtection="false" borderId="10" fillId="0" fontId="0" numFmtId="164" xfId="0"/>
    <xf applyAlignment="false" applyBorder="true" applyFont="false" applyProtection="false" borderId="11" fillId="0" fontId="0" numFmtId="164" xfId="0"/>
    <xf applyAlignment="true" applyBorder="true" applyFont="true" applyProtection="true" borderId="8" fillId="0" fontId="0" numFmtId="165" xfId="17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12" fillId="0" fontId="0" numFmtId="166" xfId="0"/>
    <xf applyAlignment="false" applyBorder="false" applyFont="true" applyProtection="false" borderId="0" fillId="0" fontId="7" numFmtId="164" xfId="0"/>
    <xf applyAlignment="false" applyBorder="false" applyFont="true" applyProtection="false" borderId="0" fillId="0" fontId="7" numFmtId="167" xfId="0"/>
    <xf applyAlignment="false" applyBorder="true" applyFont="true" applyProtection="false" borderId="0" fillId="0" fontId="7" numFmtId="164" xfId="0"/>
    <xf applyAlignment="true" applyBorder="true" applyFont="true" applyProtection="true" borderId="0" fillId="0" fontId="7" numFmtId="165" xfId="17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0" fillId="0" fontId="7" numFmtId="167" xfId="0"/>
    <xf applyAlignment="true" applyBorder="false" applyFont="true" applyProtection="false" borderId="0" fillId="0" fontId="7" numFmtId="164" xfId="0">
      <alignment horizontal="center" indent="0" shrinkToFit="false" textRotation="0" vertical="bottom" wrapText="false"/>
    </xf>
    <xf applyAlignment="true" applyBorder="true" applyFont="true" applyProtection="false" borderId="0" fillId="0" fontId="7" numFmtId="164" xfId="0">
      <alignment horizontal="center" indent="0" shrinkToFit="false" textRotation="0" vertical="bottom" wrapText="false"/>
    </xf>
    <xf applyAlignment="true" applyBorder="true" applyFont="true" applyProtection="false" borderId="13" fillId="0" fontId="7" numFmtId="164" xfId="0">
      <alignment horizontal="center" indent="0" shrinkToFit="false" textRotation="0" vertical="bottom" wrapText="false"/>
    </xf>
    <xf applyAlignment="true" applyBorder="true" applyFont="true" applyProtection="false" borderId="0" fillId="0" fontId="7" numFmtId="164" xfId="0">
      <alignment horizontal="center" indent="0" shrinkToFit="false" textRotation="0" vertical="bottom" wrapText="false"/>
    </xf>
    <xf applyAlignment="false" applyBorder="true" applyFont="true" applyProtection="false" borderId="4" fillId="4" fontId="0" numFmtId="164" xfId="0"/>
    <xf applyAlignment="true" applyBorder="true" applyFont="true" applyProtection="true" borderId="14" fillId="0" fontId="0" numFmtId="165" xfId="17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8" xfId="0"/>
    <xf applyAlignment="false" applyBorder="false" applyFont="false" applyProtection="false" borderId="0" fillId="0" fontId="0" numFmtId="165" xfId="0"/>
    <xf applyAlignment="false" applyBorder="false" applyFont="false" applyProtection="false" borderId="0" fillId="5" fontId="0" numFmtId="164" xfId="0"/>
    <xf applyAlignment="false" applyBorder="false" applyFont="false" applyProtection="false" borderId="0" fillId="4" fontId="0" numFmtId="164" xfId="0"/>
    <xf applyAlignment="false" applyBorder="true" applyFont="true" applyProtection="false" borderId="4" fillId="4" fontId="8" numFmtId="164" xfId="0"/>
    <xf applyAlignment="false" applyBorder="false" applyFont="false" applyProtection="false" borderId="0" fillId="6" fontId="0" numFmtId="164" xfId="0"/>
    <xf applyAlignment="false" applyBorder="true" applyFont="false" applyProtection="false" borderId="15" fillId="0" fontId="0" numFmtId="164" xfId="0"/>
    <xf applyAlignment="false" applyBorder="true" applyFont="true" applyProtection="false" borderId="5" fillId="6" fontId="0" numFmtId="164" xfId="0"/>
    <xf applyAlignment="false" applyBorder="true" applyFont="true" applyProtection="false" borderId="5" fillId="5" fontId="0" numFmtId="164" xfId="0"/>
    <xf applyAlignment="false" applyBorder="true" applyFont="true" applyProtection="false" borderId="4" fillId="5" fontId="0" numFmtId="164" xfId="0"/>
    <xf applyAlignment="false" applyBorder="true" applyFont="true" applyProtection="false" borderId="5" fillId="2" fontId="0" numFmtId="164" xfId="0"/>
    <xf applyAlignment="false" applyBorder="true" applyFont="true" applyProtection="false" borderId="5" fillId="4" fontId="0" numFmtId="164" xfId="0"/>
    <xf applyAlignment="false" applyBorder="true" applyFont="true" applyProtection="false" borderId="6" fillId="5" fontId="0" numFmtId="164" xfId="0"/>
    <xf applyAlignment="false" applyBorder="true" applyFont="true" applyProtection="false" borderId="8" fillId="5" fontId="0" numFmtId="164" xfId="0"/>
    <xf applyAlignment="false" applyBorder="false" applyFont="true" applyProtection="false" borderId="0" fillId="0" fontId="0" numFmtId="164" xfId="0"/>
    <xf applyAlignment="true" applyBorder="false" applyFont="true" applyProtection="false" borderId="0" fillId="0" fontId="0" numFmtId="164" xfId="0">
      <alignment horizontal="general" indent="0" shrinkToFit="false" textRotation="0" vertical="bottom" wrapText="true"/>
    </xf>
    <xf applyAlignment="true" applyBorder="false" applyFont="false" applyProtection="false" borderId="0" fillId="0" fontId="0" numFmtId="164" xfId="0">
      <alignment horizontal="left" indent="0" shrinkToFit="false" textRotation="0" vertical="bottom" wrapText="false"/>
    </xf>
    <xf applyAlignment="false" applyBorder="false" applyFont="true" applyProtection="false" borderId="0" fillId="3" fontId="0" numFmtId="164" xfId="0"/>
    <xf applyAlignment="false" applyBorder="false" applyFont="true" applyProtection="false" borderId="0" fillId="7" fontId="0" numFmtId="164" xfId="0"/>
    <xf applyAlignment="true" applyBorder="false" applyFont="true" applyProtection="false" borderId="0" fillId="0" fontId="0" numFmtId="164" xfId="0">
      <alignment horizontal="general" indent="0" shrinkToFit="false" textRotation="0" vertical="bottom" wrapText="true"/>
    </xf>
    <xf applyAlignment="true" applyBorder="true" applyFont="true" applyProtection="false" borderId="0" fillId="0" fontId="0" numFmtId="164" xfId="0">
      <alignment horizontal="general" indent="0" shrinkToFit="false" textRotation="0" vertical="bottom" wrapText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B0F0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2D050"/>
      <rgbColor rgb="00FFCC00"/>
      <rgbColor rgb="00FF9900"/>
      <rgbColor rgb="00E46C0A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sharedStrings" Target="sharedStrings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://fr.farnell.com/panasonic/eca1cam101x/condensateur-100uf-16v/dp/8767122" TargetMode="External"/><Relationship Id="rId2" Type="http://schemas.openxmlformats.org/officeDocument/2006/relationships/hyperlink" Target="http://fr.farnell.com/multicomp/np63v105m5x11/condensateur-n-p-1-0uf-63v/dp/1236677" TargetMode="External"/><Relationship Id="rId3" Type="http://schemas.openxmlformats.org/officeDocument/2006/relationships/hyperlink" Target="http://fr.farnell.com/vishay-bc-components/d270g20c0gh63l2r/condensateur-disc-100v-27pf/dp/1834998" TargetMode="External"/><Relationship Id="rId4" Type="http://schemas.openxmlformats.org/officeDocument/2006/relationships/hyperlink" Target="http://fr.farnell.com/kemet/c320c334m5u5ta/condensateur-330nf-50v-z5u-2-5mmp/dp/1457659" TargetMode="External"/><Relationship Id="rId5" Type="http://schemas.openxmlformats.org/officeDocument/2006/relationships/hyperlink" Target="http://fr.farnell.com/multicomp/1n4733a/diode-zener-1w-5-1v-do-41/dp/1861447" TargetMode="External"/><Relationship Id="rId6" Type="http://schemas.openxmlformats.org/officeDocument/2006/relationships/hyperlink" Target="http://fr.farnell.com/molex/22-23-2081/embase-male-2-54mm-8-voies/dp/1756826" TargetMode="External"/><Relationship Id="rId7" Type="http://schemas.openxmlformats.org/officeDocument/2006/relationships/hyperlink" Target="http://fr.farnell.com/multicomp/mc9a12-1634/embase-m-he10-droit-16v/dp/1099257" TargetMode="External"/><Relationship Id="rId8" Type="http://schemas.openxmlformats.org/officeDocument/2006/relationships/hyperlink" Target="http://fr.farnell.com/molex/09-65-2048/embase-male-3-96mm-kk-4-voies/dp/1756762" TargetMode="External"/><Relationship Id="rId9" Type="http://schemas.openxmlformats.org/officeDocument/2006/relationships/hyperlink" Target="http://fr.farnell.com/molex/22-29-2021/embase-male-kk-droite-2-voies/dp/1360130" TargetMode="External"/><Relationship Id="rId10" Type="http://schemas.openxmlformats.org/officeDocument/2006/relationships/hyperlink" Target="http://fr.farnell.com/multicomp/mcre000037/resistance-0-25w-5-1k/dp/1700237" TargetMode="External"/><Relationship Id="rId11" Type="http://schemas.openxmlformats.org/officeDocument/2006/relationships/hyperlink" Target="http://fr.farnell.com/multicomp/mcf-0-25w-100r/resistance-0-25w-5-100r/dp/9339043" TargetMode="External"/><Relationship Id="rId12" Type="http://schemas.openxmlformats.org/officeDocument/2006/relationships/hyperlink" Target="http://fr.farnell.com/multicomp/mcf-0-25w-33r/resistance-0-25w-5-33r/dp/9339400" TargetMode="External"/><Relationship Id="rId13" Type="http://schemas.openxmlformats.org/officeDocument/2006/relationships/hyperlink" Target="http://fr.farnell.com/multicomp/mcf-0-25w-10k/resistance-0-25w-5-10k/dp/9339060" TargetMode="External"/><Relationship Id="rId14" Type="http://schemas.openxmlformats.org/officeDocument/2006/relationships/hyperlink" Target="http://fr.farnell.com/multicomp/mf25-20k/resistance-0-25w-1-20k/dp/9341498" TargetMode="External"/><Relationship Id="rId15" Type="http://schemas.openxmlformats.org/officeDocument/2006/relationships/hyperlink" Target="http://fr.farnell.com/multicomp/mf25-5k1/resistance-0-25w-1-5k1/dp/9342010" TargetMode="External"/><Relationship Id="rId16" Type="http://schemas.openxmlformats.org/officeDocument/2006/relationships/hyperlink" Target="http://fr.farnell.com/multicomp/mcf-0-25w-15k/resistance-0-25w-5-15k/dp/9339191" TargetMode="External"/><Relationship Id="rId17" Type="http://schemas.openxmlformats.org/officeDocument/2006/relationships/hyperlink" Target="http://fr.farnell.com/multicomp/mcf-0-25w-330r/resistance-0-25w-5-330r/dp/9339418" TargetMode="External"/><Relationship Id="rId18" Type="http://schemas.openxmlformats.org/officeDocument/2006/relationships/hyperlink" Target="http://fr.farnell.com/bourns/3309p-1-103/trimmer-10k-9mm/dp/1689852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R89"/>
  <sheetViews>
    <sheetView colorId="64" defaultGridColor="true" rightToLeft="false" showFormulas="false" showGridLines="true" showOutlineSymbols="true" showRowColHeaders="true" showZeros="true" tabSelected="false" topLeftCell="A64" view="normal" windowProtection="true" workbookViewId="0" zoomScale="100" zoomScaleNormal="100" zoomScalePageLayoutView="100">
      <pane activePane="topRight" topLeftCell="H64" xSplit="7" ySplit="0"/>
      <selection activeCell="A64" activeCellId="0" pane="topLeft" sqref="A64"/>
      <selection activeCell="D69" activeCellId="0" pane="topRight" sqref="D69"/>
    </sheetView>
  </sheetViews>
  <cols>
    <col collapsed="false" hidden="false" max="1" min="1" style="0" width="27.6470588235294"/>
    <col collapsed="false" hidden="false" max="2" min="2" style="0" width="11.1725490196078"/>
    <col collapsed="false" hidden="false" max="3" min="3" style="0" width="16.0470588235294"/>
    <col collapsed="false" hidden="false" max="4" min="4" style="0" width="11.6"/>
    <col collapsed="false" hidden="false" max="5" min="5" style="0" width="6.73333333333333"/>
    <col collapsed="false" hidden="false" max="7" min="6" style="0" width="9.45882352941177"/>
    <col collapsed="false" hidden="false" max="8" min="8" style="0" width="18.3333333333333"/>
    <col collapsed="false" hidden="false" max="9" min="9" style="0" width="14.1843137254902"/>
    <col collapsed="false" hidden="false" max="10" min="10" style="0" width="10.6196078431373"/>
    <col collapsed="false" hidden="false" max="11" min="11" style="0" width="18.3333333333333"/>
    <col collapsed="false" hidden="false" max="12" min="12" style="0" width="14.1843137254902"/>
    <col collapsed="false" hidden="false" max="13" min="13" style="0" width="10.6196078431373"/>
    <col collapsed="false" hidden="false" max="14" min="14" style="0" width="18.3333333333333"/>
    <col collapsed="false" hidden="false" max="15" min="15" style="0" width="14.1843137254902"/>
    <col collapsed="false" hidden="false" max="16" min="16" style="0" width="10.6196078431373"/>
    <col collapsed="false" hidden="false" max="17" min="17" style="0" width="18.3333333333333"/>
    <col collapsed="false" hidden="false" max="18" min="18" style="0" width="14.1843137254902"/>
    <col collapsed="false" hidden="false" max="19" min="19" style="0" width="10.6196078431373"/>
    <col collapsed="false" hidden="false" max="20" min="20" style="0" width="18.3333333333333"/>
    <col collapsed="false" hidden="false" max="21" min="21" style="0" width="14.1843137254902"/>
    <col collapsed="false" hidden="false" max="22" min="22" style="0" width="10.6196078431373"/>
    <col collapsed="false" hidden="false" max="23" min="23" style="0" width="18.3333333333333"/>
    <col collapsed="false" hidden="false" max="24" min="24" style="0" width="14.1843137254902"/>
    <col collapsed="false" hidden="false" max="25" min="25" style="0" width="10.6196078431373"/>
    <col collapsed="false" hidden="false" max="26" min="26" style="0" width="18.3333333333333"/>
    <col collapsed="false" hidden="false" max="27" min="27" style="0" width="14.1843137254902"/>
    <col collapsed="false" hidden="false" max="28" min="28" style="0" width="10.6196078431373"/>
    <col collapsed="false" hidden="false" max="29" min="29" style="0" width="18.3333333333333"/>
    <col collapsed="false" hidden="false" max="30" min="30" style="0" width="14.1843137254902"/>
    <col collapsed="false" hidden="false" max="31" min="31" style="0" width="10.6196078431373"/>
    <col collapsed="false" hidden="false" max="32" min="32" style="0" width="18.3333333333333"/>
    <col collapsed="false" hidden="false" max="33" min="33" style="0" width="14.1843137254902"/>
    <col collapsed="false" hidden="false" max="34" min="34" style="0" width="10.6196078431373"/>
    <col collapsed="false" hidden="false" max="35" min="35" style="0" width="18.3333333333333"/>
    <col collapsed="false" hidden="false" max="36" min="36" style="0" width="14.1843137254902"/>
    <col collapsed="false" hidden="false" max="37" min="37" style="0" width="10.6196078431373"/>
    <col collapsed="false" hidden="false" max="38" min="38" style="0" width="14.6117647058824"/>
    <col collapsed="false" hidden="false" max="39" min="39" style="0" width="14.1843137254902"/>
    <col collapsed="false" hidden="false" max="1025" min="40" style="0" width="10.6196078431373"/>
  </cols>
  <sheetData>
    <row collapsed="false" customFormat="false" customHeight="false" hidden="false" ht="14" outlineLevel="0" r="1">
      <c r="B1" s="0" t="s">
        <v>0</v>
      </c>
      <c r="C1" s="0" t="s">
        <v>1</v>
      </c>
    </row>
    <row collapsed="false" customFormat="false" customHeight="false" hidden="false" ht="14" outlineLevel="0" r="2">
      <c r="B2" s="0" t="s">
        <v>2</v>
      </c>
      <c r="W2" s="1" t="s">
        <v>3</v>
      </c>
      <c r="Z2" s="1" t="s">
        <v>4</v>
      </c>
      <c r="AC2" s="2"/>
      <c r="AF2" s="2"/>
      <c r="AI2" s="2"/>
    </row>
    <row collapsed="false" customFormat="false" customHeight="false" hidden="false" ht="17.6" outlineLevel="0" r="3">
      <c r="H3" s="3" t="s">
        <v>5</v>
      </c>
      <c r="I3" s="3"/>
      <c r="J3" s="3"/>
      <c r="K3" s="3" t="s">
        <v>6</v>
      </c>
      <c r="L3" s="3"/>
      <c r="M3" s="3"/>
      <c r="N3" s="3" t="s">
        <v>7</v>
      </c>
      <c r="O3" s="3"/>
      <c r="P3" s="3"/>
      <c r="Q3" s="3" t="s">
        <v>8</v>
      </c>
      <c r="R3" s="3"/>
      <c r="S3" s="3"/>
      <c r="T3" s="3" t="s">
        <v>9</v>
      </c>
      <c r="U3" s="3"/>
      <c r="V3" s="3"/>
      <c r="W3" s="3" t="s">
        <v>10</v>
      </c>
      <c r="X3" s="3"/>
      <c r="Y3" s="3"/>
      <c r="Z3" s="3" t="s">
        <v>11</v>
      </c>
      <c r="AA3" s="3"/>
      <c r="AB3" s="3"/>
      <c r="AC3" s="3" t="s">
        <v>12</v>
      </c>
      <c r="AD3" s="3"/>
      <c r="AE3" s="3"/>
      <c r="AF3" s="3" t="s">
        <v>13</v>
      </c>
      <c r="AG3" s="3"/>
      <c r="AH3" s="3"/>
      <c r="AI3" s="3" t="s">
        <v>14</v>
      </c>
      <c r="AJ3" s="3"/>
      <c r="AK3" s="3"/>
      <c r="AL3" s="4" t="s">
        <v>15</v>
      </c>
      <c r="AM3" s="4"/>
      <c r="AN3" s="4"/>
      <c r="AO3" s="4" t="s">
        <v>16</v>
      </c>
      <c r="AP3" s="4"/>
      <c r="AQ3" s="4"/>
      <c r="AR3" s="4" t="s">
        <v>17</v>
      </c>
      <c r="AS3" s="4"/>
      <c r="AT3" s="4"/>
      <c r="AU3" s="4" t="s">
        <v>18</v>
      </c>
      <c r="AV3" s="4"/>
      <c r="AW3" s="4"/>
      <c r="AX3" s="4" t="s">
        <v>19</v>
      </c>
      <c r="AY3" s="4"/>
      <c r="AZ3" s="4"/>
      <c r="BA3" s="4" t="s">
        <v>20</v>
      </c>
      <c r="BB3" s="4"/>
      <c r="BC3" s="4"/>
      <c r="BD3" s="4" t="s">
        <v>21</v>
      </c>
      <c r="BE3" s="4"/>
      <c r="BF3" s="4"/>
      <c r="BG3" s="4" t="s">
        <v>22</v>
      </c>
      <c r="BH3" s="4"/>
      <c r="BI3" s="4"/>
      <c r="BJ3" s="4" t="s">
        <v>23</v>
      </c>
      <c r="BK3" s="4"/>
      <c r="BL3" s="4"/>
      <c r="BM3" s="4" t="s">
        <v>24</v>
      </c>
      <c r="BN3" s="4"/>
      <c r="BO3" s="4"/>
      <c r="BP3" s="4" t="s">
        <v>25</v>
      </c>
      <c r="BQ3" s="4"/>
      <c r="BR3" s="4"/>
    </row>
    <row collapsed="false" customFormat="false" customHeight="false" hidden="false" ht="17.6" outlineLevel="0" r="4">
      <c r="H4" s="5" t="s">
        <v>26</v>
      </c>
      <c r="I4" s="5"/>
      <c r="J4" s="6" t="n">
        <v>2</v>
      </c>
      <c r="K4" s="5" t="s">
        <v>26</v>
      </c>
      <c r="L4" s="5"/>
      <c r="M4" s="3" t="n">
        <v>2</v>
      </c>
      <c r="N4" s="5" t="s">
        <v>26</v>
      </c>
      <c r="O4" s="5"/>
      <c r="P4" s="3" t="n">
        <v>2</v>
      </c>
      <c r="Q4" s="5" t="s">
        <v>26</v>
      </c>
      <c r="R4" s="5"/>
      <c r="S4" s="3" t="n">
        <v>2</v>
      </c>
      <c r="T4" s="5" t="s">
        <v>26</v>
      </c>
      <c r="U4" s="5"/>
      <c r="V4" s="3" t="n">
        <v>2</v>
      </c>
      <c r="W4" s="5" t="s">
        <v>26</v>
      </c>
      <c r="X4" s="5"/>
      <c r="Y4" s="3" t="n">
        <v>2</v>
      </c>
      <c r="Z4" s="5" t="s">
        <v>26</v>
      </c>
      <c r="AA4" s="5"/>
      <c r="AB4" s="3" t="n">
        <v>2</v>
      </c>
      <c r="AC4" s="5" t="s">
        <v>26</v>
      </c>
      <c r="AD4" s="5"/>
      <c r="AE4" s="3" t="n">
        <v>1</v>
      </c>
      <c r="AF4" s="5" t="s">
        <v>26</v>
      </c>
      <c r="AG4" s="5"/>
      <c r="AH4" s="3" t="n">
        <v>20</v>
      </c>
      <c r="AI4" s="5" t="s">
        <v>26</v>
      </c>
      <c r="AJ4" s="5"/>
      <c r="AK4" s="3" t="n">
        <v>4</v>
      </c>
      <c r="AL4" s="5" t="s">
        <v>27</v>
      </c>
      <c r="AM4" s="5"/>
      <c r="AN4" s="7" t="n">
        <v>1</v>
      </c>
      <c r="AO4" s="5" t="s">
        <v>27</v>
      </c>
      <c r="AP4" s="5"/>
      <c r="AQ4" s="7" t="n">
        <v>1</v>
      </c>
      <c r="AR4" s="5" t="s">
        <v>27</v>
      </c>
      <c r="AS4" s="5"/>
      <c r="AT4" s="7" t="n">
        <v>1</v>
      </c>
      <c r="AU4" s="5" t="s">
        <v>27</v>
      </c>
      <c r="AV4" s="5"/>
      <c r="AW4" s="7" t="n">
        <v>1</v>
      </c>
      <c r="AX4" s="5" t="s">
        <v>27</v>
      </c>
      <c r="AY4" s="5"/>
      <c r="AZ4" s="7" t="n">
        <v>1</v>
      </c>
      <c r="BA4" s="5" t="s">
        <v>27</v>
      </c>
      <c r="BB4" s="5"/>
      <c r="BC4" s="7" t="n">
        <v>1</v>
      </c>
      <c r="BD4" s="5" t="s">
        <v>27</v>
      </c>
      <c r="BE4" s="5"/>
      <c r="BF4" s="7" t="n">
        <v>1</v>
      </c>
      <c r="BG4" s="5" t="s">
        <v>27</v>
      </c>
      <c r="BH4" s="5"/>
      <c r="BI4" s="7" t="n">
        <v>1</v>
      </c>
      <c r="BJ4" s="5" t="s">
        <v>27</v>
      </c>
      <c r="BK4" s="5"/>
      <c r="BL4" s="7" t="n">
        <v>1</v>
      </c>
      <c r="BM4" s="5" t="s">
        <v>27</v>
      </c>
      <c r="BN4" s="5"/>
      <c r="BO4" s="7" t="n">
        <v>1</v>
      </c>
      <c r="BP4" s="5" t="s">
        <v>27</v>
      </c>
      <c r="BQ4" s="5"/>
      <c r="BR4" s="7" t="n">
        <v>1</v>
      </c>
    </row>
    <row collapsed="false" customFormat="false" customHeight="false" hidden="false" ht="41.75" outlineLevel="0" r="5">
      <c r="A5" s="8" t="s">
        <v>28</v>
      </c>
      <c r="B5" s="8"/>
      <c r="C5" s="8"/>
      <c r="D5" s="8"/>
      <c r="E5" s="8"/>
      <c r="F5" s="8"/>
      <c r="G5" s="8"/>
      <c r="H5" s="9" t="s">
        <v>29</v>
      </c>
      <c r="I5" s="9" t="s">
        <v>30</v>
      </c>
      <c r="J5" s="9" t="s">
        <v>31</v>
      </c>
      <c r="K5" s="10" t="s">
        <v>29</v>
      </c>
      <c r="L5" s="10" t="s">
        <v>30</v>
      </c>
      <c r="M5" s="10" t="s">
        <v>31</v>
      </c>
      <c r="N5" s="10" t="s">
        <v>29</v>
      </c>
      <c r="O5" s="10" t="s">
        <v>30</v>
      </c>
      <c r="P5" s="10" t="s">
        <v>31</v>
      </c>
      <c r="Q5" s="10" t="s">
        <v>29</v>
      </c>
      <c r="R5" s="10" t="s">
        <v>30</v>
      </c>
      <c r="S5" s="10" t="s">
        <v>31</v>
      </c>
      <c r="T5" s="10" t="s">
        <v>29</v>
      </c>
      <c r="U5" s="10" t="s">
        <v>30</v>
      </c>
      <c r="V5" s="10" t="s">
        <v>31</v>
      </c>
      <c r="W5" s="10" t="s">
        <v>29</v>
      </c>
      <c r="X5" s="10" t="s">
        <v>30</v>
      </c>
      <c r="Y5" s="10" t="s">
        <v>31</v>
      </c>
      <c r="Z5" s="10" t="s">
        <v>29</v>
      </c>
      <c r="AA5" s="10" t="s">
        <v>30</v>
      </c>
      <c r="AB5" s="10" t="s">
        <v>31</v>
      </c>
      <c r="AC5" s="10" t="s">
        <v>29</v>
      </c>
      <c r="AD5" s="10" t="s">
        <v>30</v>
      </c>
      <c r="AE5" s="10" t="s">
        <v>31</v>
      </c>
      <c r="AF5" s="10" t="s">
        <v>29</v>
      </c>
      <c r="AG5" s="10" t="s">
        <v>30</v>
      </c>
      <c r="AH5" s="10" t="s">
        <v>31</v>
      </c>
      <c r="AI5" s="10" t="s">
        <v>29</v>
      </c>
      <c r="AJ5" s="10" t="s">
        <v>30</v>
      </c>
      <c r="AK5" s="10" t="s">
        <v>31</v>
      </c>
      <c r="AL5" s="10" t="s">
        <v>32</v>
      </c>
      <c r="AM5" s="10" t="s">
        <v>33</v>
      </c>
      <c r="AN5" s="11" t="s">
        <v>34</v>
      </c>
      <c r="AO5" s="10" t="s">
        <v>32</v>
      </c>
      <c r="AP5" s="10" t="s">
        <v>33</v>
      </c>
      <c r="AQ5" s="11" t="s">
        <v>34</v>
      </c>
      <c r="AR5" s="10" t="s">
        <v>32</v>
      </c>
      <c r="AS5" s="10" t="s">
        <v>33</v>
      </c>
      <c r="AT5" s="11" t="s">
        <v>34</v>
      </c>
      <c r="AU5" s="10" t="s">
        <v>32</v>
      </c>
      <c r="AV5" s="10" t="s">
        <v>33</v>
      </c>
      <c r="AW5" s="11" t="s">
        <v>34</v>
      </c>
      <c r="AX5" s="10" t="s">
        <v>32</v>
      </c>
      <c r="AY5" s="10" t="s">
        <v>33</v>
      </c>
      <c r="AZ5" s="11" t="s">
        <v>34</v>
      </c>
      <c r="BA5" s="10" t="s">
        <v>32</v>
      </c>
      <c r="BB5" s="10" t="s">
        <v>33</v>
      </c>
      <c r="BC5" s="11" t="s">
        <v>34</v>
      </c>
      <c r="BD5" s="10" t="s">
        <v>32</v>
      </c>
      <c r="BE5" s="10" t="s">
        <v>33</v>
      </c>
      <c r="BF5" s="11" t="s">
        <v>34</v>
      </c>
      <c r="BG5" s="10" t="s">
        <v>32</v>
      </c>
      <c r="BH5" s="10" t="s">
        <v>33</v>
      </c>
      <c r="BI5" s="11" t="s">
        <v>34</v>
      </c>
      <c r="BJ5" s="10" t="s">
        <v>32</v>
      </c>
      <c r="BK5" s="10" t="s">
        <v>33</v>
      </c>
      <c r="BL5" s="11" t="s">
        <v>34</v>
      </c>
      <c r="BM5" s="10" t="s">
        <v>32</v>
      </c>
      <c r="BN5" s="10" t="s">
        <v>33</v>
      </c>
      <c r="BO5" s="11" t="s">
        <v>34</v>
      </c>
      <c r="BP5" s="10" t="s">
        <v>32</v>
      </c>
      <c r="BQ5" s="10" t="s">
        <v>33</v>
      </c>
      <c r="BR5" s="11" t="s">
        <v>34</v>
      </c>
    </row>
    <row collapsed="false" customFormat="false" customHeight="false" hidden="false" ht="14" outlineLevel="0" r="6">
      <c r="A6" s="12" t="s">
        <v>35</v>
      </c>
      <c r="B6" s="12" t="s">
        <v>36</v>
      </c>
      <c r="C6" s="13" t="s">
        <v>37</v>
      </c>
      <c r="D6" s="13" t="s">
        <v>38</v>
      </c>
      <c r="E6" s="14" t="s">
        <v>39</v>
      </c>
      <c r="F6" s="14" t="s">
        <v>40</v>
      </c>
      <c r="G6" s="15" t="s">
        <v>41</v>
      </c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</row>
    <row collapsed="false" customFormat="false" customHeight="false" hidden="false" ht="14" outlineLevel="0" r="7">
      <c r="A7" s="17" t="s">
        <v>42</v>
      </c>
      <c r="B7" s="17" t="n">
        <v>1007558</v>
      </c>
      <c r="C7" s="18" t="s">
        <v>43</v>
      </c>
      <c r="D7" s="19" t="s">
        <v>43</v>
      </c>
      <c r="E7" s="16" t="n">
        <v>1</v>
      </c>
      <c r="F7" s="20" t="n">
        <v>6</v>
      </c>
      <c r="G7" s="21" t="n">
        <f aca="false">F7/E7</f>
        <v>6</v>
      </c>
      <c r="H7" s="0" t="n">
        <v>0</v>
      </c>
      <c r="I7" s="22" t="n">
        <f aca="false">$G7*H7</f>
        <v>0</v>
      </c>
      <c r="J7" s="22" t="n">
        <f aca="false">J$4*I7</f>
        <v>0</v>
      </c>
      <c r="K7" s="16" t="n">
        <v>0</v>
      </c>
      <c r="L7" s="22" t="n">
        <f aca="false">$G7*K7</f>
        <v>0</v>
      </c>
      <c r="M7" s="22" t="n">
        <f aca="false">M$4*L7</f>
        <v>0</v>
      </c>
      <c r="N7" s="16" t="n">
        <v>0</v>
      </c>
      <c r="O7" s="23" t="n">
        <f aca="false">$G7*N7</f>
        <v>0</v>
      </c>
      <c r="P7" s="23" t="n">
        <f aca="false">P$4*O7</f>
        <v>0</v>
      </c>
      <c r="Q7" s="16" t="n">
        <v>0</v>
      </c>
      <c r="R7" s="23" t="n">
        <f aca="false">$G7*Q7</f>
        <v>0</v>
      </c>
      <c r="S7" s="23" t="n">
        <f aca="false">S$4*R7</f>
        <v>0</v>
      </c>
      <c r="T7" s="16" t="n">
        <v>0</v>
      </c>
      <c r="U7" s="23" t="n">
        <f aca="false">$G7*T7</f>
        <v>0</v>
      </c>
      <c r="V7" s="23" t="n">
        <f aca="false">V$4*U7</f>
        <v>0</v>
      </c>
      <c r="W7" s="16" t="n">
        <v>0</v>
      </c>
      <c r="X7" s="23" t="n">
        <f aca="false">$G7*W7</f>
        <v>0</v>
      </c>
      <c r="Y7" s="23" t="n">
        <f aca="false">Y$4*X7</f>
        <v>0</v>
      </c>
      <c r="Z7" s="16" t="n">
        <v>0</v>
      </c>
      <c r="AA7" s="23" t="n">
        <f aca="false">$G7*Z7</f>
        <v>0</v>
      </c>
      <c r="AB7" s="23" t="n">
        <f aca="false">AB$4*AA7</f>
        <v>0</v>
      </c>
      <c r="AC7" s="16" t="n">
        <v>0</v>
      </c>
      <c r="AD7" s="23" t="n">
        <f aca="false">$G7*AC7</f>
        <v>0</v>
      </c>
      <c r="AE7" s="23" t="n">
        <f aca="false">AE$4*AD7</f>
        <v>0</v>
      </c>
      <c r="AF7" s="16" t="n">
        <v>1</v>
      </c>
      <c r="AG7" s="23" t="n">
        <f aca="false">$G7*AF7</f>
        <v>6</v>
      </c>
      <c r="AH7" s="23" t="n">
        <f aca="false">AH$4*AG7</f>
        <v>120</v>
      </c>
      <c r="AI7" s="16" t="n">
        <v>0</v>
      </c>
      <c r="AJ7" s="23" t="n">
        <f aca="false">$G7*AI7</f>
        <v>0</v>
      </c>
      <c r="AK7" s="23" t="n">
        <f aca="false">AK$4*AJ7</f>
        <v>0</v>
      </c>
      <c r="AL7" s="16" t="n">
        <v>0</v>
      </c>
      <c r="AM7" s="23" t="n">
        <f aca="false">$G7*AL7</f>
        <v>0</v>
      </c>
      <c r="AN7" s="23" t="n">
        <f aca="false">AN$4*AM7</f>
        <v>0</v>
      </c>
      <c r="AO7" s="16" t="n">
        <v>0</v>
      </c>
      <c r="AP7" s="23" t="n">
        <f aca="false">$G7*AO7</f>
        <v>0</v>
      </c>
      <c r="AQ7" s="23" t="n">
        <f aca="false">AQ$4*AP7</f>
        <v>0</v>
      </c>
      <c r="AR7" s="16" t="n">
        <v>0</v>
      </c>
      <c r="AS7" s="23" t="n">
        <f aca="false">$G7*AR7</f>
        <v>0</v>
      </c>
      <c r="AT7" s="23" t="n">
        <f aca="false">AT$4*AS7</f>
        <v>0</v>
      </c>
      <c r="AU7" s="16" t="n">
        <v>0</v>
      </c>
      <c r="AV7" s="23" t="n">
        <f aca="false">$G7*AU7</f>
        <v>0</v>
      </c>
      <c r="AW7" s="23" t="n">
        <f aca="false">AW$4*AV7</f>
        <v>0</v>
      </c>
      <c r="AX7" s="16" t="n">
        <v>0</v>
      </c>
      <c r="AY7" s="23" t="n">
        <f aca="false">$G7*AX7</f>
        <v>0</v>
      </c>
      <c r="AZ7" s="23" t="n">
        <f aca="false">AZ$4*AY7</f>
        <v>0</v>
      </c>
      <c r="BA7" s="16" t="n">
        <v>0</v>
      </c>
      <c r="BB7" s="23" t="n">
        <f aca="false">$G7*BA7</f>
        <v>0</v>
      </c>
      <c r="BC7" s="23" t="n">
        <f aca="false">BC$4*BB7</f>
        <v>0</v>
      </c>
      <c r="BD7" s="16" t="n">
        <v>0</v>
      </c>
      <c r="BE7" s="23" t="n">
        <f aca="false">$G7*BD7</f>
        <v>0</v>
      </c>
      <c r="BF7" s="23" t="n">
        <f aca="false">BF$4*BE7</f>
        <v>0</v>
      </c>
      <c r="BG7" s="16" t="n">
        <v>0</v>
      </c>
      <c r="BH7" s="23" t="n">
        <f aca="false">$G7*BG7</f>
        <v>0</v>
      </c>
      <c r="BI7" s="23" t="n">
        <f aca="false">BI$4*BH7</f>
        <v>0</v>
      </c>
      <c r="BJ7" s="16" t="n">
        <v>0</v>
      </c>
      <c r="BK7" s="23" t="n">
        <f aca="false">$G7*BJ7</f>
        <v>0</v>
      </c>
      <c r="BL7" s="23" t="n">
        <f aca="false">BL$4*BK7</f>
        <v>0</v>
      </c>
      <c r="BM7" s="16" t="n">
        <v>0</v>
      </c>
      <c r="BN7" s="23" t="n">
        <f aca="false">$G7*BM7</f>
        <v>0</v>
      </c>
      <c r="BO7" s="23" t="n">
        <f aca="false">BO$4*BN7</f>
        <v>0</v>
      </c>
      <c r="BP7" s="16" t="n">
        <v>0</v>
      </c>
      <c r="BQ7" s="23" t="n">
        <f aca="false">$G7*BP7</f>
        <v>0</v>
      </c>
      <c r="BR7" s="23" t="n">
        <f aca="false">BR$4*BQ7</f>
        <v>0</v>
      </c>
    </row>
    <row collapsed="false" customFormat="false" customHeight="false" hidden="false" ht="14" outlineLevel="0" r="8">
      <c r="A8" s="17" t="s">
        <v>42</v>
      </c>
      <c r="B8" s="17" t="n">
        <v>1261398</v>
      </c>
      <c r="C8" s="18" t="s">
        <v>44</v>
      </c>
      <c r="D8" s="19" t="n">
        <v>7805</v>
      </c>
      <c r="E8" s="16" t="n">
        <v>1</v>
      </c>
      <c r="F8" s="20" t="n">
        <v>0.69</v>
      </c>
      <c r="G8" s="21" t="n">
        <f aca="false">F8/E8</f>
        <v>0.69</v>
      </c>
      <c r="H8" s="0" t="n">
        <v>0</v>
      </c>
      <c r="I8" s="22" t="n">
        <f aca="false">$G8*H8</f>
        <v>0</v>
      </c>
      <c r="J8" s="22" t="n">
        <f aca="false">J$4*I8</f>
        <v>0</v>
      </c>
      <c r="K8" s="16" t="n">
        <v>0</v>
      </c>
      <c r="L8" s="22" t="n">
        <f aca="false">$G8*K8</f>
        <v>0</v>
      </c>
      <c r="M8" s="22" t="n">
        <f aca="false">M$4*L8</f>
        <v>0</v>
      </c>
      <c r="N8" s="16" t="n">
        <v>0</v>
      </c>
      <c r="O8" s="23" t="n">
        <f aca="false">$G8*N8</f>
        <v>0</v>
      </c>
      <c r="P8" s="23" t="n">
        <f aca="false">P$4*O8</f>
        <v>0</v>
      </c>
      <c r="Q8" s="16" t="n">
        <v>0</v>
      </c>
      <c r="R8" s="23" t="n">
        <f aca="false">$G8*Q8</f>
        <v>0</v>
      </c>
      <c r="S8" s="23" t="n">
        <f aca="false">S$4*R8</f>
        <v>0</v>
      </c>
      <c r="T8" s="16" t="n">
        <v>0</v>
      </c>
      <c r="U8" s="23" t="n">
        <f aca="false">$G8*T8</f>
        <v>0</v>
      </c>
      <c r="V8" s="23" t="n">
        <f aca="false">V$4*U8</f>
        <v>0</v>
      </c>
      <c r="W8" s="16" t="n">
        <v>0</v>
      </c>
      <c r="X8" s="23" t="n">
        <f aca="false">$G8*W8</f>
        <v>0</v>
      </c>
      <c r="Y8" s="23" t="n">
        <f aca="false">Y$4*X8</f>
        <v>0</v>
      </c>
      <c r="Z8" s="16" t="n">
        <v>0</v>
      </c>
      <c r="AA8" s="23" t="n">
        <f aca="false">$G8*Z8</f>
        <v>0</v>
      </c>
      <c r="AB8" s="23" t="n">
        <f aca="false">AB$4*AA8</f>
        <v>0</v>
      </c>
      <c r="AC8" s="16" t="n">
        <v>0</v>
      </c>
      <c r="AD8" s="23" t="n">
        <f aca="false">$G8*AC8</f>
        <v>0</v>
      </c>
      <c r="AE8" s="23" t="n">
        <f aca="false">AE$4*AD8</f>
        <v>0</v>
      </c>
      <c r="AF8" s="16" t="n">
        <v>0</v>
      </c>
      <c r="AG8" s="23" t="n">
        <f aca="false">$G8*AF8</f>
        <v>0</v>
      </c>
      <c r="AH8" s="23" t="n">
        <f aca="false">AH$4*AG8</f>
        <v>0</v>
      </c>
      <c r="AI8" s="16" t="n">
        <v>0</v>
      </c>
      <c r="AJ8" s="23" t="n">
        <f aca="false">$G8*AI8</f>
        <v>0</v>
      </c>
      <c r="AK8" s="23" t="n">
        <f aca="false">AK$4*AJ8</f>
        <v>0</v>
      </c>
      <c r="AL8" s="16" t="n">
        <v>0</v>
      </c>
      <c r="AM8" s="23" t="n">
        <f aca="false">$G8*AL8</f>
        <v>0</v>
      </c>
      <c r="AN8" s="23" t="n">
        <f aca="false">AN$4*AM8</f>
        <v>0</v>
      </c>
      <c r="AO8" s="0" t="n">
        <v>0</v>
      </c>
      <c r="AP8" s="23" t="n">
        <f aca="false">$G8*AO8</f>
        <v>0</v>
      </c>
      <c r="AQ8" s="23" t="n">
        <f aca="false">AQ$4*AP8</f>
        <v>0</v>
      </c>
      <c r="AR8" s="0" t="n">
        <v>0</v>
      </c>
      <c r="AS8" s="23" t="n">
        <f aca="false">$G8*AR8</f>
        <v>0</v>
      </c>
      <c r="AT8" s="23" t="n">
        <f aca="false">AT$4*AS8</f>
        <v>0</v>
      </c>
      <c r="AU8" s="0" t="n">
        <v>0</v>
      </c>
      <c r="AV8" s="23" t="n">
        <f aca="false">$G8*AU8</f>
        <v>0</v>
      </c>
      <c r="AW8" s="23" t="n">
        <f aca="false">AW$4*AV8</f>
        <v>0</v>
      </c>
      <c r="AX8" s="0" t="n">
        <v>0</v>
      </c>
      <c r="AY8" s="23" t="n">
        <f aca="false">$G8*AX8</f>
        <v>0</v>
      </c>
      <c r="AZ8" s="23" t="n">
        <f aca="false">AZ$4*AY8</f>
        <v>0</v>
      </c>
      <c r="BA8" s="0" t="n">
        <v>0</v>
      </c>
      <c r="BB8" s="23" t="n">
        <f aca="false">$G8*BA8</f>
        <v>0</v>
      </c>
      <c r="BC8" s="23" t="n">
        <f aca="false">BC$4*BB8</f>
        <v>0</v>
      </c>
      <c r="BD8" s="0" t="n">
        <v>0</v>
      </c>
      <c r="BE8" s="23" t="n">
        <f aca="false">$G8*BD8</f>
        <v>0</v>
      </c>
      <c r="BF8" s="23" t="n">
        <f aca="false">BF$4*BE8</f>
        <v>0</v>
      </c>
      <c r="BG8" s="0" t="n">
        <v>0</v>
      </c>
      <c r="BH8" s="23" t="n">
        <f aca="false">$G8*BG8</f>
        <v>0</v>
      </c>
      <c r="BI8" s="23" t="n">
        <f aca="false">BI$4*BH8</f>
        <v>0</v>
      </c>
      <c r="BJ8" s="0" t="n">
        <v>0</v>
      </c>
      <c r="BK8" s="23" t="n">
        <f aca="false">$G8*BJ8</f>
        <v>0</v>
      </c>
      <c r="BL8" s="23" t="n">
        <f aca="false">BL$4*BK8</f>
        <v>0</v>
      </c>
      <c r="BM8" s="0" t="n">
        <v>0</v>
      </c>
      <c r="BN8" s="23" t="n">
        <f aca="false">$G8*BM8</f>
        <v>0</v>
      </c>
      <c r="BO8" s="23" t="n">
        <f aca="false">BO$4*BN8</f>
        <v>0</v>
      </c>
      <c r="BP8" s="0" t="n">
        <v>0</v>
      </c>
      <c r="BQ8" s="23" t="n">
        <f aca="false">$G8*BP8</f>
        <v>0</v>
      </c>
      <c r="BR8" s="23" t="n">
        <f aca="false">BR$4*BQ8</f>
        <v>0</v>
      </c>
    </row>
    <row collapsed="false" customFormat="false" customHeight="false" hidden="false" ht="14" outlineLevel="0" r="9">
      <c r="A9" s="24" t="s">
        <v>42</v>
      </c>
      <c r="B9" s="24" t="n">
        <v>1523798</v>
      </c>
      <c r="C9" s="25" t="s">
        <v>45</v>
      </c>
      <c r="D9" s="19" t="s">
        <v>46</v>
      </c>
      <c r="E9" s="16" t="n">
        <v>50</v>
      </c>
      <c r="F9" s="20" t="n">
        <v>17.1</v>
      </c>
      <c r="G9" s="21" t="n">
        <f aca="false">F9/E9</f>
        <v>0.342</v>
      </c>
      <c r="H9" s="0" t="n">
        <v>0</v>
      </c>
      <c r="I9" s="22" t="n">
        <f aca="false">$G9*H9</f>
        <v>0</v>
      </c>
      <c r="J9" s="22" t="n">
        <f aca="false">J$4*I9</f>
        <v>0</v>
      </c>
      <c r="K9" s="16" t="n">
        <v>0</v>
      </c>
      <c r="L9" s="22" t="n">
        <f aca="false">$G9*K9</f>
        <v>0</v>
      </c>
      <c r="M9" s="22" t="n">
        <f aca="false">M$4*L9</f>
        <v>0</v>
      </c>
      <c r="N9" s="16" t="n">
        <v>0</v>
      </c>
      <c r="O9" s="23" t="n">
        <f aca="false">$G9*N9</f>
        <v>0</v>
      </c>
      <c r="P9" s="23" t="n">
        <f aca="false">P$4*O9</f>
        <v>0</v>
      </c>
      <c r="Q9" s="16" t="n">
        <v>1</v>
      </c>
      <c r="R9" s="23" t="n">
        <f aca="false">$G9*Q9</f>
        <v>0.342</v>
      </c>
      <c r="S9" s="23" t="n">
        <f aca="false">S$4*R9</f>
        <v>0.684</v>
      </c>
      <c r="T9" s="16" t="n">
        <v>0</v>
      </c>
      <c r="U9" s="23" t="n">
        <f aca="false">$G9*T9</f>
        <v>0</v>
      </c>
      <c r="V9" s="23" t="n">
        <f aca="false">V$4*U9</f>
        <v>0</v>
      </c>
      <c r="W9" s="16" t="n">
        <v>1</v>
      </c>
      <c r="X9" s="23" t="n">
        <f aca="false">$G9*W9</f>
        <v>0.342</v>
      </c>
      <c r="Y9" s="23" t="n">
        <f aca="false">Y$4*X9</f>
        <v>0.684</v>
      </c>
      <c r="Z9" s="16" t="n">
        <v>0</v>
      </c>
      <c r="AA9" s="23" t="n">
        <f aca="false">$G9*Z9</f>
        <v>0</v>
      </c>
      <c r="AB9" s="23" t="n">
        <f aca="false">AB$4*AA9</f>
        <v>0</v>
      </c>
      <c r="AC9" s="16" t="n">
        <v>0</v>
      </c>
      <c r="AD9" s="23" t="n">
        <f aca="false">$G9*AC9</f>
        <v>0</v>
      </c>
      <c r="AE9" s="23" t="n">
        <f aca="false">AE$4*AD9</f>
        <v>0</v>
      </c>
      <c r="AF9" s="16" t="n">
        <v>0</v>
      </c>
      <c r="AG9" s="23" t="n">
        <f aca="false">$G9*AF9</f>
        <v>0</v>
      </c>
      <c r="AH9" s="23" t="n">
        <f aca="false">AH$4*AG9</f>
        <v>0</v>
      </c>
      <c r="AI9" s="16" t="n">
        <v>1</v>
      </c>
      <c r="AJ9" s="23" t="n">
        <f aca="false">$G9*AI9</f>
        <v>0.342</v>
      </c>
      <c r="AK9" s="23" t="n">
        <f aca="false">AK$4*AJ9</f>
        <v>1.368</v>
      </c>
      <c r="AL9" s="16" t="n">
        <v>0</v>
      </c>
      <c r="AM9" s="23" t="n">
        <f aca="false">$G9*AL9</f>
        <v>0</v>
      </c>
      <c r="AN9" s="23" t="n">
        <f aca="false">AN$4*AM9</f>
        <v>0</v>
      </c>
      <c r="AO9" s="0" t="n">
        <v>0</v>
      </c>
      <c r="AP9" s="23" t="n">
        <f aca="false">$G9*AO9</f>
        <v>0</v>
      </c>
      <c r="AQ9" s="23" t="n">
        <f aca="false">AQ$4*AP9</f>
        <v>0</v>
      </c>
      <c r="AR9" s="16" t="n">
        <v>0</v>
      </c>
      <c r="AS9" s="23" t="n">
        <f aca="false">$G9*AR9</f>
        <v>0</v>
      </c>
      <c r="AT9" s="23" t="n">
        <f aca="false">AT$4*AS9</f>
        <v>0</v>
      </c>
      <c r="AU9" s="16" t="n">
        <v>0</v>
      </c>
      <c r="AV9" s="23" t="n">
        <f aca="false">$G9*AU9</f>
        <v>0</v>
      </c>
      <c r="AW9" s="23" t="n">
        <f aca="false">AW$4*AV9</f>
        <v>0</v>
      </c>
      <c r="AX9" s="16" t="n">
        <v>0</v>
      </c>
      <c r="AY9" s="23" t="n">
        <f aca="false">$G9*AX9</f>
        <v>0</v>
      </c>
      <c r="AZ9" s="23" t="n">
        <f aca="false">AZ$4*AY9</f>
        <v>0</v>
      </c>
      <c r="BA9" s="16" t="n">
        <v>0</v>
      </c>
      <c r="BB9" s="23" t="n">
        <f aca="false">$G9*BA9</f>
        <v>0</v>
      </c>
      <c r="BC9" s="23" t="n">
        <f aca="false">BC$4*BB9</f>
        <v>0</v>
      </c>
      <c r="BD9" s="16" t="n">
        <v>0</v>
      </c>
      <c r="BE9" s="23" t="n">
        <f aca="false">$G9*BD9</f>
        <v>0</v>
      </c>
      <c r="BF9" s="23" t="n">
        <f aca="false">BF$4*BE9</f>
        <v>0</v>
      </c>
      <c r="BG9" s="16" t="n">
        <v>0</v>
      </c>
      <c r="BH9" s="23" t="n">
        <f aca="false">$G9*BG9</f>
        <v>0</v>
      </c>
      <c r="BI9" s="23" t="n">
        <f aca="false">BI$4*BH9</f>
        <v>0</v>
      </c>
      <c r="BJ9" s="16" t="n">
        <v>0</v>
      </c>
      <c r="BK9" s="23" t="n">
        <f aca="false">$G9*BJ9</f>
        <v>0</v>
      </c>
      <c r="BL9" s="23" t="n">
        <f aca="false">BL$4*BK9</f>
        <v>0</v>
      </c>
      <c r="BM9" s="16" t="n">
        <v>0</v>
      </c>
      <c r="BN9" s="23" t="n">
        <f aca="false">$G9*BM9</f>
        <v>0</v>
      </c>
      <c r="BO9" s="23" t="n">
        <f aca="false">BO$4*BN9</f>
        <v>0</v>
      </c>
      <c r="BP9" s="16" t="n">
        <v>0</v>
      </c>
      <c r="BQ9" s="23" t="n">
        <f aca="false">$G9*BP9</f>
        <v>0</v>
      </c>
      <c r="BR9" s="23" t="n">
        <f aca="false">BR$4*BQ9</f>
        <v>0</v>
      </c>
    </row>
    <row collapsed="false" customFormat="false" customHeight="false" hidden="false" ht="14" outlineLevel="0" r="10">
      <c r="A10" s="17" t="s">
        <v>47</v>
      </c>
      <c r="B10" s="17" t="n">
        <v>1564954</v>
      </c>
      <c r="C10" s="18" t="s">
        <v>48</v>
      </c>
      <c r="D10" s="19" t="s">
        <v>48</v>
      </c>
      <c r="E10" s="16" t="n">
        <v>1</v>
      </c>
      <c r="F10" s="20" t="n">
        <v>0.5</v>
      </c>
      <c r="G10" s="21" t="n">
        <f aca="false">F10/E10</f>
        <v>0.5</v>
      </c>
      <c r="H10" s="0" t="n">
        <v>6</v>
      </c>
      <c r="I10" s="22" t="n">
        <f aca="false">$G10*H10</f>
        <v>3</v>
      </c>
      <c r="J10" s="22" t="n">
        <f aca="false">J$4*I10</f>
        <v>6</v>
      </c>
      <c r="K10" s="16" t="n">
        <v>0</v>
      </c>
      <c r="L10" s="22" t="n">
        <f aca="false">$G10*K10</f>
        <v>0</v>
      </c>
      <c r="M10" s="22" t="n">
        <f aca="false">M$4*L10</f>
        <v>0</v>
      </c>
      <c r="N10" s="16" t="n">
        <v>0</v>
      </c>
      <c r="O10" s="23" t="n">
        <f aca="false">$G10*N10</f>
        <v>0</v>
      </c>
      <c r="P10" s="23" t="n">
        <f aca="false">P$4*O10</f>
        <v>0</v>
      </c>
      <c r="Q10" s="16" t="n">
        <v>0</v>
      </c>
      <c r="R10" s="23" t="n">
        <f aca="false">$G10*Q10</f>
        <v>0</v>
      </c>
      <c r="S10" s="23" t="n">
        <f aca="false">S$4*R10</f>
        <v>0</v>
      </c>
      <c r="T10" s="16" t="n">
        <v>0</v>
      </c>
      <c r="U10" s="23" t="n">
        <f aca="false">$G10*T10</f>
        <v>0</v>
      </c>
      <c r="V10" s="23" t="n">
        <f aca="false">V$4*U10</f>
        <v>0</v>
      </c>
      <c r="W10" s="16" t="n">
        <v>0</v>
      </c>
      <c r="X10" s="23" t="n">
        <f aca="false">$G10*W10</f>
        <v>0</v>
      </c>
      <c r="Y10" s="23" t="n">
        <f aca="false">Y$4*X10</f>
        <v>0</v>
      </c>
      <c r="Z10" s="16" t="n">
        <v>0</v>
      </c>
      <c r="AA10" s="23" t="n">
        <f aca="false">$G10*Z10</f>
        <v>0</v>
      </c>
      <c r="AB10" s="23" t="n">
        <f aca="false">AB$4*AA10</f>
        <v>0</v>
      </c>
      <c r="AC10" s="16" t="n">
        <v>0</v>
      </c>
      <c r="AD10" s="23" t="n">
        <f aca="false">$G10*AC10</f>
        <v>0</v>
      </c>
      <c r="AE10" s="23" t="n">
        <f aca="false">AE$4*AD10</f>
        <v>0</v>
      </c>
      <c r="AF10" s="16" t="n">
        <v>0</v>
      </c>
      <c r="AG10" s="23" t="n">
        <f aca="false">$G10*AF10</f>
        <v>0</v>
      </c>
      <c r="AH10" s="23" t="n">
        <f aca="false">AH$4*AG10</f>
        <v>0</v>
      </c>
      <c r="AI10" s="16" t="n">
        <v>0</v>
      </c>
      <c r="AJ10" s="23" t="n">
        <f aca="false">$G10*AI10</f>
        <v>0</v>
      </c>
      <c r="AK10" s="23" t="n">
        <f aca="false">AK$4*AJ10</f>
        <v>0</v>
      </c>
      <c r="AL10" s="16" t="n">
        <v>0</v>
      </c>
      <c r="AM10" s="23" t="n">
        <f aca="false">$G10*AL10</f>
        <v>0</v>
      </c>
      <c r="AN10" s="23" t="n">
        <f aca="false">AN$4*AM10</f>
        <v>0</v>
      </c>
      <c r="AO10" s="16" t="n">
        <v>0</v>
      </c>
      <c r="AP10" s="23" t="n">
        <f aca="false">$G10*AO10</f>
        <v>0</v>
      </c>
      <c r="AQ10" s="23" t="n">
        <f aca="false">AQ$4*AP10</f>
        <v>0</v>
      </c>
      <c r="AR10" s="0" t="n">
        <v>0</v>
      </c>
      <c r="AS10" s="23" t="n">
        <f aca="false">$G10*AR10</f>
        <v>0</v>
      </c>
      <c r="AT10" s="23" t="n">
        <f aca="false">AT$4*AS10</f>
        <v>0</v>
      </c>
      <c r="AU10" s="0" t="n">
        <v>0</v>
      </c>
      <c r="AV10" s="23" t="n">
        <f aca="false">$G10*AU10</f>
        <v>0</v>
      </c>
      <c r="AW10" s="23" t="n">
        <f aca="false">AW$4*AV10</f>
        <v>0</v>
      </c>
      <c r="AX10" s="0" t="n">
        <v>0</v>
      </c>
      <c r="AY10" s="23" t="n">
        <f aca="false">$G10*AX10</f>
        <v>0</v>
      </c>
      <c r="AZ10" s="23" t="n">
        <f aca="false">AZ$4*AY10</f>
        <v>0</v>
      </c>
      <c r="BA10" s="16" t="n">
        <v>0</v>
      </c>
      <c r="BB10" s="23" t="n">
        <f aca="false">$G10*BA10</f>
        <v>0</v>
      </c>
      <c r="BC10" s="23" t="n">
        <f aca="false">BC$4*BB10</f>
        <v>0</v>
      </c>
      <c r="BD10" s="16" t="n">
        <v>0</v>
      </c>
      <c r="BE10" s="23" t="n">
        <f aca="false">$G10*BD10</f>
        <v>0</v>
      </c>
      <c r="BF10" s="23" t="n">
        <f aca="false">BF$4*BE10</f>
        <v>0</v>
      </c>
      <c r="BG10" s="16" t="n">
        <v>0</v>
      </c>
      <c r="BH10" s="23" t="n">
        <f aca="false">$G10*BG10</f>
        <v>0</v>
      </c>
      <c r="BI10" s="23" t="n">
        <f aca="false">BI$4*BH10</f>
        <v>0</v>
      </c>
      <c r="BJ10" s="16" t="n">
        <v>0</v>
      </c>
      <c r="BK10" s="23" t="n">
        <f aca="false">$G10*BJ10</f>
        <v>0</v>
      </c>
      <c r="BL10" s="23" t="n">
        <f aca="false">BL$4*BK10</f>
        <v>0</v>
      </c>
      <c r="BM10" s="16" t="n">
        <v>0</v>
      </c>
      <c r="BN10" s="23" t="n">
        <f aca="false">$G10*BM10</f>
        <v>0</v>
      </c>
      <c r="BO10" s="23" t="n">
        <f aca="false">BO$4*BN10</f>
        <v>0</v>
      </c>
      <c r="BP10" s="16" t="n">
        <v>0</v>
      </c>
      <c r="BQ10" s="23" t="n">
        <f aca="false">$G10*BP10</f>
        <v>0</v>
      </c>
      <c r="BR10" s="23" t="n">
        <f aca="false">BR$4*BQ10</f>
        <v>0</v>
      </c>
    </row>
    <row collapsed="false" customFormat="false" customHeight="false" hidden="false" ht="14" outlineLevel="0" r="11">
      <c r="A11" s="17" t="s">
        <v>47</v>
      </c>
      <c r="B11" s="17" t="n">
        <v>9486810</v>
      </c>
      <c r="C11" s="18" t="s">
        <v>49</v>
      </c>
      <c r="D11" s="19" t="s">
        <v>49</v>
      </c>
      <c r="E11" s="16" t="n">
        <v>1</v>
      </c>
      <c r="F11" s="20" t="n">
        <v>0.82</v>
      </c>
      <c r="G11" s="21" t="n">
        <f aca="false">F11/E11</f>
        <v>0.82</v>
      </c>
      <c r="H11" s="0" t="n">
        <v>0</v>
      </c>
      <c r="I11" s="22" t="n">
        <f aca="false">$G11*H11</f>
        <v>0</v>
      </c>
      <c r="J11" s="22" t="n">
        <f aca="false">J$4*I11</f>
        <v>0</v>
      </c>
      <c r="K11" s="16" t="n">
        <v>1</v>
      </c>
      <c r="L11" s="22" t="n">
        <f aca="false">$G11*K11</f>
        <v>0.82</v>
      </c>
      <c r="M11" s="22" t="n">
        <f aca="false">M$4*L11</f>
        <v>1.64</v>
      </c>
      <c r="N11" s="16" t="n">
        <v>0</v>
      </c>
      <c r="O11" s="23" t="n">
        <f aca="false">$G11*N11</f>
        <v>0</v>
      </c>
      <c r="P11" s="23" t="n">
        <f aca="false">P$4*O11</f>
        <v>0</v>
      </c>
      <c r="Q11" s="16" t="n">
        <v>0</v>
      </c>
      <c r="R11" s="23" t="n">
        <f aca="false">$G11*Q11</f>
        <v>0</v>
      </c>
      <c r="S11" s="23" t="n">
        <f aca="false">S$4*R11</f>
        <v>0</v>
      </c>
      <c r="T11" s="16" t="n">
        <v>1</v>
      </c>
      <c r="U11" s="23" t="n">
        <f aca="false">$G11*T11</f>
        <v>0.82</v>
      </c>
      <c r="V11" s="23" t="n">
        <f aca="false">V$4*U11</f>
        <v>1.64</v>
      </c>
      <c r="W11" s="16" t="n">
        <v>0</v>
      </c>
      <c r="X11" s="23" t="n">
        <f aca="false">$G11*W11</f>
        <v>0</v>
      </c>
      <c r="Y11" s="23" t="n">
        <f aca="false">Y$4*X11</f>
        <v>0</v>
      </c>
      <c r="Z11" s="16" t="n">
        <v>0</v>
      </c>
      <c r="AA11" s="23" t="n">
        <f aca="false">$G11*Z11</f>
        <v>0</v>
      </c>
      <c r="AB11" s="23" t="n">
        <f aca="false">AB$4*AA11</f>
        <v>0</v>
      </c>
      <c r="AC11" s="16" t="n">
        <v>0</v>
      </c>
      <c r="AD11" s="23" t="n">
        <f aca="false">$G11*AC11</f>
        <v>0</v>
      </c>
      <c r="AE11" s="23" t="n">
        <f aca="false">AE$4*AD11</f>
        <v>0</v>
      </c>
      <c r="AF11" s="16" t="n">
        <v>0</v>
      </c>
      <c r="AG11" s="23" t="n">
        <f aca="false">$G11*AF11</f>
        <v>0</v>
      </c>
      <c r="AH11" s="23" t="n">
        <f aca="false">AH$4*AG11</f>
        <v>0</v>
      </c>
      <c r="AI11" s="16" t="n">
        <v>0</v>
      </c>
      <c r="AJ11" s="23" t="n">
        <f aca="false">$G11*AI11</f>
        <v>0</v>
      </c>
      <c r="AK11" s="23" t="n">
        <f aca="false">AK$4*AJ11</f>
        <v>0</v>
      </c>
      <c r="AL11" s="16" t="n">
        <v>0</v>
      </c>
      <c r="AM11" s="23" t="n">
        <f aca="false">$G11*AL11</f>
        <v>0</v>
      </c>
      <c r="AN11" s="23" t="n">
        <f aca="false">AN$4*AM11</f>
        <v>0</v>
      </c>
      <c r="AO11" s="0" t="n">
        <v>0</v>
      </c>
      <c r="AP11" s="23" t="n">
        <f aca="false">$G11*AO11</f>
        <v>0</v>
      </c>
      <c r="AQ11" s="23" t="n">
        <f aca="false">AQ$4*AP11</f>
        <v>0</v>
      </c>
      <c r="AR11" s="16" t="n">
        <v>0</v>
      </c>
      <c r="AS11" s="23" t="n">
        <f aca="false">$G11*AR11</f>
        <v>0</v>
      </c>
      <c r="AT11" s="23" t="n">
        <f aca="false">AT$4*AS11</f>
        <v>0</v>
      </c>
      <c r="AU11" s="16" t="n">
        <v>0</v>
      </c>
      <c r="AV11" s="23" t="n">
        <f aca="false">$G11*AU11</f>
        <v>0</v>
      </c>
      <c r="AW11" s="23" t="n">
        <f aca="false">AW$4*AV11</f>
        <v>0</v>
      </c>
      <c r="AX11" s="16" t="n">
        <v>0</v>
      </c>
      <c r="AY11" s="23" t="n">
        <f aca="false">$G11*AX11</f>
        <v>0</v>
      </c>
      <c r="AZ11" s="23" t="n">
        <f aca="false">AZ$4*AY11</f>
        <v>0</v>
      </c>
      <c r="BA11" s="0" t="n">
        <v>0</v>
      </c>
      <c r="BB11" s="23" t="n">
        <f aca="false">$G11*BA11</f>
        <v>0</v>
      </c>
      <c r="BC11" s="23" t="n">
        <f aca="false">BC$4*BB11</f>
        <v>0</v>
      </c>
      <c r="BD11" s="0" t="n">
        <v>0</v>
      </c>
      <c r="BE11" s="23" t="n">
        <f aca="false">$G11*BD11</f>
        <v>0</v>
      </c>
      <c r="BF11" s="23" t="n">
        <f aca="false">BF$4*BE11</f>
        <v>0</v>
      </c>
      <c r="BG11" s="0" t="n">
        <v>0</v>
      </c>
      <c r="BH11" s="23" t="n">
        <f aca="false">$G11*BG11</f>
        <v>0</v>
      </c>
      <c r="BI11" s="23" t="n">
        <f aca="false">BI$4*BH11</f>
        <v>0</v>
      </c>
      <c r="BJ11" s="16" t="n">
        <v>0</v>
      </c>
      <c r="BK11" s="23" t="n">
        <f aca="false">$G11*BJ11</f>
        <v>0</v>
      </c>
      <c r="BL11" s="23" t="n">
        <f aca="false">BL$4*BK11</f>
        <v>0</v>
      </c>
      <c r="BM11" s="0" t="n">
        <v>0</v>
      </c>
      <c r="BN11" s="23" t="n">
        <f aca="false">$G11*BM11</f>
        <v>0</v>
      </c>
      <c r="BO11" s="23" t="n">
        <f aca="false">BO$4*BN11</f>
        <v>0</v>
      </c>
      <c r="BP11" s="0" t="n">
        <v>0</v>
      </c>
      <c r="BQ11" s="23" t="n">
        <f aca="false">$G11*BP11</f>
        <v>0</v>
      </c>
      <c r="BR11" s="23" t="n">
        <f aca="false">BR$4*BQ11</f>
        <v>0</v>
      </c>
    </row>
    <row collapsed="false" customFormat="false" customHeight="false" hidden="false" ht="14" outlineLevel="0" r="12">
      <c r="A12" s="18" t="s">
        <v>50</v>
      </c>
      <c r="B12" s="0" t="n">
        <v>1896827</v>
      </c>
      <c r="C12" s="17" t="s">
        <v>51</v>
      </c>
      <c r="D12" s="19" t="s">
        <v>52</v>
      </c>
      <c r="E12" s="26" t="n">
        <v>1</v>
      </c>
      <c r="F12" s="20" t="n">
        <v>58.93</v>
      </c>
      <c r="G12" s="21" t="n">
        <f aca="false">F12/E12</f>
        <v>58.93</v>
      </c>
      <c r="H12" s="0" t="n">
        <v>0</v>
      </c>
      <c r="I12" s="22" t="n">
        <f aca="false">$G12*H12</f>
        <v>0</v>
      </c>
      <c r="J12" s="22" t="n">
        <f aca="false">J$4*I12</f>
        <v>0</v>
      </c>
      <c r="K12" s="16" t="n">
        <v>0</v>
      </c>
      <c r="L12" s="22" t="n">
        <f aca="false">$G12*K12</f>
        <v>0</v>
      </c>
      <c r="M12" s="22" t="n">
        <f aca="false">M$4*L12</f>
        <v>0</v>
      </c>
      <c r="N12" s="16" t="n">
        <v>0</v>
      </c>
      <c r="O12" s="23" t="n">
        <f aca="false">$G12*N12</f>
        <v>0</v>
      </c>
      <c r="P12" s="23" t="n">
        <f aca="false">P$4*O12</f>
        <v>0</v>
      </c>
      <c r="Q12" s="16" t="n">
        <v>0</v>
      </c>
      <c r="R12" s="23" t="n">
        <f aca="false">$G12*Q12</f>
        <v>0</v>
      </c>
      <c r="S12" s="23" t="n">
        <f aca="false">S$4*R12</f>
        <v>0</v>
      </c>
      <c r="T12" s="16" t="n">
        <v>0</v>
      </c>
      <c r="U12" s="23" t="n">
        <f aca="false">$G12*T12</f>
        <v>0</v>
      </c>
      <c r="V12" s="23" t="n">
        <f aca="false">V$4*U12</f>
        <v>0</v>
      </c>
      <c r="W12" s="16" t="n">
        <v>0</v>
      </c>
      <c r="X12" s="23" t="n">
        <f aca="false">$G12*W12</f>
        <v>0</v>
      </c>
      <c r="Y12" s="23" t="n">
        <f aca="false">Y$4*X12</f>
        <v>0</v>
      </c>
      <c r="Z12" s="16" t="n">
        <v>0</v>
      </c>
      <c r="AA12" s="23" t="n">
        <f aca="false">$G12*Z12</f>
        <v>0</v>
      </c>
      <c r="AB12" s="23" t="n">
        <f aca="false">AB$4*AA12</f>
        <v>0</v>
      </c>
      <c r="AC12" s="16" t="n">
        <v>0</v>
      </c>
      <c r="AD12" s="23" t="n">
        <f aca="false">$G12*AC12</f>
        <v>0</v>
      </c>
      <c r="AE12" s="23" t="n">
        <f aca="false">AE$4*AD12</f>
        <v>0</v>
      </c>
      <c r="AF12" s="16" t="n">
        <v>0</v>
      </c>
      <c r="AG12" s="23" t="n">
        <f aca="false">$G12*AF12</f>
        <v>0</v>
      </c>
      <c r="AH12" s="23" t="n">
        <f aca="false">AH$4*AG12</f>
        <v>0</v>
      </c>
      <c r="AI12" s="16" t="n">
        <v>0</v>
      </c>
      <c r="AJ12" s="23" t="n">
        <f aca="false">$G12*AI12</f>
        <v>0</v>
      </c>
      <c r="AK12" s="23" t="n">
        <f aca="false">AK$4*AJ12</f>
        <v>0</v>
      </c>
      <c r="AL12" s="16" t="n">
        <v>1</v>
      </c>
      <c r="AM12" s="23" t="n">
        <f aca="false">$G12*AL12</f>
        <v>58.93</v>
      </c>
      <c r="AN12" s="23" t="n">
        <f aca="false">AN$4*AM12</f>
        <v>58.93</v>
      </c>
      <c r="AO12" s="0" t="n">
        <v>1</v>
      </c>
      <c r="AP12" s="23" t="n">
        <f aca="false">$G12*AO12</f>
        <v>58.93</v>
      </c>
      <c r="AQ12" s="23" t="n">
        <f aca="false">AQ$4*AP12</f>
        <v>58.93</v>
      </c>
      <c r="AR12" s="26" t="n">
        <v>1</v>
      </c>
      <c r="AS12" s="23" t="n">
        <f aca="false">$G12*AR12</f>
        <v>58.93</v>
      </c>
      <c r="AT12" s="23" t="n">
        <f aca="false">AT$4*AS12</f>
        <v>58.93</v>
      </c>
      <c r="AU12" s="26" t="n">
        <v>0</v>
      </c>
      <c r="AV12" s="23" t="n">
        <f aca="false">$G12*AU12</f>
        <v>0</v>
      </c>
      <c r="AW12" s="23" t="n">
        <f aca="false">AW$4*AV12</f>
        <v>0</v>
      </c>
      <c r="AX12" s="26" t="n">
        <v>1</v>
      </c>
      <c r="AY12" s="23" t="n">
        <f aca="false">$G12*AX12</f>
        <v>58.93</v>
      </c>
      <c r="AZ12" s="23" t="n">
        <f aca="false">AZ$4*AY12</f>
        <v>58.93</v>
      </c>
      <c r="BA12" s="0" t="n">
        <v>1</v>
      </c>
      <c r="BB12" s="23" t="n">
        <f aca="false">$G12*BA12</f>
        <v>58.93</v>
      </c>
      <c r="BC12" s="23" t="n">
        <f aca="false">BC$4*BB12</f>
        <v>58.93</v>
      </c>
      <c r="BD12" s="0" t="n">
        <v>1</v>
      </c>
      <c r="BE12" s="23" t="n">
        <f aca="false">$G12*BD12</f>
        <v>58.93</v>
      </c>
      <c r="BF12" s="23" t="n">
        <f aca="false">BF$4*BE12</f>
        <v>58.93</v>
      </c>
      <c r="BG12" s="0" t="n">
        <v>1</v>
      </c>
      <c r="BH12" s="23" t="n">
        <f aca="false">$G12*BG12</f>
        <v>58.93</v>
      </c>
      <c r="BI12" s="23" t="n">
        <f aca="false">BI$4*BH12</f>
        <v>58.93</v>
      </c>
      <c r="BJ12" s="26" t="n">
        <v>1</v>
      </c>
      <c r="BK12" s="23" t="n">
        <f aca="false">$G12*BJ12</f>
        <v>58.93</v>
      </c>
      <c r="BL12" s="23" t="n">
        <f aca="false">BL$4*BK12</f>
        <v>58.93</v>
      </c>
      <c r="BM12" s="0" t="n">
        <v>1</v>
      </c>
      <c r="BN12" s="23" t="n">
        <f aca="false">$G12*BM12</f>
        <v>58.93</v>
      </c>
      <c r="BO12" s="23" t="n">
        <f aca="false">BO$4*BN12</f>
        <v>58.93</v>
      </c>
      <c r="BP12" s="0" t="n">
        <v>1</v>
      </c>
      <c r="BQ12" s="23" t="n">
        <f aca="false">$G12*BP12</f>
        <v>58.93</v>
      </c>
      <c r="BR12" s="23" t="n">
        <f aca="false">BR$4*BQ12</f>
        <v>58.93</v>
      </c>
    </row>
    <row collapsed="false" customFormat="false" customHeight="false" hidden="false" ht="14" outlineLevel="0" r="13">
      <c r="A13" s="18" t="s">
        <v>53</v>
      </c>
      <c r="B13" s="0" t="n">
        <v>1850790</v>
      </c>
      <c r="C13" s="0" t="s">
        <v>54</v>
      </c>
      <c r="D13" s="19" t="s">
        <v>55</v>
      </c>
      <c r="E13" s="26" t="n">
        <v>1</v>
      </c>
      <c r="F13" s="20" t="n">
        <v>51</v>
      </c>
      <c r="G13" s="21" t="n">
        <f aca="false">F13/E13</f>
        <v>51</v>
      </c>
      <c r="H13" s="0" t="n">
        <v>0</v>
      </c>
      <c r="I13" s="22" t="n">
        <f aca="false">$G13*H13</f>
        <v>0</v>
      </c>
      <c r="J13" s="22" t="n">
        <f aca="false">J$4*I13</f>
        <v>0</v>
      </c>
      <c r="K13" s="16" t="n">
        <v>0</v>
      </c>
      <c r="L13" s="22" t="n">
        <f aca="false">$G13*K13</f>
        <v>0</v>
      </c>
      <c r="M13" s="22" t="n">
        <f aca="false">M$4*L13</f>
        <v>0</v>
      </c>
      <c r="N13" s="16" t="n">
        <v>0</v>
      </c>
      <c r="O13" s="23" t="n">
        <f aca="false">$G13*N13</f>
        <v>0</v>
      </c>
      <c r="P13" s="23" t="n">
        <f aca="false">P$4*O13</f>
        <v>0</v>
      </c>
      <c r="Q13" s="16" t="n">
        <v>0</v>
      </c>
      <c r="R13" s="23" t="n">
        <f aca="false">$G13*Q13</f>
        <v>0</v>
      </c>
      <c r="S13" s="23" t="n">
        <f aca="false">S$4*R13</f>
        <v>0</v>
      </c>
      <c r="T13" s="16" t="n">
        <v>0</v>
      </c>
      <c r="U13" s="23" t="n">
        <f aca="false">$G13*T13</f>
        <v>0</v>
      </c>
      <c r="V13" s="23" t="n">
        <f aca="false">V$4*U13</f>
        <v>0</v>
      </c>
      <c r="W13" s="16" t="n">
        <v>0</v>
      </c>
      <c r="X13" s="23" t="n">
        <f aca="false">$G13*W13</f>
        <v>0</v>
      </c>
      <c r="Y13" s="23" t="n">
        <f aca="false">Y$4*X13</f>
        <v>0</v>
      </c>
      <c r="Z13" s="16" t="n">
        <v>0</v>
      </c>
      <c r="AA13" s="23" t="n">
        <f aca="false">$G13*Z13</f>
        <v>0</v>
      </c>
      <c r="AB13" s="23" t="n">
        <f aca="false">AB$4*AA13</f>
        <v>0</v>
      </c>
      <c r="AC13" s="16" t="n">
        <v>0</v>
      </c>
      <c r="AD13" s="23" t="n">
        <f aca="false">$G13*AC13</f>
        <v>0</v>
      </c>
      <c r="AE13" s="23" t="n">
        <f aca="false">AE$4*AD13</f>
        <v>0</v>
      </c>
      <c r="AF13" s="16" t="n">
        <v>0</v>
      </c>
      <c r="AG13" s="23" t="n">
        <f aca="false">$G13*AF13</f>
        <v>0</v>
      </c>
      <c r="AH13" s="23" t="n">
        <f aca="false">AH$4*AG13</f>
        <v>0</v>
      </c>
      <c r="AI13" s="16" t="n">
        <v>0</v>
      </c>
      <c r="AJ13" s="23" t="n">
        <f aca="false">$G13*AI13</f>
        <v>0</v>
      </c>
      <c r="AK13" s="23" t="n">
        <f aca="false">AK$4*AJ13</f>
        <v>0</v>
      </c>
      <c r="AL13" s="16" t="n">
        <v>0</v>
      </c>
      <c r="AM13" s="23" t="n">
        <f aca="false">$G13*AL13</f>
        <v>0</v>
      </c>
      <c r="AN13" s="23" t="n">
        <f aca="false">AN$4*AM13</f>
        <v>0</v>
      </c>
      <c r="AO13" s="0" t="n">
        <v>0</v>
      </c>
      <c r="AP13" s="23" t="n">
        <f aca="false">$G13*AO13</f>
        <v>0</v>
      </c>
      <c r="AQ13" s="23" t="n">
        <f aca="false">AQ$4*AP13</f>
        <v>0</v>
      </c>
      <c r="AR13" s="26" t="n">
        <v>0</v>
      </c>
      <c r="AS13" s="23" t="n">
        <f aca="false">$G13*AR13</f>
        <v>0</v>
      </c>
      <c r="AT13" s="23" t="n">
        <f aca="false">AT$4*AS13</f>
        <v>0</v>
      </c>
      <c r="AU13" s="26" t="n">
        <v>1</v>
      </c>
      <c r="AV13" s="23" t="n">
        <f aca="false">$G13*AU13</f>
        <v>51</v>
      </c>
      <c r="AW13" s="23" t="n">
        <f aca="false">AW$4*AV13</f>
        <v>51</v>
      </c>
      <c r="AX13" s="26" t="n">
        <v>0</v>
      </c>
      <c r="AY13" s="23" t="n">
        <f aca="false">$G13*AX13</f>
        <v>0</v>
      </c>
      <c r="AZ13" s="23" t="n">
        <f aca="false">AZ$4*AY13</f>
        <v>0</v>
      </c>
      <c r="BA13" s="0" t="n">
        <v>0</v>
      </c>
      <c r="BB13" s="23" t="n">
        <f aca="false">$G13*BA13</f>
        <v>0</v>
      </c>
      <c r="BC13" s="23" t="n">
        <f aca="false">BC$4*BB13</f>
        <v>0</v>
      </c>
      <c r="BD13" s="0" t="n">
        <v>0</v>
      </c>
      <c r="BE13" s="23" t="n">
        <f aca="false">$G13*BD13</f>
        <v>0</v>
      </c>
      <c r="BF13" s="23" t="n">
        <f aca="false">BF$4*BE13</f>
        <v>0</v>
      </c>
      <c r="BG13" s="0" t="n">
        <v>0</v>
      </c>
      <c r="BH13" s="23" t="n">
        <f aca="false">$G13*BG13</f>
        <v>0</v>
      </c>
      <c r="BI13" s="23" t="n">
        <f aca="false">BI$4*BH13</f>
        <v>0</v>
      </c>
      <c r="BJ13" s="26" t="n">
        <v>0</v>
      </c>
      <c r="BK13" s="23" t="n">
        <f aca="false">$G13*BJ13</f>
        <v>0</v>
      </c>
      <c r="BL13" s="23" t="n">
        <f aca="false">BL$4*BK13</f>
        <v>0</v>
      </c>
      <c r="BM13" s="0" t="n">
        <v>0</v>
      </c>
      <c r="BN13" s="23" t="n">
        <f aca="false">$G13*BM13</f>
        <v>0</v>
      </c>
      <c r="BO13" s="23" t="n">
        <f aca="false">BO$4*BN13</f>
        <v>0</v>
      </c>
      <c r="BP13" s="0" t="n">
        <v>0</v>
      </c>
      <c r="BQ13" s="23" t="n">
        <f aca="false">$G13*BP13</f>
        <v>0</v>
      </c>
      <c r="BR13" s="23" t="n">
        <f aca="false">BR$4*BQ13</f>
        <v>0</v>
      </c>
    </row>
    <row collapsed="false" customFormat="false" customHeight="false" hidden="false" ht="14" outlineLevel="0" r="14">
      <c r="A14" s="17" t="s">
        <v>56</v>
      </c>
      <c r="B14" s="17" t="n">
        <v>3938414</v>
      </c>
      <c r="C14" s="17" t="s">
        <v>57</v>
      </c>
      <c r="D14" s="18" t="s">
        <v>58</v>
      </c>
      <c r="E14" s="26" t="n">
        <v>1</v>
      </c>
      <c r="F14" s="20" t="n">
        <v>0.85</v>
      </c>
      <c r="G14" s="21" t="n">
        <f aca="false">F14/E14</f>
        <v>0.85</v>
      </c>
      <c r="H14" s="0" t="n">
        <v>0</v>
      </c>
      <c r="I14" s="22" t="n">
        <f aca="false">$G14*H14</f>
        <v>0</v>
      </c>
      <c r="J14" s="22" t="n">
        <f aca="false">J$4*I14</f>
        <v>0</v>
      </c>
      <c r="K14" s="16" t="n">
        <v>0</v>
      </c>
      <c r="L14" s="22" t="n">
        <f aca="false">$G14*K14</f>
        <v>0</v>
      </c>
      <c r="M14" s="22" t="n">
        <f aca="false">M$4*L14</f>
        <v>0</v>
      </c>
      <c r="N14" s="16" t="n">
        <v>0</v>
      </c>
      <c r="O14" s="23" t="n">
        <f aca="false">$G14*N14</f>
        <v>0</v>
      </c>
      <c r="P14" s="23" t="n">
        <f aca="false">P$4*O14</f>
        <v>0</v>
      </c>
      <c r="Q14" s="16" t="n">
        <v>0</v>
      </c>
      <c r="R14" s="23" t="n">
        <f aca="false">$G14*Q14</f>
        <v>0</v>
      </c>
      <c r="S14" s="23" t="n">
        <f aca="false">S$4*R14</f>
        <v>0</v>
      </c>
      <c r="T14" s="16" t="n">
        <v>0</v>
      </c>
      <c r="U14" s="23" t="n">
        <f aca="false">$G14*T14</f>
        <v>0</v>
      </c>
      <c r="V14" s="23" t="n">
        <f aca="false">V$4*U14</f>
        <v>0</v>
      </c>
      <c r="W14" s="16" t="n">
        <v>0</v>
      </c>
      <c r="X14" s="23" t="n">
        <f aca="false">$G14*W14</f>
        <v>0</v>
      </c>
      <c r="Y14" s="23" t="n">
        <f aca="false">Y$4*X14</f>
        <v>0</v>
      </c>
      <c r="Z14" s="16" t="n">
        <v>0</v>
      </c>
      <c r="AA14" s="23" t="n">
        <f aca="false">$G14*Z14</f>
        <v>0</v>
      </c>
      <c r="AB14" s="23" t="n">
        <f aca="false">AB$4*AA14</f>
        <v>0</v>
      </c>
      <c r="AC14" s="16" t="n">
        <v>0</v>
      </c>
      <c r="AD14" s="23" t="n">
        <f aca="false">$G14*AC14</f>
        <v>0</v>
      </c>
      <c r="AE14" s="23" t="n">
        <f aca="false">AE$4*AD14</f>
        <v>0</v>
      </c>
      <c r="AF14" s="16" t="n">
        <v>1</v>
      </c>
      <c r="AG14" s="23" t="n">
        <f aca="false">$G14*AF14</f>
        <v>0.85</v>
      </c>
      <c r="AH14" s="23" t="n">
        <f aca="false">AH$4*AG14</f>
        <v>17</v>
      </c>
      <c r="AI14" s="16" t="n">
        <v>1</v>
      </c>
      <c r="AJ14" s="23" t="n">
        <f aca="false">$G14*AI14</f>
        <v>0.85</v>
      </c>
      <c r="AK14" s="23" t="n">
        <f aca="false">AK$4*AJ14</f>
        <v>3.4</v>
      </c>
      <c r="AL14" s="16" t="n">
        <v>0</v>
      </c>
      <c r="AM14" s="23" t="n">
        <f aca="false">$G14*AL14</f>
        <v>0</v>
      </c>
      <c r="AN14" s="23" t="n">
        <f aca="false">AN$4*AM14</f>
        <v>0</v>
      </c>
      <c r="AO14" s="0" t="n">
        <v>0</v>
      </c>
      <c r="AP14" s="23" t="n">
        <f aca="false">$G14*AO14</f>
        <v>0</v>
      </c>
      <c r="AQ14" s="23" t="n">
        <f aca="false">AQ$4*AP14</f>
        <v>0</v>
      </c>
      <c r="AR14" s="0" t="n">
        <v>0</v>
      </c>
      <c r="AS14" s="23" t="n">
        <f aca="false">$G14*AR14</f>
        <v>0</v>
      </c>
      <c r="AT14" s="23" t="n">
        <f aca="false">AT$4*AS14</f>
        <v>0</v>
      </c>
      <c r="AU14" s="0" t="n">
        <v>0</v>
      </c>
      <c r="AV14" s="23" t="n">
        <f aca="false">$G14*AU14</f>
        <v>0</v>
      </c>
      <c r="AW14" s="23" t="n">
        <f aca="false">AW$4*AV14</f>
        <v>0</v>
      </c>
      <c r="AX14" s="0" t="n">
        <v>0</v>
      </c>
      <c r="AY14" s="23" t="n">
        <f aca="false">$G14*AX14</f>
        <v>0</v>
      </c>
      <c r="AZ14" s="23" t="n">
        <f aca="false">AZ$4*AY14</f>
        <v>0</v>
      </c>
      <c r="BA14" s="16" t="n">
        <v>0</v>
      </c>
      <c r="BB14" s="23" t="n">
        <f aca="false">$G14*BA14</f>
        <v>0</v>
      </c>
      <c r="BC14" s="23" t="n">
        <f aca="false">BC$4*BB14</f>
        <v>0</v>
      </c>
      <c r="BD14" s="16" t="n">
        <v>0</v>
      </c>
      <c r="BE14" s="23" t="n">
        <f aca="false">$G14*BD14</f>
        <v>0</v>
      </c>
      <c r="BF14" s="23" t="n">
        <f aca="false">BF$4*BE14</f>
        <v>0</v>
      </c>
      <c r="BG14" s="16" t="n">
        <v>0</v>
      </c>
      <c r="BH14" s="23" t="n">
        <f aca="false">$G14*BG14</f>
        <v>0</v>
      </c>
      <c r="BI14" s="23" t="n">
        <f aca="false">BI$4*BH14</f>
        <v>0</v>
      </c>
      <c r="BJ14" s="0" t="n">
        <v>0</v>
      </c>
      <c r="BK14" s="23" t="n">
        <f aca="false">$G14*BJ14</f>
        <v>0</v>
      </c>
      <c r="BL14" s="23" t="n">
        <f aca="false">BL$4*BK14</f>
        <v>0</v>
      </c>
      <c r="BM14" s="16" t="n">
        <v>0</v>
      </c>
      <c r="BN14" s="23" t="n">
        <f aca="false">$G14*BM14</f>
        <v>0</v>
      </c>
      <c r="BO14" s="23" t="n">
        <f aca="false">BO$4*BN14</f>
        <v>0</v>
      </c>
      <c r="BP14" s="16" t="n">
        <v>0</v>
      </c>
      <c r="BQ14" s="23" t="n">
        <f aca="false">$G14*BP14</f>
        <v>0</v>
      </c>
      <c r="BR14" s="23" t="n">
        <f aca="false">BR$4*BQ14</f>
        <v>0</v>
      </c>
    </row>
    <row collapsed="false" customFormat="false" customHeight="false" hidden="false" ht="14" outlineLevel="0" r="15">
      <c r="A15" s="24" t="s">
        <v>59</v>
      </c>
      <c r="B15" s="27"/>
      <c r="C15" s="28"/>
      <c r="D15" s="18"/>
      <c r="E15" s="26" t="n">
        <v>1</v>
      </c>
      <c r="F15" s="20" t="n">
        <v>0</v>
      </c>
      <c r="G15" s="21" t="n">
        <f aca="false">F15/E15</f>
        <v>0</v>
      </c>
      <c r="H15" s="0" t="n">
        <v>0</v>
      </c>
      <c r="I15" s="22" t="n">
        <f aca="false">$G15*H15</f>
        <v>0</v>
      </c>
      <c r="J15" s="22" t="n">
        <f aca="false">J$4*I15</f>
        <v>0</v>
      </c>
      <c r="K15" s="16" t="n">
        <v>0</v>
      </c>
      <c r="L15" s="22" t="n">
        <f aca="false">$G15*K15</f>
        <v>0</v>
      </c>
      <c r="M15" s="22" t="n">
        <f aca="false">M$4*L15</f>
        <v>0</v>
      </c>
      <c r="N15" s="16" t="n">
        <v>0</v>
      </c>
      <c r="O15" s="23" t="n">
        <f aca="false">$G15*N15</f>
        <v>0</v>
      </c>
      <c r="P15" s="23" t="n">
        <f aca="false">P$4*O15</f>
        <v>0</v>
      </c>
      <c r="Q15" s="16" t="n">
        <v>0</v>
      </c>
      <c r="R15" s="23" t="n">
        <f aca="false">$G15*Q15</f>
        <v>0</v>
      </c>
      <c r="S15" s="23" t="n">
        <f aca="false">S$4*R15</f>
        <v>0</v>
      </c>
      <c r="T15" s="16" t="n">
        <v>0</v>
      </c>
      <c r="U15" s="23" t="n">
        <f aca="false">$G15*T15</f>
        <v>0</v>
      </c>
      <c r="V15" s="23" t="n">
        <f aca="false">V$4*U15</f>
        <v>0</v>
      </c>
      <c r="W15" s="16" t="n">
        <v>0</v>
      </c>
      <c r="X15" s="23" t="n">
        <f aca="false">$G15*W15</f>
        <v>0</v>
      </c>
      <c r="Y15" s="23" t="n">
        <f aca="false">Y$4*X15</f>
        <v>0</v>
      </c>
      <c r="Z15" s="16" t="n">
        <v>2</v>
      </c>
      <c r="AA15" s="23" t="n">
        <f aca="false">$G15*Z15</f>
        <v>0</v>
      </c>
      <c r="AB15" s="23" t="n">
        <f aca="false">AB$4*AA15</f>
        <v>0</v>
      </c>
      <c r="AC15" s="16" t="n">
        <v>0</v>
      </c>
      <c r="AD15" s="23" t="n">
        <f aca="false">$G15*AC15</f>
        <v>0</v>
      </c>
      <c r="AE15" s="23" t="n">
        <f aca="false">AE$4*AD15</f>
        <v>0</v>
      </c>
      <c r="AF15" s="16" t="n">
        <v>0</v>
      </c>
      <c r="AG15" s="23" t="n">
        <f aca="false">$G15*AF15</f>
        <v>0</v>
      </c>
      <c r="AH15" s="23" t="n">
        <f aca="false">AH$4*AG15</f>
        <v>0</v>
      </c>
      <c r="AI15" s="16" t="n">
        <v>0</v>
      </c>
      <c r="AJ15" s="23" t="n">
        <f aca="false">$G15*AI15</f>
        <v>0</v>
      </c>
      <c r="AK15" s="23" t="n">
        <f aca="false">AK$4*AJ15</f>
        <v>0</v>
      </c>
      <c r="AL15" s="16" t="n">
        <v>0</v>
      </c>
      <c r="AM15" s="23" t="n">
        <f aca="false">$G15*AL15</f>
        <v>0</v>
      </c>
      <c r="AN15" s="23" t="n">
        <f aca="false">AN$4*AM15</f>
        <v>0</v>
      </c>
      <c r="AO15" s="16" t="n">
        <v>0</v>
      </c>
      <c r="AP15" s="23" t="n">
        <f aca="false">$G15*AO15</f>
        <v>0</v>
      </c>
      <c r="AQ15" s="23" t="n">
        <f aca="false">AQ$4*AP15</f>
        <v>0</v>
      </c>
      <c r="AR15" s="16" t="n">
        <v>0</v>
      </c>
      <c r="AS15" s="23" t="n">
        <f aca="false">$G15*AR15</f>
        <v>0</v>
      </c>
      <c r="AT15" s="23" t="n">
        <f aca="false">AT$4*AS15</f>
        <v>0</v>
      </c>
      <c r="AU15" s="16" t="n">
        <v>0</v>
      </c>
      <c r="AV15" s="23" t="n">
        <f aca="false">$G15*AU15</f>
        <v>0</v>
      </c>
      <c r="AW15" s="23" t="n">
        <f aca="false">AW$4*AV15</f>
        <v>0</v>
      </c>
      <c r="AX15" s="16" t="n">
        <v>0</v>
      </c>
      <c r="AY15" s="23" t="n">
        <f aca="false">$G15*AX15</f>
        <v>0</v>
      </c>
      <c r="AZ15" s="23" t="n">
        <f aca="false">AZ$4*AY15</f>
        <v>0</v>
      </c>
      <c r="BA15" s="16" t="n">
        <v>0</v>
      </c>
      <c r="BB15" s="23" t="n">
        <f aca="false">$G15*BA15</f>
        <v>0</v>
      </c>
      <c r="BC15" s="23" t="n">
        <f aca="false">BC$4*BB15</f>
        <v>0</v>
      </c>
      <c r="BD15" s="16" t="n">
        <v>0</v>
      </c>
      <c r="BE15" s="23" t="n">
        <f aca="false">$G15*BD15</f>
        <v>0</v>
      </c>
      <c r="BF15" s="23" t="n">
        <f aca="false">BF$4*BE15</f>
        <v>0</v>
      </c>
      <c r="BG15" s="16" t="n">
        <v>0</v>
      </c>
      <c r="BH15" s="23" t="n">
        <f aca="false">$G15*BG15</f>
        <v>0</v>
      </c>
      <c r="BI15" s="23" t="n">
        <f aca="false">BI$4*BH15</f>
        <v>0</v>
      </c>
      <c r="BJ15" s="16" t="n">
        <v>0</v>
      </c>
      <c r="BK15" s="23" t="n">
        <f aca="false">$G15*BJ15</f>
        <v>0</v>
      </c>
      <c r="BL15" s="23" t="n">
        <f aca="false">BL$4*BK15</f>
        <v>0</v>
      </c>
      <c r="BM15" s="16" t="n">
        <v>0</v>
      </c>
      <c r="BN15" s="23" t="n">
        <f aca="false">$G15*BM15</f>
        <v>0</v>
      </c>
      <c r="BO15" s="23" t="n">
        <f aca="false">BO$4*BN15</f>
        <v>0</v>
      </c>
      <c r="BP15" s="16" t="n">
        <v>0</v>
      </c>
      <c r="BQ15" s="23" t="n">
        <f aca="false">$G15*BP15</f>
        <v>0</v>
      </c>
      <c r="BR15" s="23" t="n">
        <f aca="false">BR$4*BQ15</f>
        <v>0</v>
      </c>
    </row>
    <row collapsed="false" customFormat="false" customHeight="false" hidden="false" ht="14" outlineLevel="0" r="16">
      <c r="A16" s="17" t="s">
        <v>60</v>
      </c>
      <c r="B16" s="17" t="n">
        <v>1694239</v>
      </c>
      <c r="C16" s="18" t="s">
        <v>61</v>
      </c>
      <c r="D16" s="18" t="s">
        <v>62</v>
      </c>
      <c r="E16" s="16" t="n">
        <v>1</v>
      </c>
      <c r="F16" s="29" t="n">
        <v>0.036</v>
      </c>
      <c r="G16" s="21" t="n">
        <f aca="false">F16/E16</f>
        <v>0.036</v>
      </c>
      <c r="H16" s="0" t="n">
        <v>8</v>
      </c>
      <c r="I16" s="22" t="n">
        <f aca="false">$G16*H16</f>
        <v>0.288</v>
      </c>
      <c r="J16" s="22" t="n">
        <f aca="false">J$4*I16</f>
        <v>0.576</v>
      </c>
      <c r="K16" s="16" t="n">
        <v>1</v>
      </c>
      <c r="L16" s="22" t="n">
        <f aca="false">$G16*K16</f>
        <v>0.036</v>
      </c>
      <c r="M16" s="22" t="n">
        <f aca="false">M$4*L16</f>
        <v>0.072</v>
      </c>
      <c r="N16" s="16" t="n">
        <v>1</v>
      </c>
      <c r="O16" s="23" t="n">
        <f aca="false">$G16*N16</f>
        <v>0.036</v>
      </c>
      <c r="P16" s="23" t="n">
        <f aca="false">P$4*O16</f>
        <v>0.072</v>
      </c>
      <c r="Q16" s="16" t="n">
        <v>2</v>
      </c>
      <c r="R16" s="23" t="n">
        <f aca="false">$G16*Q16</f>
        <v>0.072</v>
      </c>
      <c r="S16" s="23" t="n">
        <f aca="false">S$4*R16</f>
        <v>0.144</v>
      </c>
      <c r="T16" s="16" t="n">
        <v>1</v>
      </c>
      <c r="U16" s="23" t="n">
        <f aca="false">$G16*T16</f>
        <v>0.036</v>
      </c>
      <c r="V16" s="23" t="n">
        <f aca="false">V$4*U16</f>
        <v>0.072</v>
      </c>
      <c r="W16" s="16" t="n">
        <v>0</v>
      </c>
      <c r="X16" s="23" t="n">
        <f aca="false">$G16*W16</f>
        <v>0</v>
      </c>
      <c r="Y16" s="23" t="n">
        <f aca="false">Y$4*X16</f>
        <v>0</v>
      </c>
      <c r="Z16" s="16" t="n">
        <v>0</v>
      </c>
      <c r="AA16" s="23" t="n">
        <f aca="false">$G16*Z16</f>
        <v>0</v>
      </c>
      <c r="AB16" s="23" t="n">
        <f aca="false">AB$4*AA16</f>
        <v>0</v>
      </c>
      <c r="AC16" s="16" t="n">
        <v>0</v>
      </c>
      <c r="AD16" s="23" t="n">
        <f aca="false">$G16*AC16</f>
        <v>0</v>
      </c>
      <c r="AE16" s="23" t="n">
        <f aca="false">AE$4*AD16</f>
        <v>0</v>
      </c>
      <c r="AF16" s="16" t="n">
        <v>7</v>
      </c>
      <c r="AG16" s="23" t="n">
        <f aca="false">$G16*AF16</f>
        <v>0.252</v>
      </c>
      <c r="AH16" s="23" t="n">
        <f aca="false">AH$4*AG16</f>
        <v>5.04</v>
      </c>
      <c r="AI16" s="16" t="n">
        <v>8</v>
      </c>
      <c r="AJ16" s="23" t="n">
        <f aca="false">$G16*AI16</f>
        <v>0.288</v>
      </c>
      <c r="AK16" s="23" t="n">
        <f aca="false">AK$4*AJ16</f>
        <v>1.152</v>
      </c>
      <c r="AL16" s="16" t="n">
        <v>0</v>
      </c>
      <c r="AM16" s="23" t="n">
        <f aca="false">$G16*AL16</f>
        <v>0</v>
      </c>
      <c r="AN16" s="23" t="n">
        <f aca="false">AN$4*AM16</f>
        <v>0</v>
      </c>
      <c r="AO16" s="0" t="n">
        <v>0</v>
      </c>
      <c r="AP16" s="23" t="n">
        <f aca="false">$G16*AO16</f>
        <v>0</v>
      </c>
      <c r="AQ16" s="23" t="n">
        <f aca="false">AQ$4*AP16</f>
        <v>0</v>
      </c>
      <c r="AR16" s="0" t="n">
        <v>0</v>
      </c>
      <c r="AS16" s="23" t="n">
        <f aca="false">$G16*AR16</f>
        <v>0</v>
      </c>
      <c r="AT16" s="23" t="n">
        <f aca="false">AT$4*AS16</f>
        <v>0</v>
      </c>
      <c r="AU16" s="0" t="n">
        <v>0</v>
      </c>
      <c r="AV16" s="23" t="n">
        <f aca="false">$G16*AU16</f>
        <v>0</v>
      </c>
      <c r="AW16" s="23" t="n">
        <f aca="false">AW$4*AV16</f>
        <v>0</v>
      </c>
      <c r="AX16" s="0" t="n">
        <v>0</v>
      </c>
      <c r="AY16" s="23" t="n">
        <f aca="false">$G16*AX16</f>
        <v>0</v>
      </c>
      <c r="AZ16" s="23" t="n">
        <f aca="false">AZ$4*AY16</f>
        <v>0</v>
      </c>
      <c r="BA16" s="0" t="n">
        <v>0</v>
      </c>
      <c r="BB16" s="23" t="n">
        <f aca="false">$G16*BA16</f>
        <v>0</v>
      </c>
      <c r="BC16" s="23" t="n">
        <f aca="false">BC$4*BB16</f>
        <v>0</v>
      </c>
      <c r="BD16" s="0" t="n">
        <v>0</v>
      </c>
      <c r="BE16" s="23" t="n">
        <f aca="false">$G16*BD16</f>
        <v>0</v>
      </c>
      <c r="BF16" s="23" t="n">
        <f aca="false">BF$4*BE16</f>
        <v>0</v>
      </c>
      <c r="BG16" s="0" t="n">
        <v>0</v>
      </c>
      <c r="BH16" s="23" t="n">
        <f aca="false">$G16*BG16</f>
        <v>0</v>
      </c>
      <c r="BI16" s="23" t="n">
        <f aca="false">BI$4*BH16</f>
        <v>0</v>
      </c>
      <c r="BJ16" s="16" t="n">
        <v>0</v>
      </c>
      <c r="BK16" s="23" t="n">
        <f aca="false">$G16*BJ16</f>
        <v>0</v>
      </c>
      <c r="BL16" s="23" t="n">
        <f aca="false">BL$4*BK16</f>
        <v>0</v>
      </c>
      <c r="BM16" s="0" t="n">
        <v>0</v>
      </c>
      <c r="BN16" s="23" t="n">
        <f aca="false">$G16*BM16</f>
        <v>0</v>
      </c>
      <c r="BO16" s="23" t="n">
        <f aca="false">BO$4*BN16</f>
        <v>0</v>
      </c>
      <c r="BP16" s="0" t="n">
        <v>0</v>
      </c>
      <c r="BQ16" s="23" t="n">
        <f aca="false">$G16*BP16</f>
        <v>0</v>
      </c>
      <c r="BR16" s="23" t="n">
        <f aca="false">BR$4*BQ16</f>
        <v>0</v>
      </c>
    </row>
    <row collapsed="false" customFormat="false" customHeight="false" hidden="false" ht="14" outlineLevel="0" r="17">
      <c r="A17" s="17" t="s">
        <v>60</v>
      </c>
      <c r="B17" s="17" t="n">
        <v>1457705</v>
      </c>
      <c r="C17" s="18" t="s">
        <v>63</v>
      </c>
      <c r="D17" s="18" t="s">
        <v>64</v>
      </c>
      <c r="E17" s="16" t="n">
        <v>10</v>
      </c>
      <c r="F17" s="20" t="n">
        <v>2.6</v>
      </c>
      <c r="G17" s="21" t="n">
        <f aca="false">F17/E17</f>
        <v>0.26</v>
      </c>
      <c r="H17" s="0" t="n">
        <v>0</v>
      </c>
      <c r="I17" s="22" t="n">
        <f aca="false">$G17*H17</f>
        <v>0</v>
      </c>
      <c r="J17" s="22" t="n">
        <f aca="false">J$4*I17</f>
        <v>0</v>
      </c>
      <c r="K17" s="16" t="n">
        <v>1</v>
      </c>
      <c r="L17" s="22" t="n">
        <f aca="false">$G17*K17</f>
        <v>0.26</v>
      </c>
      <c r="M17" s="22" t="n">
        <f aca="false">M$4*L17</f>
        <v>0.52</v>
      </c>
      <c r="N17" s="16" t="n">
        <v>0</v>
      </c>
      <c r="O17" s="23" t="n">
        <f aca="false">$G17*N17</f>
        <v>0</v>
      </c>
      <c r="P17" s="23" t="n">
        <f aca="false">P$4*O17</f>
        <v>0</v>
      </c>
      <c r="Q17" s="16" t="n">
        <v>0</v>
      </c>
      <c r="R17" s="23" t="n">
        <f aca="false">$G17*Q17</f>
        <v>0</v>
      </c>
      <c r="S17" s="23" t="n">
        <f aca="false">S$4*R17</f>
        <v>0</v>
      </c>
      <c r="T17" s="16" t="n">
        <v>0</v>
      </c>
      <c r="U17" s="23" t="n">
        <f aca="false">$G17*T17</f>
        <v>0</v>
      </c>
      <c r="V17" s="23" t="n">
        <f aca="false">V$4*U17</f>
        <v>0</v>
      </c>
      <c r="W17" s="16" t="n">
        <v>6</v>
      </c>
      <c r="X17" s="23" t="n">
        <f aca="false">$G17*W17</f>
        <v>1.56</v>
      </c>
      <c r="Y17" s="23" t="n">
        <f aca="false">Y$4*X17</f>
        <v>3.12</v>
      </c>
      <c r="Z17" s="16" t="n">
        <v>0</v>
      </c>
      <c r="AA17" s="23" t="n">
        <f aca="false">$G17*Z17</f>
        <v>0</v>
      </c>
      <c r="AB17" s="23" t="n">
        <f aca="false">AB$4*AA17</f>
        <v>0</v>
      </c>
      <c r="AC17" s="16" t="n">
        <v>0</v>
      </c>
      <c r="AD17" s="23" t="n">
        <f aca="false">$G17*AC17</f>
        <v>0</v>
      </c>
      <c r="AE17" s="23" t="n">
        <f aca="false">AE$4*AD17</f>
        <v>0</v>
      </c>
      <c r="AF17" s="16" t="n">
        <v>0</v>
      </c>
      <c r="AG17" s="23" t="n">
        <f aca="false">$G17*AF17</f>
        <v>0</v>
      </c>
      <c r="AH17" s="23" t="n">
        <f aca="false">AH$4*AG17</f>
        <v>0</v>
      </c>
      <c r="AI17" s="16" t="n">
        <v>0</v>
      </c>
      <c r="AJ17" s="23" t="n">
        <f aca="false">$G17*AI17</f>
        <v>0</v>
      </c>
      <c r="AK17" s="23" t="n">
        <f aca="false">AK$4*AJ17</f>
        <v>0</v>
      </c>
      <c r="AL17" s="16" t="n">
        <v>0</v>
      </c>
      <c r="AM17" s="23" t="n">
        <f aca="false">$G17*AL17</f>
        <v>0</v>
      </c>
      <c r="AN17" s="23" t="n">
        <f aca="false">AN$4*AM17</f>
        <v>0</v>
      </c>
      <c r="AO17" s="0" t="n">
        <v>0</v>
      </c>
      <c r="AP17" s="23" t="n">
        <f aca="false">$G17*AO17</f>
        <v>0</v>
      </c>
      <c r="AQ17" s="23" t="n">
        <f aca="false">AQ$4*AP17</f>
        <v>0</v>
      </c>
      <c r="AR17" s="16" t="n">
        <v>0</v>
      </c>
      <c r="AS17" s="23" t="n">
        <f aca="false">$G17*AR17</f>
        <v>0</v>
      </c>
      <c r="AT17" s="23" t="n">
        <f aca="false">AT$4*AS17</f>
        <v>0</v>
      </c>
      <c r="AU17" s="16" t="n">
        <v>0</v>
      </c>
      <c r="AV17" s="23" t="n">
        <f aca="false">$G17*AU17</f>
        <v>0</v>
      </c>
      <c r="AW17" s="23" t="n">
        <f aca="false">AW$4*AV17</f>
        <v>0</v>
      </c>
      <c r="AX17" s="16" t="n">
        <v>0</v>
      </c>
      <c r="AY17" s="23" t="n">
        <f aca="false">$G17*AX17</f>
        <v>0</v>
      </c>
      <c r="AZ17" s="23" t="n">
        <f aca="false">AZ$4*AY17</f>
        <v>0</v>
      </c>
      <c r="BA17" s="16" t="n">
        <v>0</v>
      </c>
      <c r="BB17" s="23" t="n">
        <f aca="false">$G17*BA17</f>
        <v>0</v>
      </c>
      <c r="BC17" s="23" t="n">
        <f aca="false">BC$4*BB17</f>
        <v>0</v>
      </c>
      <c r="BD17" s="16" t="n">
        <v>0</v>
      </c>
      <c r="BE17" s="23" t="n">
        <f aca="false">$G17*BD17</f>
        <v>0</v>
      </c>
      <c r="BF17" s="23" t="n">
        <f aca="false">BF$4*BE17</f>
        <v>0</v>
      </c>
      <c r="BG17" s="16" t="n">
        <v>0</v>
      </c>
      <c r="BH17" s="23" t="n">
        <f aca="false">$G17*BG17</f>
        <v>0</v>
      </c>
      <c r="BI17" s="23" t="n">
        <f aca="false">BI$4*BH17</f>
        <v>0</v>
      </c>
      <c r="BJ17" s="16" t="n">
        <v>0</v>
      </c>
      <c r="BK17" s="23" t="n">
        <f aca="false">$G17*BJ17</f>
        <v>0</v>
      </c>
      <c r="BL17" s="23" t="n">
        <f aca="false">BL$4*BK17</f>
        <v>0</v>
      </c>
      <c r="BM17" s="16" t="n">
        <v>0</v>
      </c>
      <c r="BN17" s="23" t="n">
        <f aca="false">$G17*BM17</f>
        <v>0</v>
      </c>
      <c r="BO17" s="23" t="n">
        <f aca="false">BO$4*BN17</f>
        <v>0</v>
      </c>
      <c r="BP17" s="16" t="n">
        <v>0</v>
      </c>
      <c r="BQ17" s="23" t="n">
        <f aca="false">$G17*BP17</f>
        <v>0</v>
      </c>
      <c r="BR17" s="23" t="n">
        <f aca="false">BR$4*BQ17</f>
        <v>0</v>
      </c>
    </row>
    <row collapsed="false" customFormat="false" customHeight="false" hidden="false" ht="14" outlineLevel="0" r="18">
      <c r="A18" s="17" t="s">
        <v>60</v>
      </c>
      <c r="B18" s="17" t="n">
        <v>1890269</v>
      </c>
      <c r="C18" s="18" t="s">
        <v>65</v>
      </c>
      <c r="D18" s="18" t="s">
        <v>66</v>
      </c>
      <c r="E18" s="16" t="n">
        <v>10</v>
      </c>
      <c r="F18" s="20" t="n">
        <v>8.7</v>
      </c>
      <c r="G18" s="21" t="n">
        <f aca="false">F18/E18</f>
        <v>0.87</v>
      </c>
      <c r="H18" s="0" t="n">
        <v>17</v>
      </c>
      <c r="I18" s="22" t="n">
        <f aca="false">$G18*H18</f>
        <v>14.79</v>
      </c>
      <c r="J18" s="22" t="n">
        <f aca="false">J$4*I18</f>
        <v>29.58</v>
      </c>
      <c r="K18" s="16" t="n">
        <v>1</v>
      </c>
      <c r="L18" s="22" t="n">
        <f aca="false">$G18*K18</f>
        <v>0.87</v>
      </c>
      <c r="M18" s="22" t="n">
        <f aca="false">M$4*L18</f>
        <v>1.74</v>
      </c>
      <c r="N18" s="16" t="n">
        <v>0</v>
      </c>
      <c r="O18" s="23" t="n">
        <f aca="false">$G18*N18</f>
        <v>0</v>
      </c>
      <c r="P18" s="23" t="n">
        <f aca="false">P$4*O18</f>
        <v>0</v>
      </c>
      <c r="Q18" s="16" t="n">
        <v>0</v>
      </c>
      <c r="R18" s="23" t="n">
        <f aca="false">$G18*Q18</f>
        <v>0</v>
      </c>
      <c r="S18" s="23" t="n">
        <f aca="false">S$4*R18</f>
        <v>0</v>
      </c>
      <c r="T18" s="16" t="n">
        <v>0</v>
      </c>
      <c r="U18" s="23" t="n">
        <f aca="false">$G18*T18</f>
        <v>0</v>
      </c>
      <c r="V18" s="23" t="n">
        <f aca="false">V$4*U18</f>
        <v>0</v>
      </c>
      <c r="W18" s="16" t="n">
        <v>0</v>
      </c>
      <c r="X18" s="23" t="n">
        <f aca="false">$G18*W18</f>
        <v>0</v>
      </c>
      <c r="Y18" s="23" t="n">
        <f aca="false">Y$4*X18</f>
        <v>0</v>
      </c>
      <c r="Z18" s="16" t="n">
        <v>0</v>
      </c>
      <c r="AA18" s="23" t="n">
        <f aca="false">$G18*Z18</f>
        <v>0</v>
      </c>
      <c r="AB18" s="23" t="n">
        <f aca="false">AB$4*AA18</f>
        <v>0</v>
      </c>
      <c r="AC18" s="16" t="n">
        <v>0</v>
      </c>
      <c r="AD18" s="23" t="n">
        <f aca="false">$G18*AC18</f>
        <v>0</v>
      </c>
      <c r="AE18" s="23" t="n">
        <f aca="false">AE$4*AD18</f>
        <v>0</v>
      </c>
      <c r="AF18" s="16" t="n">
        <v>0</v>
      </c>
      <c r="AG18" s="23" t="n">
        <f aca="false">$G18*AF18</f>
        <v>0</v>
      </c>
      <c r="AH18" s="23" t="n">
        <f aca="false">AH$4*AG18</f>
        <v>0</v>
      </c>
      <c r="AI18" s="16" t="n">
        <v>0</v>
      </c>
      <c r="AJ18" s="23" t="n">
        <f aca="false">$G18*AI18</f>
        <v>0</v>
      </c>
      <c r="AK18" s="23" t="n">
        <f aca="false">AK$4*AJ18</f>
        <v>0</v>
      </c>
      <c r="AL18" s="16" t="n">
        <v>0</v>
      </c>
      <c r="AM18" s="23" t="n">
        <f aca="false">$G18*AL18</f>
        <v>0</v>
      </c>
      <c r="AN18" s="23" t="n">
        <f aca="false">AN$4*AM18</f>
        <v>0</v>
      </c>
      <c r="AO18" s="16" t="n">
        <v>0</v>
      </c>
      <c r="AP18" s="23" t="n">
        <f aca="false">$G18*AO18</f>
        <v>0</v>
      </c>
      <c r="AQ18" s="23" t="n">
        <f aca="false">AQ$4*AP18</f>
        <v>0</v>
      </c>
      <c r="AR18" s="0" t="n">
        <v>0</v>
      </c>
      <c r="AS18" s="23" t="n">
        <f aca="false">$G18*AR18</f>
        <v>0</v>
      </c>
      <c r="AT18" s="23" t="n">
        <f aca="false">AT$4*AS18</f>
        <v>0</v>
      </c>
      <c r="AU18" s="0" t="n">
        <v>0</v>
      </c>
      <c r="AV18" s="23" t="n">
        <f aca="false">$G18*AU18</f>
        <v>0</v>
      </c>
      <c r="AW18" s="23" t="n">
        <f aca="false">AW$4*AV18</f>
        <v>0</v>
      </c>
      <c r="AX18" s="0" t="n">
        <v>0</v>
      </c>
      <c r="AY18" s="23" t="n">
        <f aca="false">$G18*AX18</f>
        <v>0</v>
      </c>
      <c r="AZ18" s="23" t="n">
        <f aca="false">AZ$4*AY18</f>
        <v>0</v>
      </c>
      <c r="BA18" s="16" t="n">
        <v>0</v>
      </c>
      <c r="BB18" s="23" t="n">
        <f aca="false">$G18*BA18</f>
        <v>0</v>
      </c>
      <c r="BC18" s="23" t="n">
        <f aca="false">BC$4*BB18</f>
        <v>0</v>
      </c>
      <c r="BD18" s="16" t="n">
        <v>0</v>
      </c>
      <c r="BE18" s="23" t="n">
        <f aca="false">$G18*BD18</f>
        <v>0</v>
      </c>
      <c r="BF18" s="23" t="n">
        <f aca="false">BF$4*BE18</f>
        <v>0</v>
      </c>
      <c r="BG18" s="16" t="n">
        <v>0</v>
      </c>
      <c r="BH18" s="23" t="n">
        <f aca="false">$G18*BG18</f>
        <v>0</v>
      </c>
      <c r="BI18" s="23" t="n">
        <f aca="false">BI$4*BH18</f>
        <v>0</v>
      </c>
      <c r="BJ18" s="0" t="n">
        <v>0</v>
      </c>
      <c r="BK18" s="23" t="n">
        <f aca="false">$G18*BJ18</f>
        <v>0</v>
      </c>
      <c r="BL18" s="23" t="n">
        <f aca="false">BL$4*BK18</f>
        <v>0</v>
      </c>
      <c r="BM18" s="16" t="n">
        <v>0</v>
      </c>
      <c r="BN18" s="23" t="n">
        <f aca="false">$G18*BM18</f>
        <v>0</v>
      </c>
      <c r="BO18" s="23" t="n">
        <f aca="false">BO$4*BN18</f>
        <v>0</v>
      </c>
      <c r="BP18" s="16" t="n">
        <v>0</v>
      </c>
      <c r="BQ18" s="23" t="n">
        <f aca="false">$G18*BP18</f>
        <v>0</v>
      </c>
      <c r="BR18" s="23" t="n">
        <f aca="false">BR$4*BQ18</f>
        <v>0</v>
      </c>
    </row>
    <row collapsed="false" customFormat="false" customHeight="false" hidden="false" ht="14" outlineLevel="0" r="19">
      <c r="A19" s="17" t="s">
        <v>60</v>
      </c>
      <c r="B19" s="17" t="n">
        <v>1848561</v>
      </c>
      <c r="C19" s="18" t="s">
        <v>67</v>
      </c>
      <c r="D19" s="18" t="s">
        <v>68</v>
      </c>
      <c r="E19" s="16" t="n">
        <v>5</v>
      </c>
      <c r="F19" s="20" t="n">
        <f aca="false">5*0.29</f>
        <v>1.45</v>
      </c>
      <c r="G19" s="21" t="n">
        <f aca="false">F19/E19</f>
        <v>0.29</v>
      </c>
      <c r="H19" s="0" t="n">
        <v>7</v>
      </c>
      <c r="I19" s="22" t="n">
        <f aca="false">$G19*H19</f>
        <v>2.03</v>
      </c>
      <c r="J19" s="22" t="n">
        <f aca="false">J$4*I19</f>
        <v>4.06</v>
      </c>
      <c r="K19" s="16" t="n">
        <v>1</v>
      </c>
      <c r="L19" s="22" t="n">
        <f aca="false">$G19*K19</f>
        <v>0.29</v>
      </c>
      <c r="M19" s="22" t="n">
        <f aca="false">M$4*L19</f>
        <v>0.58</v>
      </c>
      <c r="N19" s="16" t="n">
        <v>0</v>
      </c>
      <c r="O19" s="23" t="n">
        <f aca="false">$G19*N19</f>
        <v>0</v>
      </c>
      <c r="P19" s="23" t="n">
        <f aca="false">P$4*O19</f>
        <v>0</v>
      </c>
      <c r="Q19" s="16" t="n">
        <v>1</v>
      </c>
      <c r="R19" s="23" t="n">
        <f aca="false">$G19*Q19</f>
        <v>0.29</v>
      </c>
      <c r="S19" s="23" t="n">
        <f aca="false">S$4*R19</f>
        <v>0.58</v>
      </c>
      <c r="T19" s="16" t="n">
        <v>1</v>
      </c>
      <c r="U19" s="23" t="n">
        <f aca="false">$G19*T19</f>
        <v>0.29</v>
      </c>
      <c r="V19" s="23" t="n">
        <f aca="false">V$4*U19</f>
        <v>0.58</v>
      </c>
      <c r="W19" s="16" t="n">
        <v>4</v>
      </c>
      <c r="X19" s="23" t="n">
        <f aca="false">$G19*W19</f>
        <v>1.16</v>
      </c>
      <c r="Y19" s="23" t="n">
        <f aca="false">Y$4*X19</f>
        <v>2.32</v>
      </c>
      <c r="Z19" s="16" t="n">
        <v>0</v>
      </c>
      <c r="AA19" s="23" t="n">
        <f aca="false">$G19*Z19</f>
        <v>0</v>
      </c>
      <c r="AB19" s="23" t="n">
        <f aca="false">AB$4*AA19</f>
        <v>0</v>
      </c>
      <c r="AC19" s="16" t="n">
        <v>0</v>
      </c>
      <c r="AD19" s="23" t="n">
        <f aca="false">$G19*AC19</f>
        <v>0</v>
      </c>
      <c r="AE19" s="23" t="n">
        <f aca="false">AE$4*AD19</f>
        <v>0</v>
      </c>
      <c r="AF19" s="16" t="n">
        <v>7</v>
      </c>
      <c r="AG19" s="23" t="n">
        <f aca="false">$G19*AF19</f>
        <v>2.03</v>
      </c>
      <c r="AH19" s="23" t="n">
        <f aca="false">AH$4*AG19</f>
        <v>40.6</v>
      </c>
      <c r="AI19" s="16" t="n">
        <v>8</v>
      </c>
      <c r="AJ19" s="23" t="n">
        <f aca="false">$G19*AI19</f>
        <v>2.32</v>
      </c>
      <c r="AK19" s="23" t="n">
        <f aca="false">AK$4*AJ19</f>
        <v>9.28</v>
      </c>
      <c r="AL19" s="16" t="n">
        <v>0</v>
      </c>
      <c r="AM19" s="23" t="n">
        <f aca="false">$G19*AL19</f>
        <v>0</v>
      </c>
      <c r="AN19" s="23" t="n">
        <f aca="false">AN$4*AM19</f>
        <v>0</v>
      </c>
      <c r="AO19" s="0" t="n">
        <v>0</v>
      </c>
      <c r="AP19" s="23" t="n">
        <f aca="false">$G19*AO19</f>
        <v>0</v>
      </c>
      <c r="AQ19" s="23" t="n">
        <f aca="false">AQ$4*AP19</f>
        <v>0</v>
      </c>
      <c r="AR19" s="16" t="n">
        <v>0</v>
      </c>
      <c r="AS19" s="23" t="n">
        <f aca="false">$G19*AR19</f>
        <v>0</v>
      </c>
      <c r="AT19" s="23" t="n">
        <f aca="false">AT$4*AS19</f>
        <v>0</v>
      </c>
      <c r="AU19" s="16" t="n">
        <v>0</v>
      </c>
      <c r="AV19" s="23" t="n">
        <f aca="false">$G19*AU19</f>
        <v>0</v>
      </c>
      <c r="AW19" s="23" t="n">
        <f aca="false">AW$4*AV19</f>
        <v>0</v>
      </c>
      <c r="AX19" s="16" t="n">
        <v>0</v>
      </c>
      <c r="AY19" s="23" t="n">
        <f aca="false">$G19*AX19</f>
        <v>0</v>
      </c>
      <c r="AZ19" s="23" t="n">
        <f aca="false">AZ$4*AY19</f>
        <v>0</v>
      </c>
      <c r="BA19" s="0" t="n">
        <v>0</v>
      </c>
      <c r="BB19" s="23" t="n">
        <f aca="false">$G19*BA19</f>
        <v>0</v>
      </c>
      <c r="BC19" s="23" t="n">
        <f aca="false">BC$4*BB19</f>
        <v>0</v>
      </c>
      <c r="BD19" s="0" t="n">
        <v>0</v>
      </c>
      <c r="BE19" s="23" t="n">
        <f aca="false">$G19*BD19</f>
        <v>0</v>
      </c>
      <c r="BF19" s="23" t="n">
        <f aca="false">BF$4*BE19</f>
        <v>0</v>
      </c>
      <c r="BG19" s="0" t="n">
        <v>0</v>
      </c>
      <c r="BH19" s="23" t="n">
        <f aca="false">$G19*BG19</f>
        <v>0</v>
      </c>
      <c r="BI19" s="23" t="n">
        <f aca="false">BI$4*BH19</f>
        <v>0</v>
      </c>
      <c r="BJ19" s="16" t="n">
        <v>0</v>
      </c>
      <c r="BK19" s="23" t="n">
        <f aca="false">$G19*BJ19</f>
        <v>0</v>
      </c>
      <c r="BL19" s="23" t="n">
        <f aca="false">BL$4*BK19</f>
        <v>0</v>
      </c>
      <c r="BM19" s="0" t="n">
        <v>0</v>
      </c>
      <c r="BN19" s="23" t="n">
        <f aca="false">$G19*BM19</f>
        <v>0</v>
      </c>
      <c r="BO19" s="23" t="n">
        <f aca="false">BO$4*BN19</f>
        <v>0</v>
      </c>
      <c r="BP19" s="0" t="n">
        <v>0</v>
      </c>
      <c r="BQ19" s="23" t="n">
        <f aca="false">$G19*BP19</f>
        <v>0</v>
      </c>
      <c r="BR19" s="23" t="n">
        <f aca="false">BR$4*BQ19</f>
        <v>0</v>
      </c>
    </row>
    <row collapsed="false" customFormat="false" customHeight="false" hidden="false" ht="14" outlineLevel="0" r="20">
      <c r="A20" s="17" t="s">
        <v>60</v>
      </c>
      <c r="B20" s="17" t="n">
        <v>1144640</v>
      </c>
      <c r="C20" s="18" t="s">
        <v>69</v>
      </c>
      <c r="D20" s="18" t="s">
        <v>70</v>
      </c>
      <c r="E20" s="16" t="n">
        <v>5</v>
      </c>
      <c r="F20" s="20" t="n">
        <f aca="false">0.24*5</f>
        <v>1.2</v>
      </c>
      <c r="G20" s="21" t="n">
        <f aca="false">F20/E20</f>
        <v>0.24</v>
      </c>
      <c r="H20" s="0" t="n">
        <v>0</v>
      </c>
      <c r="I20" s="22" t="n">
        <f aca="false">$G20*H20</f>
        <v>0</v>
      </c>
      <c r="J20" s="22" t="n">
        <f aca="false">J$4*I20</f>
        <v>0</v>
      </c>
      <c r="K20" s="16" t="n">
        <v>0</v>
      </c>
      <c r="L20" s="22" t="n">
        <f aca="false">$G20*K20</f>
        <v>0</v>
      </c>
      <c r="M20" s="22" t="n">
        <f aca="false">M$4*L20</f>
        <v>0</v>
      </c>
      <c r="N20" s="16" t="n">
        <v>0</v>
      </c>
      <c r="O20" s="23" t="n">
        <f aca="false">$G20*N20</f>
        <v>0</v>
      </c>
      <c r="P20" s="23" t="n">
        <f aca="false">P$4*O20</f>
        <v>0</v>
      </c>
      <c r="Q20" s="16" t="n">
        <v>1</v>
      </c>
      <c r="R20" s="23" t="n">
        <f aca="false">$G20*Q20</f>
        <v>0.24</v>
      </c>
      <c r="S20" s="23" t="n">
        <f aca="false">S$4*R20</f>
        <v>0.48</v>
      </c>
      <c r="T20" s="16" t="n">
        <v>0</v>
      </c>
      <c r="U20" s="23" t="n">
        <f aca="false">$G20*T20</f>
        <v>0</v>
      </c>
      <c r="V20" s="23" t="n">
        <f aca="false">V$4*U20</f>
        <v>0</v>
      </c>
      <c r="W20" s="16" t="n">
        <v>0</v>
      </c>
      <c r="X20" s="23" t="n">
        <f aca="false">$G20*W20</f>
        <v>0</v>
      </c>
      <c r="Y20" s="23" t="n">
        <f aca="false">Y$4*X20</f>
        <v>0</v>
      </c>
      <c r="Z20" s="16" t="n">
        <v>0</v>
      </c>
      <c r="AA20" s="23" t="n">
        <f aca="false">$G20*Z20</f>
        <v>0</v>
      </c>
      <c r="AB20" s="23" t="n">
        <f aca="false">AB$4*AA20</f>
        <v>0</v>
      </c>
      <c r="AC20" s="16" t="n">
        <v>0</v>
      </c>
      <c r="AD20" s="23" t="n">
        <f aca="false">$G20*AC20</f>
        <v>0</v>
      </c>
      <c r="AE20" s="23" t="n">
        <f aca="false">AE$4*AD20</f>
        <v>0</v>
      </c>
      <c r="AF20" s="16" t="n">
        <v>1</v>
      </c>
      <c r="AG20" s="23" t="n">
        <f aca="false">$G20*AF20</f>
        <v>0.24</v>
      </c>
      <c r="AH20" s="23" t="n">
        <f aca="false">AH$4*AG20</f>
        <v>4.8</v>
      </c>
      <c r="AI20" s="16" t="n">
        <v>1</v>
      </c>
      <c r="AJ20" s="23" t="n">
        <f aca="false">$G20*AI20</f>
        <v>0.24</v>
      </c>
      <c r="AK20" s="23" t="n">
        <f aca="false">AK$4*AJ20</f>
        <v>0.96</v>
      </c>
      <c r="AL20" s="16" t="n">
        <v>0</v>
      </c>
      <c r="AM20" s="23" t="n">
        <f aca="false">$G20*AL20</f>
        <v>0</v>
      </c>
      <c r="AN20" s="23" t="n">
        <f aca="false">AN$4*AM20</f>
        <v>0</v>
      </c>
      <c r="AO20" s="0" t="n">
        <v>0</v>
      </c>
      <c r="AP20" s="23" t="n">
        <f aca="false">$G20*AO20</f>
        <v>0</v>
      </c>
      <c r="AQ20" s="23" t="n">
        <f aca="false">AQ$4*AP20</f>
        <v>0</v>
      </c>
      <c r="AR20" s="0" t="n">
        <v>0</v>
      </c>
      <c r="AS20" s="23" t="n">
        <f aca="false">$G20*AR20</f>
        <v>0</v>
      </c>
      <c r="AT20" s="23" t="n">
        <f aca="false">AT$4*AS20</f>
        <v>0</v>
      </c>
      <c r="AU20" s="0" t="n">
        <v>0</v>
      </c>
      <c r="AV20" s="23" t="n">
        <f aca="false">$G20*AU20</f>
        <v>0</v>
      </c>
      <c r="AW20" s="23" t="n">
        <f aca="false">AW$4*AV20</f>
        <v>0</v>
      </c>
      <c r="AX20" s="0" t="n">
        <v>0</v>
      </c>
      <c r="AY20" s="23" t="n">
        <f aca="false">$G20*AX20</f>
        <v>0</v>
      </c>
      <c r="AZ20" s="23" t="n">
        <f aca="false">AZ$4*AY20</f>
        <v>0</v>
      </c>
      <c r="BA20" s="16" t="n">
        <v>0</v>
      </c>
      <c r="BB20" s="23" t="n">
        <f aca="false">$G20*BA20</f>
        <v>0</v>
      </c>
      <c r="BC20" s="23" t="n">
        <f aca="false">BC$4*BB20</f>
        <v>0</v>
      </c>
      <c r="BD20" s="16" t="n">
        <v>0</v>
      </c>
      <c r="BE20" s="23" t="n">
        <f aca="false">$G20*BD20</f>
        <v>0</v>
      </c>
      <c r="BF20" s="23" t="n">
        <f aca="false">BF$4*BE20</f>
        <v>0</v>
      </c>
      <c r="BG20" s="16" t="n">
        <v>0</v>
      </c>
      <c r="BH20" s="23" t="n">
        <f aca="false">$G20*BG20</f>
        <v>0</v>
      </c>
      <c r="BI20" s="23" t="n">
        <f aca="false">BI$4*BH20</f>
        <v>0</v>
      </c>
      <c r="BJ20" s="16" t="n">
        <v>0</v>
      </c>
      <c r="BK20" s="23" t="n">
        <f aca="false">$G20*BJ20</f>
        <v>0</v>
      </c>
      <c r="BL20" s="23" t="n">
        <f aca="false">BL$4*BK20</f>
        <v>0</v>
      </c>
      <c r="BM20" s="16" t="n">
        <v>0</v>
      </c>
      <c r="BN20" s="23" t="n">
        <f aca="false">$G20*BM20</f>
        <v>0</v>
      </c>
      <c r="BO20" s="23" t="n">
        <f aca="false">BO$4*BN20</f>
        <v>0</v>
      </c>
      <c r="BP20" s="16" t="n">
        <v>0</v>
      </c>
      <c r="BQ20" s="23" t="n">
        <f aca="false">$G20*BP20</f>
        <v>0</v>
      </c>
      <c r="BR20" s="23" t="n">
        <f aca="false">BR$4*BQ20</f>
        <v>0</v>
      </c>
    </row>
    <row collapsed="false" customFormat="false" customHeight="false" hidden="false" ht="14" outlineLevel="0" r="21">
      <c r="A21" s="17" t="s">
        <v>60</v>
      </c>
      <c r="B21" s="17" t="n">
        <v>8126658</v>
      </c>
      <c r="C21" s="18" t="s">
        <v>71</v>
      </c>
      <c r="D21" s="18" t="s">
        <v>72</v>
      </c>
      <c r="E21" s="16" t="n">
        <v>1</v>
      </c>
      <c r="F21" s="20" t="n">
        <v>0.4</v>
      </c>
      <c r="G21" s="21" t="n">
        <f aca="false">F21/E21</f>
        <v>0.4</v>
      </c>
      <c r="H21" s="0" t="n">
        <v>1</v>
      </c>
      <c r="I21" s="22" t="n">
        <f aca="false">$G21*H21</f>
        <v>0.4</v>
      </c>
      <c r="J21" s="22" t="n">
        <f aca="false">J$4*I21</f>
        <v>0.8</v>
      </c>
      <c r="K21" s="16" t="n">
        <v>1</v>
      </c>
      <c r="L21" s="22" t="n">
        <f aca="false">$G21*K21</f>
        <v>0.4</v>
      </c>
      <c r="M21" s="22" t="n">
        <f aca="false">M$4*L21</f>
        <v>0.8</v>
      </c>
      <c r="N21" s="16" t="n">
        <v>0</v>
      </c>
      <c r="O21" s="23" t="n">
        <f aca="false">$G21*N21</f>
        <v>0</v>
      </c>
      <c r="P21" s="23" t="n">
        <f aca="false">P$4*O21</f>
        <v>0</v>
      </c>
      <c r="Q21" s="16" t="n">
        <v>0</v>
      </c>
      <c r="R21" s="23" t="n">
        <f aca="false">$G21*Q21</f>
        <v>0</v>
      </c>
      <c r="S21" s="23" t="n">
        <f aca="false">S$4*R21</f>
        <v>0</v>
      </c>
      <c r="T21" s="16" t="n">
        <v>0</v>
      </c>
      <c r="U21" s="23" t="n">
        <f aca="false">$G21*T21</f>
        <v>0</v>
      </c>
      <c r="V21" s="23" t="n">
        <f aca="false">V$4*U21</f>
        <v>0</v>
      </c>
      <c r="W21" s="16" t="n">
        <v>2</v>
      </c>
      <c r="X21" s="23" t="n">
        <f aca="false">$G21*W21</f>
        <v>0.8</v>
      </c>
      <c r="Y21" s="23" t="n">
        <f aca="false">Y$4*X21</f>
        <v>1.6</v>
      </c>
      <c r="Z21" s="16" t="n">
        <v>0</v>
      </c>
      <c r="AA21" s="23" t="n">
        <f aca="false">$G21*Z21</f>
        <v>0</v>
      </c>
      <c r="AB21" s="23" t="n">
        <f aca="false">AB$4*AA21</f>
        <v>0</v>
      </c>
      <c r="AC21" s="16" t="n">
        <v>0</v>
      </c>
      <c r="AD21" s="23" t="n">
        <f aca="false">$G21*AC21</f>
        <v>0</v>
      </c>
      <c r="AE21" s="23" t="n">
        <f aca="false">AE$4*AD21</f>
        <v>0</v>
      </c>
      <c r="AF21" s="16" t="n">
        <v>1</v>
      </c>
      <c r="AG21" s="23" t="n">
        <f aca="false">$G21*AF21</f>
        <v>0.4</v>
      </c>
      <c r="AH21" s="23" t="n">
        <f aca="false">AH$4*AG21</f>
        <v>8</v>
      </c>
      <c r="AI21" s="16" t="n">
        <v>1</v>
      </c>
      <c r="AJ21" s="23" t="n">
        <f aca="false">$G21*AI21</f>
        <v>0.4</v>
      </c>
      <c r="AK21" s="23" t="n">
        <f aca="false">AK$4*AJ21</f>
        <v>1.6</v>
      </c>
      <c r="AL21" s="16" t="n">
        <v>0</v>
      </c>
      <c r="AM21" s="23" t="n">
        <f aca="false">$G21*AL21</f>
        <v>0</v>
      </c>
      <c r="AN21" s="23" t="n">
        <f aca="false">AN$4*AM21</f>
        <v>0</v>
      </c>
      <c r="AO21" s="16" t="n">
        <v>0</v>
      </c>
      <c r="AP21" s="23" t="n">
        <f aca="false">$G21*AO21</f>
        <v>0</v>
      </c>
      <c r="AQ21" s="23" t="n">
        <f aca="false">AQ$4*AP21</f>
        <v>0</v>
      </c>
      <c r="AR21" s="16" t="n">
        <v>0</v>
      </c>
      <c r="AS21" s="23" t="n">
        <f aca="false">$G21*AR21</f>
        <v>0</v>
      </c>
      <c r="AT21" s="23" t="n">
        <f aca="false">AT$4*AS21</f>
        <v>0</v>
      </c>
      <c r="AU21" s="16" t="n">
        <v>0</v>
      </c>
      <c r="AV21" s="23" t="n">
        <f aca="false">$G21*AU21</f>
        <v>0</v>
      </c>
      <c r="AW21" s="23" t="n">
        <f aca="false">AW$4*AV21</f>
        <v>0</v>
      </c>
      <c r="AX21" s="16" t="n">
        <v>0</v>
      </c>
      <c r="AY21" s="23" t="n">
        <f aca="false">$G21*AX21</f>
        <v>0</v>
      </c>
      <c r="AZ21" s="23" t="n">
        <f aca="false">AZ$4*AY21</f>
        <v>0</v>
      </c>
      <c r="BA21" s="16" t="n">
        <v>0</v>
      </c>
      <c r="BB21" s="23" t="n">
        <f aca="false">$G21*BA21</f>
        <v>0</v>
      </c>
      <c r="BC21" s="23" t="n">
        <f aca="false">BC$4*BB21</f>
        <v>0</v>
      </c>
      <c r="BD21" s="16" t="n">
        <v>0</v>
      </c>
      <c r="BE21" s="23" t="n">
        <f aca="false">$G21*BD21</f>
        <v>0</v>
      </c>
      <c r="BF21" s="23" t="n">
        <f aca="false">BF$4*BE21</f>
        <v>0</v>
      </c>
      <c r="BG21" s="16" t="n">
        <v>0</v>
      </c>
      <c r="BH21" s="23" t="n">
        <f aca="false">$G21*BG21</f>
        <v>0</v>
      </c>
      <c r="BI21" s="23" t="n">
        <f aca="false">BI$4*BH21</f>
        <v>0</v>
      </c>
      <c r="BJ21" s="16" t="n">
        <v>0</v>
      </c>
      <c r="BK21" s="23" t="n">
        <f aca="false">$G21*BJ21</f>
        <v>0</v>
      </c>
      <c r="BL21" s="23" t="n">
        <f aca="false">BL$4*BK21</f>
        <v>0</v>
      </c>
      <c r="BM21" s="16" t="n">
        <v>0</v>
      </c>
      <c r="BN21" s="23" t="n">
        <f aca="false">$G21*BM21</f>
        <v>0</v>
      </c>
      <c r="BO21" s="23" t="n">
        <f aca="false">BO$4*BN21</f>
        <v>0</v>
      </c>
      <c r="BP21" s="16" t="n">
        <v>0</v>
      </c>
      <c r="BQ21" s="23" t="n">
        <f aca="false">$G21*BP21</f>
        <v>0</v>
      </c>
      <c r="BR21" s="23" t="n">
        <f aca="false">BR$4*BQ21</f>
        <v>0</v>
      </c>
    </row>
    <row collapsed="false" customFormat="false" customHeight="false" hidden="false" ht="14" outlineLevel="0" r="22">
      <c r="A22" s="17" t="s">
        <v>73</v>
      </c>
      <c r="B22" s="17" t="n">
        <v>1165376</v>
      </c>
      <c r="C22" s="18" t="s">
        <v>74</v>
      </c>
      <c r="D22" s="18" t="s">
        <v>75</v>
      </c>
      <c r="E22" s="16" t="n">
        <v>1</v>
      </c>
      <c r="F22" s="20" t="n">
        <v>2.83</v>
      </c>
      <c r="G22" s="21" t="n">
        <f aca="false">F22/E22</f>
        <v>2.83</v>
      </c>
      <c r="H22" s="0" t="n">
        <v>0</v>
      </c>
      <c r="I22" s="22" t="n">
        <f aca="false">$G22*H22</f>
        <v>0</v>
      </c>
      <c r="J22" s="22" t="n">
        <f aca="false">J$4*I22</f>
        <v>0</v>
      </c>
      <c r="K22" s="16" t="n">
        <v>0</v>
      </c>
      <c r="L22" s="22" t="n">
        <f aca="false">$G22*K22</f>
        <v>0</v>
      </c>
      <c r="M22" s="22" t="n">
        <f aca="false">M$4*L22</f>
        <v>0</v>
      </c>
      <c r="N22" s="16" t="n">
        <v>0</v>
      </c>
      <c r="O22" s="23" t="n">
        <f aca="false">$G22*N22</f>
        <v>0</v>
      </c>
      <c r="P22" s="23" t="n">
        <f aca="false">P$4*O22</f>
        <v>0</v>
      </c>
      <c r="Q22" s="16" t="n">
        <v>0</v>
      </c>
      <c r="R22" s="23" t="n">
        <f aca="false">$G22*Q22</f>
        <v>0</v>
      </c>
      <c r="S22" s="23" t="n">
        <f aca="false">S$4*R22</f>
        <v>0</v>
      </c>
      <c r="T22" s="16" t="n">
        <v>0</v>
      </c>
      <c r="U22" s="23" t="n">
        <f aca="false">$G22*T22</f>
        <v>0</v>
      </c>
      <c r="V22" s="23" t="n">
        <f aca="false">V$4*U22</f>
        <v>0</v>
      </c>
      <c r="W22" s="16" t="n">
        <v>0</v>
      </c>
      <c r="X22" s="23" t="n">
        <f aca="false">$G22*W22</f>
        <v>0</v>
      </c>
      <c r="Y22" s="23" t="n">
        <f aca="false">Y$4*X22</f>
        <v>0</v>
      </c>
      <c r="Z22" s="16" t="n">
        <v>0</v>
      </c>
      <c r="AA22" s="23" t="n">
        <f aca="false">$G22*Z22</f>
        <v>0</v>
      </c>
      <c r="AB22" s="23" t="n">
        <f aca="false">AB$4*AA22</f>
        <v>0</v>
      </c>
      <c r="AC22" s="16" t="n">
        <v>0</v>
      </c>
      <c r="AD22" s="23" t="n">
        <f aca="false">$G22*AC22</f>
        <v>0</v>
      </c>
      <c r="AE22" s="23" t="n">
        <f aca="false">AE$4*AD22</f>
        <v>0</v>
      </c>
      <c r="AF22" s="16" t="n">
        <v>0</v>
      </c>
      <c r="AG22" s="23" t="n">
        <f aca="false">$G22*AF22</f>
        <v>0</v>
      </c>
      <c r="AH22" s="23" t="n">
        <f aca="false">AH$4*AG22</f>
        <v>0</v>
      </c>
      <c r="AI22" s="16" t="n">
        <v>0</v>
      </c>
      <c r="AJ22" s="23" t="n">
        <f aca="false">$G22*AI22</f>
        <v>0</v>
      </c>
      <c r="AK22" s="23" t="n">
        <f aca="false">AK$4*AJ22</f>
        <v>0</v>
      </c>
      <c r="AL22" s="16" t="n">
        <v>0</v>
      </c>
      <c r="AM22" s="23" t="n">
        <f aca="false">$G22*AL22</f>
        <v>0</v>
      </c>
      <c r="AN22" s="23" t="n">
        <f aca="false">AN$4*AM22</f>
        <v>0</v>
      </c>
      <c r="AO22" s="0" t="n">
        <v>0</v>
      </c>
      <c r="AP22" s="23" t="n">
        <f aca="false">$G22*AO22</f>
        <v>0</v>
      </c>
      <c r="AQ22" s="23" t="n">
        <f aca="false">AQ$4*AP22</f>
        <v>0</v>
      </c>
      <c r="AR22" s="0" t="n">
        <v>0</v>
      </c>
      <c r="AS22" s="23" t="n">
        <f aca="false">$G22*AR22</f>
        <v>0</v>
      </c>
      <c r="AT22" s="23" t="n">
        <f aca="false">AT$4*AS22</f>
        <v>0</v>
      </c>
      <c r="AU22" s="0" t="n">
        <v>0</v>
      </c>
      <c r="AV22" s="23" t="n">
        <f aca="false">$G22*AU22</f>
        <v>0</v>
      </c>
      <c r="AW22" s="23" t="n">
        <f aca="false">AW$4*AV22</f>
        <v>0</v>
      </c>
      <c r="AX22" s="0" t="n">
        <v>0</v>
      </c>
      <c r="AY22" s="23" t="n">
        <f aca="false">$G22*AX22</f>
        <v>0</v>
      </c>
      <c r="AZ22" s="23" t="n">
        <f aca="false">AZ$4*AY22</f>
        <v>0</v>
      </c>
      <c r="BA22" s="0" t="n">
        <v>0</v>
      </c>
      <c r="BB22" s="23" t="n">
        <f aca="false">$G22*BA22</f>
        <v>0</v>
      </c>
      <c r="BC22" s="23" t="n">
        <f aca="false">BC$4*BB22</f>
        <v>0</v>
      </c>
      <c r="BD22" s="0" t="n">
        <v>0</v>
      </c>
      <c r="BE22" s="23" t="n">
        <f aca="false">$G22*BD22</f>
        <v>0</v>
      </c>
      <c r="BF22" s="23" t="n">
        <f aca="false">BF$4*BE22</f>
        <v>0</v>
      </c>
      <c r="BG22" s="0" t="n">
        <v>0</v>
      </c>
      <c r="BH22" s="23" t="n">
        <f aca="false">$G22*BG22</f>
        <v>0</v>
      </c>
      <c r="BI22" s="23" t="n">
        <f aca="false">BI$4*BH22</f>
        <v>0</v>
      </c>
      <c r="BJ22" s="0" t="n">
        <v>0</v>
      </c>
      <c r="BK22" s="23" t="n">
        <f aca="false">$G22*BJ22</f>
        <v>0</v>
      </c>
      <c r="BL22" s="23" t="n">
        <f aca="false">BL$4*BK22</f>
        <v>0</v>
      </c>
      <c r="BM22" s="0" t="n">
        <v>0</v>
      </c>
      <c r="BN22" s="23" t="n">
        <f aca="false">$G22*BM22</f>
        <v>0</v>
      </c>
      <c r="BO22" s="23" t="n">
        <f aca="false">BO$4*BN22</f>
        <v>0</v>
      </c>
      <c r="BP22" s="0" t="n">
        <v>0</v>
      </c>
      <c r="BQ22" s="23" t="n">
        <f aca="false">$G22*BP22</f>
        <v>0</v>
      </c>
      <c r="BR22" s="23" t="n">
        <f aca="false">BR$4*BQ22</f>
        <v>0</v>
      </c>
    </row>
    <row collapsed="false" customFormat="false" customHeight="false" hidden="false" ht="14" outlineLevel="0" r="23">
      <c r="A23" s="17" t="s">
        <v>76</v>
      </c>
      <c r="B23" s="17" t="n">
        <v>1144617</v>
      </c>
      <c r="C23" s="18" t="s">
        <v>77</v>
      </c>
      <c r="D23" s="18" t="s">
        <v>75</v>
      </c>
      <c r="E23" s="16" t="n">
        <v>5</v>
      </c>
      <c r="F23" s="20" t="n">
        <f aca="false">0.75*5</f>
        <v>3.75</v>
      </c>
      <c r="G23" s="21" t="n">
        <f aca="false">F23/E23</f>
        <v>0.75</v>
      </c>
      <c r="H23" s="0" t="n">
        <v>0</v>
      </c>
      <c r="I23" s="22" t="n">
        <f aca="false">$G23*H23</f>
        <v>0</v>
      </c>
      <c r="J23" s="22" t="n">
        <f aca="false">J$4*I23</f>
        <v>0</v>
      </c>
      <c r="K23" s="16" t="n">
        <v>0</v>
      </c>
      <c r="L23" s="22" t="n">
        <f aca="false">$G23*K23</f>
        <v>0</v>
      </c>
      <c r="M23" s="22" t="n">
        <f aca="false">M$4*L23</f>
        <v>0</v>
      </c>
      <c r="N23" s="16" t="n">
        <v>1</v>
      </c>
      <c r="O23" s="23" t="n">
        <f aca="false">$G23*N23</f>
        <v>0.75</v>
      </c>
      <c r="P23" s="23" t="n">
        <f aca="false">P$4*O23</f>
        <v>1.5</v>
      </c>
      <c r="Q23" s="16" t="n">
        <v>0</v>
      </c>
      <c r="R23" s="23" t="n">
        <f aca="false">$G23*Q23</f>
        <v>0</v>
      </c>
      <c r="S23" s="23" t="n">
        <f aca="false">S$4*R23</f>
        <v>0</v>
      </c>
      <c r="T23" s="16" t="n">
        <v>0</v>
      </c>
      <c r="U23" s="23" t="n">
        <f aca="false">$G23*T23</f>
        <v>0</v>
      </c>
      <c r="V23" s="23" t="n">
        <f aca="false">V$4*U23</f>
        <v>0</v>
      </c>
      <c r="W23" s="16" t="n">
        <v>0</v>
      </c>
      <c r="X23" s="23" t="n">
        <f aca="false">$G23*W23</f>
        <v>0</v>
      </c>
      <c r="Y23" s="23" t="n">
        <f aca="false">Y$4*X23</f>
        <v>0</v>
      </c>
      <c r="Z23" s="16" t="n">
        <v>0</v>
      </c>
      <c r="AA23" s="23" t="n">
        <f aca="false">$G23*Z23</f>
        <v>0</v>
      </c>
      <c r="AB23" s="23" t="n">
        <f aca="false">AB$4*AA23</f>
        <v>0</v>
      </c>
      <c r="AC23" s="16" t="n">
        <v>0</v>
      </c>
      <c r="AD23" s="23" t="n">
        <f aca="false">$G23*AC23</f>
        <v>0</v>
      </c>
      <c r="AE23" s="23" t="n">
        <f aca="false">AE$4*AD23</f>
        <v>0</v>
      </c>
      <c r="AF23" s="16" t="n">
        <v>0</v>
      </c>
      <c r="AG23" s="23" t="n">
        <f aca="false">$G23*AF23</f>
        <v>0</v>
      </c>
      <c r="AH23" s="23" t="n">
        <f aca="false">AH$4*AG23</f>
        <v>0</v>
      </c>
      <c r="AI23" s="16" t="n">
        <v>0</v>
      </c>
      <c r="AJ23" s="23" t="n">
        <f aca="false">$G23*AI23</f>
        <v>0</v>
      </c>
      <c r="AK23" s="23" t="n">
        <f aca="false">AK$4*AJ23</f>
        <v>0</v>
      </c>
      <c r="AL23" s="16" t="n">
        <v>0</v>
      </c>
      <c r="AM23" s="23" t="n">
        <f aca="false">$G23*AL23</f>
        <v>0</v>
      </c>
      <c r="AN23" s="23" t="n">
        <f aca="false">AN$4*AM23</f>
        <v>0</v>
      </c>
      <c r="AO23" s="0" t="n">
        <v>0</v>
      </c>
      <c r="AP23" s="23" t="n">
        <f aca="false">$G23*AO23</f>
        <v>0</v>
      </c>
      <c r="AQ23" s="23" t="n">
        <f aca="false">AQ$4*AP23</f>
        <v>0</v>
      </c>
      <c r="AR23" s="16" t="n">
        <v>0</v>
      </c>
      <c r="AS23" s="23" t="n">
        <f aca="false">$G23*AR23</f>
        <v>0</v>
      </c>
      <c r="AT23" s="23" t="n">
        <f aca="false">AT$4*AS23</f>
        <v>0</v>
      </c>
      <c r="AU23" s="16" t="n">
        <v>0</v>
      </c>
      <c r="AV23" s="23" t="n">
        <f aca="false">$G23*AU23</f>
        <v>0</v>
      </c>
      <c r="AW23" s="23" t="n">
        <f aca="false">AW$4*AV23</f>
        <v>0</v>
      </c>
      <c r="AX23" s="16" t="n">
        <v>0</v>
      </c>
      <c r="AY23" s="23" t="n">
        <f aca="false">$G23*AX23</f>
        <v>0</v>
      </c>
      <c r="AZ23" s="23" t="n">
        <f aca="false">AZ$4*AY23</f>
        <v>0</v>
      </c>
      <c r="BA23" s="16" t="n">
        <v>0</v>
      </c>
      <c r="BB23" s="23" t="n">
        <f aca="false">$G23*BA23</f>
        <v>0</v>
      </c>
      <c r="BC23" s="23" t="n">
        <f aca="false">BC$4*BB23</f>
        <v>0</v>
      </c>
      <c r="BD23" s="16" t="n">
        <v>0</v>
      </c>
      <c r="BE23" s="23" t="n">
        <f aca="false">$G23*BD23</f>
        <v>0</v>
      </c>
      <c r="BF23" s="23" t="n">
        <f aca="false">BF$4*BE23</f>
        <v>0</v>
      </c>
      <c r="BG23" s="16" t="n">
        <v>0</v>
      </c>
      <c r="BH23" s="23" t="n">
        <f aca="false">$G23*BG23</f>
        <v>0</v>
      </c>
      <c r="BI23" s="23" t="n">
        <f aca="false">BI$4*BH23</f>
        <v>0</v>
      </c>
      <c r="BJ23" s="16" t="n">
        <v>0</v>
      </c>
      <c r="BK23" s="23" t="n">
        <f aca="false">$G23*BJ23</f>
        <v>0</v>
      </c>
      <c r="BL23" s="23" t="n">
        <f aca="false">BL$4*BK23</f>
        <v>0</v>
      </c>
      <c r="BM23" s="16" t="n">
        <v>0</v>
      </c>
      <c r="BN23" s="23" t="n">
        <f aca="false">$G23*BM23</f>
        <v>0</v>
      </c>
      <c r="BO23" s="23" t="n">
        <f aca="false">BO$4*BN23</f>
        <v>0</v>
      </c>
      <c r="BP23" s="16" t="n">
        <v>0</v>
      </c>
      <c r="BQ23" s="23" t="n">
        <f aca="false">$G23*BP23</f>
        <v>0</v>
      </c>
      <c r="BR23" s="23" t="n">
        <f aca="false">BR$4*BQ23</f>
        <v>0</v>
      </c>
    </row>
    <row collapsed="false" customFormat="false" customHeight="false" hidden="false" ht="14" outlineLevel="0" r="24">
      <c r="A24" s="17" t="s">
        <v>78</v>
      </c>
      <c r="B24" s="17" t="n">
        <v>1756797</v>
      </c>
      <c r="C24" s="18" t="s">
        <v>79</v>
      </c>
      <c r="D24" s="19" t="s">
        <v>80</v>
      </c>
      <c r="E24" s="16" t="n">
        <v>10</v>
      </c>
      <c r="F24" s="20" t="n">
        <v>1.42</v>
      </c>
      <c r="G24" s="21" t="n">
        <f aca="false">F24/E24</f>
        <v>0.142</v>
      </c>
      <c r="H24" s="0" t="n">
        <v>0</v>
      </c>
      <c r="I24" s="22" t="n">
        <f aca="false">$G24*H24</f>
        <v>0</v>
      </c>
      <c r="J24" s="22" t="n">
        <f aca="false">J$4*I24</f>
        <v>0</v>
      </c>
      <c r="K24" s="16" t="n">
        <v>0</v>
      </c>
      <c r="L24" s="22" t="n">
        <f aca="false">$G24*K24</f>
        <v>0</v>
      </c>
      <c r="M24" s="22" t="n">
        <f aca="false">M$4*L24</f>
        <v>0</v>
      </c>
      <c r="N24" s="16" t="n">
        <v>0</v>
      </c>
      <c r="O24" s="23" t="n">
        <f aca="false">$G24*N24</f>
        <v>0</v>
      </c>
      <c r="P24" s="23" t="n">
        <f aca="false">P$4*O24</f>
        <v>0</v>
      </c>
      <c r="Q24" s="16" t="n">
        <v>0</v>
      </c>
      <c r="R24" s="23" t="n">
        <f aca="false">$G24*Q24</f>
        <v>0</v>
      </c>
      <c r="S24" s="23" t="n">
        <f aca="false">S$4*R24</f>
        <v>0</v>
      </c>
      <c r="T24" s="16" t="n">
        <v>0</v>
      </c>
      <c r="U24" s="23" t="n">
        <f aca="false">$G24*T24</f>
        <v>0</v>
      </c>
      <c r="V24" s="23" t="n">
        <f aca="false">V$4*U24</f>
        <v>0</v>
      </c>
      <c r="W24" s="16" t="n">
        <v>0</v>
      </c>
      <c r="X24" s="23" t="n">
        <f aca="false">$G24*W24</f>
        <v>0</v>
      </c>
      <c r="Y24" s="23" t="n">
        <f aca="false">Y$4*X24</f>
        <v>0</v>
      </c>
      <c r="Z24" s="16" t="n">
        <v>0</v>
      </c>
      <c r="AA24" s="23" t="n">
        <f aca="false">$G24*Z24</f>
        <v>0</v>
      </c>
      <c r="AB24" s="23" t="n">
        <f aca="false">AB$4*AA24</f>
        <v>0</v>
      </c>
      <c r="AC24" s="16" t="n">
        <v>0</v>
      </c>
      <c r="AD24" s="23" t="n">
        <f aca="false">$G24*AC24</f>
        <v>0</v>
      </c>
      <c r="AE24" s="23" t="n">
        <f aca="false">AE$4*AD24</f>
        <v>0</v>
      </c>
      <c r="AF24" s="16" t="n">
        <v>9</v>
      </c>
      <c r="AG24" s="23" t="n">
        <f aca="false">$G24*AF24</f>
        <v>1.278</v>
      </c>
      <c r="AH24" s="23" t="n">
        <f aca="false">AH$4*AG24</f>
        <v>25.56</v>
      </c>
      <c r="AI24" s="16" t="n">
        <v>3</v>
      </c>
      <c r="AJ24" s="23" t="n">
        <f aca="false">$G24*AI24</f>
        <v>0.426</v>
      </c>
      <c r="AK24" s="23" t="n">
        <f aca="false">AK$4*AJ24</f>
        <v>1.704</v>
      </c>
      <c r="AL24" s="16" t="n">
        <v>0</v>
      </c>
      <c r="AM24" s="23" t="n">
        <f aca="false">$G24*AL24</f>
        <v>0</v>
      </c>
      <c r="AN24" s="23" t="n">
        <f aca="false">AN$4*AM24</f>
        <v>0</v>
      </c>
      <c r="AO24" s="16" t="n">
        <v>0</v>
      </c>
      <c r="AP24" s="23" t="n">
        <f aca="false">$G24*AO24</f>
        <v>0</v>
      </c>
      <c r="AQ24" s="23" t="n">
        <f aca="false">AQ$4*AP24</f>
        <v>0</v>
      </c>
      <c r="AR24" s="0" t="n">
        <v>0</v>
      </c>
      <c r="AS24" s="23" t="n">
        <f aca="false">$G24*AR24</f>
        <v>0</v>
      </c>
      <c r="AT24" s="23" t="n">
        <f aca="false">AT$4*AS24</f>
        <v>0</v>
      </c>
      <c r="AU24" s="0" t="n">
        <v>0</v>
      </c>
      <c r="AV24" s="23" t="n">
        <f aca="false">$G24*AU24</f>
        <v>0</v>
      </c>
      <c r="AW24" s="23" t="n">
        <f aca="false">AW$4*AV24</f>
        <v>0</v>
      </c>
      <c r="AX24" s="0" t="n">
        <v>0</v>
      </c>
      <c r="AY24" s="23" t="n">
        <f aca="false">$G24*AX24</f>
        <v>0</v>
      </c>
      <c r="AZ24" s="23" t="n">
        <f aca="false">AZ$4*AY24</f>
        <v>0</v>
      </c>
      <c r="BA24" s="16" t="n">
        <v>0</v>
      </c>
      <c r="BB24" s="23" t="n">
        <f aca="false">$G24*BA24</f>
        <v>0</v>
      </c>
      <c r="BC24" s="23" t="n">
        <f aca="false">BC$4*BB24</f>
        <v>0</v>
      </c>
      <c r="BD24" s="16" t="n">
        <v>0</v>
      </c>
      <c r="BE24" s="23" t="n">
        <f aca="false">$G24*BD24</f>
        <v>0</v>
      </c>
      <c r="BF24" s="23" t="n">
        <f aca="false">BF$4*BE24</f>
        <v>0</v>
      </c>
      <c r="BG24" s="16" t="n">
        <v>0</v>
      </c>
      <c r="BH24" s="23" t="n">
        <f aca="false">$G24*BG24</f>
        <v>0</v>
      </c>
      <c r="BI24" s="23" t="n">
        <f aca="false">BI$4*BH24</f>
        <v>0</v>
      </c>
      <c r="BJ24" s="16" t="n">
        <v>0</v>
      </c>
      <c r="BK24" s="23" t="n">
        <f aca="false">$G24*BJ24</f>
        <v>0</v>
      </c>
      <c r="BL24" s="23" t="n">
        <f aca="false">BL$4*BK24</f>
        <v>0</v>
      </c>
      <c r="BM24" s="16" t="n">
        <v>0</v>
      </c>
      <c r="BN24" s="23" t="n">
        <f aca="false">$G24*BM24</f>
        <v>0</v>
      </c>
      <c r="BO24" s="23" t="n">
        <f aca="false">BO$4*BN24</f>
        <v>0</v>
      </c>
      <c r="BP24" s="16" t="n">
        <v>0</v>
      </c>
      <c r="BQ24" s="23" t="n">
        <f aca="false">$G24*BP24</f>
        <v>0</v>
      </c>
      <c r="BR24" s="23" t="n">
        <f aca="false">BR$4*BQ24</f>
        <v>0</v>
      </c>
    </row>
    <row collapsed="false" customFormat="false" customHeight="false" hidden="false" ht="14" outlineLevel="0" r="25">
      <c r="A25" s="17" t="s">
        <v>78</v>
      </c>
      <c r="B25" s="17" t="n">
        <v>1756798</v>
      </c>
      <c r="C25" s="18" t="s">
        <v>81</v>
      </c>
      <c r="D25" s="19" t="s">
        <v>82</v>
      </c>
      <c r="E25" s="16" t="n">
        <v>10</v>
      </c>
      <c r="F25" s="20" t="n">
        <v>2.5</v>
      </c>
      <c r="G25" s="21" t="n">
        <f aca="false">F25/E25</f>
        <v>0.25</v>
      </c>
      <c r="H25" s="0" t="n">
        <v>0</v>
      </c>
      <c r="I25" s="22" t="n">
        <f aca="false">$G25*H25</f>
        <v>0</v>
      </c>
      <c r="J25" s="22" t="n">
        <f aca="false">J$4*I25</f>
        <v>0</v>
      </c>
      <c r="K25" s="16" t="n">
        <v>0</v>
      </c>
      <c r="L25" s="22" t="n">
        <f aca="false">$G25*K25</f>
        <v>0</v>
      </c>
      <c r="M25" s="22" t="n">
        <f aca="false">M$4*L25</f>
        <v>0</v>
      </c>
      <c r="N25" s="16" t="n">
        <v>0</v>
      </c>
      <c r="O25" s="23" t="n">
        <f aca="false">$G25*N25</f>
        <v>0</v>
      </c>
      <c r="P25" s="23" t="n">
        <f aca="false">P$4*O25</f>
        <v>0</v>
      </c>
      <c r="Q25" s="16" t="n">
        <v>0</v>
      </c>
      <c r="R25" s="23" t="n">
        <f aca="false">$G25*Q25</f>
        <v>0</v>
      </c>
      <c r="S25" s="23" t="n">
        <f aca="false">S$4*R25</f>
        <v>0</v>
      </c>
      <c r="T25" s="16" t="n">
        <v>0</v>
      </c>
      <c r="U25" s="23" t="n">
        <f aca="false">$G25*T25</f>
        <v>0</v>
      </c>
      <c r="V25" s="23" t="n">
        <f aca="false">V$4*U25</f>
        <v>0</v>
      </c>
      <c r="W25" s="16" t="n">
        <v>0</v>
      </c>
      <c r="X25" s="23" t="n">
        <f aca="false">$G25*W25</f>
        <v>0</v>
      </c>
      <c r="Y25" s="23" t="n">
        <f aca="false">Y$4*X25</f>
        <v>0</v>
      </c>
      <c r="Z25" s="16" t="n">
        <v>0</v>
      </c>
      <c r="AA25" s="23" t="n">
        <f aca="false">$G25*Z25</f>
        <v>0</v>
      </c>
      <c r="AB25" s="23" t="n">
        <f aca="false">AB$4*AA25</f>
        <v>0</v>
      </c>
      <c r="AC25" s="16" t="n">
        <v>0</v>
      </c>
      <c r="AD25" s="23" t="n">
        <f aca="false">$G25*AC25</f>
        <v>0</v>
      </c>
      <c r="AE25" s="23" t="n">
        <f aca="false">AE$4*AD25</f>
        <v>0</v>
      </c>
      <c r="AF25" s="16" t="n">
        <v>1</v>
      </c>
      <c r="AG25" s="23" t="n">
        <f aca="false">$G25*AF25</f>
        <v>0.25</v>
      </c>
      <c r="AH25" s="23" t="n">
        <f aca="false">AH$4*AG25</f>
        <v>5</v>
      </c>
      <c r="AI25" s="16" t="n">
        <v>1</v>
      </c>
      <c r="AJ25" s="23" t="n">
        <f aca="false">$G25*AI25</f>
        <v>0.25</v>
      </c>
      <c r="AK25" s="23" t="n">
        <f aca="false">AK$4*AJ25</f>
        <v>1</v>
      </c>
      <c r="AL25" s="16" t="n">
        <v>0</v>
      </c>
      <c r="AM25" s="23" t="n">
        <f aca="false">$G25*AL25</f>
        <v>0</v>
      </c>
      <c r="AN25" s="23" t="n">
        <f aca="false">AN$4*AM25</f>
        <v>0</v>
      </c>
      <c r="AO25" s="0" t="n">
        <v>0</v>
      </c>
      <c r="AP25" s="23" t="n">
        <f aca="false">$G25*AO25</f>
        <v>0</v>
      </c>
      <c r="AQ25" s="23" t="n">
        <f aca="false">AQ$4*AP25</f>
        <v>0</v>
      </c>
      <c r="AR25" s="16" t="n">
        <v>0</v>
      </c>
      <c r="AS25" s="23" t="n">
        <f aca="false">$G25*AR25</f>
        <v>0</v>
      </c>
      <c r="AT25" s="23" t="n">
        <f aca="false">AT$4*AS25</f>
        <v>0</v>
      </c>
      <c r="AU25" s="16" t="n">
        <v>0</v>
      </c>
      <c r="AV25" s="23" t="n">
        <f aca="false">$G25*AU25</f>
        <v>0</v>
      </c>
      <c r="AW25" s="23" t="n">
        <f aca="false">AW$4*AV25</f>
        <v>0</v>
      </c>
      <c r="AX25" s="16" t="n">
        <v>0</v>
      </c>
      <c r="AY25" s="23" t="n">
        <f aca="false">$G25*AX25</f>
        <v>0</v>
      </c>
      <c r="AZ25" s="23" t="n">
        <f aca="false">AZ$4*AY25</f>
        <v>0</v>
      </c>
      <c r="BA25" s="0" t="n">
        <v>0</v>
      </c>
      <c r="BB25" s="23" t="n">
        <f aca="false">$G25*BA25</f>
        <v>0</v>
      </c>
      <c r="BC25" s="23" t="n">
        <f aca="false">BC$4*BB25</f>
        <v>0</v>
      </c>
      <c r="BD25" s="0" t="n">
        <v>0</v>
      </c>
      <c r="BE25" s="23" t="n">
        <f aca="false">$G25*BD25</f>
        <v>0</v>
      </c>
      <c r="BF25" s="23" t="n">
        <f aca="false">BF$4*BE25</f>
        <v>0</v>
      </c>
      <c r="BG25" s="0" t="n">
        <v>0</v>
      </c>
      <c r="BH25" s="23" t="n">
        <f aca="false">$G25*BG25</f>
        <v>0</v>
      </c>
      <c r="BI25" s="23" t="n">
        <f aca="false">BI$4*BH25</f>
        <v>0</v>
      </c>
      <c r="BJ25" s="16" t="n">
        <v>0</v>
      </c>
      <c r="BK25" s="23" t="n">
        <f aca="false">$G25*BJ25</f>
        <v>0</v>
      </c>
      <c r="BL25" s="23" t="n">
        <f aca="false">BL$4*BK25</f>
        <v>0</v>
      </c>
      <c r="BM25" s="0" t="n">
        <v>0</v>
      </c>
      <c r="BN25" s="23" t="n">
        <f aca="false">$G25*BM25</f>
        <v>0</v>
      </c>
      <c r="BO25" s="23" t="n">
        <f aca="false">BO$4*BN25</f>
        <v>0</v>
      </c>
      <c r="BP25" s="0" t="n">
        <v>0</v>
      </c>
      <c r="BQ25" s="23" t="n">
        <f aca="false">$G25*BP25</f>
        <v>0</v>
      </c>
      <c r="BR25" s="23" t="n">
        <f aca="false">BR$4*BQ25</f>
        <v>0</v>
      </c>
    </row>
    <row collapsed="false" customFormat="false" customHeight="false" hidden="false" ht="14" outlineLevel="0" r="26">
      <c r="A26" s="17" t="s">
        <v>83</v>
      </c>
      <c r="B26" s="17" t="n">
        <v>9138625</v>
      </c>
      <c r="C26" s="18" t="s">
        <v>84</v>
      </c>
      <c r="D26" s="19" t="s">
        <v>85</v>
      </c>
      <c r="E26" s="16" t="n">
        <v>1</v>
      </c>
      <c r="F26" s="20" t="n">
        <v>2.5</v>
      </c>
      <c r="G26" s="21" t="n">
        <f aca="false">F26/E26</f>
        <v>2.5</v>
      </c>
      <c r="H26" s="0" t="n">
        <v>0</v>
      </c>
      <c r="I26" s="22" t="n">
        <f aca="false">$G26*H26</f>
        <v>0</v>
      </c>
      <c r="J26" s="22" t="n">
        <f aca="false">J$4*I26</f>
        <v>0</v>
      </c>
      <c r="K26" s="16" t="n">
        <v>0</v>
      </c>
      <c r="L26" s="22" t="n">
        <f aca="false">$G26*K26</f>
        <v>0</v>
      </c>
      <c r="M26" s="22" t="n">
        <f aca="false">M$4*L26</f>
        <v>0</v>
      </c>
      <c r="N26" s="16" t="n">
        <v>0</v>
      </c>
      <c r="O26" s="23" t="n">
        <f aca="false">$G26*N26</f>
        <v>0</v>
      </c>
      <c r="P26" s="23" t="n">
        <f aca="false">P$4*O26</f>
        <v>0</v>
      </c>
      <c r="Q26" s="16" t="n">
        <v>0</v>
      </c>
      <c r="R26" s="23" t="n">
        <f aca="false">$G26*Q26</f>
        <v>0</v>
      </c>
      <c r="S26" s="23" t="n">
        <f aca="false">S$4*R26</f>
        <v>0</v>
      </c>
      <c r="T26" s="16" t="n">
        <v>0</v>
      </c>
      <c r="U26" s="23" t="n">
        <f aca="false">$G26*T26</f>
        <v>0</v>
      </c>
      <c r="V26" s="23" t="n">
        <f aca="false">V$4*U26</f>
        <v>0</v>
      </c>
      <c r="W26" s="16" t="n">
        <v>0</v>
      </c>
      <c r="X26" s="23" t="n">
        <f aca="false">$G26*W26</f>
        <v>0</v>
      </c>
      <c r="Y26" s="23" t="n">
        <f aca="false">Y$4*X26</f>
        <v>0</v>
      </c>
      <c r="Z26" s="16" t="n">
        <v>0</v>
      </c>
      <c r="AA26" s="23" t="n">
        <f aca="false">$G26*Z26</f>
        <v>0</v>
      </c>
      <c r="AB26" s="23" t="n">
        <f aca="false">AB$4*AA26</f>
        <v>0</v>
      </c>
      <c r="AC26" s="16" t="n">
        <v>0</v>
      </c>
      <c r="AD26" s="23" t="n">
        <f aca="false">$G26*AC26</f>
        <v>0</v>
      </c>
      <c r="AE26" s="23" t="n">
        <f aca="false">AE$4*AD26</f>
        <v>0</v>
      </c>
      <c r="AF26" s="16" t="n">
        <v>0</v>
      </c>
      <c r="AG26" s="23" t="n">
        <f aca="false">$G26*AF26</f>
        <v>0</v>
      </c>
      <c r="AH26" s="23" t="n">
        <f aca="false">AH$4*AG26</f>
        <v>0</v>
      </c>
      <c r="AI26" s="16" t="n">
        <v>0</v>
      </c>
      <c r="AJ26" s="23" t="n">
        <f aca="false">$G26*AI26</f>
        <v>0</v>
      </c>
      <c r="AK26" s="23" t="n">
        <f aca="false">AK$4*AJ26</f>
        <v>0</v>
      </c>
      <c r="AL26" s="16" t="n">
        <v>0</v>
      </c>
      <c r="AM26" s="23" t="n">
        <f aca="false">$G26*AL26</f>
        <v>0</v>
      </c>
      <c r="AN26" s="23" t="n">
        <f aca="false">AN$4*AM26</f>
        <v>0</v>
      </c>
      <c r="AO26" s="0" t="n">
        <v>0</v>
      </c>
      <c r="AP26" s="23" t="n">
        <f aca="false">$G26*AO26</f>
        <v>0</v>
      </c>
      <c r="AQ26" s="23" t="n">
        <f aca="false">AQ$4*AP26</f>
        <v>0</v>
      </c>
      <c r="AR26" s="0" t="n">
        <v>0</v>
      </c>
      <c r="AS26" s="23" t="n">
        <f aca="false">$G26*AR26</f>
        <v>0</v>
      </c>
      <c r="AT26" s="23" t="n">
        <f aca="false">AT$4*AS26</f>
        <v>0</v>
      </c>
      <c r="AU26" s="0" t="n">
        <v>0</v>
      </c>
      <c r="AV26" s="23" t="n">
        <f aca="false">$G26*AU26</f>
        <v>0</v>
      </c>
      <c r="AW26" s="23" t="n">
        <f aca="false">AW$4*AV26</f>
        <v>0</v>
      </c>
      <c r="AX26" s="0" t="n">
        <v>0</v>
      </c>
      <c r="AY26" s="23" t="n">
        <f aca="false">$G26*AX26</f>
        <v>0</v>
      </c>
      <c r="AZ26" s="23" t="n">
        <f aca="false">AZ$4*AY26</f>
        <v>0</v>
      </c>
      <c r="BA26" s="16" t="n">
        <v>0</v>
      </c>
      <c r="BB26" s="23" t="n">
        <f aca="false">$G26*BA26</f>
        <v>0</v>
      </c>
      <c r="BC26" s="23" t="n">
        <f aca="false">BC$4*BB26</f>
        <v>0</v>
      </c>
      <c r="BD26" s="16" t="n">
        <v>0</v>
      </c>
      <c r="BE26" s="23" t="n">
        <f aca="false">$G26*BD26</f>
        <v>0</v>
      </c>
      <c r="BF26" s="23" t="n">
        <f aca="false">BF$4*BE26</f>
        <v>0</v>
      </c>
      <c r="BG26" s="16" t="n">
        <v>0</v>
      </c>
      <c r="BH26" s="23" t="n">
        <f aca="false">$G26*BG26</f>
        <v>0</v>
      </c>
      <c r="BI26" s="23" t="n">
        <f aca="false">BI$4*BH26</f>
        <v>0</v>
      </c>
      <c r="BJ26" s="0" t="n">
        <v>0</v>
      </c>
      <c r="BK26" s="23" t="n">
        <f aca="false">$G26*BJ26</f>
        <v>0</v>
      </c>
      <c r="BL26" s="23" t="n">
        <f aca="false">BL$4*BK26</f>
        <v>0</v>
      </c>
      <c r="BM26" s="16" t="n">
        <v>0</v>
      </c>
      <c r="BN26" s="23" t="n">
        <f aca="false">$G26*BM26</f>
        <v>0</v>
      </c>
      <c r="BO26" s="23" t="n">
        <f aca="false">BO$4*BN26</f>
        <v>0</v>
      </c>
      <c r="BP26" s="16" t="n">
        <v>0</v>
      </c>
      <c r="BQ26" s="23" t="n">
        <f aca="false">$G26*BP26</f>
        <v>0</v>
      </c>
      <c r="BR26" s="23" t="n">
        <f aca="false">BR$4*BQ26</f>
        <v>0</v>
      </c>
    </row>
    <row collapsed="false" customFormat="false" customHeight="false" hidden="false" ht="14" outlineLevel="0" r="27">
      <c r="A27" s="17" t="s">
        <v>83</v>
      </c>
      <c r="B27" s="17" t="n">
        <v>9138633</v>
      </c>
      <c r="C27" s="18" t="s">
        <v>86</v>
      </c>
      <c r="D27" s="19" t="s">
        <v>87</v>
      </c>
      <c r="E27" s="16" t="n">
        <v>1</v>
      </c>
      <c r="F27" s="20" t="n">
        <v>2.53</v>
      </c>
      <c r="G27" s="21" t="n">
        <f aca="false">F27/E27</f>
        <v>2.53</v>
      </c>
      <c r="H27" s="0" t="n">
        <v>2</v>
      </c>
      <c r="I27" s="22" t="n">
        <f aca="false">$G27*H27</f>
        <v>5.06</v>
      </c>
      <c r="J27" s="22" t="n">
        <f aca="false">J$4*I27</f>
        <v>10.12</v>
      </c>
      <c r="K27" s="16" t="n">
        <v>2</v>
      </c>
      <c r="L27" s="22" t="n">
        <f aca="false">$G27*K27</f>
        <v>5.06</v>
      </c>
      <c r="M27" s="22" t="n">
        <f aca="false">M$4*L27</f>
        <v>10.12</v>
      </c>
      <c r="N27" s="16" t="n">
        <v>0</v>
      </c>
      <c r="O27" s="23" t="n">
        <f aca="false">$G27*N27</f>
        <v>0</v>
      </c>
      <c r="P27" s="23" t="n">
        <f aca="false">P$4*O27</f>
        <v>0</v>
      </c>
      <c r="Q27" s="16" t="n">
        <v>0</v>
      </c>
      <c r="R27" s="23" t="n">
        <f aca="false">$G27*Q27</f>
        <v>0</v>
      </c>
      <c r="S27" s="23" t="n">
        <f aca="false">S$4*R27</f>
        <v>0</v>
      </c>
      <c r="T27" s="16" t="n">
        <v>2</v>
      </c>
      <c r="U27" s="23" t="n">
        <f aca="false">$G27*T27</f>
        <v>5.06</v>
      </c>
      <c r="V27" s="23" t="n">
        <f aca="false">V$4*U27</f>
        <v>10.12</v>
      </c>
      <c r="W27" s="16" t="n">
        <v>0</v>
      </c>
      <c r="X27" s="23" t="n">
        <f aca="false">$G27*W27</f>
        <v>0</v>
      </c>
      <c r="Y27" s="23" t="n">
        <f aca="false">Y$4*X27</f>
        <v>0</v>
      </c>
      <c r="Z27" s="16" t="n">
        <v>0</v>
      </c>
      <c r="AA27" s="23" t="n">
        <f aca="false">$G27*Z27</f>
        <v>0</v>
      </c>
      <c r="AB27" s="23" t="n">
        <f aca="false">AB$4*AA27</f>
        <v>0</v>
      </c>
      <c r="AC27" s="16" t="n">
        <v>0</v>
      </c>
      <c r="AD27" s="23" t="n">
        <f aca="false">$G27*AC27</f>
        <v>0</v>
      </c>
      <c r="AE27" s="23" t="n">
        <f aca="false">AE$4*AD27</f>
        <v>0</v>
      </c>
      <c r="AF27" s="16" t="n">
        <v>0</v>
      </c>
      <c r="AG27" s="23" t="n">
        <f aca="false">$G27*AF27</f>
        <v>0</v>
      </c>
      <c r="AH27" s="23" t="n">
        <f aca="false">AH$4*AG27</f>
        <v>0</v>
      </c>
      <c r="AI27" s="16" t="n">
        <v>0</v>
      </c>
      <c r="AJ27" s="23" t="n">
        <f aca="false">$G27*AI27</f>
        <v>0</v>
      </c>
      <c r="AK27" s="23" t="n">
        <f aca="false">AK$4*AJ27</f>
        <v>0</v>
      </c>
      <c r="AL27" s="16" t="n">
        <v>0</v>
      </c>
      <c r="AM27" s="23" t="n">
        <f aca="false">$G27*AL27</f>
        <v>0</v>
      </c>
      <c r="AN27" s="23" t="n">
        <f aca="false">AN$4*AM27</f>
        <v>0</v>
      </c>
      <c r="AO27" s="16" t="n">
        <v>0</v>
      </c>
      <c r="AP27" s="23" t="n">
        <f aca="false">$G27*AO27</f>
        <v>0</v>
      </c>
      <c r="AQ27" s="23" t="n">
        <f aca="false">AQ$4*AP27</f>
        <v>0</v>
      </c>
      <c r="AR27" s="16" t="n">
        <v>0</v>
      </c>
      <c r="AS27" s="23" t="n">
        <f aca="false">$G27*AR27</f>
        <v>0</v>
      </c>
      <c r="AT27" s="23" t="n">
        <f aca="false">AT$4*AS27</f>
        <v>0</v>
      </c>
      <c r="AU27" s="16" t="n">
        <v>0</v>
      </c>
      <c r="AV27" s="23" t="n">
        <f aca="false">$G27*AU27</f>
        <v>0</v>
      </c>
      <c r="AW27" s="23" t="n">
        <f aca="false">AW$4*AV27</f>
        <v>0</v>
      </c>
      <c r="AX27" s="16" t="n">
        <v>0</v>
      </c>
      <c r="AY27" s="23" t="n">
        <f aca="false">$G27*AX27</f>
        <v>0</v>
      </c>
      <c r="AZ27" s="23" t="n">
        <f aca="false">AZ$4*AY27</f>
        <v>0</v>
      </c>
      <c r="BA27" s="16" t="n">
        <v>0</v>
      </c>
      <c r="BB27" s="23" t="n">
        <f aca="false">$G27*BA27</f>
        <v>0</v>
      </c>
      <c r="BC27" s="23" t="n">
        <f aca="false">BC$4*BB27</f>
        <v>0</v>
      </c>
      <c r="BD27" s="16" t="n">
        <v>0</v>
      </c>
      <c r="BE27" s="23" t="n">
        <f aca="false">$G27*BD27</f>
        <v>0</v>
      </c>
      <c r="BF27" s="23" t="n">
        <f aca="false">BF$4*BE27</f>
        <v>0</v>
      </c>
      <c r="BG27" s="16" t="n">
        <v>0</v>
      </c>
      <c r="BH27" s="23" t="n">
        <f aca="false">$G27*BG27</f>
        <v>0</v>
      </c>
      <c r="BI27" s="23" t="n">
        <f aca="false">BI$4*BH27</f>
        <v>0</v>
      </c>
      <c r="BJ27" s="16" t="n">
        <v>0</v>
      </c>
      <c r="BK27" s="23" t="n">
        <f aca="false">$G27*BJ27</f>
        <v>0</v>
      </c>
      <c r="BL27" s="23" t="n">
        <f aca="false">BL$4*BK27</f>
        <v>0</v>
      </c>
      <c r="BM27" s="16" t="n">
        <v>0</v>
      </c>
      <c r="BN27" s="23" t="n">
        <f aca="false">$G27*BM27</f>
        <v>0</v>
      </c>
      <c r="BO27" s="23" t="n">
        <f aca="false">BO$4*BN27</f>
        <v>0</v>
      </c>
      <c r="BP27" s="16" t="n">
        <v>0</v>
      </c>
      <c r="BQ27" s="23" t="n">
        <f aca="false">$G27*BP27</f>
        <v>0</v>
      </c>
      <c r="BR27" s="23" t="n">
        <f aca="false">BR$4*BQ27</f>
        <v>0</v>
      </c>
    </row>
    <row collapsed="false" customFormat="false" customHeight="false" hidden="false" ht="14" outlineLevel="0" r="28">
      <c r="A28" s="17" t="s">
        <v>88</v>
      </c>
      <c r="B28" s="17" t="n">
        <v>1462926</v>
      </c>
      <c r="C28" s="18" t="s">
        <v>89</v>
      </c>
      <c r="D28" s="19" t="s">
        <v>80</v>
      </c>
      <c r="E28" s="16" t="n">
        <v>1</v>
      </c>
      <c r="F28" s="29" t="n">
        <v>0.071</v>
      </c>
      <c r="G28" s="21" t="n">
        <f aca="false">F28/E28</f>
        <v>0.071</v>
      </c>
      <c r="H28" s="0" t="n">
        <v>11</v>
      </c>
      <c r="I28" s="22" t="n">
        <f aca="false">$G28*H28</f>
        <v>0.781</v>
      </c>
      <c r="J28" s="22" t="n">
        <f aca="false">J$4*I28</f>
        <v>1.562</v>
      </c>
      <c r="K28" s="16" t="n">
        <v>4</v>
      </c>
      <c r="L28" s="22" t="n">
        <f aca="false">$G28*K28</f>
        <v>0.284</v>
      </c>
      <c r="M28" s="22" t="n">
        <f aca="false">M$4*L28</f>
        <v>0.568</v>
      </c>
      <c r="N28" s="16" t="n">
        <v>1</v>
      </c>
      <c r="O28" s="23" t="n">
        <f aca="false">$G28*N28</f>
        <v>0.071</v>
      </c>
      <c r="P28" s="23" t="n">
        <f aca="false">P$4*O28</f>
        <v>0.142</v>
      </c>
      <c r="Q28" s="16" t="n">
        <v>1</v>
      </c>
      <c r="R28" s="23" t="n">
        <f aca="false">$G28*Q28</f>
        <v>0.071</v>
      </c>
      <c r="S28" s="23" t="n">
        <f aca="false">S$4*R28</f>
        <v>0.142</v>
      </c>
      <c r="T28" s="16" t="n">
        <v>1</v>
      </c>
      <c r="U28" s="23" t="n">
        <f aca="false">$G28*T28</f>
        <v>0.071</v>
      </c>
      <c r="V28" s="23" t="n">
        <f aca="false">V$4*U28</f>
        <v>0.142</v>
      </c>
      <c r="W28" s="16" t="n">
        <v>1</v>
      </c>
      <c r="X28" s="23" t="n">
        <f aca="false">$G28*W28</f>
        <v>0.071</v>
      </c>
      <c r="Y28" s="23" t="n">
        <f aca="false">Y$4*X28</f>
        <v>0.142</v>
      </c>
      <c r="Z28" s="16" t="n">
        <v>4</v>
      </c>
      <c r="AA28" s="23" t="n">
        <f aca="false">$G28*Z28</f>
        <v>0.284</v>
      </c>
      <c r="AB28" s="23" t="n">
        <f aca="false">AB$4*AA28</f>
        <v>0.568</v>
      </c>
      <c r="AC28" s="16" t="n">
        <v>0</v>
      </c>
      <c r="AD28" s="23" t="n">
        <f aca="false">$G28*AC28</f>
        <v>0</v>
      </c>
      <c r="AE28" s="23" t="n">
        <f aca="false">AE$4*AD28</f>
        <v>0</v>
      </c>
      <c r="AF28" s="16" t="n">
        <v>0</v>
      </c>
      <c r="AG28" s="23" t="n">
        <f aca="false">$G28*AF28</f>
        <v>0</v>
      </c>
      <c r="AH28" s="23" t="n">
        <f aca="false">AH$4*AG28</f>
        <v>0</v>
      </c>
      <c r="AI28" s="16" t="n">
        <v>0</v>
      </c>
      <c r="AJ28" s="23" t="n">
        <f aca="false">$G28*AI28</f>
        <v>0</v>
      </c>
      <c r="AK28" s="23" t="n">
        <f aca="false">AK$4*AJ28</f>
        <v>0</v>
      </c>
      <c r="AL28" s="16" t="n">
        <v>0</v>
      </c>
      <c r="AM28" s="23" t="n">
        <f aca="false">$G28*AL28</f>
        <v>0</v>
      </c>
      <c r="AN28" s="23" t="n">
        <f aca="false">AN$4*AM28</f>
        <v>0</v>
      </c>
      <c r="AO28" s="0" t="n">
        <v>0</v>
      </c>
      <c r="AP28" s="23" t="n">
        <f aca="false">$G28*AO28</f>
        <v>0</v>
      </c>
      <c r="AQ28" s="23" t="n">
        <f aca="false">AQ$4*AP28</f>
        <v>0</v>
      </c>
      <c r="AR28" s="0" t="n">
        <v>0</v>
      </c>
      <c r="AS28" s="23" t="n">
        <f aca="false">$G28*AR28</f>
        <v>0</v>
      </c>
      <c r="AT28" s="23" t="n">
        <f aca="false">AT$4*AS28</f>
        <v>0</v>
      </c>
      <c r="AU28" s="0" t="n">
        <v>0</v>
      </c>
      <c r="AV28" s="23" t="n">
        <f aca="false">$G28*AU28</f>
        <v>0</v>
      </c>
      <c r="AW28" s="23" t="n">
        <f aca="false">AW$4*AV28</f>
        <v>0</v>
      </c>
      <c r="AX28" s="0" t="n">
        <v>0</v>
      </c>
      <c r="AY28" s="23" t="n">
        <f aca="false">$G28*AX28</f>
        <v>0</v>
      </c>
      <c r="AZ28" s="23" t="n">
        <f aca="false">AZ$4*AY28</f>
        <v>0</v>
      </c>
      <c r="BA28" s="0" t="n">
        <v>0</v>
      </c>
      <c r="BB28" s="23" t="n">
        <f aca="false">$G28*BA28</f>
        <v>0</v>
      </c>
      <c r="BC28" s="23" t="n">
        <f aca="false">BC$4*BB28</f>
        <v>0</v>
      </c>
      <c r="BD28" s="0" t="n">
        <v>0</v>
      </c>
      <c r="BE28" s="23" t="n">
        <f aca="false">$G28*BD28</f>
        <v>0</v>
      </c>
      <c r="BF28" s="23" t="n">
        <f aca="false">BF$4*BE28</f>
        <v>0</v>
      </c>
      <c r="BG28" s="0" t="n">
        <v>0</v>
      </c>
      <c r="BH28" s="23" t="n">
        <f aca="false">$G28*BG28</f>
        <v>0</v>
      </c>
      <c r="BI28" s="23" t="n">
        <f aca="false">BI$4*BH28</f>
        <v>0</v>
      </c>
      <c r="BJ28" s="16" t="n">
        <v>0</v>
      </c>
      <c r="BK28" s="23" t="n">
        <f aca="false">$G28*BJ28</f>
        <v>0</v>
      </c>
      <c r="BL28" s="23" t="n">
        <f aca="false">BL$4*BK28</f>
        <v>0</v>
      </c>
      <c r="BM28" s="0" t="n">
        <v>0</v>
      </c>
      <c r="BN28" s="23" t="n">
        <f aca="false">$G28*BM28</f>
        <v>0</v>
      </c>
      <c r="BO28" s="23" t="n">
        <f aca="false">BO$4*BN28</f>
        <v>0</v>
      </c>
      <c r="BP28" s="0" t="n">
        <v>0</v>
      </c>
      <c r="BQ28" s="23" t="n">
        <f aca="false">$G28*BP28</f>
        <v>0</v>
      </c>
      <c r="BR28" s="23" t="n">
        <f aca="false">BR$4*BQ28</f>
        <v>0</v>
      </c>
    </row>
    <row collapsed="false" customFormat="false" customHeight="false" hidden="false" ht="14" outlineLevel="0" r="29">
      <c r="A29" s="17" t="s">
        <v>88</v>
      </c>
      <c r="B29" s="17" t="n">
        <v>1756796</v>
      </c>
      <c r="C29" s="18" t="s">
        <v>90</v>
      </c>
      <c r="D29" s="19" t="s">
        <v>82</v>
      </c>
      <c r="E29" s="16" t="n">
        <v>10</v>
      </c>
      <c r="F29" s="29" t="n">
        <v>2.3</v>
      </c>
      <c r="G29" s="21" t="n">
        <f aca="false">F29/E29</f>
        <v>0.23</v>
      </c>
      <c r="H29" s="0" t="n">
        <v>10</v>
      </c>
      <c r="I29" s="22" t="n">
        <f aca="false">$G29*H29</f>
        <v>2.3</v>
      </c>
      <c r="J29" s="22" t="n">
        <f aca="false">J$4*I29</f>
        <v>4.6</v>
      </c>
      <c r="K29" s="16" t="n">
        <v>1</v>
      </c>
      <c r="L29" s="22" t="n">
        <f aca="false">$G29*K29</f>
        <v>0.23</v>
      </c>
      <c r="M29" s="22" t="n">
        <f aca="false">M$4*L29</f>
        <v>0.46</v>
      </c>
      <c r="N29" s="16" t="n">
        <v>1</v>
      </c>
      <c r="O29" s="23" t="n">
        <f aca="false">$G29*N29</f>
        <v>0.23</v>
      </c>
      <c r="P29" s="23" t="n">
        <f aca="false">P$4*O29</f>
        <v>0.46</v>
      </c>
      <c r="Q29" s="16" t="n">
        <v>1</v>
      </c>
      <c r="R29" s="23" t="n">
        <f aca="false">$G29*Q29</f>
        <v>0.23</v>
      </c>
      <c r="S29" s="23" t="n">
        <f aca="false">S$4*R29</f>
        <v>0.46</v>
      </c>
      <c r="T29" s="16" t="n">
        <v>0</v>
      </c>
      <c r="U29" s="23" t="n">
        <f aca="false">$G29*T29</f>
        <v>0</v>
      </c>
      <c r="V29" s="23" t="n">
        <f aca="false">V$4*U29</f>
        <v>0</v>
      </c>
      <c r="W29" s="16" t="n">
        <v>0</v>
      </c>
      <c r="X29" s="23" t="n">
        <f aca="false">$G29*W29</f>
        <v>0</v>
      </c>
      <c r="Y29" s="23" t="n">
        <f aca="false">Y$4*X29</f>
        <v>0</v>
      </c>
      <c r="Z29" s="16" t="n">
        <v>0</v>
      </c>
      <c r="AA29" s="23" t="n">
        <f aca="false">$G29*Z29</f>
        <v>0</v>
      </c>
      <c r="AB29" s="23" t="n">
        <f aca="false">AB$4*AA29</f>
        <v>0</v>
      </c>
      <c r="AC29" s="16" t="n">
        <v>0</v>
      </c>
      <c r="AD29" s="23" t="n">
        <f aca="false">$G29*AC29</f>
        <v>0</v>
      </c>
      <c r="AE29" s="23" t="n">
        <f aca="false">AE$4*AD29</f>
        <v>0</v>
      </c>
      <c r="AF29" s="16" t="n">
        <v>0</v>
      </c>
      <c r="AG29" s="23" t="n">
        <f aca="false">$G29*AF29</f>
        <v>0</v>
      </c>
      <c r="AH29" s="23" t="n">
        <f aca="false">AH$4*AG29</f>
        <v>0</v>
      </c>
      <c r="AI29" s="16" t="n">
        <v>0</v>
      </c>
      <c r="AJ29" s="23" t="n">
        <f aca="false">$G29*AI29</f>
        <v>0</v>
      </c>
      <c r="AK29" s="23" t="n">
        <f aca="false">AK$4*AJ29</f>
        <v>0</v>
      </c>
      <c r="AL29" s="16" t="n">
        <v>0</v>
      </c>
      <c r="AM29" s="23" t="n">
        <f aca="false">$G29*AL29</f>
        <v>0</v>
      </c>
      <c r="AN29" s="23" t="n">
        <f aca="false">AN$4*AM29</f>
        <v>0</v>
      </c>
      <c r="AO29" s="0" t="n">
        <v>0</v>
      </c>
      <c r="AP29" s="23" t="n">
        <f aca="false">$G29*AO29</f>
        <v>0</v>
      </c>
      <c r="AQ29" s="23" t="n">
        <f aca="false">AQ$4*AP29</f>
        <v>0</v>
      </c>
      <c r="AR29" s="16" t="n">
        <v>0</v>
      </c>
      <c r="AS29" s="23" t="n">
        <f aca="false">$G29*AR29</f>
        <v>0</v>
      </c>
      <c r="AT29" s="23" t="n">
        <f aca="false">AT$4*AS29</f>
        <v>0</v>
      </c>
      <c r="AU29" s="16" t="n">
        <v>0</v>
      </c>
      <c r="AV29" s="23" t="n">
        <f aca="false">$G29*AU29</f>
        <v>0</v>
      </c>
      <c r="AW29" s="23" t="n">
        <f aca="false">AW$4*AV29</f>
        <v>0</v>
      </c>
      <c r="AX29" s="16" t="n">
        <v>0</v>
      </c>
      <c r="AY29" s="23" t="n">
        <f aca="false">$G29*AX29</f>
        <v>0</v>
      </c>
      <c r="AZ29" s="23" t="n">
        <f aca="false">AZ$4*AY29</f>
        <v>0</v>
      </c>
      <c r="BA29" s="16" t="n">
        <v>0</v>
      </c>
      <c r="BB29" s="23" t="n">
        <f aca="false">$G29*BA29</f>
        <v>0</v>
      </c>
      <c r="BC29" s="23" t="n">
        <f aca="false">BC$4*BB29</f>
        <v>0</v>
      </c>
      <c r="BD29" s="16" t="n">
        <v>0</v>
      </c>
      <c r="BE29" s="23" t="n">
        <f aca="false">$G29*BD29</f>
        <v>0</v>
      </c>
      <c r="BF29" s="23" t="n">
        <f aca="false">BF$4*BE29</f>
        <v>0</v>
      </c>
      <c r="BG29" s="16" t="n">
        <v>0</v>
      </c>
      <c r="BH29" s="23" t="n">
        <f aca="false">$G29*BG29</f>
        <v>0</v>
      </c>
      <c r="BI29" s="23" t="n">
        <f aca="false">BI$4*BH29</f>
        <v>0</v>
      </c>
      <c r="BJ29" s="16" t="n">
        <v>0</v>
      </c>
      <c r="BK29" s="23" t="n">
        <f aca="false">$G29*BJ29</f>
        <v>0</v>
      </c>
      <c r="BL29" s="23" t="n">
        <f aca="false">BL$4*BK29</f>
        <v>0</v>
      </c>
      <c r="BM29" s="16" t="n">
        <v>0</v>
      </c>
      <c r="BN29" s="23" t="n">
        <f aca="false">$G29*BM29</f>
        <v>0</v>
      </c>
      <c r="BO29" s="23" t="n">
        <f aca="false">BO$4*BN29</f>
        <v>0</v>
      </c>
      <c r="BP29" s="16" t="n">
        <v>0</v>
      </c>
      <c r="BQ29" s="23" t="n">
        <f aca="false">$G29*BP29</f>
        <v>0</v>
      </c>
      <c r="BR29" s="23" t="n">
        <f aca="false">BR$4*BQ29</f>
        <v>0</v>
      </c>
    </row>
    <row collapsed="false" customFormat="false" customHeight="false" hidden="false" ht="14" outlineLevel="0" r="30">
      <c r="A30" s="17" t="s">
        <v>88</v>
      </c>
      <c r="B30" s="17" t="n">
        <v>1686335</v>
      </c>
      <c r="C30" s="18" t="s">
        <v>91</v>
      </c>
      <c r="D30" s="19" t="s">
        <v>92</v>
      </c>
      <c r="E30" s="26" t="n">
        <v>1</v>
      </c>
      <c r="F30" s="29" t="n">
        <v>0.45</v>
      </c>
      <c r="G30" s="21" t="n">
        <f aca="false">F30/E30</f>
        <v>0.45</v>
      </c>
      <c r="H30" s="0" t="n">
        <v>0</v>
      </c>
      <c r="I30" s="22" t="n">
        <f aca="false">$G30*H30</f>
        <v>0</v>
      </c>
      <c r="J30" s="22" t="n">
        <f aca="false">J$4*I30</f>
        <v>0</v>
      </c>
      <c r="K30" s="16" t="n">
        <v>0</v>
      </c>
      <c r="L30" s="22" t="n">
        <f aca="false">$G30*K30</f>
        <v>0</v>
      </c>
      <c r="M30" s="22" t="n">
        <f aca="false">M$4*L30</f>
        <v>0</v>
      </c>
      <c r="N30" s="16" t="n">
        <v>0</v>
      </c>
      <c r="O30" s="23" t="n">
        <f aca="false">$G30*N30</f>
        <v>0</v>
      </c>
      <c r="P30" s="23" t="n">
        <f aca="false">P$4*O30</f>
        <v>0</v>
      </c>
      <c r="Q30" s="16" t="n">
        <v>0</v>
      </c>
      <c r="R30" s="23" t="n">
        <f aca="false">$G30*Q30</f>
        <v>0</v>
      </c>
      <c r="S30" s="23" t="n">
        <f aca="false">S$4*R30</f>
        <v>0</v>
      </c>
      <c r="T30" s="16" t="n">
        <v>0</v>
      </c>
      <c r="U30" s="23" t="n">
        <f aca="false">$G30*T30</f>
        <v>0</v>
      </c>
      <c r="V30" s="23" t="n">
        <f aca="false">V$4*U30</f>
        <v>0</v>
      </c>
      <c r="W30" s="16" t="n">
        <v>1</v>
      </c>
      <c r="X30" s="23" t="n">
        <f aca="false">$G30*W30</f>
        <v>0.45</v>
      </c>
      <c r="Y30" s="23" t="n">
        <f aca="false">Y$4*X30</f>
        <v>0.9</v>
      </c>
      <c r="Z30" s="16" t="n">
        <v>0</v>
      </c>
      <c r="AA30" s="23" t="n">
        <f aca="false">$G30*Z30</f>
        <v>0</v>
      </c>
      <c r="AB30" s="23" t="n">
        <f aca="false">AB$4*AA30</f>
        <v>0</v>
      </c>
      <c r="AC30" s="16" t="n">
        <v>0</v>
      </c>
      <c r="AD30" s="23" t="n">
        <f aca="false">$G30*AC30</f>
        <v>0</v>
      </c>
      <c r="AE30" s="23" t="n">
        <f aca="false">AE$4*AD30</f>
        <v>0</v>
      </c>
      <c r="AF30" s="16" t="n">
        <v>0</v>
      </c>
      <c r="AG30" s="23" t="n">
        <f aca="false">$G30*AF30</f>
        <v>0</v>
      </c>
      <c r="AH30" s="23" t="n">
        <f aca="false">AH$4*AG30</f>
        <v>0</v>
      </c>
      <c r="AI30" s="16" t="n">
        <v>0</v>
      </c>
      <c r="AJ30" s="23" t="n">
        <f aca="false">$G30*AI30</f>
        <v>0</v>
      </c>
      <c r="AK30" s="23" t="n">
        <f aca="false">AK$4*AJ30</f>
        <v>0</v>
      </c>
      <c r="AL30" s="16" t="n">
        <v>0</v>
      </c>
      <c r="AM30" s="23" t="n">
        <f aca="false">$G30*AL30</f>
        <v>0</v>
      </c>
      <c r="AN30" s="23" t="n">
        <f aca="false">AN$4*AM30</f>
        <v>0</v>
      </c>
      <c r="AO30" s="16" t="n">
        <v>0</v>
      </c>
      <c r="AP30" s="23" t="n">
        <f aca="false">$G30*AO30</f>
        <v>0</v>
      </c>
      <c r="AQ30" s="23" t="n">
        <f aca="false">AQ$4*AP30</f>
        <v>0</v>
      </c>
      <c r="AR30" s="0" t="n">
        <v>0</v>
      </c>
      <c r="AS30" s="23" t="n">
        <f aca="false">$G30*AR30</f>
        <v>0</v>
      </c>
      <c r="AT30" s="23" t="n">
        <f aca="false">AT$4*AS30</f>
        <v>0</v>
      </c>
      <c r="AU30" s="0" t="n">
        <v>0</v>
      </c>
      <c r="AV30" s="23" t="n">
        <f aca="false">$G30*AU30</f>
        <v>0</v>
      </c>
      <c r="AW30" s="23" t="n">
        <f aca="false">AW$4*AV30</f>
        <v>0</v>
      </c>
      <c r="AX30" s="0" t="n">
        <v>0</v>
      </c>
      <c r="AY30" s="23" t="n">
        <f aca="false">$G30*AX30</f>
        <v>0</v>
      </c>
      <c r="AZ30" s="23" t="n">
        <f aca="false">AZ$4*AY30</f>
        <v>0</v>
      </c>
      <c r="BA30" s="16" t="n">
        <v>0</v>
      </c>
      <c r="BB30" s="23" t="n">
        <f aca="false">$G30*BA30</f>
        <v>0</v>
      </c>
      <c r="BC30" s="23" t="n">
        <f aca="false">BC$4*BB30</f>
        <v>0</v>
      </c>
      <c r="BD30" s="16" t="n">
        <v>0</v>
      </c>
      <c r="BE30" s="23" t="n">
        <f aca="false">$G30*BD30</f>
        <v>0</v>
      </c>
      <c r="BF30" s="23" t="n">
        <f aca="false">BF$4*BE30</f>
        <v>0</v>
      </c>
      <c r="BG30" s="16" t="n">
        <v>0</v>
      </c>
      <c r="BH30" s="23" t="n">
        <f aca="false">$G30*BG30</f>
        <v>0</v>
      </c>
      <c r="BI30" s="23" t="n">
        <f aca="false">BI$4*BH30</f>
        <v>0</v>
      </c>
      <c r="BJ30" s="0" t="n">
        <v>0</v>
      </c>
      <c r="BK30" s="23" t="n">
        <f aca="false">$G30*BJ30</f>
        <v>0</v>
      </c>
      <c r="BL30" s="23" t="n">
        <f aca="false">BL$4*BK30</f>
        <v>0</v>
      </c>
      <c r="BM30" s="16" t="n">
        <v>0</v>
      </c>
      <c r="BN30" s="23" t="n">
        <f aca="false">$G30*BM30</f>
        <v>0</v>
      </c>
      <c r="BO30" s="23" t="n">
        <f aca="false">BO$4*BN30</f>
        <v>0</v>
      </c>
      <c r="BP30" s="16" t="n">
        <v>0</v>
      </c>
      <c r="BQ30" s="23" t="n">
        <f aca="false">$G30*BP30</f>
        <v>0</v>
      </c>
      <c r="BR30" s="23" t="n">
        <f aca="false">BR$4*BQ30</f>
        <v>0</v>
      </c>
    </row>
    <row collapsed="false" customFormat="false" customHeight="false" hidden="false" ht="14" outlineLevel="0" r="31">
      <c r="A31" s="17" t="s">
        <v>88</v>
      </c>
      <c r="B31" s="17" t="n">
        <v>1756805</v>
      </c>
      <c r="C31" s="18" t="s">
        <v>93</v>
      </c>
      <c r="D31" s="19" t="s">
        <v>94</v>
      </c>
      <c r="E31" s="16" t="n">
        <v>10</v>
      </c>
      <c r="F31" s="29" t="n">
        <v>9.3</v>
      </c>
      <c r="G31" s="21" t="n">
        <f aca="false">F31/E31</f>
        <v>0.93</v>
      </c>
      <c r="H31" s="0" t="n">
        <v>5</v>
      </c>
      <c r="I31" s="22" t="n">
        <f aca="false">$G31*H31</f>
        <v>4.65</v>
      </c>
      <c r="J31" s="22" t="n">
        <f aca="false">J$4*I31</f>
        <v>9.3</v>
      </c>
      <c r="K31" s="16" t="n">
        <v>0</v>
      </c>
      <c r="L31" s="22" t="n">
        <f aca="false">$G31*K31</f>
        <v>0</v>
      </c>
      <c r="M31" s="22" t="n">
        <f aca="false">M$4*L31</f>
        <v>0</v>
      </c>
      <c r="N31" s="16" t="n">
        <v>0</v>
      </c>
      <c r="O31" s="23" t="n">
        <f aca="false">$G31*N31</f>
        <v>0</v>
      </c>
      <c r="P31" s="23" t="n">
        <f aca="false">P$4*O31</f>
        <v>0</v>
      </c>
      <c r="Q31" s="16" t="n">
        <v>0</v>
      </c>
      <c r="R31" s="23" t="n">
        <f aca="false">$G31*Q31</f>
        <v>0</v>
      </c>
      <c r="S31" s="23" t="n">
        <f aca="false">S$4*R31</f>
        <v>0</v>
      </c>
      <c r="T31" s="16" t="n">
        <v>0</v>
      </c>
      <c r="U31" s="23" t="n">
        <f aca="false">$G31*T31</f>
        <v>0</v>
      </c>
      <c r="V31" s="23" t="n">
        <f aca="false">V$4*U31</f>
        <v>0</v>
      </c>
      <c r="W31" s="16" t="n">
        <v>0</v>
      </c>
      <c r="X31" s="23" t="n">
        <f aca="false">$G31*W31</f>
        <v>0</v>
      </c>
      <c r="Y31" s="23" t="n">
        <f aca="false">Y$4*X31</f>
        <v>0</v>
      </c>
      <c r="Z31" s="16" t="n">
        <v>0</v>
      </c>
      <c r="AA31" s="23" t="n">
        <f aca="false">$G31*Z31</f>
        <v>0</v>
      </c>
      <c r="AB31" s="23" t="n">
        <f aca="false">AB$4*AA31</f>
        <v>0</v>
      </c>
      <c r="AC31" s="16" t="n">
        <v>0</v>
      </c>
      <c r="AD31" s="23" t="n">
        <f aca="false">$G31*AC31</f>
        <v>0</v>
      </c>
      <c r="AE31" s="23" t="n">
        <f aca="false">AE$4*AD31</f>
        <v>0</v>
      </c>
      <c r="AF31" s="16" t="n">
        <v>0</v>
      </c>
      <c r="AG31" s="23" t="n">
        <f aca="false">$G31*AF31</f>
        <v>0</v>
      </c>
      <c r="AH31" s="23" t="n">
        <f aca="false">AH$4*AG31</f>
        <v>0</v>
      </c>
      <c r="AI31" s="16" t="n">
        <v>0</v>
      </c>
      <c r="AJ31" s="23" t="n">
        <f aca="false">$G31*AI31</f>
        <v>0</v>
      </c>
      <c r="AK31" s="23" t="n">
        <f aca="false">AK$4*AJ31</f>
        <v>0</v>
      </c>
      <c r="AL31" s="16" t="n">
        <v>0</v>
      </c>
      <c r="AM31" s="23" t="n">
        <f aca="false">$G31*AL31</f>
        <v>0</v>
      </c>
      <c r="AN31" s="23" t="n">
        <f aca="false">AN$4*AM31</f>
        <v>0</v>
      </c>
      <c r="AO31" s="0" t="n">
        <v>0</v>
      </c>
      <c r="AP31" s="23" t="n">
        <f aca="false">$G31*AO31</f>
        <v>0</v>
      </c>
      <c r="AQ31" s="23" t="n">
        <f aca="false">AQ$4*AP31</f>
        <v>0</v>
      </c>
      <c r="AR31" s="16" t="n">
        <v>0</v>
      </c>
      <c r="AS31" s="23" t="n">
        <f aca="false">$G31*AR31</f>
        <v>0</v>
      </c>
      <c r="AT31" s="23" t="n">
        <f aca="false">AT$4*AS31</f>
        <v>0</v>
      </c>
      <c r="AU31" s="16" t="n">
        <v>0</v>
      </c>
      <c r="AV31" s="23" t="n">
        <f aca="false">$G31*AU31</f>
        <v>0</v>
      </c>
      <c r="AW31" s="23" t="n">
        <f aca="false">AW$4*AV31</f>
        <v>0</v>
      </c>
      <c r="AX31" s="16" t="n">
        <v>0</v>
      </c>
      <c r="AY31" s="23" t="n">
        <f aca="false">$G31*AX31</f>
        <v>0</v>
      </c>
      <c r="AZ31" s="23" t="n">
        <f aca="false">AZ$4*AY31</f>
        <v>0</v>
      </c>
      <c r="BA31" s="0" t="n">
        <v>0</v>
      </c>
      <c r="BB31" s="23" t="n">
        <f aca="false">$G31*BA31</f>
        <v>0</v>
      </c>
      <c r="BC31" s="23" t="n">
        <f aca="false">BC$4*BB31</f>
        <v>0</v>
      </c>
      <c r="BD31" s="0" t="n">
        <v>0</v>
      </c>
      <c r="BE31" s="23" t="n">
        <f aca="false">$G31*BD31</f>
        <v>0</v>
      </c>
      <c r="BF31" s="23" t="n">
        <f aca="false">BF$4*BE31</f>
        <v>0</v>
      </c>
      <c r="BG31" s="0" t="n">
        <v>0</v>
      </c>
      <c r="BH31" s="23" t="n">
        <f aca="false">$G31*BG31</f>
        <v>0</v>
      </c>
      <c r="BI31" s="23" t="n">
        <f aca="false">BI$4*BH31</f>
        <v>0</v>
      </c>
      <c r="BJ31" s="16" t="n">
        <v>0</v>
      </c>
      <c r="BK31" s="23" t="n">
        <f aca="false">$G31*BJ31</f>
        <v>0</v>
      </c>
      <c r="BL31" s="23" t="n">
        <f aca="false">BL$4*BK31</f>
        <v>0</v>
      </c>
      <c r="BM31" s="0" t="n">
        <v>0</v>
      </c>
      <c r="BN31" s="23" t="n">
        <f aca="false">$G31*BM31</f>
        <v>0</v>
      </c>
      <c r="BO31" s="23" t="n">
        <f aca="false">BO$4*BN31</f>
        <v>0</v>
      </c>
      <c r="BP31" s="0" t="n">
        <v>0</v>
      </c>
      <c r="BQ31" s="23" t="n">
        <f aca="false">$G31*BP31</f>
        <v>0</v>
      </c>
      <c r="BR31" s="23" t="n">
        <f aca="false">BR$4*BQ31</f>
        <v>0</v>
      </c>
    </row>
    <row collapsed="false" customFormat="false" customHeight="false" hidden="false" ht="14" outlineLevel="0" r="32">
      <c r="A32" s="17" t="s">
        <v>88</v>
      </c>
      <c r="B32" s="30"/>
      <c r="C32" s="31"/>
      <c r="D32" s="19" t="s">
        <v>95</v>
      </c>
      <c r="E32" s="26" t="n">
        <v>1</v>
      </c>
      <c r="F32" s="29" t="n">
        <v>0</v>
      </c>
      <c r="G32" s="21" t="n">
        <f aca="false">F32/E32</f>
        <v>0</v>
      </c>
      <c r="H32" s="0" t="n">
        <v>0</v>
      </c>
      <c r="I32" s="22" t="n">
        <f aca="false">$G32*H32</f>
        <v>0</v>
      </c>
      <c r="J32" s="22" t="n">
        <f aca="false">J$4*I32</f>
        <v>0</v>
      </c>
      <c r="K32" s="16" t="n">
        <v>0</v>
      </c>
      <c r="L32" s="22" t="n">
        <f aca="false">$G32*K32</f>
        <v>0</v>
      </c>
      <c r="M32" s="22" t="n">
        <f aca="false">M$4*L32</f>
        <v>0</v>
      </c>
      <c r="N32" s="16" t="n">
        <v>0</v>
      </c>
      <c r="O32" s="23" t="n">
        <f aca="false">$G32*N32</f>
        <v>0</v>
      </c>
      <c r="P32" s="23" t="n">
        <f aca="false">P$4*O32</f>
        <v>0</v>
      </c>
      <c r="Q32" s="16" t="n">
        <v>1</v>
      </c>
      <c r="R32" s="23" t="n">
        <f aca="false">$G32*Q32</f>
        <v>0</v>
      </c>
      <c r="S32" s="23" t="n">
        <f aca="false">S$4*R32</f>
        <v>0</v>
      </c>
      <c r="T32" s="16" t="n">
        <v>0</v>
      </c>
      <c r="U32" s="23" t="n">
        <f aca="false">$G32*T32</f>
        <v>0</v>
      </c>
      <c r="V32" s="23" t="n">
        <f aca="false">V$4*U32</f>
        <v>0</v>
      </c>
      <c r="W32" s="16" t="n">
        <v>0</v>
      </c>
      <c r="X32" s="23" t="n">
        <f aca="false">$G32*W32</f>
        <v>0</v>
      </c>
      <c r="Y32" s="23" t="n">
        <f aca="false">Y$4*X32</f>
        <v>0</v>
      </c>
      <c r="Z32" s="16" t="n">
        <v>0</v>
      </c>
      <c r="AA32" s="23" t="n">
        <f aca="false">$G32*Z32</f>
        <v>0</v>
      </c>
      <c r="AB32" s="23" t="n">
        <f aca="false">AB$4*AA32</f>
        <v>0</v>
      </c>
      <c r="AC32" s="16" t="n">
        <v>0</v>
      </c>
      <c r="AD32" s="23" t="n">
        <f aca="false">$G32*AC32</f>
        <v>0</v>
      </c>
      <c r="AE32" s="23" t="n">
        <f aca="false">AE$4*AD32</f>
        <v>0</v>
      </c>
      <c r="AF32" s="16" t="n">
        <v>0</v>
      </c>
      <c r="AG32" s="23" t="n">
        <f aca="false">$G32*AF32</f>
        <v>0</v>
      </c>
      <c r="AH32" s="23" t="n">
        <f aca="false">AH$4*AG32</f>
        <v>0</v>
      </c>
      <c r="AI32" s="16" t="n">
        <v>0</v>
      </c>
      <c r="AJ32" s="23" t="n">
        <f aca="false">$G32*AI32</f>
        <v>0</v>
      </c>
      <c r="AK32" s="23" t="n">
        <f aca="false">AK$4*AJ32</f>
        <v>0</v>
      </c>
      <c r="AL32" s="16" t="n">
        <v>0</v>
      </c>
      <c r="AM32" s="23" t="n">
        <f aca="false">$G32*AL32</f>
        <v>0</v>
      </c>
      <c r="AN32" s="23" t="n">
        <f aca="false">AN$4*AM32</f>
        <v>0</v>
      </c>
      <c r="AO32" s="0" t="n">
        <v>0</v>
      </c>
      <c r="AP32" s="23" t="n">
        <f aca="false">$G32*AO32</f>
        <v>0</v>
      </c>
      <c r="AQ32" s="23" t="n">
        <f aca="false">AQ$4*AP32</f>
        <v>0</v>
      </c>
      <c r="AR32" s="0" t="n">
        <v>0</v>
      </c>
      <c r="AS32" s="23" t="n">
        <f aca="false">$G32*AR32</f>
        <v>0</v>
      </c>
      <c r="AT32" s="23" t="n">
        <f aca="false">AT$4*AS32</f>
        <v>0</v>
      </c>
      <c r="AU32" s="0" t="n">
        <v>0</v>
      </c>
      <c r="AV32" s="23" t="n">
        <f aca="false">$G32*AU32</f>
        <v>0</v>
      </c>
      <c r="AW32" s="23" t="n">
        <f aca="false">AW$4*AV32</f>
        <v>0</v>
      </c>
      <c r="AX32" s="0" t="n">
        <v>0</v>
      </c>
      <c r="AY32" s="23" t="n">
        <f aca="false">$G32*AX32</f>
        <v>0</v>
      </c>
      <c r="AZ32" s="23" t="n">
        <f aca="false">AZ$4*AY32</f>
        <v>0</v>
      </c>
      <c r="BA32" s="16" t="n">
        <v>0</v>
      </c>
      <c r="BB32" s="23" t="n">
        <f aca="false">$G32*BA32</f>
        <v>0</v>
      </c>
      <c r="BC32" s="23" t="n">
        <f aca="false">BC$4*BB32</f>
        <v>0</v>
      </c>
      <c r="BD32" s="16" t="n">
        <v>0</v>
      </c>
      <c r="BE32" s="23" t="n">
        <f aca="false">$G32*BD32</f>
        <v>0</v>
      </c>
      <c r="BF32" s="23" t="n">
        <f aca="false">BF$4*BE32</f>
        <v>0</v>
      </c>
      <c r="BG32" s="16" t="n">
        <v>0</v>
      </c>
      <c r="BH32" s="23" t="n">
        <f aca="false">$G32*BG32</f>
        <v>0</v>
      </c>
      <c r="BI32" s="23" t="n">
        <f aca="false">BI$4*BH32</f>
        <v>0</v>
      </c>
      <c r="BJ32" s="16" t="n">
        <v>0</v>
      </c>
      <c r="BK32" s="23" t="n">
        <f aca="false">$G32*BJ32</f>
        <v>0</v>
      </c>
      <c r="BL32" s="23" t="n">
        <f aca="false">BL$4*BK32</f>
        <v>0</v>
      </c>
      <c r="BM32" s="16" t="n">
        <v>0</v>
      </c>
      <c r="BN32" s="23" t="n">
        <f aca="false">$G32*BM32</f>
        <v>0</v>
      </c>
      <c r="BO32" s="23" t="n">
        <f aca="false">BO$4*BN32</f>
        <v>0</v>
      </c>
      <c r="BP32" s="16" t="n">
        <v>0</v>
      </c>
      <c r="BQ32" s="23" t="n">
        <f aca="false">$G32*BP32</f>
        <v>0</v>
      </c>
      <c r="BR32" s="23" t="n">
        <f aca="false">BR$4*BQ32</f>
        <v>0</v>
      </c>
    </row>
    <row collapsed="false" customFormat="false" customHeight="false" hidden="false" ht="14" outlineLevel="0" r="33">
      <c r="A33" s="17" t="s">
        <v>88</v>
      </c>
      <c r="B33" s="17" t="n">
        <v>1099254</v>
      </c>
      <c r="C33" s="18" t="s">
        <v>96</v>
      </c>
      <c r="D33" s="19" t="s">
        <v>85</v>
      </c>
      <c r="E33" s="16" t="n">
        <v>1</v>
      </c>
      <c r="F33" s="20" t="n">
        <v>0.5</v>
      </c>
      <c r="G33" s="21" t="n">
        <f aca="false">F33/E33</f>
        <v>0.5</v>
      </c>
      <c r="H33" s="0" t="n">
        <v>0</v>
      </c>
      <c r="I33" s="22" t="n">
        <f aca="false">$G33*H33</f>
        <v>0</v>
      </c>
      <c r="J33" s="22" t="n">
        <f aca="false">J$4*I33</f>
        <v>0</v>
      </c>
      <c r="K33" s="16" t="n">
        <v>0</v>
      </c>
      <c r="L33" s="22" t="n">
        <f aca="false">$G33*K33</f>
        <v>0</v>
      </c>
      <c r="M33" s="22" t="n">
        <f aca="false">M$4*L33</f>
        <v>0</v>
      </c>
      <c r="N33" s="16" t="n">
        <v>0</v>
      </c>
      <c r="O33" s="23" t="n">
        <f aca="false">$G33*N33</f>
        <v>0</v>
      </c>
      <c r="P33" s="23" t="n">
        <f aca="false">P$4*O33</f>
        <v>0</v>
      </c>
      <c r="Q33" s="16" t="n">
        <v>0</v>
      </c>
      <c r="R33" s="23" t="n">
        <f aca="false">$G33*Q33</f>
        <v>0</v>
      </c>
      <c r="S33" s="23" t="n">
        <f aca="false">S$4*R33</f>
        <v>0</v>
      </c>
      <c r="T33" s="16" t="n">
        <v>0</v>
      </c>
      <c r="U33" s="23" t="n">
        <f aca="false">$G33*T33</f>
        <v>0</v>
      </c>
      <c r="V33" s="23" t="n">
        <f aca="false">V$4*U33</f>
        <v>0</v>
      </c>
      <c r="W33" s="16" t="n">
        <v>0</v>
      </c>
      <c r="X33" s="23" t="n">
        <f aca="false">$G33*W33</f>
        <v>0</v>
      </c>
      <c r="Y33" s="23" t="n">
        <f aca="false">Y$4*X33</f>
        <v>0</v>
      </c>
      <c r="Z33" s="16" t="n">
        <v>2</v>
      </c>
      <c r="AA33" s="23" t="n">
        <f aca="false">$G33*Z33</f>
        <v>1</v>
      </c>
      <c r="AB33" s="23" t="n">
        <f aca="false">AB$4*AA33</f>
        <v>2</v>
      </c>
      <c r="AC33" s="16" t="n">
        <v>2</v>
      </c>
      <c r="AD33" s="23" t="n">
        <f aca="false">$G33*AC33</f>
        <v>1</v>
      </c>
      <c r="AE33" s="23" t="n">
        <f aca="false">AE$4*AD33</f>
        <v>1</v>
      </c>
      <c r="AF33" s="16" t="n">
        <v>2</v>
      </c>
      <c r="AG33" s="23" t="n">
        <f aca="false">$G33*AF33</f>
        <v>1</v>
      </c>
      <c r="AH33" s="23" t="n">
        <f aca="false">AH$4*AG33</f>
        <v>20</v>
      </c>
      <c r="AI33" s="16" t="n">
        <v>0</v>
      </c>
      <c r="AJ33" s="23" t="n">
        <f aca="false">$G33*AI33</f>
        <v>0</v>
      </c>
      <c r="AK33" s="23" t="n">
        <f aca="false">AK$4*AJ33</f>
        <v>0</v>
      </c>
      <c r="AL33" s="16" t="n">
        <v>0</v>
      </c>
      <c r="AM33" s="23" t="n">
        <f aca="false">$G33*AL33</f>
        <v>0</v>
      </c>
      <c r="AN33" s="23" t="n">
        <f aca="false">AN$4*AM33</f>
        <v>0</v>
      </c>
      <c r="AO33" s="16" t="n">
        <v>0</v>
      </c>
      <c r="AP33" s="23" t="n">
        <f aca="false">$G33*AO33</f>
        <v>0</v>
      </c>
      <c r="AQ33" s="23" t="n">
        <f aca="false">AQ$4*AP33</f>
        <v>0</v>
      </c>
      <c r="AR33" s="16" t="n">
        <v>0</v>
      </c>
      <c r="AS33" s="23" t="n">
        <f aca="false">$G33*AR33</f>
        <v>0</v>
      </c>
      <c r="AT33" s="23" t="n">
        <f aca="false">AT$4*AS33</f>
        <v>0</v>
      </c>
      <c r="AU33" s="16" t="n">
        <v>0</v>
      </c>
      <c r="AV33" s="23" t="n">
        <f aca="false">$G33*AU33</f>
        <v>0</v>
      </c>
      <c r="AW33" s="23" t="n">
        <f aca="false">AW$4*AV33</f>
        <v>0</v>
      </c>
      <c r="AX33" s="16" t="n">
        <v>0</v>
      </c>
      <c r="AY33" s="23" t="n">
        <f aca="false">$G33*AX33</f>
        <v>0</v>
      </c>
      <c r="AZ33" s="23" t="n">
        <f aca="false">AZ$4*AY33</f>
        <v>0</v>
      </c>
      <c r="BA33" s="16" t="n">
        <v>0</v>
      </c>
      <c r="BB33" s="23" t="n">
        <f aca="false">$G33*BA33</f>
        <v>0</v>
      </c>
      <c r="BC33" s="23" t="n">
        <f aca="false">BC$4*BB33</f>
        <v>0</v>
      </c>
      <c r="BD33" s="16" t="n">
        <v>0</v>
      </c>
      <c r="BE33" s="23" t="n">
        <f aca="false">$G33*BD33</f>
        <v>0</v>
      </c>
      <c r="BF33" s="23" t="n">
        <f aca="false">BF$4*BE33</f>
        <v>0</v>
      </c>
      <c r="BG33" s="16" t="n">
        <v>0</v>
      </c>
      <c r="BH33" s="23" t="n">
        <f aca="false">$G33*BG33</f>
        <v>0</v>
      </c>
      <c r="BI33" s="23" t="n">
        <f aca="false">BI$4*BH33</f>
        <v>0</v>
      </c>
      <c r="BJ33" s="16" t="n">
        <v>0</v>
      </c>
      <c r="BK33" s="23" t="n">
        <f aca="false">$G33*BJ33</f>
        <v>0</v>
      </c>
      <c r="BL33" s="23" t="n">
        <f aca="false">BL$4*BK33</f>
        <v>0</v>
      </c>
      <c r="BM33" s="16" t="n">
        <v>0</v>
      </c>
      <c r="BN33" s="23" t="n">
        <f aca="false">$G33*BM33</f>
        <v>0</v>
      </c>
      <c r="BO33" s="23" t="n">
        <f aca="false">BO$4*BN33</f>
        <v>0</v>
      </c>
      <c r="BP33" s="16" t="n">
        <v>0</v>
      </c>
      <c r="BQ33" s="23" t="n">
        <f aca="false">$G33*BP33</f>
        <v>0</v>
      </c>
      <c r="BR33" s="23" t="n">
        <f aca="false">BR$4*BQ33</f>
        <v>0</v>
      </c>
    </row>
    <row collapsed="false" customFormat="false" customHeight="false" hidden="false" ht="14" outlineLevel="0" r="34">
      <c r="A34" s="17" t="s">
        <v>88</v>
      </c>
      <c r="B34" s="17" t="n">
        <v>9838260</v>
      </c>
      <c r="C34" s="18" t="s">
        <v>97</v>
      </c>
      <c r="D34" s="19" t="s">
        <v>87</v>
      </c>
      <c r="E34" s="16" t="n">
        <v>1</v>
      </c>
      <c r="F34" s="20" t="n">
        <v>3.41</v>
      </c>
      <c r="G34" s="21" t="n">
        <f aca="false">F34/E34</f>
        <v>3.41</v>
      </c>
      <c r="H34" s="0" t="n">
        <v>0</v>
      </c>
      <c r="I34" s="22" t="n">
        <f aca="false">$G34*H34</f>
        <v>0</v>
      </c>
      <c r="J34" s="22" t="n">
        <f aca="false">J$4*I34</f>
        <v>0</v>
      </c>
      <c r="K34" s="16" t="n">
        <v>0</v>
      </c>
      <c r="L34" s="22" t="n">
        <f aca="false">$G34*K34</f>
        <v>0</v>
      </c>
      <c r="M34" s="22" t="n">
        <f aca="false">M$4*L34</f>
        <v>0</v>
      </c>
      <c r="N34" s="16" t="n">
        <v>0</v>
      </c>
      <c r="O34" s="23" t="n">
        <f aca="false">$G34*N34</f>
        <v>0</v>
      </c>
      <c r="P34" s="23" t="n">
        <f aca="false">P$4*O34</f>
        <v>0</v>
      </c>
      <c r="Q34" s="16" t="n">
        <v>0</v>
      </c>
      <c r="R34" s="23" t="n">
        <f aca="false">$G34*Q34</f>
        <v>0</v>
      </c>
      <c r="S34" s="23" t="n">
        <f aca="false">S$4*R34</f>
        <v>0</v>
      </c>
      <c r="T34" s="16" t="n">
        <v>0</v>
      </c>
      <c r="U34" s="23" t="n">
        <f aca="false">$G34*T34</f>
        <v>0</v>
      </c>
      <c r="V34" s="23" t="n">
        <f aca="false">V$4*U34</f>
        <v>0</v>
      </c>
      <c r="W34" s="16" t="n">
        <v>0</v>
      </c>
      <c r="X34" s="23" t="n">
        <f aca="false">$G34*W34</f>
        <v>0</v>
      </c>
      <c r="Y34" s="23" t="n">
        <f aca="false">Y$4*X34</f>
        <v>0</v>
      </c>
      <c r="Z34" s="16" t="n">
        <v>0</v>
      </c>
      <c r="AA34" s="23" t="n">
        <f aca="false">$G34*Z34</f>
        <v>0</v>
      </c>
      <c r="AB34" s="23" t="n">
        <f aca="false">AB$4*AA34</f>
        <v>0</v>
      </c>
      <c r="AC34" s="16" t="n">
        <v>0</v>
      </c>
      <c r="AD34" s="23" t="n">
        <f aca="false">$G34*AC34</f>
        <v>0</v>
      </c>
      <c r="AE34" s="23" t="n">
        <f aca="false">AE$4*AD34</f>
        <v>0</v>
      </c>
      <c r="AF34" s="16" t="n">
        <v>0</v>
      </c>
      <c r="AG34" s="23" t="n">
        <f aca="false">$G34*AF34</f>
        <v>0</v>
      </c>
      <c r="AH34" s="23" t="n">
        <f aca="false">AH$4*AG34</f>
        <v>0</v>
      </c>
      <c r="AI34" s="16" t="n">
        <v>2</v>
      </c>
      <c r="AJ34" s="23" t="n">
        <f aca="false">$G34*AI34</f>
        <v>6.82</v>
      </c>
      <c r="AK34" s="23" t="n">
        <f aca="false">AK$4*AJ34</f>
        <v>27.28</v>
      </c>
      <c r="AL34" s="16" t="n">
        <v>0</v>
      </c>
      <c r="AM34" s="23" t="n">
        <f aca="false">$G34*AL34</f>
        <v>0</v>
      </c>
      <c r="AN34" s="23" t="n">
        <f aca="false">AN$4*AM34</f>
        <v>0</v>
      </c>
      <c r="AO34" s="0" t="n">
        <v>0</v>
      </c>
      <c r="AP34" s="23" t="n">
        <f aca="false">$G34*AO34</f>
        <v>0</v>
      </c>
      <c r="AQ34" s="23" t="n">
        <f aca="false">AQ$4*AP34</f>
        <v>0</v>
      </c>
      <c r="AR34" s="0" t="n">
        <v>0</v>
      </c>
      <c r="AS34" s="23" t="n">
        <f aca="false">$G34*AR34</f>
        <v>0</v>
      </c>
      <c r="AT34" s="23" t="n">
        <f aca="false">AT$4*AS34</f>
        <v>0</v>
      </c>
      <c r="AU34" s="0" t="n">
        <v>0</v>
      </c>
      <c r="AV34" s="23" t="n">
        <f aca="false">$G34*AU34</f>
        <v>0</v>
      </c>
      <c r="AW34" s="23" t="n">
        <f aca="false">AW$4*AV34</f>
        <v>0</v>
      </c>
      <c r="AX34" s="0" t="n">
        <v>0</v>
      </c>
      <c r="AY34" s="23" t="n">
        <f aca="false">$G34*AX34</f>
        <v>0</v>
      </c>
      <c r="AZ34" s="23" t="n">
        <f aca="false">AZ$4*AY34</f>
        <v>0</v>
      </c>
      <c r="BA34" s="0" t="n">
        <v>0</v>
      </c>
      <c r="BB34" s="23" t="n">
        <f aca="false">$G34*BA34</f>
        <v>0</v>
      </c>
      <c r="BC34" s="23" t="n">
        <f aca="false">BC$4*BB34</f>
        <v>0</v>
      </c>
      <c r="BD34" s="0" t="n">
        <v>0</v>
      </c>
      <c r="BE34" s="23" t="n">
        <f aca="false">$G34*BD34</f>
        <v>0</v>
      </c>
      <c r="BF34" s="23" t="n">
        <f aca="false">BF$4*BE34</f>
        <v>0</v>
      </c>
      <c r="BG34" s="0" t="n">
        <v>0</v>
      </c>
      <c r="BH34" s="23" t="n">
        <f aca="false">$G34*BG34</f>
        <v>0</v>
      </c>
      <c r="BI34" s="23" t="n">
        <f aca="false">BI$4*BH34</f>
        <v>0</v>
      </c>
      <c r="BJ34" s="0" t="n">
        <v>0</v>
      </c>
      <c r="BK34" s="23" t="n">
        <f aca="false">$G34*BJ34</f>
        <v>0</v>
      </c>
      <c r="BL34" s="23" t="n">
        <f aca="false">BL$4*BK34</f>
        <v>0</v>
      </c>
      <c r="BM34" s="0" t="n">
        <v>0</v>
      </c>
      <c r="BN34" s="23" t="n">
        <f aca="false">$G34*BM34</f>
        <v>0</v>
      </c>
      <c r="BO34" s="23" t="n">
        <f aca="false">BO$4*BN34</f>
        <v>0</v>
      </c>
      <c r="BP34" s="0" t="n">
        <v>0</v>
      </c>
      <c r="BQ34" s="23" t="n">
        <f aca="false">$G34*BP34</f>
        <v>0</v>
      </c>
      <c r="BR34" s="23" t="n">
        <f aca="false">BR$4*BQ34</f>
        <v>0</v>
      </c>
    </row>
    <row collapsed="false" customFormat="false" customHeight="false" hidden="false" ht="14" outlineLevel="0" r="35">
      <c r="A35" s="32" t="s">
        <v>98</v>
      </c>
      <c r="B35" s="18" t="n">
        <v>1122589</v>
      </c>
      <c r="C35" s="18" t="s">
        <v>99</v>
      </c>
      <c r="D35" s="18" t="s">
        <v>100</v>
      </c>
      <c r="E35" s="26" t="n">
        <v>1</v>
      </c>
      <c r="F35" s="33" t="n">
        <v>6.06</v>
      </c>
      <c r="G35" s="34" t="n">
        <f aca="false">F35/E35</f>
        <v>6.06</v>
      </c>
      <c r="H35" s="0" t="n">
        <v>0</v>
      </c>
      <c r="I35" s="22" t="n">
        <f aca="false">$G35*H35</f>
        <v>0</v>
      </c>
      <c r="J35" s="22" t="n">
        <f aca="false">J$4*I35</f>
        <v>0</v>
      </c>
      <c r="K35" s="16" t="n">
        <v>0</v>
      </c>
      <c r="L35" s="22" t="n">
        <f aca="false">$G35*K35</f>
        <v>0</v>
      </c>
      <c r="M35" s="22" t="n">
        <f aca="false">M$4*L35</f>
        <v>0</v>
      </c>
      <c r="N35" s="16" t="n">
        <v>0</v>
      </c>
      <c r="O35" s="23" t="n">
        <f aca="false">$G35*N35</f>
        <v>0</v>
      </c>
      <c r="P35" s="23" t="n">
        <f aca="false">P$4*O35</f>
        <v>0</v>
      </c>
      <c r="Q35" s="16" t="n">
        <v>0</v>
      </c>
      <c r="R35" s="23" t="n">
        <f aca="false">$G35*Q35</f>
        <v>0</v>
      </c>
      <c r="S35" s="23" t="n">
        <f aca="false">S$4*R35</f>
        <v>0</v>
      </c>
      <c r="T35" s="16" t="n">
        <v>0</v>
      </c>
      <c r="U35" s="23" t="n">
        <f aca="false">$G35*T35</f>
        <v>0</v>
      </c>
      <c r="V35" s="23" t="n">
        <f aca="false">V$4*U35</f>
        <v>0</v>
      </c>
      <c r="W35" s="16" t="n">
        <v>0</v>
      </c>
      <c r="X35" s="23" t="n">
        <f aca="false">$G35*W35</f>
        <v>0</v>
      </c>
      <c r="Y35" s="23" t="n">
        <f aca="false">Y$4*X35</f>
        <v>0</v>
      </c>
      <c r="Z35" s="16" t="n">
        <v>0</v>
      </c>
      <c r="AA35" s="23" t="n">
        <f aca="false">$G35*Z35</f>
        <v>0</v>
      </c>
      <c r="AB35" s="23" t="n">
        <f aca="false">AB$4*AA35</f>
        <v>0</v>
      </c>
      <c r="AC35" s="16" t="n">
        <v>0</v>
      </c>
      <c r="AD35" s="23" t="n">
        <f aca="false">$G35*AC35</f>
        <v>0</v>
      </c>
      <c r="AE35" s="23" t="n">
        <f aca="false">AE$4*AD35</f>
        <v>0</v>
      </c>
      <c r="AF35" s="16" t="n">
        <v>0</v>
      </c>
      <c r="AG35" s="23" t="n">
        <f aca="false">$G35*AF35</f>
        <v>0</v>
      </c>
      <c r="AH35" s="23" t="n">
        <f aca="false">AH$4*AG35</f>
        <v>0</v>
      </c>
      <c r="AI35" s="16" t="n">
        <v>0</v>
      </c>
      <c r="AJ35" s="23" t="n">
        <f aca="false">$G35*AI35</f>
        <v>0</v>
      </c>
      <c r="AK35" s="23" t="n">
        <f aca="false">AK$4*AJ35</f>
        <v>0</v>
      </c>
      <c r="AL35" s="16" t="n">
        <v>0</v>
      </c>
      <c r="AM35" s="23" t="n">
        <f aca="false">$G35*AL35</f>
        <v>0</v>
      </c>
      <c r="AN35" s="23" t="n">
        <f aca="false">AN$4*AM35</f>
        <v>0</v>
      </c>
      <c r="AO35" s="0" t="n">
        <v>1</v>
      </c>
      <c r="AP35" s="23" t="n">
        <f aca="false">$G35*AO35</f>
        <v>6.06</v>
      </c>
      <c r="AQ35" s="23" t="n">
        <f aca="false">AQ$4*AP35</f>
        <v>6.06</v>
      </c>
      <c r="AR35" s="16" t="n">
        <v>0</v>
      </c>
      <c r="AS35" s="23" t="n">
        <f aca="false">$G35*AR35</f>
        <v>0</v>
      </c>
      <c r="AT35" s="23" t="n">
        <f aca="false">AT$4*AS35</f>
        <v>0</v>
      </c>
      <c r="AU35" s="16" t="n">
        <v>1</v>
      </c>
      <c r="AV35" s="23" t="n">
        <f aca="false">$G35*AU35</f>
        <v>6.06</v>
      </c>
      <c r="AW35" s="23" t="n">
        <f aca="false">AW$4*AV35</f>
        <v>6.06</v>
      </c>
      <c r="AX35" s="16" t="n">
        <v>1</v>
      </c>
      <c r="AY35" s="23" t="n">
        <f aca="false">$G35*AX35</f>
        <v>6.06</v>
      </c>
      <c r="AZ35" s="23" t="n">
        <f aca="false">AZ$4*AY35</f>
        <v>6.06</v>
      </c>
      <c r="BA35" s="16" t="n">
        <v>1</v>
      </c>
      <c r="BB35" s="23" t="n">
        <f aca="false">$G35*BA35</f>
        <v>6.06</v>
      </c>
      <c r="BC35" s="23" t="n">
        <f aca="false">BC$4*BB35</f>
        <v>6.06</v>
      </c>
      <c r="BD35" s="16" t="n">
        <v>0</v>
      </c>
      <c r="BE35" s="23" t="n">
        <f aca="false">$G35*BD35</f>
        <v>0</v>
      </c>
      <c r="BF35" s="23" t="n">
        <f aca="false">BF$4*BE35</f>
        <v>0</v>
      </c>
      <c r="BG35" s="16" t="n">
        <v>0</v>
      </c>
      <c r="BH35" s="23" t="n">
        <f aca="false">$G35*BG35</f>
        <v>0</v>
      </c>
      <c r="BI35" s="23" t="n">
        <f aca="false">BI$4*BH35</f>
        <v>0</v>
      </c>
      <c r="BJ35" s="16" t="n">
        <v>1</v>
      </c>
      <c r="BK35" s="23" t="n">
        <f aca="false">$G35*BJ35</f>
        <v>6.06</v>
      </c>
      <c r="BL35" s="23" t="n">
        <f aca="false">BL$4*BK35</f>
        <v>6.06</v>
      </c>
      <c r="BM35" s="16" t="n">
        <v>1</v>
      </c>
      <c r="BN35" s="23" t="n">
        <f aca="false">$G35*BM35</f>
        <v>6.06</v>
      </c>
      <c r="BO35" s="23" t="n">
        <f aca="false">BO$4*BN35</f>
        <v>6.06</v>
      </c>
      <c r="BP35" s="16" t="n">
        <v>0</v>
      </c>
      <c r="BQ35" s="23" t="n">
        <f aca="false">$G35*BP35</f>
        <v>0</v>
      </c>
      <c r="BR35" s="23" t="n">
        <f aca="false">BR$4*BQ35</f>
        <v>0</v>
      </c>
    </row>
    <row collapsed="false" customFormat="false" customHeight="false" hidden="false" ht="14" outlineLevel="0" r="36">
      <c r="A36" s="32" t="s">
        <v>101</v>
      </c>
      <c r="B36" s="18" t="n">
        <v>1122582</v>
      </c>
      <c r="C36" s="18" t="s">
        <v>102</v>
      </c>
      <c r="D36" s="18" t="s">
        <v>100</v>
      </c>
      <c r="E36" s="26" t="n">
        <v>1</v>
      </c>
      <c r="F36" s="33" t="n">
        <v>6.26</v>
      </c>
      <c r="G36" s="34" t="n">
        <f aca="false">F36/E36</f>
        <v>6.26</v>
      </c>
      <c r="H36" s="0" t="n">
        <v>0</v>
      </c>
      <c r="I36" s="22" t="n">
        <f aca="false">$G36*H36</f>
        <v>0</v>
      </c>
      <c r="J36" s="22" t="n">
        <f aca="false">J$4*I36</f>
        <v>0</v>
      </c>
      <c r="K36" s="16" t="n">
        <v>0</v>
      </c>
      <c r="L36" s="22" t="n">
        <f aca="false">$G36*K36</f>
        <v>0</v>
      </c>
      <c r="M36" s="22" t="n">
        <f aca="false">M$4*L36</f>
        <v>0</v>
      </c>
      <c r="N36" s="16" t="n">
        <v>0</v>
      </c>
      <c r="O36" s="23" t="n">
        <f aca="false">$G36*N36</f>
        <v>0</v>
      </c>
      <c r="P36" s="23" t="n">
        <f aca="false">P$4*O36</f>
        <v>0</v>
      </c>
      <c r="Q36" s="16" t="n">
        <v>0</v>
      </c>
      <c r="R36" s="23" t="n">
        <f aca="false">$G36*Q36</f>
        <v>0</v>
      </c>
      <c r="S36" s="23" t="n">
        <f aca="false">S$4*R36</f>
        <v>0</v>
      </c>
      <c r="T36" s="16" t="n">
        <v>0</v>
      </c>
      <c r="U36" s="23" t="n">
        <f aca="false">$G36*T36</f>
        <v>0</v>
      </c>
      <c r="V36" s="23" t="n">
        <f aca="false">V$4*U36</f>
        <v>0</v>
      </c>
      <c r="W36" s="16" t="n">
        <v>0</v>
      </c>
      <c r="X36" s="23" t="n">
        <f aca="false">$G36*W36</f>
        <v>0</v>
      </c>
      <c r="Y36" s="23" t="n">
        <f aca="false">Y$4*X36</f>
        <v>0</v>
      </c>
      <c r="Z36" s="16" t="n">
        <v>0</v>
      </c>
      <c r="AA36" s="23" t="n">
        <f aca="false">$G36*Z36</f>
        <v>0</v>
      </c>
      <c r="AB36" s="23" t="n">
        <f aca="false">AB$4*AA36</f>
        <v>0</v>
      </c>
      <c r="AC36" s="16" t="n">
        <v>0</v>
      </c>
      <c r="AD36" s="23" t="n">
        <f aca="false">$G36*AC36</f>
        <v>0</v>
      </c>
      <c r="AE36" s="23" t="n">
        <f aca="false">AE$4*AD36</f>
        <v>0</v>
      </c>
      <c r="AF36" s="16" t="n">
        <v>0</v>
      </c>
      <c r="AG36" s="23" t="n">
        <f aca="false">$G36*AF36</f>
        <v>0</v>
      </c>
      <c r="AH36" s="23" t="n">
        <f aca="false">AH$4*AG36</f>
        <v>0</v>
      </c>
      <c r="AI36" s="16" t="n">
        <v>0</v>
      </c>
      <c r="AJ36" s="23" t="n">
        <f aca="false">$G36*AI36</f>
        <v>0</v>
      </c>
      <c r="AK36" s="23" t="n">
        <f aca="false">AK$4*AJ36</f>
        <v>0</v>
      </c>
      <c r="AL36" s="16" t="n">
        <v>4</v>
      </c>
      <c r="AM36" s="23" t="n">
        <f aca="false">$G36*AL36</f>
        <v>25.04</v>
      </c>
      <c r="AN36" s="23" t="n">
        <f aca="false">AN$4*AM36</f>
        <v>25.04</v>
      </c>
      <c r="AO36" s="16" t="n">
        <v>2</v>
      </c>
      <c r="AP36" s="23" t="n">
        <f aca="false">$G36*AO36</f>
        <v>12.52</v>
      </c>
      <c r="AQ36" s="23" t="n">
        <f aca="false">AQ$4*AP36</f>
        <v>12.52</v>
      </c>
      <c r="AR36" s="0" t="n">
        <v>1</v>
      </c>
      <c r="AS36" s="23" t="n">
        <f aca="false">$G36*AR36</f>
        <v>6.26</v>
      </c>
      <c r="AT36" s="23" t="n">
        <f aca="false">AT$4*AS36</f>
        <v>6.26</v>
      </c>
      <c r="AU36" s="0" t="n">
        <v>6</v>
      </c>
      <c r="AV36" s="23" t="n">
        <f aca="false">$G36*AU36</f>
        <v>37.56</v>
      </c>
      <c r="AW36" s="23" t="n">
        <f aca="false">AW$4*AV36</f>
        <v>37.56</v>
      </c>
      <c r="AX36" s="0" t="n">
        <v>4</v>
      </c>
      <c r="AY36" s="23" t="n">
        <f aca="false">$G36*AX36</f>
        <v>25.04</v>
      </c>
      <c r="AZ36" s="23" t="n">
        <f aca="false">AZ$4*AY36</f>
        <v>25.04</v>
      </c>
      <c r="BA36" s="16" t="n">
        <v>0</v>
      </c>
      <c r="BB36" s="23" t="n">
        <f aca="false">$G36*BA36</f>
        <v>0</v>
      </c>
      <c r="BC36" s="23" t="n">
        <f aca="false">BC$4*BB36</f>
        <v>0</v>
      </c>
      <c r="BD36" s="16" t="n">
        <v>14</v>
      </c>
      <c r="BE36" s="23" t="n">
        <f aca="false">$G36*BD36</f>
        <v>87.64</v>
      </c>
      <c r="BF36" s="23" t="n">
        <f aca="false">BF$4*BE36</f>
        <v>87.64</v>
      </c>
      <c r="BG36" s="16" t="n">
        <v>4</v>
      </c>
      <c r="BH36" s="23" t="n">
        <f aca="false">$G36*BG36</f>
        <v>25.04</v>
      </c>
      <c r="BI36" s="23" t="n">
        <f aca="false">BI$4*BH36</f>
        <v>25.04</v>
      </c>
      <c r="BJ36" s="16" t="n">
        <v>4</v>
      </c>
      <c r="BK36" s="23" t="n">
        <f aca="false">$G36*BJ36</f>
        <v>25.04</v>
      </c>
      <c r="BL36" s="23" t="n">
        <f aca="false">BL$4*BK36</f>
        <v>25.04</v>
      </c>
      <c r="BM36" s="16" t="n">
        <v>0</v>
      </c>
      <c r="BN36" s="23" t="n">
        <f aca="false">$G36*BM36</f>
        <v>0</v>
      </c>
      <c r="BO36" s="23" t="n">
        <f aca="false">BO$4*BN36</f>
        <v>0</v>
      </c>
      <c r="BP36" s="16" t="n">
        <v>6</v>
      </c>
      <c r="BQ36" s="23" t="n">
        <f aca="false">$G36*BP36</f>
        <v>37.56</v>
      </c>
      <c r="BR36" s="23" t="n">
        <f aca="false">BR$4*BQ36</f>
        <v>37.56</v>
      </c>
    </row>
    <row collapsed="false" customFormat="false" customHeight="false" hidden="false" ht="14" outlineLevel="0" r="37">
      <c r="A37" s="32" t="s">
        <v>103</v>
      </c>
      <c r="B37" s="18" t="n">
        <v>1122584</v>
      </c>
      <c r="C37" s="18" t="s">
        <v>104</v>
      </c>
      <c r="D37" s="18" t="s">
        <v>105</v>
      </c>
      <c r="E37" s="26" t="n">
        <v>1</v>
      </c>
      <c r="F37" s="33" t="n">
        <v>6.27</v>
      </c>
      <c r="G37" s="34" t="n">
        <f aca="false">F37/E37</f>
        <v>6.27</v>
      </c>
      <c r="H37" s="0" t="n">
        <v>0</v>
      </c>
      <c r="I37" s="22" t="n">
        <f aca="false">$G37*H37</f>
        <v>0</v>
      </c>
      <c r="J37" s="22" t="n">
        <f aca="false">J$4*I37</f>
        <v>0</v>
      </c>
      <c r="K37" s="16" t="n">
        <v>0</v>
      </c>
      <c r="L37" s="22" t="n">
        <f aca="false">$G37*K37</f>
        <v>0</v>
      </c>
      <c r="M37" s="22" t="n">
        <f aca="false">M$4*L37</f>
        <v>0</v>
      </c>
      <c r="N37" s="16" t="n">
        <v>0</v>
      </c>
      <c r="O37" s="23" t="n">
        <f aca="false">$G37*N37</f>
        <v>0</v>
      </c>
      <c r="P37" s="23" t="n">
        <f aca="false">P$4*O37</f>
        <v>0</v>
      </c>
      <c r="Q37" s="16" t="n">
        <v>0</v>
      </c>
      <c r="R37" s="23" t="n">
        <f aca="false">$G37*Q37</f>
        <v>0</v>
      </c>
      <c r="S37" s="23" t="n">
        <f aca="false">S$4*R37</f>
        <v>0</v>
      </c>
      <c r="T37" s="16" t="n">
        <v>0</v>
      </c>
      <c r="U37" s="23" t="n">
        <f aca="false">$G37*T37</f>
        <v>0</v>
      </c>
      <c r="V37" s="23" t="n">
        <f aca="false">V$4*U37</f>
        <v>0</v>
      </c>
      <c r="W37" s="16" t="n">
        <v>0</v>
      </c>
      <c r="X37" s="23" t="n">
        <f aca="false">$G37*W37</f>
        <v>0</v>
      </c>
      <c r="Y37" s="23" t="n">
        <f aca="false">Y$4*X37</f>
        <v>0</v>
      </c>
      <c r="Z37" s="16" t="n">
        <v>0</v>
      </c>
      <c r="AA37" s="23" t="n">
        <f aca="false">$G37*Z37</f>
        <v>0</v>
      </c>
      <c r="AB37" s="23" t="n">
        <f aca="false">AB$4*AA37</f>
        <v>0</v>
      </c>
      <c r="AC37" s="16" t="n">
        <v>0</v>
      </c>
      <c r="AD37" s="23" t="n">
        <f aca="false">$G37*AC37</f>
        <v>0</v>
      </c>
      <c r="AE37" s="23" t="n">
        <f aca="false">AE$4*AD37</f>
        <v>0</v>
      </c>
      <c r="AF37" s="16" t="n">
        <v>0</v>
      </c>
      <c r="AG37" s="23" t="n">
        <f aca="false">$G37*AF37</f>
        <v>0</v>
      </c>
      <c r="AH37" s="23" t="n">
        <f aca="false">AH$4*AG37</f>
        <v>0</v>
      </c>
      <c r="AI37" s="16" t="n">
        <v>0</v>
      </c>
      <c r="AJ37" s="23" t="n">
        <f aca="false">$G37*AI37</f>
        <v>0</v>
      </c>
      <c r="AK37" s="23" t="n">
        <f aca="false">AK$4*AJ37</f>
        <v>0</v>
      </c>
      <c r="AL37" s="16" t="n">
        <v>0</v>
      </c>
      <c r="AM37" s="23" t="n">
        <f aca="false">$G37*AL37</f>
        <v>0</v>
      </c>
      <c r="AN37" s="23" t="n">
        <f aca="false">AN$4*AM37</f>
        <v>0</v>
      </c>
      <c r="AO37" s="0" t="n">
        <v>2</v>
      </c>
      <c r="AP37" s="23" t="n">
        <f aca="false">$G37*AO37</f>
        <v>12.54</v>
      </c>
      <c r="AQ37" s="23" t="n">
        <f aca="false">AQ$4*AP37</f>
        <v>12.54</v>
      </c>
      <c r="AR37" s="16" t="n">
        <v>0</v>
      </c>
      <c r="AS37" s="23" t="n">
        <f aca="false">$G37*AR37</f>
        <v>0</v>
      </c>
      <c r="AT37" s="23" t="n">
        <f aca="false">AT$4*AS37</f>
        <v>0</v>
      </c>
      <c r="AU37" s="16" t="n">
        <v>6</v>
      </c>
      <c r="AV37" s="23" t="n">
        <f aca="false">$G37*AU37</f>
        <v>37.62</v>
      </c>
      <c r="AW37" s="23" t="n">
        <f aca="false">AW$4*AV37</f>
        <v>37.62</v>
      </c>
      <c r="AX37" s="16" t="n">
        <v>1</v>
      </c>
      <c r="AY37" s="23" t="n">
        <f aca="false">$G37*AX37</f>
        <v>6.27</v>
      </c>
      <c r="AZ37" s="23" t="n">
        <f aca="false">AZ$4*AY37</f>
        <v>6.27</v>
      </c>
      <c r="BA37" s="0" t="n">
        <v>0</v>
      </c>
      <c r="BB37" s="23" t="n">
        <f aca="false">$G37*BA37</f>
        <v>0</v>
      </c>
      <c r="BC37" s="23" t="n">
        <f aca="false">BC$4*BB37</f>
        <v>0</v>
      </c>
      <c r="BD37" s="0" t="n">
        <v>4</v>
      </c>
      <c r="BE37" s="23" t="n">
        <f aca="false">$G37*BD37</f>
        <v>25.08</v>
      </c>
      <c r="BF37" s="23" t="n">
        <f aca="false">BF$4*BE37</f>
        <v>25.08</v>
      </c>
      <c r="BG37" s="0" t="n">
        <v>1</v>
      </c>
      <c r="BH37" s="23" t="n">
        <f aca="false">$G37*BG37</f>
        <v>6.27</v>
      </c>
      <c r="BI37" s="23" t="n">
        <f aca="false">BI$4*BH37</f>
        <v>6.27</v>
      </c>
      <c r="BJ37" s="16" t="n">
        <v>3</v>
      </c>
      <c r="BK37" s="23" t="n">
        <f aca="false">$G37*BJ37</f>
        <v>18.81</v>
      </c>
      <c r="BL37" s="23" t="n">
        <f aca="false">BL$4*BK37</f>
        <v>18.81</v>
      </c>
      <c r="BM37" s="0" t="n">
        <v>2</v>
      </c>
      <c r="BN37" s="23" t="n">
        <f aca="false">$G37*BM37</f>
        <v>12.54</v>
      </c>
      <c r="BO37" s="23" t="n">
        <f aca="false">BO$4*BN37</f>
        <v>12.54</v>
      </c>
      <c r="BP37" s="0" t="n">
        <v>1</v>
      </c>
      <c r="BQ37" s="23" t="n">
        <f aca="false">$G37*BP37</f>
        <v>6.27</v>
      </c>
      <c r="BR37" s="23" t="n">
        <f aca="false">BR$4*BQ37</f>
        <v>6.27</v>
      </c>
    </row>
    <row collapsed="false" customFormat="false" customHeight="false" hidden="false" ht="14" outlineLevel="0" r="38">
      <c r="A38" s="32" t="s">
        <v>106</v>
      </c>
      <c r="B38" s="18" t="n">
        <v>1122811</v>
      </c>
      <c r="C38" s="18" t="s">
        <v>107</v>
      </c>
      <c r="D38" s="18" t="s">
        <v>108</v>
      </c>
      <c r="E38" s="26" t="n">
        <v>1</v>
      </c>
      <c r="F38" s="33" t="n">
        <v>9.24</v>
      </c>
      <c r="G38" s="34" t="n">
        <f aca="false">F38/E38</f>
        <v>9.24</v>
      </c>
      <c r="H38" s="0" t="n">
        <v>0</v>
      </c>
      <c r="I38" s="22" t="n">
        <f aca="false">$G38*H38</f>
        <v>0</v>
      </c>
      <c r="J38" s="22" t="n">
        <f aca="false">J$4*I38</f>
        <v>0</v>
      </c>
      <c r="K38" s="16" t="n">
        <v>0</v>
      </c>
      <c r="L38" s="22" t="n">
        <f aca="false">$G38*K38</f>
        <v>0</v>
      </c>
      <c r="M38" s="22" t="n">
        <f aca="false">M$4*L38</f>
        <v>0</v>
      </c>
      <c r="N38" s="16" t="n">
        <v>0</v>
      </c>
      <c r="O38" s="23" t="n">
        <f aca="false">$G38*N38</f>
        <v>0</v>
      </c>
      <c r="P38" s="23" t="n">
        <f aca="false">P$4*O38</f>
        <v>0</v>
      </c>
      <c r="Q38" s="16" t="n">
        <v>0</v>
      </c>
      <c r="R38" s="23" t="n">
        <f aca="false">$G38*Q38</f>
        <v>0</v>
      </c>
      <c r="S38" s="23" t="n">
        <f aca="false">S$4*R38</f>
        <v>0</v>
      </c>
      <c r="T38" s="16" t="n">
        <v>0</v>
      </c>
      <c r="U38" s="23" t="n">
        <f aca="false">$G38*T38</f>
        <v>0</v>
      </c>
      <c r="V38" s="23" t="n">
        <f aca="false">V$4*U38</f>
        <v>0</v>
      </c>
      <c r="W38" s="16" t="n">
        <v>0</v>
      </c>
      <c r="X38" s="23" t="n">
        <f aca="false">$G38*W38</f>
        <v>0</v>
      </c>
      <c r="Y38" s="23" t="n">
        <f aca="false">Y$4*X38</f>
        <v>0</v>
      </c>
      <c r="Z38" s="16" t="n">
        <v>0</v>
      </c>
      <c r="AA38" s="23" t="n">
        <f aca="false">$G38*Z38</f>
        <v>0</v>
      </c>
      <c r="AB38" s="23" t="n">
        <f aca="false">AB$4*AA38</f>
        <v>0</v>
      </c>
      <c r="AC38" s="16" t="n">
        <v>0</v>
      </c>
      <c r="AD38" s="23" t="n">
        <f aca="false">$G38*AC38</f>
        <v>0</v>
      </c>
      <c r="AE38" s="23" t="n">
        <f aca="false">AE$4*AD38</f>
        <v>0</v>
      </c>
      <c r="AF38" s="16" t="n">
        <v>0</v>
      </c>
      <c r="AG38" s="23" t="n">
        <f aca="false">$G38*AF38</f>
        <v>0</v>
      </c>
      <c r="AH38" s="23" t="n">
        <f aca="false">AH$4*AG38</f>
        <v>0</v>
      </c>
      <c r="AI38" s="16" t="n">
        <v>0</v>
      </c>
      <c r="AJ38" s="23" t="n">
        <f aca="false">$G38*AI38</f>
        <v>0</v>
      </c>
      <c r="AK38" s="23" t="n">
        <f aca="false">AK$4*AJ38</f>
        <v>0</v>
      </c>
      <c r="AL38" s="16" t="n">
        <v>2</v>
      </c>
      <c r="AM38" s="23" t="n">
        <f aca="false">$G38*AL38</f>
        <v>18.48</v>
      </c>
      <c r="AN38" s="23" t="n">
        <f aca="false">AN$4*AM38</f>
        <v>18.48</v>
      </c>
      <c r="AO38" s="0" t="n">
        <v>2</v>
      </c>
      <c r="AP38" s="23" t="n">
        <f aca="false">$G38*AO38</f>
        <v>18.48</v>
      </c>
      <c r="AQ38" s="23" t="n">
        <f aca="false">AQ$4*AP38</f>
        <v>18.48</v>
      </c>
      <c r="AR38" s="0" t="n">
        <v>2</v>
      </c>
      <c r="AS38" s="23" t="n">
        <f aca="false">$G38*AR38</f>
        <v>18.48</v>
      </c>
      <c r="AT38" s="23" t="n">
        <f aca="false">AT$4*AS38</f>
        <v>18.48</v>
      </c>
      <c r="AU38" s="0" t="n">
        <v>2</v>
      </c>
      <c r="AV38" s="23" t="n">
        <f aca="false">$G38*AU38</f>
        <v>18.48</v>
      </c>
      <c r="AW38" s="23" t="n">
        <f aca="false">AW$4*AV38</f>
        <v>18.48</v>
      </c>
      <c r="AX38" s="0" t="n">
        <v>0</v>
      </c>
      <c r="AY38" s="23" t="n">
        <f aca="false">$G38*AX38</f>
        <v>0</v>
      </c>
      <c r="AZ38" s="23" t="n">
        <f aca="false">AZ$4*AY38</f>
        <v>0</v>
      </c>
      <c r="BA38" s="16" t="n">
        <v>2</v>
      </c>
      <c r="BB38" s="23" t="n">
        <f aca="false">$G38*BA38</f>
        <v>18.48</v>
      </c>
      <c r="BC38" s="23" t="n">
        <f aca="false">BC$4*BB38</f>
        <v>18.48</v>
      </c>
      <c r="BD38" s="16" t="n">
        <v>2</v>
      </c>
      <c r="BE38" s="23" t="n">
        <f aca="false">$G38*BD38</f>
        <v>18.48</v>
      </c>
      <c r="BF38" s="23" t="n">
        <f aca="false">BF$4*BE38</f>
        <v>18.48</v>
      </c>
      <c r="BG38" s="16" t="n">
        <v>2</v>
      </c>
      <c r="BH38" s="23" t="n">
        <f aca="false">$G38*BG38</f>
        <v>18.48</v>
      </c>
      <c r="BI38" s="23" t="n">
        <f aca="false">BI$4*BH38</f>
        <v>18.48</v>
      </c>
      <c r="BJ38" s="0" t="n">
        <v>2</v>
      </c>
      <c r="BK38" s="23" t="n">
        <f aca="false">$G38*BJ38</f>
        <v>18.48</v>
      </c>
      <c r="BL38" s="23" t="n">
        <f aca="false">BL$4*BK38</f>
        <v>18.48</v>
      </c>
      <c r="BM38" s="16" t="n">
        <v>0</v>
      </c>
      <c r="BN38" s="23" t="n">
        <f aca="false">$G38*BM38</f>
        <v>0</v>
      </c>
      <c r="BO38" s="23" t="n">
        <f aca="false">BO$4*BN38</f>
        <v>0</v>
      </c>
      <c r="BP38" s="16" t="n">
        <v>2</v>
      </c>
      <c r="BQ38" s="23" t="n">
        <f aca="false">$G38*BP38</f>
        <v>18.48</v>
      </c>
      <c r="BR38" s="23" t="n">
        <f aca="false">BR$4*BQ38</f>
        <v>18.48</v>
      </c>
    </row>
    <row collapsed="false" customFormat="false" customHeight="false" hidden="false" ht="14" outlineLevel="0" r="39">
      <c r="A39" s="32" t="s">
        <v>109</v>
      </c>
      <c r="B39" s="18" t="n">
        <v>1122602</v>
      </c>
      <c r="C39" s="18" t="s">
        <v>110</v>
      </c>
      <c r="D39" s="18" t="s">
        <v>100</v>
      </c>
      <c r="E39" s="26" t="n">
        <v>1</v>
      </c>
      <c r="F39" s="33" t="n">
        <v>4.16</v>
      </c>
      <c r="G39" s="34" t="n">
        <f aca="false">F39/E39</f>
        <v>4.16</v>
      </c>
      <c r="H39" s="0" t="n">
        <v>0</v>
      </c>
      <c r="I39" s="22" t="n">
        <f aca="false">$G39*H39</f>
        <v>0</v>
      </c>
      <c r="J39" s="22" t="n">
        <f aca="false">J$4*I39</f>
        <v>0</v>
      </c>
      <c r="K39" s="16" t="n">
        <v>0</v>
      </c>
      <c r="L39" s="22" t="n">
        <f aca="false">$G39*K39</f>
        <v>0</v>
      </c>
      <c r="M39" s="22" t="n">
        <f aca="false">M$4*L39</f>
        <v>0</v>
      </c>
      <c r="N39" s="16" t="n">
        <v>0</v>
      </c>
      <c r="O39" s="23" t="n">
        <f aca="false">$G39*N39</f>
        <v>0</v>
      </c>
      <c r="P39" s="23" t="n">
        <f aca="false">P$4*O39</f>
        <v>0</v>
      </c>
      <c r="Q39" s="16" t="n">
        <v>0</v>
      </c>
      <c r="R39" s="23" t="n">
        <f aca="false">$G39*Q39</f>
        <v>0</v>
      </c>
      <c r="S39" s="23" t="n">
        <f aca="false">S$4*R39</f>
        <v>0</v>
      </c>
      <c r="T39" s="16" t="n">
        <v>0</v>
      </c>
      <c r="U39" s="23" t="n">
        <f aca="false">$G39*T39</f>
        <v>0</v>
      </c>
      <c r="V39" s="23" t="n">
        <f aca="false">V$4*U39</f>
        <v>0</v>
      </c>
      <c r="W39" s="16" t="n">
        <v>0</v>
      </c>
      <c r="X39" s="23" t="n">
        <f aca="false">$G39*W39</f>
        <v>0</v>
      </c>
      <c r="Y39" s="23" t="n">
        <f aca="false">Y$4*X39</f>
        <v>0</v>
      </c>
      <c r="Z39" s="16" t="n">
        <v>0</v>
      </c>
      <c r="AA39" s="23" t="n">
        <f aca="false">$G39*Z39</f>
        <v>0</v>
      </c>
      <c r="AB39" s="23" t="n">
        <f aca="false">AB$4*AA39</f>
        <v>0</v>
      </c>
      <c r="AC39" s="16" t="n">
        <v>0</v>
      </c>
      <c r="AD39" s="23" t="n">
        <f aca="false">$G39*AC39</f>
        <v>0</v>
      </c>
      <c r="AE39" s="23" t="n">
        <f aca="false">AE$4*AD39</f>
        <v>0</v>
      </c>
      <c r="AF39" s="16" t="n">
        <v>0</v>
      </c>
      <c r="AG39" s="23" t="n">
        <f aca="false">$G39*AF39</f>
        <v>0</v>
      </c>
      <c r="AH39" s="23" t="n">
        <f aca="false">AH$4*AG39</f>
        <v>0</v>
      </c>
      <c r="AI39" s="16" t="n">
        <v>0</v>
      </c>
      <c r="AJ39" s="23" t="n">
        <f aca="false">$G39*AI39</f>
        <v>0</v>
      </c>
      <c r="AK39" s="23" t="n">
        <f aca="false">AK$4*AJ39</f>
        <v>0</v>
      </c>
      <c r="AL39" s="16" t="n">
        <v>4</v>
      </c>
      <c r="AM39" s="23" t="n">
        <f aca="false">$G39*AL39</f>
        <v>16.64</v>
      </c>
      <c r="AN39" s="23" t="n">
        <f aca="false">AN$4*AM39</f>
        <v>16.64</v>
      </c>
      <c r="AO39" s="16" t="n">
        <v>1</v>
      </c>
      <c r="AP39" s="23" t="n">
        <f aca="false">$G39*AO39</f>
        <v>4.16</v>
      </c>
      <c r="AQ39" s="23" t="n">
        <f aca="false">AQ$4*AP39</f>
        <v>4.16</v>
      </c>
      <c r="AR39" s="16" t="n">
        <v>1</v>
      </c>
      <c r="AS39" s="23" t="n">
        <f aca="false">$G39*AR39</f>
        <v>4.16</v>
      </c>
      <c r="AT39" s="23" t="n">
        <f aca="false">AT$4*AS39</f>
        <v>4.16</v>
      </c>
      <c r="AU39" s="16" t="n">
        <v>6</v>
      </c>
      <c r="AV39" s="23" t="n">
        <f aca="false">$G39*AU39</f>
        <v>24.96</v>
      </c>
      <c r="AW39" s="23" t="n">
        <f aca="false">AW$4*AV39</f>
        <v>24.96</v>
      </c>
      <c r="AX39" s="16" t="n">
        <v>4</v>
      </c>
      <c r="AY39" s="23" t="n">
        <f aca="false">$G39*AX39</f>
        <v>16.64</v>
      </c>
      <c r="AZ39" s="23" t="n">
        <f aca="false">AZ$4*AY39</f>
        <v>16.64</v>
      </c>
      <c r="BA39" s="16" t="n">
        <v>0</v>
      </c>
      <c r="BB39" s="23" t="n">
        <f aca="false">$G39*BA39</f>
        <v>0</v>
      </c>
      <c r="BC39" s="23" t="n">
        <f aca="false">BC$4*BB39</f>
        <v>0</v>
      </c>
      <c r="BD39" s="16" t="n">
        <v>14</v>
      </c>
      <c r="BE39" s="23" t="n">
        <f aca="false">$G39*BD39</f>
        <v>58.24</v>
      </c>
      <c r="BF39" s="23" t="n">
        <f aca="false">BF$4*BE39</f>
        <v>58.24</v>
      </c>
      <c r="BG39" s="16" t="n">
        <v>4</v>
      </c>
      <c r="BH39" s="23" t="n">
        <f aca="false">$G39*BG39</f>
        <v>16.64</v>
      </c>
      <c r="BI39" s="23" t="n">
        <f aca="false">BI$4*BH39</f>
        <v>16.64</v>
      </c>
      <c r="BJ39" s="16" t="n">
        <v>4</v>
      </c>
      <c r="BK39" s="23" t="n">
        <f aca="false">$G39*BJ39</f>
        <v>16.64</v>
      </c>
      <c r="BL39" s="23" t="n">
        <f aca="false">BL$4*BK39</f>
        <v>16.64</v>
      </c>
      <c r="BM39" s="16" t="n">
        <v>0</v>
      </c>
      <c r="BN39" s="23" t="n">
        <f aca="false">$G39*BM39</f>
        <v>0</v>
      </c>
      <c r="BO39" s="23" t="n">
        <f aca="false">BO$4*BN39</f>
        <v>0</v>
      </c>
      <c r="BP39" s="16" t="n">
        <v>6</v>
      </c>
      <c r="BQ39" s="23" t="n">
        <f aca="false">$G39*BP39</f>
        <v>24.96</v>
      </c>
      <c r="BR39" s="23" t="n">
        <f aca="false">BR$4*BQ39</f>
        <v>24.96</v>
      </c>
    </row>
    <row collapsed="false" customFormat="false" customHeight="false" hidden="false" ht="14" outlineLevel="0" r="40">
      <c r="A40" s="32" t="s">
        <v>111</v>
      </c>
      <c r="B40" s="18" t="n">
        <v>1122604</v>
      </c>
      <c r="C40" s="18" t="s">
        <v>112</v>
      </c>
      <c r="D40" s="18" t="s">
        <v>105</v>
      </c>
      <c r="E40" s="26" t="n">
        <v>1</v>
      </c>
      <c r="F40" s="33" t="n">
        <v>4.99</v>
      </c>
      <c r="G40" s="34" t="n">
        <f aca="false">F40/E40</f>
        <v>4.99</v>
      </c>
      <c r="H40" s="0" t="n">
        <v>0</v>
      </c>
      <c r="I40" s="22" t="n">
        <f aca="false">$G40*H40</f>
        <v>0</v>
      </c>
      <c r="J40" s="22" t="n">
        <f aca="false">J$4*I40</f>
        <v>0</v>
      </c>
      <c r="K40" s="16" t="n">
        <v>0</v>
      </c>
      <c r="L40" s="22" t="n">
        <f aca="false">$G40*K40</f>
        <v>0</v>
      </c>
      <c r="M40" s="22" t="n">
        <f aca="false">M$4*L40</f>
        <v>0</v>
      </c>
      <c r="N40" s="16" t="n">
        <v>0</v>
      </c>
      <c r="O40" s="23" t="n">
        <f aca="false">$G40*N40</f>
        <v>0</v>
      </c>
      <c r="P40" s="23" t="n">
        <f aca="false">P$4*O40</f>
        <v>0</v>
      </c>
      <c r="Q40" s="16" t="n">
        <v>0</v>
      </c>
      <c r="R40" s="23" t="n">
        <f aca="false">$G40*Q40</f>
        <v>0</v>
      </c>
      <c r="S40" s="23" t="n">
        <f aca="false">S$4*R40</f>
        <v>0</v>
      </c>
      <c r="T40" s="16" t="n">
        <v>0</v>
      </c>
      <c r="U40" s="23" t="n">
        <f aca="false">$G40*T40</f>
        <v>0</v>
      </c>
      <c r="V40" s="23" t="n">
        <f aca="false">V$4*U40</f>
        <v>0</v>
      </c>
      <c r="W40" s="16" t="n">
        <v>0</v>
      </c>
      <c r="X40" s="23" t="n">
        <f aca="false">$G40*W40</f>
        <v>0</v>
      </c>
      <c r="Y40" s="23" t="n">
        <f aca="false">Y$4*X40</f>
        <v>0</v>
      </c>
      <c r="Z40" s="16" t="n">
        <v>0</v>
      </c>
      <c r="AA40" s="23" t="n">
        <f aca="false">$G40*Z40</f>
        <v>0</v>
      </c>
      <c r="AB40" s="23" t="n">
        <f aca="false">AB$4*AA40</f>
        <v>0</v>
      </c>
      <c r="AC40" s="16" t="n">
        <v>0</v>
      </c>
      <c r="AD40" s="23" t="n">
        <f aca="false">$G40*AC40</f>
        <v>0</v>
      </c>
      <c r="AE40" s="23" t="n">
        <f aca="false">AE$4*AD40</f>
        <v>0</v>
      </c>
      <c r="AF40" s="16" t="n">
        <v>0</v>
      </c>
      <c r="AG40" s="23" t="n">
        <f aca="false">$G40*AF40</f>
        <v>0</v>
      </c>
      <c r="AH40" s="23" t="n">
        <f aca="false">AH$4*AG40</f>
        <v>0</v>
      </c>
      <c r="AI40" s="16" t="n">
        <v>0</v>
      </c>
      <c r="AJ40" s="23" t="n">
        <f aca="false">$G40*AI40</f>
        <v>0</v>
      </c>
      <c r="AK40" s="23" t="n">
        <f aca="false">AK$4*AJ40</f>
        <v>0</v>
      </c>
      <c r="AL40" s="16" t="n">
        <v>0</v>
      </c>
      <c r="AM40" s="23" t="n">
        <f aca="false">$G40*AL40</f>
        <v>0</v>
      </c>
      <c r="AN40" s="23" t="n">
        <f aca="false">AN$4*AM40</f>
        <v>0</v>
      </c>
      <c r="AO40" s="0" t="n">
        <v>2</v>
      </c>
      <c r="AP40" s="23" t="n">
        <f aca="false">$G40*AO40</f>
        <v>9.98</v>
      </c>
      <c r="AQ40" s="23" t="n">
        <f aca="false">AQ$4*AP40</f>
        <v>9.98</v>
      </c>
      <c r="AR40" s="0" t="n">
        <v>0</v>
      </c>
      <c r="AS40" s="23" t="n">
        <f aca="false">$G40*AR40</f>
        <v>0</v>
      </c>
      <c r="AT40" s="23" t="n">
        <f aca="false">AT$4*AS40</f>
        <v>0</v>
      </c>
      <c r="AU40" s="0" t="n">
        <v>6</v>
      </c>
      <c r="AV40" s="23" t="n">
        <f aca="false">$G40*AU40</f>
        <v>29.94</v>
      </c>
      <c r="AW40" s="23" t="n">
        <f aca="false">AW$4*AV40</f>
        <v>29.94</v>
      </c>
      <c r="AX40" s="0" t="n">
        <v>1</v>
      </c>
      <c r="AY40" s="23" t="n">
        <f aca="false">$G40*AX40</f>
        <v>4.99</v>
      </c>
      <c r="AZ40" s="23" t="n">
        <f aca="false">AZ$4*AY40</f>
        <v>4.99</v>
      </c>
      <c r="BA40" s="0" t="n">
        <v>0</v>
      </c>
      <c r="BB40" s="23" t="n">
        <f aca="false">$G40*BA40</f>
        <v>0</v>
      </c>
      <c r="BC40" s="23" t="n">
        <f aca="false">BC$4*BB40</f>
        <v>0</v>
      </c>
      <c r="BD40" s="0" t="n">
        <v>4</v>
      </c>
      <c r="BE40" s="23" t="n">
        <f aca="false">$G40*BD40</f>
        <v>19.96</v>
      </c>
      <c r="BF40" s="23" t="n">
        <f aca="false">BF$4*BE40</f>
        <v>19.96</v>
      </c>
      <c r="BG40" s="0" t="n">
        <v>1</v>
      </c>
      <c r="BH40" s="23" t="n">
        <f aca="false">$G40*BG40</f>
        <v>4.99</v>
      </c>
      <c r="BI40" s="23" t="n">
        <f aca="false">BI$4*BH40</f>
        <v>4.99</v>
      </c>
      <c r="BJ40" s="16" t="n">
        <v>3</v>
      </c>
      <c r="BK40" s="23" t="n">
        <f aca="false">$G40*BJ40</f>
        <v>14.97</v>
      </c>
      <c r="BL40" s="23" t="n">
        <f aca="false">BL$4*BK40</f>
        <v>14.97</v>
      </c>
      <c r="BM40" s="0" t="n">
        <v>2</v>
      </c>
      <c r="BN40" s="23" t="n">
        <f aca="false">$G40*BM40</f>
        <v>9.98</v>
      </c>
      <c r="BO40" s="23" t="n">
        <f aca="false">BO$4*BN40</f>
        <v>9.98</v>
      </c>
      <c r="BP40" s="0" t="n">
        <v>1</v>
      </c>
      <c r="BQ40" s="23" t="n">
        <f aca="false">$G40*BP40</f>
        <v>4.99</v>
      </c>
      <c r="BR40" s="23" t="n">
        <f aca="false">BR$4*BQ40</f>
        <v>4.99</v>
      </c>
    </row>
    <row collapsed="false" customFormat="false" customHeight="false" hidden="false" ht="14" outlineLevel="0" r="41">
      <c r="A41" s="32" t="s">
        <v>113</v>
      </c>
      <c r="B41" s="18" t="n">
        <v>1122820</v>
      </c>
      <c r="C41" s="18" t="s">
        <v>114</v>
      </c>
      <c r="D41" s="18" t="s">
        <v>108</v>
      </c>
      <c r="E41" s="26" t="n">
        <v>1</v>
      </c>
      <c r="F41" s="33" t="n">
        <v>7.86</v>
      </c>
      <c r="G41" s="34" t="n">
        <f aca="false">F41/E41</f>
        <v>7.86</v>
      </c>
      <c r="H41" s="0" t="n">
        <v>0</v>
      </c>
      <c r="I41" s="22" t="n">
        <f aca="false">$G41*H41</f>
        <v>0</v>
      </c>
      <c r="J41" s="22" t="n">
        <f aca="false">J$4*I41</f>
        <v>0</v>
      </c>
      <c r="K41" s="16" t="n">
        <v>0</v>
      </c>
      <c r="L41" s="22" t="n">
        <f aca="false">$G41*K41</f>
        <v>0</v>
      </c>
      <c r="M41" s="22" t="n">
        <f aca="false">M$4*L41</f>
        <v>0</v>
      </c>
      <c r="N41" s="16" t="n">
        <v>0</v>
      </c>
      <c r="O41" s="23" t="n">
        <f aca="false">$G41*N41</f>
        <v>0</v>
      </c>
      <c r="P41" s="23" t="n">
        <f aca="false">P$4*O41</f>
        <v>0</v>
      </c>
      <c r="Q41" s="16" t="n">
        <v>0</v>
      </c>
      <c r="R41" s="23" t="n">
        <f aca="false">$G41*Q41</f>
        <v>0</v>
      </c>
      <c r="S41" s="23" t="n">
        <f aca="false">S$4*R41</f>
        <v>0</v>
      </c>
      <c r="T41" s="16" t="n">
        <v>0</v>
      </c>
      <c r="U41" s="23" t="n">
        <f aca="false">$G41*T41</f>
        <v>0</v>
      </c>
      <c r="V41" s="23" t="n">
        <f aca="false">V$4*U41</f>
        <v>0</v>
      </c>
      <c r="W41" s="16" t="n">
        <v>0</v>
      </c>
      <c r="X41" s="23" t="n">
        <f aca="false">$G41*W41</f>
        <v>0</v>
      </c>
      <c r="Y41" s="23" t="n">
        <f aca="false">Y$4*X41</f>
        <v>0</v>
      </c>
      <c r="Z41" s="16" t="n">
        <v>0</v>
      </c>
      <c r="AA41" s="23" t="n">
        <f aca="false">$G41*Z41</f>
        <v>0</v>
      </c>
      <c r="AB41" s="23" t="n">
        <f aca="false">AB$4*AA41</f>
        <v>0</v>
      </c>
      <c r="AC41" s="16" t="n">
        <v>0</v>
      </c>
      <c r="AD41" s="23" t="n">
        <f aca="false">$G41*AC41</f>
        <v>0</v>
      </c>
      <c r="AE41" s="23" t="n">
        <f aca="false">AE$4*AD41</f>
        <v>0</v>
      </c>
      <c r="AF41" s="16" t="n">
        <v>0</v>
      </c>
      <c r="AG41" s="23" t="n">
        <f aca="false">$G41*AF41</f>
        <v>0</v>
      </c>
      <c r="AH41" s="23" t="n">
        <f aca="false">AH$4*AG41</f>
        <v>0</v>
      </c>
      <c r="AI41" s="16" t="n">
        <v>0</v>
      </c>
      <c r="AJ41" s="23" t="n">
        <f aca="false">$G41*AI41</f>
        <v>0</v>
      </c>
      <c r="AK41" s="23" t="n">
        <f aca="false">AK$4*AJ41</f>
        <v>0</v>
      </c>
      <c r="AL41" s="16" t="n">
        <v>2</v>
      </c>
      <c r="AM41" s="23" t="n">
        <f aca="false">$G41*AL41</f>
        <v>15.72</v>
      </c>
      <c r="AN41" s="23" t="n">
        <f aca="false">AN$4*AM41</f>
        <v>15.72</v>
      </c>
      <c r="AO41" s="0" t="n">
        <v>2</v>
      </c>
      <c r="AP41" s="23" t="n">
        <f aca="false">$G41*AO41</f>
        <v>15.72</v>
      </c>
      <c r="AQ41" s="23" t="n">
        <f aca="false">AQ$4*AP41</f>
        <v>15.72</v>
      </c>
      <c r="AR41" s="16" t="n">
        <v>2</v>
      </c>
      <c r="AS41" s="23" t="n">
        <f aca="false">$G41*AR41</f>
        <v>15.72</v>
      </c>
      <c r="AT41" s="23" t="n">
        <f aca="false">AT$4*AS41</f>
        <v>15.72</v>
      </c>
      <c r="AU41" s="16" t="n">
        <v>2</v>
      </c>
      <c r="AV41" s="23" t="n">
        <f aca="false">$G41*AU41</f>
        <v>15.72</v>
      </c>
      <c r="AW41" s="23" t="n">
        <f aca="false">AW$4*AV41</f>
        <v>15.72</v>
      </c>
      <c r="AX41" s="16" t="n">
        <v>0</v>
      </c>
      <c r="AY41" s="23" t="n">
        <f aca="false">$G41*AX41</f>
        <v>0</v>
      </c>
      <c r="AZ41" s="23" t="n">
        <f aca="false">AZ$4*AY41</f>
        <v>0</v>
      </c>
      <c r="BA41" s="16" t="n">
        <v>2</v>
      </c>
      <c r="BB41" s="23" t="n">
        <f aca="false">$G41*BA41</f>
        <v>15.72</v>
      </c>
      <c r="BC41" s="23" t="n">
        <f aca="false">BC$4*BB41</f>
        <v>15.72</v>
      </c>
      <c r="BD41" s="16" t="n">
        <v>2</v>
      </c>
      <c r="BE41" s="23" t="n">
        <f aca="false">$G41*BD41</f>
        <v>15.72</v>
      </c>
      <c r="BF41" s="23" t="n">
        <f aca="false">BF$4*BE41</f>
        <v>15.72</v>
      </c>
      <c r="BG41" s="16" t="n">
        <v>2</v>
      </c>
      <c r="BH41" s="23" t="n">
        <f aca="false">$G41*BG41</f>
        <v>15.72</v>
      </c>
      <c r="BI41" s="23" t="n">
        <f aca="false">BI$4*BH41</f>
        <v>15.72</v>
      </c>
      <c r="BJ41" s="16" t="n">
        <v>2</v>
      </c>
      <c r="BK41" s="23" t="n">
        <f aca="false">$G41*BJ41</f>
        <v>15.72</v>
      </c>
      <c r="BL41" s="23" t="n">
        <f aca="false">BL$4*BK41</f>
        <v>15.72</v>
      </c>
      <c r="BM41" s="16" t="n">
        <v>0</v>
      </c>
      <c r="BN41" s="23" t="n">
        <f aca="false">$G41*BM41</f>
        <v>0</v>
      </c>
      <c r="BO41" s="23" t="n">
        <f aca="false">BO$4*BN41</f>
        <v>0</v>
      </c>
      <c r="BP41" s="16" t="n">
        <v>2</v>
      </c>
      <c r="BQ41" s="23" t="n">
        <f aca="false">$G41*BP41</f>
        <v>15.72</v>
      </c>
      <c r="BR41" s="23" t="n">
        <f aca="false">BR$4*BQ41</f>
        <v>15.72</v>
      </c>
    </row>
    <row collapsed="false" customFormat="false" customHeight="false" hidden="false" ht="14" outlineLevel="0" r="42">
      <c r="A42" s="32" t="s">
        <v>115</v>
      </c>
      <c r="B42" s="18" t="n">
        <v>1122595</v>
      </c>
      <c r="C42" s="18" t="s">
        <v>116</v>
      </c>
      <c r="D42" s="18" t="s">
        <v>100</v>
      </c>
      <c r="E42" s="26" t="n">
        <v>1</v>
      </c>
      <c r="F42" s="33" t="n">
        <v>4.64</v>
      </c>
      <c r="G42" s="34" t="n">
        <f aca="false">F42/E42</f>
        <v>4.64</v>
      </c>
      <c r="H42" s="0" t="n">
        <v>0</v>
      </c>
      <c r="I42" s="22" t="n">
        <f aca="false">$G42*H42</f>
        <v>0</v>
      </c>
      <c r="J42" s="22" t="n">
        <f aca="false">J$4*I42</f>
        <v>0</v>
      </c>
      <c r="K42" s="16" t="n">
        <v>0</v>
      </c>
      <c r="L42" s="22" t="n">
        <f aca="false">$G42*K42</f>
        <v>0</v>
      </c>
      <c r="M42" s="22" t="n">
        <f aca="false">M$4*L42</f>
        <v>0</v>
      </c>
      <c r="N42" s="16" t="n">
        <v>0</v>
      </c>
      <c r="O42" s="23" t="n">
        <f aca="false">$G42*N42</f>
        <v>0</v>
      </c>
      <c r="P42" s="23" t="n">
        <f aca="false">P$4*O42</f>
        <v>0</v>
      </c>
      <c r="Q42" s="16" t="n">
        <v>0</v>
      </c>
      <c r="R42" s="23" t="n">
        <f aca="false">$G42*Q42</f>
        <v>0</v>
      </c>
      <c r="S42" s="23" t="n">
        <f aca="false">S$4*R42</f>
        <v>0</v>
      </c>
      <c r="T42" s="16" t="n">
        <v>0</v>
      </c>
      <c r="U42" s="23" t="n">
        <f aca="false">$G42*T42</f>
        <v>0</v>
      </c>
      <c r="V42" s="23" t="n">
        <f aca="false">V$4*U42</f>
        <v>0</v>
      </c>
      <c r="W42" s="16" t="n">
        <v>0</v>
      </c>
      <c r="X42" s="23" t="n">
        <f aca="false">$G42*W42</f>
        <v>0</v>
      </c>
      <c r="Y42" s="23" t="n">
        <f aca="false">Y$4*X42</f>
        <v>0</v>
      </c>
      <c r="Z42" s="16" t="n">
        <v>0</v>
      </c>
      <c r="AA42" s="23" t="n">
        <f aca="false">$G42*Z42</f>
        <v>0</v>
      </c>
      <c r="AB42" s="23" t="n">
        <f aca="false">AB$4*AA42</f>
        <v>0</v>
      </c>
      <c r="AC42" s="16" t="n">
        <v>0</v>
      </c>
      <c r="AD42" s="23" t="n">
        <f aca="false">$G42*AC42</f>
        <v>0</v>
      </c>
      <c r="AE42" s="23" t="n">
        <f aca="false">AE$4*AD42</f>
        <v>0</v>
      </c>
      <c r="AF42" s="16" t="n">
        <v>0</v>
      </c>
      <c r="AG42" s="23" t="n">
        <f aca="false">$G42*AF42</f>
        <v>0</v>
      </c>
      <c r="AH42" s="23" t="n">
        <f aca="false">AH$4*AG42</f>
        <v>0</v>
      </c>
      <c r="AI42" s="16" t="n">
        <v>0</v>
      </c>
      <c r="AJ42" s="23" t="n">
        <f aca="false">$G42*AI42</f>
        <v>0</v>
      </c>
      <c r="AK42" s="23" t="n">
        <f aca="false">AK$4*AJ42</f>
        <v>0</v>
      </c>
      <c r="AL42" s="16" t="n">
        <v>0</v>
      </c>
      <c r="AM42" s="23" t="n">
        <f aca="false">$G42*AL42</f>
        <v>0</v>
      </c>
      <c r="AN42" s="23" t="n">
        <f aca="false">AN$4*AM42</f>
        <v>0</v>
      </c>
      <c r="AO42" s="16" t="n">
        <v>1</v>
      </c>
      <c r="AP42" s="23" t="n">
        <f aca="false">$G42*AO42</f>
        <v>4.64</v>
      </c>
      <c r="AQ42" s="23" t="n">
        <f aca="false">AQ$4*AP42</f>
        <v>4.64</v>
      </c>
      <c r="AR42" s="0" t="n">
        <v>0</v>
      </c>
      <c r="AS42" s="23" t="n">
        <f aca="false">$G42*AR42</f>
        <v>0</v>
      </c>
      <c r="AT42" s="23" t="n">
        <f aca="false">AT$4*AS42</f>
        <v>0</v>
      </c>
      <c r="AU42" s="0" t="n">
        <v>1</v>
      </c>
      <c r="AV42" s="23" t="n">
        <f aca="false">$G42*AU42</f>
        <v>4.64</v>
      </c>
      <c r="AW42" s="23" t="n">
        <f aca="false">AW$4*AV42</f>
        <v>4.64</v>
      </c>
      <c r="AX42" s="0" t="n">
        <v>1</v>
      </c>
      <c r="AY42" s="23" t="n">
        <f aca="false">$G42*AX42</f>
        <v>4.64</v>
      </c>
      <c r="AZ42" s="23" t="n">
        <f aca="false">AZ$4*AY42</f>
        <v>4.64</v>
      </c>
      <c r="BA42" s="16" t="n">
        <v>1</v>
      </c>
      <c r="BB42" s="23" t="n">
        <f aca="false">$G42*BA42</f>
        <v>4.64</v>
      </c>
      <c r="BC42" s="23" t="n">
        <f aca="false">BC$4*BB42</f>
        <v>4.64</v>
      </c>
      <c r="BD42" s="16" t="n">
        <v>0</v>
      </c>
      <c r="BE42" s="23" t="n">
        <f aca="false">$G42*BD42</f>
        <v>0</v>
      </c>
      <c r="BF42" s="23" t="n">
        <f aca="false">BF$4*BE42</f>
        <v>0</v>
      </c>
      <c r="BG42" s="16" t="n">
        <v>0</v>
      </c>
      <c r="BH42" s="23" t="n">
        <f aca="false">$G42*BG42</f>
        <v>0</v>
      </c>
      <c r="BI42" s="23" t="n">
        <f aca="false">BI$4*BH42</f>
        <v>0</v>
      </c>
      <c r="BJ42" s="0" t="n">
        <v>1</v>
      </c>
      <c r="BK42" s="23" t="n">
        <f aca="false">$G42*BJ42</f>
        <v>4.64</v>
      </c>
      <c r="BL42" s="23" t="n">
        <f aca="false">BL$4*BK42</f>
        <v>4.64</v>
      </c>
      <c r="BM42" s="16" t="n">
        <v>1</v>
      </c>
      <c r="BN42" s="23" t="n">
        <f aca="false">$G42*BM42</f>
        <v>4.64</v>
      </c>
      <c r="BO42" s="23" t="n">
        <f aca="false">BO$4*BN42</f>
        <v>4.64</v>
      </c>
      <c r="BP42" s="16" t="n">
        <v>0</v>
      </c>
      <c r="BQ42" s="23" t="n">
        <f aca="false">$G42*BP42</f>
        <v>0</v>
      </c>
      <c r="BR42" s="23" t="n">
        <f aca="false">BR$4*BQ42</f>
        <v>0</v>
      </c>
    </row>
    <row collapsed="false" customFormat="false" customHeight="false" hidden="false" ht="14" outlineLevel="0" r="43">
      <c r="A43" s="17" t="s">
        <v>117</v>
      </c>
      <c r="B43" s="17" t="n">
        <v>1003198</v>
      </c>
      <c r="C43" s="18" t="s">
        <v>118</v>
      </c>
      <c r="D43" s="18" t="s">
        <v>119</v>
      </c>
      <c r="E43" s="16" t="n">
        <v>5</v>
      </c>
      <c r="F43" s="20" t="n">
        <v>1.25</v>
      </c>
      <c r="G43" s="21" t="n">
        <f aca="false">F43/E43</f>
        <v>0.25</v>
      </c>
      <c r="H43" s="0" t="n">
        <v>2</v>
      </c>
      <c r="I43" s="22" t="n">
        <f aca="false">$G43*H43</f>
        <v>0.5</v>
      </c>
      <c r="J43" s="22" t="n">
        <f aca="false">J$4*I43</f>
        <v>1</v>
      </c>
      <c r="K43" s="16" t="n">
        <v>1</v>
      </c>
      <c r="L43" s="22" t="n">
        <f aca="false">$G43*K43</f>
        <v>0.25</v>
      </c>
      <c r="M43" s="22" t="n">
        <f aca="false">M$4*L43</f>
        <v>0.5</v>
      </c>
      <c r="N43" s="16" t="n">
        <v>0</v>
      </c>
      <c r="O43" s="23" t="n">
        <f aca="false">$G43*N43</f>
        <v>0</v>
      </c>
      <c r="P43" s="23" t="n">
        <f aca="false">P$4*O43</f>
        <v>0</v>
      </c>
      <c r="Q43" s="16" t="n">
        <v>0</v>
      </c>
      <c r="R43" s="23" t="n">
        <f aca="false">$G43*Q43</f>
        <v>0</v>
      </c>
      <c r="S43" s="23" t="n">
        <f aca="false">S$4*R43</f>
        <v>0</v>
      </c>
      <c r="T43" s="16" t="n">
        <v>0</v>
      </c>
      <c r="U43" s="23" t="n">
        <f aca="false">$G43*T43</f>
        <v>0</v>
      </c>
      <c r="V43" s="23" t="n">
        <f aca="false">V$4*U43</f>
        <v>0</v>
      </c>
      <c r="W43" s="16" t="n">
        <v>1</v>
      </c>
      <c r="X43" s="23" t="n">
        <f aca="false">$G43*W43</f>
        <v>0.25</v>
      </c>
      <c r="Y43" s="23" t="n">
        <f aca="false">Y$4*X43</f>
        <v>0.5</v>
      </c>
      <c r="Z43" s="16" t="n">
        <v>0</v>
      </c>
      <c r="AA43" s="23" t="n">
        <f aca="false">$G43*Z43</f>
        <v>0</v>
      </c>
      <c r="AB43" s="23" t="n">
        <f aca="false">AB$4*AA43</f>
        <v>0</v>
      </c>
      <c r="AC43" s="16" t="n">
        <v>0</v>
      </c>
      <c r="AD43" s="23" t="n">
        <f aca="false">$G43*AC43</f>
        <v>0</v>
      </c>
      <c r="AE43" s="23" t="n">
        <f aca="false">AE$4*AD43</f>
        <v>0</v>
      </c>
      <c r="AF43" s="16" t="n">
        <v>0</v>
      </c>
      <c r="AG43" s="23" t="n">
        <f aca="false">$G43*AF43</f>
        <v>0</v>
      </c>
      <c r="AH43" s="23" t="n">
        <f aca="false">AH$4*AG43</f>
        <v>0</v>
      </c>
      <c r="AI43" s="16" t="n">
        <v>0</v>
      </c>
      <c r="AJ43" s="23" t="n">
        <f aca="false">$G43*AI43</f>
        <v>0</v>
      </c>
      <c r="AK43" s="23" t="n">
        <f aca="false">AK$4*AJ43</f>
        <v>0</v>
      </c>
      <c r="AL43" s="16" t="n">
        <v>0</v>
      </c>
      <c r="AM43" s="23" t="n">
        <f aca="false">$G43*AL43</f>
        <v>0</v>
      </c>
      <c r="AN43" s="23" t="n">
        <f aca="false">AN$4*AM43</f>
        <v>0</v>
      </c>
      <c r="AO43" s="0" t="n">
        <v>0</v>
      </c>
      <c r="AP43" s="23" t="n">
        <f aca="false">$G43*AO43</f>
        <v>0</v>
      </c>
      <c r="AQ43" s="23" t="n">
        <f aca="false">AQ$4*AP43</f>
        <v>0</v>
      </c>
      <c r="AR43" s="16" t="n">
        <v>0</v>
      </c>
      <c r="AS43" s="23" t="n">
        <f aca="false">$G43*AR43</f>
        <v>0</v>
      </c>
      <c r="AT43" s="23" t="n">
        <f aca="false">AT$4*AS43</f>
        <v>0</v>
      </c>
      <c r="AU43" s="16" t="n">
        <v>0</v>
      </c>
      <c r="AV43" s="23" t="n">
        <f aca="false">$G43*AU43</f>
        <v>0</v>
      </c>
      <c r="AW43" s="23" t="n">
        <f aca="false">AW$4*AV43</f>
        <v>0</v>
      </c>
      <c r="AX43" s="16" t="n">
        <v>0</v>
      </c>
      <c r="AY43" s="23" t="n">
        <f aca="false">$G43*AX43</f>
        <v>0</v>
      </c>
      <c r="AZ43" s="23" t="n">
        <f aca="false">AZ$4*AY43</f>
        <v>0</v>
      </c>
      <c r="BA43" s="0" t="n">
        <v>0</v>
      </c>
      <c r="BB43" s="23" t="n">
        <f aca="false">$G43*BA43</f>
        <v>0</v>
      </c>
      <c r="BC43" s="23" t="n">
        <f aca="false">BC$4*BB43</f>
        <v>0</v>
      </c>
      <c r="BD43" s="0" t="n">
        <v>0</v>
      </c>
      <c r="BE43" s="23" t="n">
        <f aca="false">$G43*BD43</f>
        <v>0</v>
      </c>
      <c r="BF43" s="23" t="n">
        <f aca="false">BF$4*BE43</f>
        <v>0</v>
      </c>
      <c r="BG43" s="0" t="n">
        <v>0</v>
      </c>
      <c r="BH43" s="23" t="n">
        <f aca="false">$G43*BG43</f>
        <v>0</v>
      </c>
      <c r="BI43" s="23" t="n">
        <f aca="false">BI$4*BH43</f>
        <v>0</v>
      </c>
      <c r="BJ43" s="16" t="n">
        <v>0</v>
      </c>
      <c r="BK43" s="23" t="n">
        <f aca="false">$G43*BJ43</f>
        <v>0</v>
      </c>
      <c r="BL43" s="23" t="n">
        <f aca="false">BL$4*BK43</f>
        <v>0</v>
      </c>
      <c r="BM43" s="0" t="n">
        <v>0</v>
      </c>
      <c r="BN43" s="23" t="n">
        <f aca="false">$G43*BM43</f>
        <v>0</v>
      </c>
      <c r="BO43" s="23" t="n">
        <f aca="false">BO$4*BN43</f>
        <v>0</v>
      </c>
      <c r="BP43" s="0" t="n">
        <v>0</v>
      </c>
      <c r="BQ43" s="23" t="n">
        <f aca="false">$G43*BP43</f>
        <v>0</v>
      </c>
      <c r="BR43" s="23" t="n">
        <f aca="false">BR$4*BQ43</f>
        <v>0</v>
      </c>
    </row>
    <row collapsed="false" customFormat="false" customHeight="false" hidden="false" ht="14" outlineLevel="0" r="44">
      <c r="A44" s="17" t="s">
        <v>120</v>
      </c>
      <c r="B44" s="17" t="n">
        <v>1003196</v>
      </c>
      <c r="C44" s="18" t="s">
        <v>121</v>
      </c>
      <c r="D44" s="18" t="s">
        <v>122</v>
      </c>
      <c r="E44" s="16" t="n">
        <v>5</v>
      </c>
      <c r="F44" s="20" t="n">
        <f aca="false">0.22*5</f>
        <v>1.1</v>
      </c>
      <c r="G44" s="21" t="n">
        <f aca="false">F44/E44</f>
        <v>0.22</v>
      </c>
      <c r="H44" s="0" t="n">
        <v>0</v>
      </c>
      <c r="I44" s="22" t="n">
        <f aca="false">$G44*H44</f>
        <v>0</v>
      </c>
      <c r="J44" s="22" t="n">
        <f aca="false">J$4*I44</f>
        <v>0</v>
      </c>
      <c r="K44" s="16" t="n">
        <v>0</v>
      </c>
      <c r="L44" s="22" t="n">
        <f aca="false">$G44*K44</f>
        <v>0</v>
      </c>
      <c r="M44" s="22" t="n">
        <f aca="false">M$4*L44</f>
        <v>0</v>
      </c>
      <c r="N44" s="16" t="n">
        <v>0</v>
      </c>
      <c r="O44" s="23" t="n">
        <f aca="false">$G44*N44</f>
        <v>0</v>
      </c>
      <c r="P44" s="23" t="n">
        <f aca="false">P$4*O44</f>
        <v>0</v>
      </c>
      <c r="Q44" s="16" t="n">
        <v>0</v>
      </c>
      <c r="R44" s="23" t="n">
        <f aca="false">$G44*Q44</f>
        <v>0</v>
      </c>
      <c r="S44" s="23" t="n">
        <f aca="false">S$4*R44</f>
        <v>0</v>
      </c>
      <c r="T44" s="16" t="n">
        <v>0</v>
      </c>
      <c r="U44" s="23" t="n">
        <f aca="false">$G44*T44</f>
        <v>0</v>
      </c>
      <c r="V44" s="23" t="n">
        <f aca="false">V$4*U44</f>
        <v>0</v>
      </c>
      <c r="W44" s="16" t="n">
        <v>1</v>
      </c>
      <c r="X44" s="23" t="n">
        <f aca="false">$G44*W44</f>
        <v>0.22</v>
      </c>
      <c r="Y44" s="23" t="n">
        <f aca="false">Y$4*X44</f>
        <v>0.44</v>
      </c>
      <c r="Z44" s="16" t="n">
        <v>0</v>
      </c>
      <c r="AA44" s="23" t="n">
        <f aca="false">$G44*Z44</f>
        <v>0</v>
      </c>
      <c r="AB44" s="23" t="n">
        <f aca="false">AB$4*AA44</f>
        <v>0</v>
      </c>
      <c r="AC44" s="16" t="n">
        <v>14</v>
      </c>
      <c r="AD44" s="23" t="n">
        <f aca="false">$G44*AC44</f>
        <v>3.08</v>
      </c>
      <c r="AE44" s="23" t="n">
        <f aca="false">AE$4*AD44</f>
        <v>3.08</v>
      </c>
      <c r="AF44" s="16" t="n">
        <v>1</v>
      </c>
      <c r="AG44" s="23" t="n">
        <f aca="false">$G44*AF44</f>
        <v>0.22</v>
      </c>
      <c r="AH44" s="23" t="n">
        <f aca="false">AH$4*AG44</f>
        <v>4.4</v>
      </c>
      <c r="AI44" s="16" t="n">
        <v>1</v>
      </c>
      <c r="AJ44" s="23" t="n">
        <f aca="false">$G44*AI44</f>
        <v>0.22</v>
      </c>
      <c r="AK44" s="23" t="n">
        <f aca="false">AK$4*AJ44</f>
        <v>0.88</v>
      </c>
      <c r="AL44" s="16" t="n">
        <v>0</v>
      </c>
      <c r="AM44" s="23" t="n">
        <f aca="false">$G44*AL44</f>
        <v>0</v>
      </c>
      <c r="AN44" s="23" t="n">
        <f aca="false">AN$4*AM44</f>
        <v>0</v>
      </c>
      <c r="AO44" s="0" t="n">
        <v>0</v>
      </c>
      <c r="AP44" s="23" t="n">
        <f aca="false">$G44*AO44</f>
        <v>0</v>
      </c>
      <c r="AQ44" s="23" t="n">
        <f aca="false">AQ$4*AP44</f>
        <v>0</v>
      </c>
      <c r="AR44" s="0" t="n">
        <v>0</v>
      </c>
      <c r="AS44" s="23" t="n">
        <f aca="false">$G44*AR44</f>
        <v>0</v>
      </c>
      <c r="AT44" s="23" t="n">
        <f aca="false">AT$4*AS44</f>
        <v>0</v>
      </c>
      <c r="AU44" s="0" t="n">
        <v>0</v>
      </c>
      <c r="AV44" s="23" t="n">
        <f aca="false">$G44*AU44</f>
        <v>0</v>
      </c>
      <c r="AW44" s="23" t="n">
        <f aca="false">AW$4*AV44</f>
        <v>0</v>
      </c>
      <c r="AX44" s="0" t="n">
        <v>0</v>
      </c>
      <c r="AY44" s="23" t="n">
        <f aca="false">$G44*AX44</f>
        <v>0</v>
      </c>
      <c r="AZ44" s="23" t="n">
        <f aca="false">AZ$4*AY44</f>
        <v>0</v>
      </c>
      <c r="BA44" s="16" t="n">
        <v>0</v>
      </c>
      <c r="BB44" s="23" t="n">
        <f aca="false">$G44*BA44</f>
        <v>0</v>
      </c>
      <c r="BC44" s="23" t="n">
        <f aca="false">BC$4*BB44</f>
        <v>0</v>
      </c>
      <c r="BD44" s="16" t="n">
        <v>0</v>
      </c>
      <c r="BE44" s="23" t="n">
        <f aca="false">$G44*BD44</f>
        <v>0</v>
      </c>
      <c r="BF44" s="23" t="n">
        <f aca="false">BF$4*BE44</f>
        <v>0</v>
      </c>
      <c r="BG44" s="16" t="n">
        <v>0</v>
      </c>
      <c r="BH44" s="23" t="n">
        <f aca="false">$G44*BG44</f>
        <v>0</v>
      </c>
      <c r="BI44" s="23" t="n">
        <f aca="false">BI$4*BH44</f>
        <v>0</v>
      </c>
      <c r="BJ44" s="16" t="n">
        <v>0</v>
      </c>
      <c r="BK44" s="23" t="n">
        <f aca="false">$G44*BJ44</f>
        <v>0</v>
      </c>
      <c r="BL44" s="23" t="n">
        <f aca="false">BL$4*BK44</f>
        <v>0</v>
      </c>
      <c r="BM44" s="16" t="n">
        <v>0</v>
      </c>
      <c r="BN44" s="23" t="n">
        <f aca="false">$G44*BM44</f>
        <v>0</v>
      </c>
      <c r="BO44" s="23" t="n">
        <f aca="false">BO$4*BN44</f>
        <v>0</v>
      </c>
      <c r="BP44" s="16" t="n">
        <v>0</v>
      </c>
      <c r="BQ44" s="23" t="n">
        <f aca="false">$G44*BP44</f>
        <v>0</v>
      </c>
      <c r="BR44" s="23" t="n">
        <f aca="false">BR$4*BQ44</f>
        <v>0</v>
      </c>
    </row>
    <row collapsed="false" customFormat="false" customHeight="false" hidden="false" ht="14" outlineLevel="0" r="45">
      <c r="A45" s="17" t="s">
        <v>123</v>
      </c>
      <c r="B45" s="17" t="n">
        <v>1003199</v>
      </c>
      <c r="C45" s="18" t="s">
        <v>124</v>
      </c>
      <c r="D45" s="18" t="s">
        <v>125</v>
      </c>
      <c r="E45" s="16" t="n">
        <v>5</v>
      </c>
      <c r="F45" s="20" t="n">
        <f aca="false">0.194*5</f>
        <v>0.97</v>
      </c>
      <c r="G45" s="21" t="n">
        <f aca="false">F45/E45</f>
        <v>0.194</v>
      </c>
      <c r="H45" s="0" t="n">
        <v>0</v>
      </c>
      <c r="I45" s="22" t="n">
        <f aca="false">$G45*H45</f>
        <v>0</v>
      </c>
      <c r="J45" s="22" t="n">
        <f aca="false">J$4*I45</f>
        <v>0</v>
      </c>
      <c r="K45" s="16" t="n">
        <v>0</v>
      </c>
      <c r="L45" s="22" t="n">
        <f aca="false">$G45*K45</f>
        <v>0</v>
      </c>
      <c r="M45" s="22" t="n">
        <f aca="false">M$4*L45</f>
        <v>0</v>
      </c>
      <c r="N45" s="16" t="n">
        <v>0</v>
      </c>
      <c r="O45" s="23" t="n">
        <f aca="false">$G45*N45</f>
        <v>0</v>
      </c>
      <c r="P45" s="23" t="n">
        <f aca="false">P$4*O45</f>
        <v>0</v>
      </c>
      <c r="Q45" s="16" t="n">
        <v>0</v>
      </c>
      <c r="R45" s="23" t="n">
        <f aca="false">$G45*Q45</f>
        <v>0</v>
      </c>
      <c r="S45" s="23" t="n">
        <f aca="false">S$4*R45</f>
        <v>0</v>
      </c>
      <c r="T45" s="16" t="n">
        <v>0</v>
      </c>
      <c r="U45" s="23" t="n">
        <f aca="false">$G45*T45</f>
        <v>0</v>
      </c>
      <c r="V45" s="23" t="n">
        <f aca="false">V$4*U45</f>
        <v>0</v>
      </c>
      <c r="W45" s="16" t="n">
        <v>0</v>
      </c>
      <c r="X45" s="23" t="n">
        <f aca="false">$G45*W45</f>
        <v>0</v>
      </c>
      <c r="Y45" s="23" t="n">
        <f aca="false">Y$4*X45</f>
        <v>0</v>
      </c>
      <c r="Z45" s="16" t="n">
        <v>0</v>
      </c>
      <c r="AA45" s="23" t="n">
        <f aca="false">$G45*Z45</f>
        <v>0</v>
      </c>
      <c r="AB45" s="23" t="n">
        <f aca="false">AB$4*AA45</f>
        <v>0</v>
      </c>
      <c r="AC45" s="16" t="n">
        <v>0</v>
      </c>
      <c r="AD45" s="23" t="n">
        <f aca="false">$G45*AC45</f>
        <v>0</v>
      </c>
      <c r="AE45" s="23" t="n">
        <f aca="false">AE$4*AD45</f>
        <v>0</v>
      </c>
      <c r="AF45" s="16" t="n">
        <v>0</v>
      </c>
      <c r="AG45" s="23" t="n">
        <f aca="false">$G45*AF45</f>
        <v>0</v>
      </c>
      <c r="AH45" s="23" t="n">
        <f aca="false">AH$4*AG45</f>
        <v>0</v>
      </c>
      <c r="AI45" s="16" t="n">
        <v>0</v>
      </c>
      <c r="AJ45" s="23" t="n">
        <f aca="false">$G45*AI45</f>
        <v>0</v>
      </c>
      <c r="AK45" s="23" t="n">
        <f aca="false">AK$4*AJ45</f>
        <v>0</v>
      </c>
      <c r="AL45" s="16" t="n">
        <v>0</v>
      </c>
      <c r="AM45" s="23" t="n">
        <f aca="false">$G45*AL45</f>
        <v>0</v>
      </c>
      <c r="AN45" s="23" t="n">
        <f aca="false">AN$4*AM45</f>
        <v>0</v>
      </c>
      <c r="AO45" s="16" t="n">
        <v>0</v>
      </c>
      <c r="AP45" s="23" t="n">
        <f aca="false">$G45*AO45</f>
        <v>0</v>
      </c>
      <c r="AQ45" s="23" t="n">
        <f aca="false">AQ$4*AP45</f>
        <v>0</v>
      </c>
      <c r="AR45" s="16" t="n">
        <v>0</v>
      </c>
      <c r="AS45" s="23" t="n">
        <f aca="false">$G45*AR45</f>
        <v>0</v>
      </c>
      <c r="AT45" s="23" t="n">
        <f aca="false">AT$4*AS45</f>
        <v>0</v>
      </c>
      <c r="AU45" s="16" t="n">
        <v>0</v>
      </c>
      <c r="AV45" s="23" t="n">
        <f aca="false">$G45*AU45</f>
        <v>0</v>
      </c>
      <c r="AW45" s="23" t="n">
        <f aca="false">AW$4*AV45</f>
        <v>0</v>
      </c>
      <c r="AX45" s="16" t="n">
        <v>0</v>
      </c>
      <c r="AY45" s="23" t="n">
        <f aca="false">$G45*AX45</f>
        <v>0</v>
      </c>
      <c r="AZ45" s="23" t="n">
        <f aca="false">AZ$4*AY45</f>
        <v>0</v>
      </c>
      <c r="BA45" s="16" t="n">
        <v>0</v>
      </c>
      <c r="BB45" s="23" t="n">
        <f aca="false">$G45*BA45</f>
        <v>0</v>
      </c>
      <c r="BC45" s="23" t="n">
        <f aca="false">BC$4*BB45</f>
        <v>0</v>
      </c>
      <c r="BD45" s="16" t="n">
        <v>0</v>
      </c>
      <c r="BE45" s="23" t="n">
        <f aca="false">$G45*BD45</f>
        <v>0</v>
      </c>
      <c r="BF45" s="23" t="n">
        <f aca="false">BF$4*BE45</f>
        <v>0</v>
      </c>
      <c r="BG45" s="16" t="n">
        <v>0</v>
      </c>
      <c r="BH45" s="23" t="n">
        <f aca="false">$G45*BG45</f>
        <v>0</v>
      </c>
      <c r="BI45" s="23" t="n">
        <f aca="false">BI$4*BH45</f>
        <v>0</v>
      </c>
      <c r="BJ45" s="16" t="n">
        <v>0</v>
      </c>
      <c r="BK45" s="23" t="n">
        <f aca="false">$G45*BJ45</f>
        <v>0</v>
      </c>
      <c r="BL45" s="23" t="n">
        <f aca="false">BL$4*BK45</f>
        <v>0</v>
      </c>
      <c r="BM45" s="16" t="n">
        <v>0</v>
      </c>
      <c r="BN45" s="23" t="n">
        <f aca="false">$G45*BM45</f>
        <v>0</v>
      </c>
      <c r="BO45" s="23" t="n">
        <f aca="false">BO$4*BN45</f>
        <v>0</v>
      </c>
      <c r="BP45" s="16" t="n">
        <v>0</v>
      </c>
      <c r="BQ45" s="23" t="n">
        <f aca="false">$G45*BP45</f>
        <v>0</v>
      </c>
      <c r="BR45" s="23" t="n">
        <f aca="false">BR$4*BQ45</f>
        <v>0</v>
      </c>
    </row>
    <row collapsed="false" customFormat="false" customHeight="false" hidden="false" ht="14" outlineLevel="0" r="46">
      <c r="A46" s="17" t="s">
        <v>126</v>
      </c>
      <c r="B46" s="17" t="n">
        <v>1612346</v>
      </c>
      <c r="C46" s="18" t="s">
        <v>127</v>
      </c>
      <c r="D46" s="18" t="s">
        <v>127</v>
      </c>
      <c r="E46" s="16" t="n">
        <v>1</v>
      </c>
      <c r="F46" s="29" t="n">
        <v>0.039</v>
      </c>
      <c r="G46" s="21" t="n">
        <f aca="false">F46/E46</f>
        <v>0.039</v>
      </c>
      <c r="H46" s="0" t="n">
        <v>0</v>
      </c>
      <c r="I46" s="22" t="n">
        <f aca="false">$G46*H46</f>
        <v>0</v>
      </c>
      <c r="J46" s="22" t="n">
        <f aca="false">J$4*I46</f>
        <v>0</v>
      </c>
      <c r="K46" s="16" t="n">
        <v>0</v>
      </c>
      <c r="L46" s="22" t="n">
        <f aca="false">$G46*K46</f>
        <v>0</v>
      </c>
      <c r="M46" s="22" t="n">
        <f aca="false">M$4*L46</f>
        <v>0</v>
      </c>
      <c r="N46" s="16" t="n">
        <v>0</v>
      </c>
      <c r="O46" s="23" t="n">
        <f aca="false">$G46*N46</f>
        <v>0</v>
      </c>
      <c r="P46" s="23" t="n">
        <f aca="false">P$4*O46</f>
        <v>0</v>
      </c>
      <c r="Q46" s="16" t="n">
        <v>3</v>
      </c>
      <c r="R46" s="23" t="n">
        <f aca="false">$G46*Q46</f>
        <v>0.117</v>
      </c>
      <c r="S46" s="23" t="n">
        <f aca="false">S$4*R46</f>
        <v>0.234</v>
      </c>
      <c r="T46" s="16" t="n">
        <v>1</v>
      </c>
      <c r="U46" s="23" t="n">
        <f aca="false">$G46*T46</f>
        <v>0.039</v>
      </c>
      <c r="V46" s="23" t="n">
        <f aca="false">V$4*U46</f>
        <v>0.078</v>
      </c>
      <c r="W46" s="16" t="n">
        <v>0</v>
      </c>
      <c r="X46" s="23" t="n">
        <f aca="false">$G46*W46</f>
        <v>0</v>
      </c>
      <c r="Y46" s="23" t="n">
        <f aca="false">Y$4*X46</f>
        <v>0</v>
      </c>
      <c r="Z46" s="16" t="n">
        <v>0</v>
      </c>
      <c r="AA46" s="23" t="n">
        <f aca="false">$G46*Z46</f>
        <v>0</v>
      </c>
      <c r="AB46" s="23" t="n">
        <f aca="false">AB$4*AA46</f>
        <v>0</v>
      </c>
      <c r="AC46" s="16" t="n">
        <v>0</v>
      </c>
      <c r="AD46" s="23" t="n">
        <f aca="false">$G46*AC46</f>
        <v>0</v>
      </c>
      <c r="AE46" s="23" t="n">
        <f aca="false">AE$4*AD46</f>
        <v>0</v>
      </c>
      <c r="AF46" s="16" t="n">
        <v>0</v>
      </c>
      <c r="AG46" s="23" t="n">
        <f aca="false">$G46*AF46</f>
        <v>0</v>
      </c>
      <c r="AH46" s="23" t="n">
        <f aca="false">AH$4*AG46</f>
        <v>0</v>
      </c>
      <c r="AI46" s="16" t="n">
        <v>0</v>
      </c>
      <c r="AJ46" s="23" t="n">
        <f aca="false">$G46*AI46</f>
        <v>0</v>
      </c>
      <c r="AK46" s="23" t="n">
        <f aca="false">AK$4*AJ46</f>
        <v>0</v>
      </c>
      <c r="AL46" s="16" t="n">
        <v>0</v>
      </c>
      <c r="AM46" s="23" t="n">
        <f aca="false">$G46*AL46</f>
        <v>0</v>
      </c>
      <c r="AN46" s="23" t="n">
        <f aca="false">AN$4*AM46</f>
        <v>0</v>
      </c>
      <c r="AO46" s="0" t="n">
        <v>0</v>
      </c>
      <c r="AP46" s="23" t="n">
        <f aca="false">$G46*AO46</f>
        <v>0</v>
      </c>
      <c r="AQ46" s="23" t="n">
        <f aca="false">AQ$4*AP46</f>
        <v>0</v>
      </c>
      <c r="AR46" s="0" t="n">
        <v>0</v>
      </c>
      <c r="AS46" s="23" t="n">
        <f aca="false">$G46*AR46</f>
        <v>0</v>
      </c>
      <c r="AT46" s="23" t="n">
        <f aca="false">AT$4*AS46</f>
        <v>0</v>
      </c>
      <c r="AU46" s="0" t="n">
        <v>0</v>
      </c>
      <c r="AV46" s="23" t="n">
        <f aca="false">$G46*AU46</f>
        <v>0</v>
      </c>
      <c r="AW46" s="23" t="n">
        <f aca="false">AW$4*AV46</f>
        <v>0</v>
      </c>
      <c r="AX46" s="0" t="n">
        <v>0</v>
      </c>
      <c r="AY46" s="23" t="n">
        <f aca="false">$G46*AX46</f>
        <v>0</v>
      </c>
      <c r="AZ46" s="23" t="n">
        <f aca="false">AZ$4*AY46</f>
        <v>0</v>
      </c>
      <c r="BA46" s="0" t="n">
        <v>0</v>
      </c>
      <c r="BB46" s="23" t="n">
        <f aca="false">$G46*BA46</f>
        <v>0</v>
      </c>
      <c r="BC46" s="23" t="n">
        <f aca="false">BC$4*BB46</f>
        <v>0</v>
      </c>
      <c r="BD46" s="0" t="n">
        <v>0</v>
      </c>
      <c r="BE46" s="23" t="n">
        <f aca="false">$G46*BD46</f>
        <v>0</v>
      </c>
      <c r="BF46" s="23" t="n">
        <f aca="false">BF$4*BE46</f>
        <v>0</v>
      </c>
      <c r="BG46" s="0" t="n">
        <v>0</v>
      </c>
      <c r="BH46" s="23" t="n">
        <f aca="false">$G46*BG46</f>
        <v>0</v>
      </c>
      <c r="BI46" s="23" t="n">
        <f aca="false">BI$4*BH46</f>
        <v>0</v>
      </c>
      <c r="BJ46" s="0" t="n">
        <v>0</v>
      </c>
      <c r="BK46" s="23" t="n">
        <f aca="false">$G46*BJ46</f>
        <v>0</v>
      </c>
      <c r="BL46" s="23" t="n">
        <f aca="false">BL$4*BK46</f>
        <v>0</v>
      </c>
      <c r="BM46" s="0" t="n">
        <v>0</v>
      </c>
      <c r="BN46" s="23" t="n">
        <f aca="false">$G46*BM46</f>
        <v>0</v>
      </c>
      <c r="BO46" s="23" t="n">
        <f aca="false">BO$4*BN46</f>
        <v>0</v>
      </c>
      <c r="BP46" s="0" t="n">
        <v>0</v>
      </c>
      <c r="BQ46" s="23" t="n">
        <f aca="false">$G46*BP46</f>
        <v>0</v>
      </c>
      <c r="BR46" s="23" t="n">
        <f aca="false">BR$4*BQ46</f>
        <v>0</v>
      </c>
    </row>
    <row collapsed="false" customFormat="false" customHeight="false" hidden="false" ht="14" outlineLevel="0" r="47">
      <c r="A47" s="17" t="s">
        <v>128</v>
      </c>
      <c r="B47" s="17" t="n">
        <v>1861455</v>
      </c>
      <c r="C47" s="18" t="s">
        <v>129</v>
      </c>
      <c r="D47" s="18" t="s">
        <v>129</v>
      </c>
      <c r="E47" s="16" t="n">
        <v>1</v>
      </c>
      <c r="F47" s="29" t="n">
        <v>0.022</v>
      </c>
      <c r="G47" s="21" t="n">
        <f aca="false">F47/E47</f>
        <v>0.022</v>
      </c>
      <c r="H47" s="0" t="n">
        <v>0</v>
      </c>
      <c r="I47" s="22" t="n">
        <f aca="false">$G47*H47</f>
        <v>0</v>
      </c>
      <c r="J47" s="22" t="n">
        <f aca="false">J$4*I47</f>
        <v>0</v>
      </c>
      <c r="K47" s="16" t="n">
        <v>1</v>
      </c>
      <c r="L47" s="22" t="n">
        <f aca="false">$G47*K47</f>
        <v>0.022</v>
      </c>
      <c r="M47" s="22" t="n">
        <f aca="false">M$4*L47</f>
        <v>0.044</v>
      </c>
      <c r="N47" s="16" t="n">
        <v>0</v>
      </c>
      <c r="O47" s="23" t="n">
        <f aca="false">$G47*N47</f>
        <v>0</v>
      </c>
      <c r="P47" s="23" t="n">
        <f aca="false">P$4*O47</f>
        <v>0</v>
      </c>
      <c r="Q47" s="16" t="n">
        <v>0</v>
      </c>
      <c r="R47" s="23" t="n">
        <f aca="false">$G47*Q47</f>
        <v>0</v>
      </c>
      <c r="S47" s="23" t="n">
        <f aca="false">S$4*R47</f>
        <v>0</v>
      </c>
      <c r="T47" s="16" t="n">
        <v>0</v>
      </c>
      <c r="U47" s="23" t="n">
        <f aca="false">$G47*T47</f>
        <v>0</v>
      </c>
      <c r="V47" s="23" t="n">
        <f aca="false">V$4*U47</f>
        <v>0</v>
      </c>
      <c r="W47" s="16" t="n">
        <v>0</v>
      </c>
      <c r="X47" s="23" t="n">
        <f aca="false">$G47*W47</f>
        <v>0</v>
      </c>
      <c r="Y47" s="23" t="n">
        <f aca="false">Y$4*X47</f>
        <v>0</v>
      </c>
      <c r="Z47" s="16" t="n">
        <v>0</v>
      </c>
      <c r="AA47" s="23" t="n">
        <f aca="false">$G47*Z47</f>
        <v>0</v>
      </c>
      <c r="AB47" s="23" t="n">
        <f aca="false">AB$4*AA47</f>
        <v>0</v>
      </c>
      <c r="AC47" s="16" t="n">
        <v>0</v>
      </c>
      <c r="AD47" s="23" t="n">
        <f aca="false">$G47*AC47</f>
        <v>0</v>
      </c>
      <c r="AE47" s="23" t="n">
        <f aca="false">AE$4*AD47</f>
        <v>0</v>
      </c>
      <c r="AF47" s="16" t="n">
        <v>0</v>
      </c>
      <c r="AG47" s="23" t="n">
        <f aca="false">$G47*AF47</f>
        <v>0</v>
      </c>
      <c r="AH47" s="23" t="n">
        <f aca="false">AH$4*AG47</f>
        <v>0</v>
      </c>
      <c r="AI47" s="16" t="n">
        <v>0</v>
      </c>
      <c r="AJ47" s="23" t="n">
        <f aca="false">$G47*AI47</f>
        <v>0</v>
      </c>
      <c r="AK47" s="23" t="n">
        <f aca="false">AK$4*AJ47</f>
        <v>0</v>
      </c>
      <c r="AL47" s="16" t="n">
        <v>0</v>
      </c>
      <c r="AM47" s="23" t="n">
        <f aca="false">$G47*AL47</f>
        <v>0</v>
      </c>
      <c r="AN47" s="23" t="n">
        <f aca="false">AN$4*AM47</f>
        <v>0</v>
      </c>
      <c r="AO47" s="0" t="n">
        <v>0</v>
      </c>
      <c r="AP47" s="23" t="n">
        <f aca="false">$G47*AO47</f>
        <v>0</v>
      </c>
      <c r="AQ47" s="23" t="n">
        <f aca="false">AQ$4*AP47</f>
        <v>0</v>
      </c>
      <c r="AR47" s="16" t="n">
        <v>0</v>
      </c>
      <c r="AS47" s="23" t="n">
        <f aca="false">$G47*AR47</f>
        <v>0</v>
      </c>
      <c r="AT47" s="23" t="n">
        <f aca="false">AT$4*AS47</f>
        <v>0</v>
      </c>
      <c r="AU47" s="16" t="n">
        <v>0</v>
      </c>
      <c r="AV47" s="23" t="n">
        <f aca="false">$G47*AU47</f>
        <v>0</v>
      </c>
      <c r="AW47" s="23" t="n">
        <f aca="false">AW$4*AV47</f>
        <v>0</v>
      </c>
      <c r="AX47" s="16" t="n">
        <v>0</v>
      </c>
      <c r="AY47" s="23" t="n">
        <f aca="false">$G47*AX47</f>
        <v>0</v>
      </c>
      <c r="AZ47" s="23" t="n">
        <f aca="false">AZ$4*AY47</f>
        <v>0</v>
      </c>
      <c r="BA47" s="16" t="n">
        <v>0</v>
      </c>
      <c r="BB47" s="23" t="n">
        <f aca="false">$G47*BA47</f>
        <v>0</v>
      </c>
      <c r="BC47" s="23" t="n">
        <f aca="false">BC$4*BB47</f>
        <v>0</v>
      </c>
      <c r="BD47" s="16" t="n">
        <v>0</v>
      </c>
      <c r="BE47" s="23" t="n">
        <f aca="false">$G47*BD47</f>
        <v>0</v>
      </c>
      <c r="BF47" s="23" t="n">
        <f aca="false">BF$4*BE47</f>
        <v>0</v>
      </c>
      <c r="BG47" s="16" t="n">
        <v>0</v>
      </c>
      <c r="BH47" s="23" t="n">
        <f aca="false">$G47*BG47</f>
        <v>0</v>
      </c>
      <c r="BI47" s="23" t="n">
        <f aca="false">BI$4*BH47</f>
        <v>0</v>
      </c>
      <c r="BJ47" s="16" t="n">
        <v>0</v>
      </c>
      <c r="BK47" s="23" t="n">
        <f aca="false">$G47*BJ47</f>
        <v>0</v>
      </c>
      <c r="BL47" s="23" t="n">
        <f aca="false">BL$4*BK47</f>
        <v>0</v>
      </c>
      <c r="BM47" s="16" t="n">
        <v>0</v>
      </c>
      <c r="BN47" s="23" t="n">
        <f aca="false">$G47*BM47</f>
        <v>0</v>
      </c>
      <c r="BO47" s="23" t="n">
        <f aca="false">BO$4*BN47</f>
        <v>0</v>
      </c>
      <c r="BP47" s="16" t="n">
        <v>0</v>
      </c>
      <c r="BQ47" s="23" t="n">
        <f aca="false">$G47*BP47</f>
        <v>0</v>
      </c>
      <c r="BR47" s="23" t="n">
        <f aca="false">BR$4*BQ47</f>
        <v>0</v>
      </c>
    </row>
    <row collapsed="false" customFormat="false" customHeight="false" hidden="false" ht="14" outlineLevel="0" r="48">
      <c r="A48" s="17" t="s">
        <v>130</v>
      </c>
      <c r="B48" s="17" t="n">
        <v>1861447</v>
      </c>
      <c r="C48" s="18" t="s">
        <v>131</v>
      </c>
      <c r="D48" s="18" t="s">
        <v>131</v>
      </c>
      <c r="E48" s="16" t="n">
        <v>1</v>
      </c>
      <c r="F48" s="29" t="n">
        <v>0.022</v>
      </c>
      <c r="G48" s="21" t="n">
        <f aca="false">F48/E48</f>
        <v>0.022</v>
      </c>
      <c r="H48" s="0" t="n">
        <v>9</v>
      </c>
      <c r="I48" s="22" t="n">
        <f aca="false">$G48*H48</f>
        <v>0.198</v>
      </c>
      <c r="J48" s="22" t="n">
        <f aca="false">J$4*I48</f>
        <v>0.396</v>
      </c>
      <c r="K48" s="16" t="n">
        <v>0</v>
      </c>
      <c r="L48" s="22" t="n">
        <f aca="false">$G48*K48</f>
        <v>0</v>
      </c>
      <c r="M48" s="22" t="n">
        <f aca="false">M$4*L48</f>
        <v>0</v>
      </c>
      <c r="N48" s="16" t="n">
        <v>0</v>
      </c>
      <c r="O48" s="23" t="n">
        <f aca="false">$G48*N48</f>
        <v>0</v>
      </c>
      <c r="P48" s="23" t="n">
        <f aca="false">P$4*O48</f>
        <v>0</v>
      </c>
      <c r="Q48" s="16" t="n">
        <v>0</v>
      </c>
      <c r="R48" s="23" t="n">
        <f aca="false">$G48*Q48</f>
        <v>0</v>
      </c>
      <c r="S48" s="23" t="n">
        <f aca="false">S$4*R48</f>
        <v>0</v>
      </c>
      <c r="T48" s="16" t="n">
        <v>0</v>
      </c>
      <c r="U48" s="23" t="n">
        <f aca="false">$G48*T48</f>
        <v>0</v>
      </c>
      <c r="V48" s="23" t="n">
        <f aca="false">V$4*U48</f>
        <v>0</v>
      </c>
      <c r="W48" s="16" t="n">
        <v>0</v>
      </c>
      <c r="X48" s="23" t="n">
        <f aca="false">$G48*W48</f>
        <v>0</v>
      </c>
      <c r="Y48" s="23" t="n">
        <f aca="false">Y$4*X48</f>
        <v>0</v>
      </c>
      <c r="Z48" s="16" t="n">
        <v>0</v>
      </c>
      <c r="AA48" s="23" t="n">
        <f aca="false">$G48*Z48</f>
        <v>0</v>
      </c>
      <c r="AB48" s="23" t="n">
        <f aca="false">AB$4*AA48</f>
        <v>0</v>
      </c>
      <c r="AC48" s="16" t="n">
        <v>0</v>
      </c>
      <c r="AD48" s="23" t="n">
        <f aca="false">$G48*AC48</f>
        <v>0</v>
      </c>
      <c r="AE48" s="23" t="n">
        <f aca="false">AE$4*AD48</f>
        <v>0</v>
      </c>
      <c r="AF48" s="16" t="n">
        <v>0</v>
      </c>
      <c r="AG48" s="23" t="n">
        <f aca="false">$G48*AF48</f>
        <v>0</v>
      </c>
      <c r="AH48" s="23" t="n">
        <f aca="false">AH$4*AG48</f>
        <v>0</v>
      </c>
      <c r="AI48" s="16" t="n">
        <v>0</v>
      </c>
      <c r="AJ48" s="23" t="n">
        <f aca="false">$G48*AI48</f>
        <v>0</v>
      </c>
      <c r="AK48" s="23" t="n">
        <f aca="false">AK$4*AJ48</f>
        <v>0</v>
      </c>
      <c r="AL48" s="16" t="n">
        <v>0</v>
      </c>
      <c r="AM48" s="23" t="n">
        <f aca="false">$G48*AL48</f>
        <v>0</v>
      </c>
      <c r="AN48" s="23" t="n">
        <f aca="false">AN$4*AM48</f>
        <v>0</v>
      </c>
      <c r="AO48" s="16" t="n">
        <v>0</v>
      </c>
      <c r="AP48" s="23" t="n">
        <f aca="false">$G48*AO48</f>
        <v>0</v>
      </c>
      <c r="AQ48" s="23" t="n">
        <f aca="false">AQ$4*AP48</f>
        <v>0</v>
      </c>
      <c r="AR48" s="0" t="n">
        <v>0</v>
      </c>
      <c r="AS48" s="23" t="n">
        <f aca="false">$G48*AR48</f>
        <v>0</v>
      </c>
      <c r="AT48" s="23" t="n">
        <f aca="false">AT$4*AS48</f>
        <v>0</v>
      </c>
      <c r="AU48" s="0" t="n">
        <v>0</v>
      </c>
      <c r="AV48" s="23" t="n">
        <f aca="false">$G48*AU48</f>
        <v>0</v>
      </c>
      <c r="AW48" s="23" t="n">
        <f aca="false">AW$4*AV48</f>
        <v>0</v>
      </c>
      <c r="AX48" s="0" t="n">
        <v>0</v>
      </c>
      <c r="AY48" s="23" t="n">
        <f aca="false">$G48*AX48</f>
        <v>0</v>
      </c>
      <c r="AZ48" s="23" t="n">
        <f aca="false">AZ$4*AY48</f>
        <v>0</v>
      </c>
      <c r="BA48" s="16" t="n">
        <v>0</v>
      </c>
      <c r="BB48" s="23" t="n">
        <f aca="false">$G48*BA48</f>
        <v>0</v>
      </c>
      <c r="BC48" s="23" t="n">
        <f aca="false">BC$4*BB48</f>
        <v>0</v>
      </c>
      <c r="BD48" s="16" t="n">
        <v>0</v>
      </c>
      <c r="BE48" s="23" t="n">
        <f aca="false">$G48*BD48</f>
        <v>0</v>
      </c>
      <c r="BF48" s="23" t="n">
        <f aca="false">BF$4*BE48</f>
        <v>0</v>
      </c>
      <c r="BG48" s="16" t="n">
        <v>0</v>
      </c>
      <c r="BH48" s="23" t="n">
        <f aca="false">$G48*BG48</f>
        <v>0</v>
      </c>
      <c r="BI48" s="23" t="n">
        <f aca="false">BI$4*BH48</f>
        <v>0</v>
      </c>
      <c r="BJ48" s="16" t="n">
        <v>0</v>
      </c>
      <c r="BK48" s="23" t="n">
        <f aca="false">$G48*BJ48</f>
        <v>0</v>
      </c>
      <c r="BL48" s="23" t="n">
        <f aca="false">BL$4*BK48</f>
        <v>0</v>
      </c>
      <c r="BM48" s="16" t="n">
        <v>0</v>
      </c>
      <c r="BN48" s="23" t="n">
        <f aca="false">$G48*BM48</f>
        <v>0</v>
      </c>
      <c r="BO48" s="23" t="n">
        <f aca="false">BO$4*BN48</f>
        <v>0</v>
      </c>
      <c r="BP48" s="16" t="n">
        <v>0</v>
      </c>
      <c r="BQ48" s="23" t="n">
        <f aca="false">$G48*BP48</f>
        <v>0</v>
      </c>
      <c r="BR48" s="23" t="n">
        <f aca="false">BR$4*BQ48</f>
        <v>0</v>
      </c>
    </row>
    <row collapsed="false" customFormat="false" customHeight="false" hidden="false" ht="14" outlineLevel="0" r="49">
      <c r="A49" s="18" t="s">
        <v>132</v>
      </c>
      <c r="B49" s="0" t="n">
        <v>1466761</v>
      </c>
      <c r="C49" s="17" t="s">
        <v>133</v>
      </c>
      <c r="D49" s="18" t="s">
        <v>134</v>
      </c>
      <c r="E49" s="26" t="n">
        <v>4</v>
      </c>
      <c r="F49" s="29" t="n">
        <v>0.179</v>
      </c>
      <c r="G49" s="21" t="n">
        <f aca="false">F49/E49</f>
        <v>0.04475</v>
      </c>
      <c r="H49" s="0" t="n">
        <v>0</v>
      </c>
      <c r="I49" s="22" t="n">
        <f aca="false">$G49*H49</f>
        <v>0</v>
      </c>
      <c r="J49" s="23" t="n">
        <f aca="false">J$4*I49</f>
        <v>0</v>
      </c>
      <c r="K49" s="0" t="n">
        <v>0</v>
      </c>
      <c r="L49" s="22" t="n">
        <f aca="false">$G49*K49</f>
        <v>0</v>
      </c>
      <c r="M49" s="23" t="n">
        <f aca="false">M$4*L49</f>
        <v>0</v>
      </c>
      <c r="N49" s="0" t="n">
        <v>0</v>
      </c>
      <c r="O49" s="22" t="n">
        <f aca="false">$G49*N49</f>
        <v>0</v>
      </c>
      <c r="P49" s="23" t="n">
        <f aca="false">P$4*O49</f>
        <v>0</v>
      </c>
      <c r="Q49" s="0" t="n">
        <v>0</v>
      </c>
      <c r="R49" s="22" t="n">
        <f aca="false">$G49*Q49</f>
        <v>0</v>
      </c>
      <c r="S49" s="23" t="n">
        <f aca="false">S$4*R49</f>
        <v>0</v>
      </c>
      <c r="T49" s="0" t="n">
        <v>0</v>
      </c>
      <c r="U49" s="22" t="n">
        <f aca="false">$G49*T49</f>
        <v>0</v>
      </c>
      <c r="V49" s="23" t="n">
        <f aca="false">V$4*U49</f>
        <v>0</v>
      </c>
      <c r="W49" s="0" t="n">
        <v>0</v>
      </c>
      <c r="X49" s="22" t="n">
        <f aca="false">$G49*W49</f>
        <v>0</v>
      </c>
      <c r="Y49" s="23" t="n">
        <f aca="false">Y$4*X49</f>
        <v>0</v>
      </c>
      <c r="Z49" s="0" t="n">
        <v>0</v>
      </c>
      <c r="AA49" s="22" t="n">
        <f aca="false">$G49*Z49</f>
        <v>0</v>
      </c>
      <c r="AB49" s="23" t="n">
        <f aca="false">AB$4*AA49</f>
        <v>0</v>
      </c>
      <c r="AC49" s="0" t="n">
        <v>0</v>
      </c>
      <c r="AD49" s="22" t="n">
        <f aca="false">$G49*AC49</f>
        <v>0</v>
      </c>
      <c r="AE49" s="23" t="n">
        <f aca="false">AE$4*AD49</f>
        <v>0</v>
      </c>
      <c r="AF49" s="0" t="n">
        <v>0</v>
      </c>
      <c r="AG49" s="22" t="n">
        <f aca="false">$G49*AF49</f>
        <v>0</v>
      </c>
      <c r="AH49" s="23" t="n">
        <f aca="false">AH$4*AG49</f>
        <v>0</v>
      </c>
      <c r="AI49" s="0" t="n">
        <v>0</v>
      </c>
      <c r="AJ49" s="22" t="n">
        <f aca="false">$G49*AI49</f>
        <v>0</v>
      </c>
      <c r="AK49" s="23" t="n">
        <f aca="false">AK$4*AJ49</f>
        <v>0</v>
      </c>
      <c r="AL49" s="0" t="n">
        <v>4</v>
      </c>
      <c r="AM49" s="22" t="n">
        <f aca="false">$G49*AL49</f>
        <v>0.179</v>
      </c>
      <c r="AN49" s="23" t="n">
        <f aca="false">AN$4*AM49</f>
        <v>0.179</v>
      </c>
      <c r="AO49" s="0" t="n">
        <v>4</v>
      </c>
      <c r="AP49" s="22" t="n">
        <f aca="false">$G49*AO49</f>
        <v>0.179</v>
      </c>
      <c r="AQ49" s="23" t="n">
        <f aca="false">AQ$4*AP49</f>
        <v>0.179</v>
      </c>
      <c r="AR49" s="0" t="n">
        <v>4</v>
      </c>
      <c r="AS49" s="22" t="n">
        <f aca="false">$G49*AR49</f>
        <v>0.179</v>
      </c>
      <c r="AT49" s="23" t="n">
        <f aca="false">AT$4*AS49</f>
        <v>0.179</v>
      </c>
      <c r="AU49" s="0" t="n">
        <v>8</v>
      </c>
      <c r="AV49" s="22" t="n">
        <f aca="false">$G49*AU49</f>
        <v>0.358</v>
      </c>
      <c r="AW49" s="23" t="n">
        <f aca="false">AW$4*AV49</f>
        <v>0.358</v>
      </c>
      <c r="AX49" s="0" t="n">
        <v>4</v>
      </c>
      <c r="AY49" s="22" t="n">
        <f aca="false">$G49*AX49</f>
        <v>0.179</v>
      </c>
      <c r="AZ49" s="23" t="n">
        <f aca="false">AZ$4*AY49</f>
        <v>0.179</v>
      </c>
      <c r="BA49" s="0" t="n">
        <v>4</v>
      </c>
      <c r="BB49" s="22" t="n">
        <f aca="false">$G49*BA49</f>
        <v>0.179</v>
      </c>
      <c r="BC49" s="23" t="n">
        <f aca="false">BC$4*BB49</f>
        <v>0.179</v>
      </c>
      <c r="BD49" s="0" t="n">
        <v>4</v>
      </c>
      <c r="BE49" s="22" t="n">
        <f aca="false">$G49*BD49</f>
        <v>0.179</v>
      </c>
      <c r="BF49" s="23" t="n">
        <f aca="false">BF$4*BE49</f>
        <v>0.179</v>
      </c>
      <c r="BG49" s="0" t="n">
        <v>4</v>
      </c>
      <c r="BH49" s="22" t="n">
        <f aca="false">$G49*BG49</f>
        <v>0.179</v>
      </c>
      <c r="BI49" s="23" t="n">
        <f aca="false">BI$4*BH49</f>
        <v>0.179</v>
      </c>
      <c r="BJ49" s="0" t="n">
        <v>4</v>
      </c>
      <c r="BK49" s="22" t="n">
        <f aca="false">$G49*BJ49</f>
        <v>0.179</v>
      </c>
      <c r="BL49" s="23" t="n">
        <f aca="false">BL$4*BK49</f>
        <v>0.179</v>
      </c>
      <c r="BM49" s="0" t="n">
        <v>4</v>
      </c>
      <c r="BN49" s="22" t="n">
        <f aca="false">$G49*BM49</f>
        <v>0.179</v>
      </c>
      <c r="BO49" s="23" t="n">
        <f aca="false">BO$4*BN49</f>
        <v>0.179</v>
      </c>
      <c r="BP49" s="0" t="n">
        <v>4</v>
      </c>
      <c r="BQ49" s="22" t="n">
        <f aca="false">$G49*BP49</f>
        <v>0.179</v>
      </c>
      <c r="BR49" s="23" t="n">
        <f aca="false">BR$4*BQ49</f>
        <v>0.179</v>
      </c>
    </row>
    <row collapsed="false" customFormat="false" customHeight="false" hidden="false" ht="14" outlineLevel="0" r="50">
      <c r="A50" s="18" t="s">
        <v>135</v>
      </c>
      <c r="B50" s="0" t="n">
        <v>1466855</v>
      </c>
      <c r="C50" s="17" t="s">
        <v>136</v>
      </c>
      <c r="D50" s="18" t="s">
        <v>134</v>
      </c>
      <c r="E50" s="26" t="n">
        <v>4</v>
      </c>
      <c r="F50" s="29" t="n">
        <v>0.179</v>
      </c>
      <c r="G50" s="21" t="n">
        <f aca="false">F50/E50</f>
        <v>0.04475</v>
      </c>
      <c r="H50" s="0" t="n">
        <v>0</v>
      </c>
      <c r="I50" s="22" t="n">
        <f aca="false">$G50*H50</f>
        <v>0</v>
      </c>
      <c r="J50" s="23" t="n">
        <f aca="false">J$4*I50</f>
        <v>0</v>
      </c>
      <c r="K50" s="0" t="n">
        <v>0</v>
      </c>
      <c r="L50" s="22" t="n">
        <f aca="false">$G50*K50</f>
        <v>0</v>
      </c>
      <c r="M50" s="23" t="n">
        <f aca="false">M$4*L50</f>
        <v>0</v>
      </c>
      <c r="N50" s="0" t="n">
        <v>0</v>
      </c>
      <c r="O50" s="22" t="n">
        <f aca="false">$G50*N50</f>
        <v>0</v>
      </c>
      <c r="P50" s="23" t="n">
        <f aca="false">P$4*O50</f>
        <v>0</v>
      </c>
      <c r="Q50" s="0" t="n">
        <v>0</v>
      </c>
      <c r="R50" s="22" t="n">
        <f aca="false">$G50*Q50</f>
        <v>0</v>
      </c>
      <c r="S50" s="23" t="n">
        <f aca="false">S$4*R50</f>
        <v>0</v>
      </c>
      <c r="T50" s="0" t="n">
        <v>0</v>
      </c>
      <c r="U50" s="22" t="n">
        <f aca="false">$G50*T50</f>
        <v>0</v>
      </c>
      <c r="V50" s="23" t="n">
        <f aca="false">V$4*U50</f>
        <v>0</v>
      </c>
      <c r="W50" s="0" t="n">
        <v>0</v>
      </c>
      <c r="X50" s="22" t="n">
        <f aca="false">$G50*W50</f>
        <v>0</v>
      </c>
      <c r="Y50" s="23" t="n">
        <f aca="false">Y$4*X50</f>
        <v>0</v>
      </c>
      <c r="Z50" s="0" t="n">
        <v>0</v>
      </c>
      <c r="AA50" s="22" t="n">
        <f aca="false">$G50*Z50</f>
        <v>0</v>
      </c>
      <c r="AB50" s="23" t="n">
        <f aca="false">AB$4*AA50</f>
        <v>0</v>
      </c>
      <c r="AC50" s="0" t="n">
        <v>0</v>
      </c>
      <c r="AD50" s="22" t="n">
        <f aca="false">$G50*AC50</f>
        <v>0</v>
      </c>
      <c r="AE50" s="23" t="n">
        <f aca="false">AE$4*AD50</f>
        <v>0</v>
      </c>
      <c r="AF50" s="0" t="n">
        <v>0</v>
      </c>
      <c r="AG50" s="22" t="n">
        <f aca="false">$G50*AF50</f>
        <v>0</v>
      </c>
      <c r="AH50" s="23" t="n">
        <f aca="false">AH$4*AG50</f>
        <v>0</v>
      </c>
      <c r="AI50" s="0" t="n">
        <v>0</v>
      </c>
      <c r="AJ50" s="22" t="n">
        <f aca="false">$G50*AI50</f>
        <v>0</v>
      </c>
      <c r="AK50" s="23" t="n">
        <f aca="false">AK$4*AJ50</f>
        <v>0</v>
      </c>
      <c r="AL50" s="0" t="n">
        <v>4</v>
      </c>
      <c r="AM50" s="22" t="n">
        <f aca="false">$G50*AL50</f>
        <v>0.179</v>
      </c>
      <c r="AN50" s="23" t="n">
        <f aca="false">AN$4*AM50</f>
        <v>0.179</v>
      </c>
      <c r="AO50" s="0" t="n">
        <v>4</v>
      </c>
      <c r="AP50" s="22" t="n">
        <f aca="false">$G50*AO50</f>
        <v>0.179</v>
      </c>
      <c r="AQ50" s="23" t="n">
        <f aca="false">AQ$4*AP50</f>
        <v>0.179</v>
      </c>
      <c r="AR50" s="0" t="n">
        <v>4</v>
      </c>
      <c r="AS50" s="22" t="n">
        <f aca="false">$G50*AR50</f>
        <v>0.179</v>
      </c>
      <c r="AT50" s="23" t="n">
        <f aca="false">AT$4*AS50</f>
        <v>0.179</v>
      </c>
      <c r="AU50" s="0" t="n">
        <v>4</v>
      </c>
      <c r="AV50" s="22" t="n">
        <f aca="false">$G50*AU50</f>
        <v>0.179</v>
      </c>
      <c r="AW50" s="23" t="n">
        <f aca="false">AW$4*AV50</f>
        <v>0.179</v>
      </c>
      <c r="AX50" s="0" t="n">
        <v>4</v>
      </c>
      <c r="AY50" s="22" t="n">
        <f aca="false">$G50*AX50</f>
        <v>0.179</v>
      </c>
      <c r="AZ50" s="23" t="n">
        <f aca="false">AZ$4*AY50</f>
        <v>0.179</v>
      </c>
      <c r="BA50" s="0" t="n">
        <v>4</v>
      </c>
      <c r="BB50" s="22" t="n">
        <f aca="false">$G50*BA50</f>
        <v>0.179</v>
      </c>
      <c r="BC50" s="23" t="n">
        <f aca="false">BC$4*BB50</f>
        <v>0.179</v>
      </c>
      <c r="BD50" s="0" t="n">
        <v>4</v>
      </c>
      <c r="BE50" s="22" t="n">
        <f aca="false">$G50*BD50</f>
        <v>0.179</v>
      </c>
      <c r="BF50" s="23" t="n">
        <f aca="false">BF$4*BE50</f>
        <v>0.179</v>
      </c>
      <c r="BG50" s="0" t="n">
        <v>4</v>
      </c>
      <c r="BH50" s="22" t="n">
        <f aca="false">$G50*BG50</f>
        <v>0.179</v>
      </c>
      <c r="BI50" s="23" t="n">
        <f aca="false">BI$4*BH50</f>
        <v>0.179</v>
      </c>
      <c r="BJ50" s="0" t="n">
        <v>4</v>
      </c>
      <c r="BK50" s="22" t="n">
        <f aca="false">$G50*BJ50</f>
        <v>0.179</v>
      </c>
      <c r="BL50" s="23" t="n">
        <f aca="false">BL$4*BK50</f>
        <v>0.179</v>
      </c>
      <c r="BM50" s="0" t="n">
        <v>4</v>
      </c>
      <c r="BN50" s="22" t="n">
        <f aca="false">$G50*BM50</f>
        <v>0.179</v>
      </c>
      <c r="BO50" s="23" t="n">
        <f aca="false">BO$4*BN50</f>
        <v>0.179</v>
      </c>
      <c r="BP50" s="0" t="n">
        <v>4</v>
      </c>
      <c r="BQ50" s="22" t="n">
        <f aca="false">$G50*BP50</f>
        <v>0.179</v>
      </c>
      <c r="BR50" s="23" t="n">
        <f aca="false">BR$4*BQ50</f>
        <v>0.179</v>
      </c>
    </row>
    <row collapsed="false" customFormat="false" customHeight="false" hidden="false" ht="14" outlineLevel="0" r="51">
      <c r="A51" s="17" t="s">
        <v>137</v>
      </c>
      <c r="B51" s="17" t="n">
        <v>1617416</v>
      </c>
      <c r="C51" s="17" t="s">
        <v>138</v>
      </c>
      <c r="D51" s="18" t="s">
        <v>138</v>
      </c>
      <c r="E51" s="26" t="n">
        <v>1</v>
      </c>
      <c r="F51" s="29" t="n">
        <v>85.72</v>
      </c>
      <c r="G51" s="21" t="n">
        <f aca="false">F51/E51</f>
        <v>85.72</v>
      </c>
      <c r="H51" s="0" t="n">
        <v>0</v>
      </c>
      <c r="I51" s="22" t="n">
        <f aca="false">$G51*H51</f>
        <v>0</v>
      </c>
      <c r="J51" s="22" t="n">
        <f aca="false">J$4*I51</f>
        <v>0</v>
      </c>
      <c r="K51" s="16" t="n">
        <v>0</v>
      </c>
      <c r="L51" s="22" t="n">
        <f aca="false">$G51*K51</f>
        <v>0</v>
      </c>
      <c r="M51" s="22" t="n">
        <f aca="false">M$4*L51</f>
        <v>0</v>
      </c>
      <c r="N51" s="16" t="n">
        <v>4</v>
      </c>
      <c r="O51" s="23" t="n">
        <f aca="false">$G51*N51</f>
        <v>342.88</v>
      </c>
      <c r="P51" s="23" t="n">
        <f aca="false">P$4*O51</f>
        <v>685.76</v>
      </c>
      <c r="Q51" s="16" t="n">
        <v>0</v>
      </c>
      <c r="R51" s="23" t="n">
        <f aca="false">$G51*Q51</f>
        <v>0</v>
      </c>
      <c r="S51" s="23" t="n">
        <f aca="false">S$4*R51</f>
        <v>0</v>
      </c>
      <c r="T51" s="16" t="n">
        <v>0</v>
      </c>
      <c r="U51" s="23" t="n">
        <f aca="false">$G51*T51</f>
        <v>0</v>
      </c>
      <c r="V51" s="23" t="n">
        <f aca="false">V$4*U51</f>
        <v>0</v>
      </c>
      <c r="W51" s="16" t="n">
        <v>0</v>
      </c>
      <c r="X51" s="23" t="n">
        <f aca="false">$G51*W51</f>
        <v>0</v>
      </c>
      <c r="Y51" s="23" t="n">
        <f aca="false">Y$4*X51</f>
        <v>0</v>
      </c>
      <c r="Z51" s="16" t="n">
        <v>0</v>
      </c>
      <c r="AA51" s="23" t="n">
        <f aca="false">$G51*Z51</f>
        <v>0</v>
      </c>
      <c r="AB51" s="23" t="n">
        <f aca="false">AB$4*AA51</f>
        <v>0</v>
      </c>
      <c r="AC51" s="16" t="n">
        <v>0</v>
      </c>
      <c r="AD51" s="23" t="n">
        <f aca="false">$G51*AC51</f>
        <v>0</v>
      </c>
      <c r="AE51" s="23" t="n">
        <f aca="false">AE$4*AD51</f>
        <v>0</v>
      </c>
      <c r="AF51" s="16" t="n">
        <v>0</v>
      </c>
      <c r="AG51" s="23" t="n">
        <f aca="false">$G51*AF51</f>
        <v>0</v>
      </c>
      <c r="AH51" s="23" t="n">
        <f aca="false">AH$4*AG51</f>
        <v>0</v>
      </c>
      <c r="AI51" s="16" t="n">
        <v>0</v>
      </c>
      <c r="AJ51" s="23" t="n">
        <f aca="false">$G51*AI51</f>
        <v>0</v>
      </c>
      <c r="AK51" s="23" t="n">
        <f aca="false">AK$4*AJ51</f>
        <v>0</v>
      </c>
      <c r="AL51" s="16" t="n">
        <v>0</v>
      </c>
      <c r="AM51" s="23" t="n">
        <f aca="false">$G51*AL51</f>
        <v>0</v>
      </c>
      <c r="AN51" s="23" t="n">
        <f aca="false">AN$4*AM51</f>
        <v>0</v>
      </c>
      <c r="AO51" s="0" t="n">
        <v>0</v>
      </c>
      <c r="AP51" s="23" t="n">
        <f aca="false">$G51*AO51</f>
        <v>0</v>
      </c>
      <c r="AQ51" s="23" t="n">
        <f aca="false">AQ$4*AP51</f>
        <v>0</v>
      </c>
      <c r="AR51" s="16" t="n">
        <v>0</v>
      </c>
      <c r="AS51" s="23" t="n">
        <f aca="false">$G51*AR51</f>
        <v>0</v>
      </c>
      <c r="AT51" s="23" t="n">
        <f aca="false">AT$4*AS51</f>
        <v>0</v>
      </c>
      <c r="AU51" s="16" t="n">
        <v>0</v>
      </c>
      <c r="AV51" s="23" t="n">
        <f aca="false">$G51*AU51</f>
        <v>0</v>
      </c>
      <c r="AW51" s="23" t="n">
        <f aca="false">AW$4*AV51</f>
        <v>0</v>
      </c>
      <c r="AX51" s="16" t="n">
        <v>0</v>
      </c>
      <c r="AY51" s="23" t="n">
        <f aca="false">$G51*AX51</f>
        <v>0</v>
      </c>
      <c r="AZ51" s="23" t="n">
        <f aca="false">AZ$4*AY51</f>
        <v>0</v>
      </c>
      <c r="BA51" s="0" t="n">
        <v>0</v>
      </c>
      <c r="BB51" s="23" t="n">
        <f aca="false">$G51*BA51</f>
        <v>0</v>
      </c>
      <c r="BC51" s="23" t="n">
        <f aca="false">BC$4*BB51</f>
        <v>0</v>
      </c>
      <c r="BD51" s="0" t="n">
        <v>0</v>
      </c>
      <c r="BE51" s="23" t="n">
        <f aca="false">$G51*BD51</f>
        <v>0</v>
      </c>
      <c r="BF51" s="23" t="n">
        <f aca="false">BF$4*BE51</f>
        <v>0</v>
      </c>
      <c r="BG51" s="0" t="n">
        <v>0</v>
      </c>
      <c r="BH51" s="23" t="n">
        <f aca="false">$G51*BG51</f>
        <v>0</v>
      </c>
      <c r="BI51" s="23" t="n">
        <f aca="false">BI$4*BH51</f>
        <v>0</v>
      </c>
      <c r="BJ51" s="16" t="n">
        <v>0</v>
      </c>
      <c r="BK51" s="23" t="n">
        <f aca="false">$G51*BJ51</f>
        <v>0</v>
      </c>
      <c r="BL51" s="23" t="n">
        <f aca="false">BL$4*BK51</f>
        <v>0</v>
      </c>
      <c r="BM51" s="0" t="n">
        <v>0</v>
      </c>
      <c r="BN51" s="23" t="n">
        <f aca="false">$G51*BM51</f>
        <v>0</v>
      </c>
      <c r="BO51" s="23" t="n">
        <f aca="false">BO$4*BN51</f>
        <v>0</v>
      </c>
      <c r="BP51" s="0" t="n">
        <v>0</v>
      </c>
      <c r="BQ51" s="23" t="n">
        <f aca="false">$G51*BP51</f>
        <v>0</v>
      </c>
      <c r="BR51" s="23" t="n">
        <f aca="false">BR$4*BQ51</f>
        <v>0</v>
      </c>
    </row>
    <row collapsed="false" customFormat="false" customHeight="false" hidden="false" ht="14" outlineLevel="0" r="52">
      <c r="A52" s="27" t="s">
        <v>139</v>
      </c>
      <c r="B52" s="27"/>
      <c r="C52" s="28"/>
      <c r="D52" s="35" t="s">
        <v>139</v>
      </c>
      <c r="E52" s="26" t="n">
        <v>1</v>
      </c>
      <c r="F52" s="20" t="n">
        <v>0</v>
      </c>
      <c r="G52" s="21" t="n">
        <f aca="false">F52/E52</f>
        <v>0</v>
      </c>
      <c r="H52" s="0" t="n">
        <v>1</v>
      </c>
      <c r="I52" s="22" t="n">
        <f aca="false">$G52*H52</f>
        <v>0</v>
      </c>
      <c r="J52" s="22" t="n">
        <f aca="false">J$4*I52</f>
        <v>0</v>
      </c>
      <c r="K52" s="16" t="n">
        <v>0</v>
      </c>
      <c r="L52" s="22" t="n">
        <f aca="false">$G52*K52</f>
        <v>0</v>
      </c>
      <c r="M52" s="22" t="n">
        <f aca="false">M$4*L52</f>
        <v>0</v>
      </c>
      <c r="N52" s="16" t="n">
        <v>0</v>
      </c>
      <c r="O52" s="23" t="n">
        <f aca="false">$G52*N52</f>
        <v>0</v>
      </c>
      <c r="P52" s="23" t="n">
        <f aca="false">P$4*O52</f>
        <v>0</v>
      </c>
      <c r="Q52" s="16" t="n">
        <v>0</v>
      </c>
      <c r="R52" s="23" t="n">
        <f aca="false">$G52*Q52</f>
        <v>0</v>
      </c>
      <c r="S52" s="23" t="n">
        <f aca="false">S$4*R52</f>
        <v>0</v>
      </c>
      <c r="T52" s="16" t="n">
        <v>0</v>
      </c>
      <c r="U52" s="23" t="n">
        <f aca="false">$G52*T52</f>
        <v>0</v>
      </c>
      <c r="V52" s="23" t="n">
        <f aca="false">V$4*U52</f>
        <v>0</v>
      </c>
      <c r="W52" s="16" t="n">
        <v>0</v>
      </c>
      <c r="X52" s="23" t="n">
        <f aca="false">$G52*W52</f>
        <v>0</v>
      </c>
      <c r="Y52" s="23" t="n">
        <f aca="false">Y$4*X52</f>
        <v>0</v>
      </c>
      <c r="Z52" s="16" t="n">
        <v>0</v>
      </c>
      <c r="AA52" s="23" t="n">
        <f aca="false">$G52*Z52</f>
        <v>0</v>
      </c>
      <c r="AB52" s="23" t="n">
        <f aca="false">AB$4*AA52</f>
        <v>0</v>
      </c>
      <c r="AC52" s="16" t="n">
        <v>0</v>
      </c>
      <c r="AD52" s="23" t="n">
        <f aca="false">$G52*AC52</f>
        <v>0</v>
      </c>
      <c r="AE52" s="23" t="n">
        <f aca="false">AE$4*AD52</f>
        <v>0</v>
      </c>
      <c r="AF52" s="16" t="n">
        <v>0</v>
      </c>
      <c r="AG52" s="23" t="n">
        <f aca="false">$G52*AF52</f>
        <v>0</v>
      </c>
      <c r="AH52" s="23" t="n">
        <f aca="false">AH$4*AG52</f>
        <v>0</v>
      </c>
      <c r="AI52" s="16" t="n">
        <v>0</v>
      </c>
      <c r="AJ52" s="23" t="n">
        <f aca="false">$G52*AI52</f>
        <v>0</v>
      </c>
      <c r="AK52" s="23" t="n">
        <f aca="false">AK$4*AJ52</f>
        <v>0</v>
      </c>
      <c r="AL52" s="16" t="n">
        <v>0</v>
      </c>
      <c r="AM52" s="23" t="n">
        <f aca="false">$G52*AL52</f>
        <v>0</v>
      </c>
      <c r="AN52" s="23" t="n">
        <f aca="false">AN$4*AM52</f>
        <v>0</v>
      </c>
      <c r="AO52" s="0" t="n">
        <v>0</v>
      </c>
      <c r="AP52" s="23" t="n">
        <f aca="false">$G52*AO52</f>
        <v>0</v>
      </c>
      <c r="AQ52" s="23" t="n">
        <f aca="false">AQ$4*AP52</f>
        <v>0</v>
      </c>
      <c r="AR52" s="0" t="n">
        <v>0</v>
      </c>
      <c r="AS52" s="23" t="n">
        <f aca="false">$G52*AR52</f>
        <v>0</v>
      </c>
      <c r="AT52" s="23" t="n">
        <f aca="false">AT$4*AS52</f>
        <v>0</v>
      </c>
      <c r="AU52" s="0" t="n">
        <v>0</v>
      </c>
      <c r="AV52" s="23" t="n">
        <f aca="false">$G52*AU52</f>
        <v>0</v>
      </c>
      <c r="AW52" s="23" t="n">
        <f aca="false">AW$4*AV52</f>
        <v>0</v>
      </c>
      <c r="AX52" s="0" t="n">
        <v>0</v>
      </c>
      <c r="AY52" s="23" t="n">
        <f aca="false">$G52*AX52</f>
        <v>0</v>
      </c>
      <c r="AZ52" s="23" t="n">
        <f aca="false">AZ$4*AY52</f>
        <v>0</v>
      </c>
      <c r="BA52" s="16" t="n">
        <v>0</v>
      </c>
      <c r="BB52" s="23" t="n">
        <f aca="false">$G52*BA52</f>
        <v>0</v>
      </c>
      <c r="BC52" s="23" t="n">
        <f aca="false">BC$4*BB52</f>
        <v>0</v>
      </c>
      <c r="BD52" s="16" t="n">
        <v>0</v>
      </c>
      <c r="BE52" s="23" t="n">
        <f aca="false">$G52*BD52</f>
        <v>0</v>
      </c>
      <c r="BF52" s="23" t="n">
        <f aca="false">BF$4*BE52</f>
        <v>0</v>
      </c>
      <c r="BG52" s="16" t="n">
        <v>0</v>
      </c>
      <c r="BH52" s="23" t="n">
        <f aca="false">$G52*BG52</f>
        <v>0</v>
      </c>
      <c r="BI52" s="23" t="n">
        <f aca="false">BI$4*BH52</f>
        <v>0</v>
      </c>
      <c r="BJ52" s="0" t="n">
        <v>0</v>
      </c>
      <c r="BK52" s="23" t="n">
        <f aca="false">$G52*BJ52</f>
        <v>0</v>
      </c>
      <c r="BL52" s="23" t="n">
        <f aca="false">BL$4*BK52</f>
        <v>0</v>
      </c>
      <c r="BM52" s="16" t="n">
        <v>0</v>
      </c>
      <c r="BN52" s="23" t="n">
        <f aca="false">$G52*BM52</f>
        <v>0</v>
      </c>
      <c r="BO52" s="23" t="n">
        <f aca="false">BO$4*BN52</f>
        <v>0</v>
      </c>
      <c r="BP52" s="16" t="n">
        <v>0</v>
      </c>
      <c r="BQ52" s="23" t="n">
        <f aca="false">$G52*BP52</f>
        <v>0</v>
      </c>
      <c r="BR52" s="23" t="n">
        <f aca="false">BR$4*BQ52</f>
        <v>0</v>
      </c>
    </row>
    <row collapsed="false" customFormat="false" customHeight="false" hidden="false" ht="14" outlineLevel="0" r="53">
      <c r="A53" s="24" t="s">
        <v>140</v>
      </c>
      <c r="B53" s="27"/>
      <c r="C53" s="28"/>
      <c r="D53" s="35"/>
      <c r="E53" s="26" t="n">
        <v>1</v>
      </c>
      <c r="F53" s="20" t="n">
        <v>0</v>
      </c>
      <c r="G53" s="21" t="n">
        <f aca="false">F53/E53</f>
        <v>0</v>
      </c>
      <c r="H53" s="0" t="n">
        <v>0</v>
      </c>
      <c r="I53" s="22" t="n">
        <f aca="false">$G53*H53</f>
        <v>0</v>
      </c>
      <c r="J53" s="22" t="n">
        <f aca="false">J$4*I53</f>
        <v>0</v>
      </c>
      <c r="K53" s="16" t="n">
        <v>0</v>
      </c>
      <c r="L53" s="22" t="n">
        <f aca="false">$G53*K53</f>
        <v>0</v>
      </c>
      <c r="M53" s="22" t="n">
        <f aca="false">M$4*L53</f>
        <v>0</v>
      </c>
      <c r="N53" s="16" t="n">
        <v>0</v>
      </c>
      <c r="O53" s="23" t="n">
        <f aca="false">$G53*N53</f>
        <v>0</v>
      </c>
      <c r="P53" s="23" t="n">
        <f aca="false">P$4*O53</f>
        <v>0</v>
      </c>
      <c r="Q53" s="16" t="n">
        <v>0</v>
      </c>
      <c r="R53" s="23" t="n">
        <f aca="false">$G53*Q53</f>
        <v>0</v>
      </c>
      <c r="S53" s="23" t="n">
        <f aca="false">S$4*R53</f>
        <v>0</v>
      </c>
      <c r="T53" s="16" t="n">
        <v>0</v>
      </c>
      <c r="U53" s="23" t="n">
        <f aca="false">$G53*T53</f>
        <v>0</v>
      </c>
      <c r="V53" s="23" t="n">
        <f aca="false">V$4*U53</f>
        <v>0</v>
      </c>
      <c r="W53" s="16" t="n">
        <v>0</v>
      </c>
      <c r="X53" s="23" t="n">
        <f aca="false">$G53*W53</f>
        <v>0</v>
      </c>
      <c r="Y53" s="23" t="n">
        <f aca="false">Y$4*X53</f>
        <v>0</v>
      </c>
      <c r="Z53" s="16" t="n">
        <v>0</v>
      </c>
      <c r="AA53" s="23" t="n">
        <f aca="false">$G53*Z53</f>
        <v>0</v>
      </c>
      <c r="AB53" s="23" t="n">
        <f aca="false">AB$4*AA53</f>
        <v>0</v>
      </c>
      <c r="AC53" s="16" t="n">
        <v>0</v>
      </c>
      <c r="AD53" s="23" t="n">
        <f aca="false">$G53*AC53</f>
        <v>0</v>
      </c>
      <c r="AE53" s="23" t="n">
        <f aca="false">AE$4*AD53</f>
        <v>0</v>
      </c>
      <c r="AF53" s="16" t="n">
        <v>1</v>
      </c>
      <c r="AG53" s="23" t="n">
        <f aca="false">$G53*AF53</f>
        <v>0</v>
      </c>
      <c r="AH53" s="23" t="n">
        <f aca="false">AH$4*AG53</f>
        <v>0</v>
      </c>
      <c r="AI53" s="16" t="n">
        <v>1</v>
      </c>
      <c r="AJ53" s="23" t="n">
        <f aca="false">$G53*AI53</f>
        <v>0</v>
      </c>
      <c r="AK53" s="23" t="n">
        <f aca="false">AK$4*AJ53</f>
        <v>0</v>
      </c>
      <c r="AL53" s="16" t="n">
        <v>0</v>
      </c>
      <c r="AM53" s="23" t="n">
        <f aca="false">$G53*AL53</f>
        <v>0</v>
      </c>
      <c r="AN53" s="23" t="n">
        <f aca="false">AN$4*AM53</f>
        <v>0</v>
      </c>
      <c r="AO53" s="16" t="n">
        <v>0</v>
      </c>
      <c r="AP53" s="23" t="n">
        <f aca="false">$G53*AO53</f>
        <v>0</v>
      </c>
      <c r="AQ53" s="23" t="n">
        <f aca="false">AQ$4*AP53</f>
        <v>0</v>
      </c>
      <c r="AR53" s="16" t="n">
        <v>0</v>
      </c>
      <c r="AS53" s="23" t="n">
        <f aca="false">$G53*AR53</f>
        <v>0</v>
      </c>
      <c r="AT53" s="23" t="n">
        <f aca="false">AT$4*AS53</f>
        <v>0</v>
      </c>
      <c r="AU53" s="16" t="n">
        <v>0</v>
      </c>
      <c r="AV53" s="23" t="n">
        <f aca="false">$G53*AU53</f>
        <v>0</v>
      </c>
      <c r="AW53" s="23" t="n">
        <f aca="false">AW$4*AV53</f>
        <v>0</v>
      </c>
      <c r="AX53" s="16" t="n">
        <v>0</v>
      </c>
      <c r="AY53" s="23" t="n">
        <f aca="false">$G53*AX53</f>
        <v>0</v>
      </c>
      <c r="AZ53" s="23" t="n">
        <f aca="false">AZ$4*AY53</f>
        <v>0</v>
      </c>
      <c r="BA53" s="16" t="n">
        <v>0</v>
      </c>
      <c r="BB53" s="23" t="n">
        <f aca="false">$G53*BA53</f>
        <v>0</v>
      </c>
      <c r="BC53" s="23" t="n">
        <f aca="false">BC$4*BB53</f>
        <v>0</v>
      </c>
      <c r="BD53" s="16" t="n">
        <v>0</v>
      </c>
      <c r="BE53" s="23" t="n">
        <f aca="false">$G53*BD53</f>
        <v>0</v>
      </c>
      <c r="BF53" s="23" t="n">
        <f aca="false">BF$4*BE53</f>
        <v>0</v>
      </c>
      <c r="BG53" s="16" t="n">
        <v>0</v>
      </c>
      <c r="BH53" s="23" t="n">
        <f aca="false">$G53*BG53</f>
        <v>0</v>
      </c>
      <c r="BI53" s="23" t="n">
        <f aca="false">BI$4*BH53</f>
        <v>0</v>
      </c>
      <c r="BJ53" s="16" t="n">
        <v>0</v>
      </c>
      <c r="BK53" s="23" t="n">
        <f aca="false">$G53*BJ53</f>
        <v>0</v>
      </c>
      <c r="BL53" s="23" t="n">
        <f aca="false">BL$4*BK53</f>
        <v>0</v>
      </c>
      <c r="BM53" s="16" t="n">
        <v>0</v>
      </c>
      <c r="BN53" s="23" t="n">
        <f aca="false">$G53*BM53</f>
        <v>0</v>
      </c>
      <c r="BO53" s="23" t="n">
        <f aca="false">BO$4*BN53</f>
        <v>0</v>
      </c>
      <c r="BP53" s="16" t="n">
        <v>0</v>
      </c>
      <c r="BQ53" s="23" t="n">
        <f aca="false">$G53*BP53</f>
        <v>0</v>
      </c>
      <c r="BR53" s="23" t="n">
        <f aca="false">BR$4*BQ53</f>
        <v>0</v>
      </c>
    </row>
    <row collapsed="false" customFormat="false" customHeight="false" hidden="false" ht="14" outlineLevel="0" r="54">
      <c r="A54" s="17" t="s">
        <v>141</v>
      </c>
      <c r="B54" s="17" t="n">
        <v>1021247</v>
      </c>
      <c r="C54" s="18" t="s">
        <v>142</v>
      </c>
      <c r="D54" s="19" t="s">
        <v>142</v>
      </c>
      <c r="E54" s="16" t="n">
        <v>1</v>
      </c>
      <c r="F54" s="20" t="n">
        <v>2.96</v>
      </c>
      <c r="G54" s="21" t="n">
        <f aca="false">F54/E54</f>
        <v>2.96</v>
      </c>
      <c r="H54" s="0" t="n">
        <v>0</v>
      </c>
      <c r="I54" s="22" t="n">
        <f aca="false">$G54*H54</f>
        <v>0</v>
      </c>
      <c r="J54" s="22" t="n">
        <f aca="false">J$4*I54</f>
        <v>0</v>
      </c>
      <c r="K54" s="16" t="n">
        <v>0</v>
      </c>
      <c r="L54" s="22" t="n">
        <f aca="false">$G54*K54</f>
        <v>0</v>
      </c>
      <c r="M54" s="22" t="n">
        <f aca="false">M$4*L54</f>
        <v>0</v>
      </c>
      <c r="N54" s="16" t="n">
        <v>0</v>
      </c>
      <c r="O54" s="23" t="n">
        <f aca="false">$G54*N54</f>
        <v>0</v>
      </c>
      <c r="P54" s="23" t="n">
        <f aca="false">P$4*O54</f>
        <v>0</v>
      </c>
      <c r="Q54" s="16" t="n">
        <v>0</v>
      </c>
      <c r="R54" s="23" t="n">
        <f aca="false">$G54*Q54</f>
        <v>0</v>
      </c>
      <c r="S54" s="23" t="n">
        <f aca="false">S$4*R54</f>
        <v>0</v>
      </c>
      <c r="T54" s="16" t="n">
        <v>0</v>
      </c>
      <c r="U54" s="23" t="n">
        <f aca="false">$G54*T54</f>
        <v>0</v>
      </c>
      <c r="V54" s="23" t="n">
        <f aca="false">V$4*U54</f>
        <v>0</v>
      </c>
      <c r="W54" s="16" t="n">
        <v>2</v>
      </c>
      <c r="X54" s="23" t="n">
        <f aca="false">$G54*W54</f>
        <v>5.92</v>
      </c>
      <c r="Y54" s="23" t="n">
        <f aca="false">Y$4*X54</f>
        <v>11.84</v>
      </c>
      <c r="Z54" s="16" t="n">
        <v>0</v>
      </c>
      <c r="AA54" s="23" t="n">
        <f aca="false">$G54*Z54</f>
        <v>0</v>
      </c>
      <c r="AB54" s="23" t="n">
        <f aca="false">AB$4*AA54</f>
        <v>0</v>
      </c>
      <c r="AC54" s="16" t="n">
        <v>0</v>
      </c>
      <c r="AD54" s="23" t="n">
        <f aca="false">$G54*AC54</f>
        <v>0</v>
      </c>
      <c r="AE54" s="23" t="n">
        <f aca="false">AE$4*AD54</f>
        <v>0</v>
      </c>
      <c r="AF54" s="16" t="n">
        <v>0</v>
      </c>
      <c r="AG54" s="23" t="n">
        <f aca="false">$G54*AF54</f>
        <v>0</v>
      </c>
      <c r="AH54" s="23" t="n">
        <f aca="false">AH$4*AG54</f>
        <v>0</v>
      </c>
      <c r="AI54" s="16" t="n">
        <v>0</v>
      </c>
      <c r="AJ54" s="23" t="n">
        <f aca="false">$G54*AI54</f>
        <v>0</v>
      </c>
      <c r="AK54" s="23" t="n">
        <f aca="false">AK$4*AJ54</f>
        <v>0</v>
      </c>
      <c r="AL54" s="16" t="n">
        <v>0</v>
      </c>
      <c r="AM54" s="23" t="n">
        <f aca="false">$G54*AL54</f>
        <v>0</v>
      </c>
      <c r="AN54" s="23" t="n">
        <f aca="false">AN$4*AM54</f>
        <v>0</v>
      </c>
      <c r="AO54" s="0" t="n">
        <v>0</v>
      </c>
      <c r="AP54" s="23" t="n">
        <f aca="false">$G54*AO54</f>
        <v>0</v>
      </c>
      <c r="AQ54" s="23" t="n">
        <f aca="false">AQ$4*AP54</f>
        <v>0</v>
      </c>
      <c r="AR54" s="0" t="n">
        <v>0</v>
      </c>
      <c r="AS54" s="23" t="n">
        <f aca="false">$G54*AR54</f>
        <v>0</v>
      </c>
      <c r="AT54" s="23" t="n">
        <f aca="false">AT$4*AS54</f>
        <v>0</v>
      </c>
      <c r="AU54" s="0" t="n">
        <v>0</v>
      </c>
      <c r="AV54" s="23" t="n">
        <f aca="false">$G54*AU54</f>
        <v>0</v>
      </c>
      <c r="AW54" s="23" t="n">
        <f aca="false">AW$4*AV54</f>
        <v>0</v>
      </c>
      <c r="AX54" s="0" t="n">
        <v>0</v>
      </c>
      <c r="AY54" s="23" t="n">
        <f aca="false">$G54*AX54</f>
        <v>0</v>
      </c>
      <c r="AZ54" s="23" t="n">
        <f aca="false">AZ$4*AY54</f>
        <v>0</v>
      </c>
      <c r="BA54" s="0" t="n">
        <v>0</v>
      </c>
      <c r="BB54" s="23" t="n">
        <f aca="false">$G54*BA54</f>
        <v>0</v>
      </c>
      <c r="BC54" s="23" t="n">
        <f aca="false">BC$4*BB54</f>
        <v>0</v>
      </c>
      <c r="BD54" s="0" t="n">
        <v>0</v>
      </c>
      <c r="BE54" s="23" t="n">
        <f aca="false">$G54*BD54</f>
        <v>0</v>
      </c>
      <c r="BF54" s="23" t="n">
        <f aca="false">BF$4*BE54</f>
        <v>0</v>
      </c>
      <c r="BG54" s="0" t="n">
        <v>0</v>
      </c>
      <c r="BH54" s="23" t="n">
        <f aca="false">$G54*BG54</f>
        <v>0</v>
      </c>
      <c r="BI54" s="23" t="n">
        <f aca="false">BI$4*BH54</f>
        <v>0</v>
      </c>
      <c r="BJ54" s="16" t="n">
        <v>0</v>
      </c>
      <c r="BK54" s="23" t="n">
        <f aca="false">$G54*BJ54</f>
        <v>0</v>
      </c>
      <c r="BL54" s="23" t="n">
        <f aca="false">BL$4*BK54</f>
        <v>0</v>
      </c>
      <c r="BM54" s="0" t="n">
        <v>0</v>
      </c>
      <c r="BN54" s="23" t="n">
        <f aca="false">$G54*BM54</f>
        <v>0</v>
      </c>
      <c r="BO54" s="23" t="n">
        <f aca="false">BO$4*BN54</f>
        <v>0</v>
      </c>
      <c r="BP54" s="0" t="n">
        <v>0</v>
      </c>
      <c r="BQ54" s="23" t="n">
        <f aca="false">$G54*BP54</f>
        <v>0</v>
      </c>
      <c r="BR54" s="23" t="n">
        <f aca="false">BR$4*BQ54</f>
        <v>0</v>
      </c>
    </row>
    <row collapsed="false" customFormat="false" customHeight="false" hidden="false" ht="14" outlineLevel="0" r="55">
      <c r="A55" s="17" t="s">
        <v>141</v>
      </c>
      <c r="B55" s="17" t="n">
        <v>9994904</v>
      </c>
      <c r="C55" s="18" t="s">
        <v>143</v>
      </c>
      <c r="D55" s="19" t="s">
        <v>144</v>
      </c>
      <c r="E55" s="16" t="n">
        <v>1</v>
      </c>
      <c r="F55" s="20" t="n">
        <v>4.85</v>
      </c>
      <c r="G55" s="21" t="n">
        <f aca="false">F55/E55</f>
        <v>4.85</v>
      </c>
      <c r="H55" s="0" t="n">
        <v>0</v>
      </c>
      <c r="I55" s="22" t="n">
        <f aca="false">$G55*H55</f>
        <v>0</v>
      </c>
      <c r="J55" s="22" t="n">
        <f aca="false">J$4*I55</f>
        <v>0</v>
      </c>
      <c r="K55" s="16" t="n">
        <v>0</v>
      </c>
      <c r="L55" s="22" t="n">
        <f aca="false">$G55*K55</f>
        <v>0</v>
      </c>
      <c r="M55" s="22" t="n">
        <f aca="false">M$4*L55</f>
        <v>0</v>
      </c>
      <c r="N55" s="16" t="n">
        <v>0</v>
      </c>
      <c r="O55" s="23" t="n">
        <f aca="false">$G55*N55</f>
        <v>0</v>
      </c>
      <c r="P55" s="23" t="n">
        <f aca="false">P$4*O55</f>
        <v>0</v>
      </c>
      <c r="Q55" s="16" t="n">
        <v>0</v>
      </c>
      <c r="R55" s="23" t="n">
        <f aca="false">$G55*Q55</f>
        <v>0</v>
      </c>
      <c r="S55" s="23" t="n">
        <f aca="false">S$4*R55</f>
        <v>0</v>
      </c>
      <c r="T55" s="16" t="n">
        <v>0</v>
      </c>
      <c r="U55" s="23" t="n">
        <f aca="false">$G55*T55</f>
        <v>0</v>
      </c>
      <c r="V55" s="23" t="n">
        <f aca="false">V$4*U55</f>
        <v>0</v>
      </c>
      <c r="W55" s="16" t="n">
        <v>1</v>
      </c>
      <c r="X55" s="23" t="n">
        <f aca="false">$G55*W55</f>
        <v>4.85</v>
      </c>
      <c r="Y55" s="23" t="n">
        <f aca="false">Y$4*X55</f>
        <v>9.7</v>
      </c>
      <c r="Z55" s="16" t="n">
        <v>0</v>
      </c>
      <c r="AA55" s="23" t="n">
        <f aca="false">$G55*Z55</f>
        <v>0</v>
      </c>
      <c r="AB55" s="23" t="n">
        <f aca="false">AB$4*AA55</f>
        <v>0</v>
      </c>
      <c r="AC55" s="16" t="n">
        <v>0</v>
      </c>
      <c r="AD55" s="23" t="n">
        <f aca="false">$G55*AC55</f>
        <v>0</v>
      </c>
      <c r="AE55" s="23" t="n">
        <f aca="false">AE$4*AD55</f>
        <v>0</v>
      </c>
      <c r="AF55" s="16" t="n">
        <v>0</v>
      </c>
      <c r="AG55" s="23" t="n">
        <f aca="false">$G55*AF55</f>
        <v>0</v>
      </c>
      <c r="AH55" s="23" t="n">
        <f aca="false">AH$4*AG55</f>
        <v>0</v>
      </c>
      <c r="AI55" s="16" t="n">
        <v>0</v>
      </c>
      <c r="AJ55" s="23" t="n">
        <f aca="false">$G55*AI55</f>
        <v>0</v>
      </c>
      <c r="AK55" s="23" t="n">
        <f aca="false">AK$4*AJ55</f>
        <v>0</v>
      </c>
      <c r="AL55" s="16" t="n">
        <v>0</v>
      </c>
      <c r="AM55" s="23" t="n">
        <f aca="false">$G55*AL55</f>
        <v>0</v>
      </c>
      <c r="AN55" s="23" t="n">
        <f aca="false">AN$4*AM55</f>
        <v>0</v>
      </c>
      <c r="AO55" s="0" t="n">
        <v>0</v>
      </c>
      <c r="AP55" s="23" t="n">
        <f aca="false">$G55*AO55</f>
        <v>0</v>
      </c>
      <c r="AQ55" s="23" t="n">
        <f aca="false">AQ$4*AP55</f>
        <v>0</v>
      </c>
      <c r="AR55" s="16" t="n">
        <v>0</v>
      </c>
      <c r="AS55" s="23" t="n">
        <f aca="false">$G55*AR55</f>
        <v>0</v>
      </c>
      <c r="AT55" s="23" t="n">
        <f aca="false">AT$4*AS55</f>
        <v>0</v>
      </c>
      <c r="AU55" s="16" t="n">
        <v>0</v>
      </c>
      <c r="AV55" s="23" t="n">
        <f aca="false">$G55*AU55</f>
        <v>0</v>
      </c>
      <c r="AW55" s="23" t="n">
        <f aca="false">AW$4*AV55</f>
        <v>0</v>
      </c>
      <c r="AX55" s="16" t="n">
        <v>0</v>
      </c>
      <c r="AY55" s="23" t="n">
        <f aca="false">$G55*AX55</f>
        <v>0</v>
      </c>
      <c r="AZ55" s="23" t="n">
        <f aca="false">AZ$4*AY55</f>
        <v>0</v>
      </c>
      <c r="BA55" s="16" t="n">
        <v>0</v>
      </c>
      <c r="BB55" s="23" t="n">
        <f aca="false">$G55*BA55</f>
        <v>0</v>
      </c>
      <c r="BC55" s="23" t="n">
        <f aca="false">BC$4*BB55</f>
        <v>0</v>
      </c>
      <c r="BD55" s="16" t="n">
        <v>0</v>
      </c>
      <c r="BE55" s="23" t="n">
        <f aca="false">$G55*BD55</f>
        <v>0</v>
      </c>
      <c r="BF55" s="23" t="n">
        <f aca="false">BF$4*BE55</f>
        <v>0</v>
      </c>
      <c r="BG55" s="16" t="n">
        <v>0</v>
      </c>
      <c r="BH55" s="23" t="n">
        <f aca="false">$G55*BG55</f>
        <v>0</v>
      </c>
      <c r="BI55" s="23" t="n">
        <f aca="false">BI$4*BH55</f>
        <v>0</v>
      </c>
      <c r="BJ55" s="16" t="n">
        <v>0</v>
      </c>
      <c r="BK55" s="23" t="n">
        <f aca="false">$G55*BJ55</f>
        <v>0</v>
      </c>
      <c r="BL55" s="23" t="n">
        <f aca="false">BL$4*BK55</f>
        <v>0</v>
      </c>
      <c r="BM55" s="16" t="n">
        <v>0</v>
      </c>
      <c r="BN55" s="23" t="n">
        <f aca="false">$G55*BM55</f>
        <v>0</v>
      </c>
      <c r="BO55" s="23" t="n">
        <f aca="false">BO$4*BN55</f>
        <v>0</v>
      </c>
      <c r="BP55" s="16" t="n">
        <v>0</v>
      </c>
      <c r="BQ55" s="23" t="n">
        <f aca="false">$G55*BP55</f>
        <v>0</v>
      </c>
      <c r="BR55" s="23" t="n">
        <f aca="false">BR$4*BQ55</f>
        <v>0</v>
      </c>
    </row>
    <row collapsed="false" customFormat="false" customHeight="false" hidden="false" ht="14" outlineLevel="0" r="56">
      <c r="A56" s="24" t="s">
        <v>145</v>
      </c>
      <c r="B56" s="24" t="n">
        <v>9321276</v>
      </c>
      <c r="C56" s="25" t="s">
        <v>146</v>
      </c>
      <c r="D56" s="19" t="s">
        <v>147</v>
      </c>
      <c r="E56" s="16" t="n">
        <v>1</v>
      </c>
      <c r="F56" s="20" t="n">
        <v>8.29</v>
      </c>
      <c r="G56" s="21" t="n">
        <f aca="false">F56/E56</f>
        <v>8.29</v>
      </c>
      <c r="H56" s="0" t="n">
        <v>0</v>
      </c>
      <c r="I56" s="22" t="n">
        <f aca="false">$G56*H56</f>
        <v>0</v>
      </c>
      <c r="J56" s="22" t="n">
        <f aca="false">J$4*I56</f>
        <v>0</v>
      </c>
      <c r="K56" s="16" t="n">
        <v>0</v>
      </c>
      <c r="L56" s="22" t="n">
        <f aca="false">$G56*K56</f>
        <v>0</v>
      </c>
      <c r="M56" s="22" t="n">
        <f aca="false">M$4*L56</f>
        <v>0</v>
      </c>
      <c r="N56" s="16" t="n">
        <v>0</v>
      </c>
      <c r="O56" s="23" t="n">
        <f aca="false">$G56*N56</f>
        <v>0</v>
      </c>
      <c r="P56" s="23" t="n">
        <f aca="false">P$4*O56</f>
        <v>0</v>
      </c>
      <c r="Q56" s="16" t="n">
        <v>0</v>
      </c>
      <c r="R56" s="23" t="n">
        <f aca="false">$G56*Q56</f>
        <v>0</v>
      </c>
      <c r="S56" s="23" t="n">
        <f aca="false">S$4*R56</f>
        <v>0</v>
      </c>
      <c r="T56" s="16" t="n">
        <v>0</v>
      </c>
      <c r="U56" s="23" t="n">
        <f aca="false">$G56*T56</f>
        <v>0</v>
      </c>
      <c r="V56" s="23" t="n">
        <f aca="false">V$4*U56</f>
        <v>0</v>
      </c>
      <c r="W56" s="16" t="n">
        <v>0</v>
      </c>
      <c r="X56" s="23" t="n">
        <f aca="false">$G56*W56</f>
        <v>0</v>
      </c>
      <c r="Y56" s="23" t="n">
        <f aca="false">Y$4*X56</f>
        <v>0</v>
      </c>
      <c r="Z56" s="16" t="n">
        <v>0</v>
      </c>
      <c r="AA56" s="23" t="n">
        <f aca="false">$G56*Z56</f>
        <v>0</v>
      </c>
      <c r="AB56" s="23" t="n">
        <f aca="false">AB$4*AA56</f>
        <v>0</v>
      </c>
      <c r="AC56" s="16" t="n">
        <v>0</v>
      </c>
      <c r="AD56" s="23" t="n">
        <f aca="false">$G56*AC56</f>
        <v>0</v>
      </c>
      <c r="AE56" s="23" t="n">
        <f aca="false">AE$4*AD56</f>
        <v>0</v>
      </c>
      <c r="AF56" s="16" t="n">
        <v>1</v>
      </c>
      <c r="AG56" s="23" t="n">
        <f aca="false">$G56*AF56</f>
        <v>8.29</v>
      </c>
      <c r="AH56" s="23" t="n">
        <f aca="false">AH$4*AG56</f>
        <v>165.8</v>
      </c>
      <c r="AI56" s="16" t="n">
        <v>0</v>
      </c>
      <c r="AJ56" s="23" t="n">
        <f aca="false">$G56*AI56</f>
        <v>0</v>
      </c>
      <c r="AK56" s="23" t="n">
        <f aca="false">AK$4*AJ56</f>
        <v>0</v>
      </c>
      <c r="AL56" s="16" t="n">
        <v>0</v>
      </c>
      <c r="AM56" s="23" t="n">
        <f aca="false">$G56*AL56</f>
        <v>0</v>
      </c>
      <c r="AN56" s="23" t="n">
        <f aca="false">AN$4*AM56</f>
        <v>0</v>
      </c>
      <c r="AO56" s="16" t="n">
        <v>0</v>
      </c>
      <c r="AP56" s="23" t="n">
        <f aca="false">$G56*AO56</f>
        <v>0</v>
      </c>
      <c r="AQ56" s="23" t="n">
        <f aca="false">AQ$4*AP56</f>
        <v>0</v>
      </c>
      <c r="AR56" s="0" t="n">
        <v>0</v>
      </c>
      <c r="AS56" s="23" t="n">
        <f aca="false">$G56*AR56</f>
        <v>0</v>
      </c>
      <c r="AT56" s="23" t="n">
        <f aca="false">AT$4*AS56</f>
        <v>0</v>
      </c>
      <c r="AU56" s="0" t="n">
        <v>0</v>
      </c>
      <c r="AV56" s="23" t="n">
        <f aca="false">$G56*AU56</f>
        <v>0</v>
      </c>
      <c r="AW56" s="23" t="n">
        <f aca="false">AW$4*AV56</f>
        <v>0</v>
      </c>
      <c r="AX56" s="0" t="n">
        <v>0</v>
      </c>
      <c r="AY56" s="23" t="n">
        <f aca="false">$G56*AX56</f>
        <v>0</v>
      </c>
      <c r="AZ56" s="23" t="n">
        <f aca="false">AZ$4*AY56</f>
        <v>0</v>
      </c>
      <c r="BA56" s="16" t="n">
        <v>0</v>
      </c>
      <c r="BB56" s="23" t="n">
        <f aca="false">$G56*BA56</f>
        <v>0</v>
      </c>
      <c r="BC56" s="23" t="n">
        <f aca="false">BC$4*BB56</f>
        <v>0</v>
      </c>
      <c r="BD56" s="16" t="n">
        <v>0</v>
      </c>
      <c r="BE56" s="23" t="n">
        <f aca="false">$G56*BD56</f>
        <v>0</v>
      </c>
      <c r="BF56" s="23" t="n">
        <f aca="false">BF$4*BE56</f>
        <v>0</v>
      </c>
      <c r="BG56" s="16" t="n">
        <v>0</v>
      </c>
      <c r="BH56" s="23" t="n">
        <f aca="false">$G56*BG56</f>
        <v>0</v>
      </c>
      <c r="BI56" s="23" t="n">
        <f aca="false">BI$4*BH56</f>
        <v>0</v>
      </c>
      <c r="BJ56" s="0" t="n">
        <v>0</v>
      </c>
      <c r="BK56" s="23" t="n">
        <f aca="false">$G56*BJ56</f>
        <v>0</v>
      </c>
      <c r="BL56" s="23" t="n">
        <f aca="false">BL$4*BK56</f>
        <v>0</v>
      </c>
      <c r="BM56" s="16" t="n">
        <v>0</v>
      </c>
      <c r="BN56" s="23" t="n">
        <f aca="false">$G56*BM56</f>
        <v>0</v>
      </c>
      <c r="BO56" s="23" t="n">
        <f aca="false">BO$4*BN56</f>
        <v>0</v>
      </c>
      <c r="BP56" s="16" t="n">
        <v>0</v>
      </c>
      <c r="BQ56" s="23" t="n">
        <f aca="false">$G56*BP56</f>
        <v>0</v>
      </c>
      <c r="BR56" s="23" t="n">
        <f aca="false">BR$4*BQ56</f>
        <v>0</v>
      </c>
    </row>
    <row collapsed="false" customFormat="false" customHeight="false" hidden="false" ht="14" outlineLevel="0" r="57">
      <c r="A57" s="24" t="s">
        <v>148</v>
      </c>
      <c r="B57" s="24" t="n">
        <v>9321373</v>
      </c>
      <c r="C57" s="25" t="s">
        <v>149</v>
      </c>
      <c r="D57" s="18" t="s">
        <v>150</v>
      </c>
      <c r="E57" s="16" t="n">
        <v>1</v>
      </c>
      <c r="F57" s="20" t="n">
        <v>6.97</v>
      </c>
      <c r="G57" s="21" t="n">
        <f aca="false">F57/E57</f>
        <v>6.97</v>
      </c>
      <c r="H57" s="0" t="n">
        <v>0</v>
      </c>
      <c r="I57" s="22" t="n">
        <f aca="false">$G57*H57</f>
        <v>0</v>
      </c>
      <c r="J57" s="22" t="n">
        <f aca="false">J$4*I57</f>
        <v>0</v>
      </c>
      <c r="K57" s="16" t="n">
        <v>0</v>
      </c>
      <c r="L57" s="22" t="n">
        <f aca="false">$G57*K57</f>
        <v>0</v>
      </c>
      <c r="M57" s="22" t="n">
        <f aca="false">M$4*L57</f>
        <v>0</v>
      </c>
      <c r="N57" s="16" t="n">
        <v>0</v>
      </c>
      <c r="O57" s="23" t="n">
        <f aca="false">$G57*N57</f>
        <v>0</v>
      </c>
      <c r="P57" s="23" t="n">
        <f aca="false">P$4*O57</f>
        <v>0</v>
      </c>
      <c r="Q57" s="16" t="n">
        <v>0</v>
      </c>
      <c r="R57" s="23" t="n">
        <f aca="false">$G57*Q57</f>
        <v>0</v>
      </c>
      <c r="S57" s="23" t="n">
        <f aca="false">S$4*R57</f>
        <v>0</v>
      </c>
      <c r="T57" s="16" t="n">
        <v>0</v>
      </c>
      <c r="U57" s="23" t="n">
        <f aca="false">$G57*T57</f>
        <v>0</v>
      </c>
      <c r="V57" s="23" t="n">
        <f aca="false">V$4*U57</f>
        <v>0</v>
      </c>
      <c r="W57" s="16" t="n">
        <v>0</v>
      </c>
      <c r="X57" s="23" t="n">
        <f aca="false">$G57*W57</f>
        <v>0</v>
      </c>
      <c r="Y57" s="23" t="n">
        <f aca="false">Y$4*X57</f>
        <v>0</v>
      </c>
      <c r="Z57" s="16" t="n">
        <v>0</v>
      </c>
      <c r="AA57" s="23" t="n">
        <f aca="false">$G57*Z57</f>
        <v>0</v>
      </c>
      <c r="AB57" s="23" t="n">
        <f aca="false">AB$4*AA57</f>
        <v>0</v>
      </c>
      <c r="AC57" s="16" t="n">
        <v>0</v>
      </c>
      <c r="AD57" s="23" t="n">
        <f aca="false">$G57*AC57</f>
        <v>0</v>
      </c>
      <c r="AE57" s="23" t="n">
        <f aca="false">AE$4*AD57</f>
        <v>0</v>
      </c>
      <c r="AF57" s="16" t="n">
        <v>0</v>
      </c>
      <c r="AG57" s="23" t="n">
        <f aca="false">$G57*AF57</f>
        <v>0</v>
      </c>
      <c r="AH57" s="23" t="n">
        <f aca="false">AH$4*AG57</f>
        <v>0</v>
      </c>
      <c r="AI57" s="16" t="n">
        <v>1</v>
      </c>
      <c r="AJ57" s="23" t="n">
        <f aca="false">$G57*AI57</f>
        <v>6.97</v>
      </c>
      <c r="AK57" s="23" t="n">
        <f aca="false">AK$4*AJ57</f>
        <v>27.88</v>
      </c>
      <c r="AL57" s="16" t="n">
        <v>0</v>
      </c>
      <c r="AM57" s="23" t="n">
        <f aca="false">$G57*AL57</f>
        <v>0</v>
      </c>
      <c r="AN57" s="23" t="n">
        <f aca="false">AN$4*AM57</f>
        <v>0</v>
      </c>
      <c r="AO57" s="0" t="n">
        <v>0</v>
      </c>
      <c r="AP57" s="23" t="n">
        <f aca="false">$G57*AO57</f>
        <v>0</v>
      </c>
      <c r="AQ57" s="23" t="n">
        <f aca="false">AQ$4*AP57</f>
        <v>0</v>
      </c>
      <c r="AR57" s="16" t="n">
        <v>0</v>
      </c>
      <c r="AS57" s="23" t="n">
        <f aca="false">$G57*AR57</f>
        <v>0</v>
      </c>
      <c r="AT57" s="23" t="n">
        <f aca="false">AT$4*AS57</f>
        <v>0</v>
      </c>
      <c r="AU57" s="16" t="n">
        <v>0</v>
      </c>
      <c r="AV57" s="23" t="n">
        <f aca="false">$G57*AU57</f>
        <v>0</v>
      </c>
      <c r="AW57" s="23" t="n">
        <f aca="false">AW$4*AV57</f>
        <v>0</v>
      </c>
      <c r="AX57" s="16" t="n">
        <v>0</v>
      </c>
      <c r="AY57" s="23" t="n">
        <f aca="false">$G57*AX57</f>
        <v>0</v>
      </c>
      <c r="AZ57" s="23" t="n">
        <f aca="false">AZ$4*AY57</f>
        <v>0</v>
      </c>
      <c r="BA57" s="0" t="n">
        <v>0</v>
      </c>
      <c r="BB57" s="23" t="n">
        <f aca="false">$G57*BA57</f>
        <v>0</v>
      </c>
      <c r="BC57" s="23" t="n">
        <f aca="false">BC$4*BB57</f>
        <v>0</v>
      </c>
      <c r="BD57" s="0" t="n">
        <v>0</v>
      </c>
      <c r="BE57" s="23" t="n">
        <f aca="false">$G57*BD57</f>
        <v>0</v>
      </c>
      <c r="BF57" s="23" t="n">
        <f aca="false">BF$4*BE57</f>
        <v>0</v>
      </c>
      <c r="BG57" s="0" t="n">
        <v>0</v>
      </c>
      <c r="BH57" s="23" t="n">
        <f aca="false">$G57*BG57</f>
        <v>0</v>
      </c>
      <c r="BI57" s="23" t="n">
        <f aca="false">BI$4*BH57</f>
        <v>0</v>
      </c>
      <c r="BJ57" s="16" t="n">
        <v>0</v>
      </c>
      <c r="BK57" s="23" t="n">
        <f aca="false">$G57*BJ57</f>
        <v>0</v>
      </c>
      <c r="BL57" s="23" t="n">
        <f aca="false">BL$4*BK57</f>
        <v>0</v>
      </c>
      <c r="BM57" s="0" t="n">
        <v>0</v>
      </c>
      <c r="BN57" s="23" t="n">
        <f aca="false">$G57*BM57</f>
        <v>0</v>
      </c>
      <c r="BO57" s="23" t="n">
        <f aca="false">BO$4*BN57</f>
        <v>0</v>
      </c>
      <c r="BP57" s="0" t="n">
        <v>0</v>
      </c>
      <c r="BQ57" s="23" t="n">
        <f aca="false">$G57*BP57</f>
        <v>0</v>
      </c>
      <c r="BR57" s="23" t="n">
        <f aca="false">BR$4*BQ57</f>
        <v>0</v>
      </c>
    </row>
    <row collapsed="false" customFormat="false" customHeight="false" hidden="false" ht="14" outlineLevel="0" r="58">
      <c r="A58" s="17" t="s">
        <v>151</v>
      </c>
      <c r="B58" s="17" t="n">
        <v>9755560</v>
      </c>
      <c r="C58" s="18" t="s">
        <v>152</v>
      </c>
      <c r="D58" s="19" t="n">
        <v>4069</v>
      </c>
      <c r="E58" s="16" t="n">
        <v>1</v>
      </c>
      <c r="F58" s="20" t="n">
        <v>0.71</v>
      </c>
      <c r="G58" s="21" t="n">
        <f aca="false">F58/E58</f>
        <v>0.71</v>
      </c>
      <c r="H58" s="0" t="n">
        <v>0</v>
      </c>
      <c r="I58" s="22" t="n">
        <f aca="false">$G58*H58</f>
        <v>0</v>
      </c>
      <c r="J58" s="22" t="n">
        <f aca="false">J$4*I58</f>
        <v>0</v>
      </c>
      <c r="K58" s="16" t="n">
        <v>0</v>
      </c>
      <c r="L58" s="22" t="n">
        <f aca="false">$G58*K58</f>
        <v>0</v>
      </c>
      <c r="M58" s="22" t="n">
        <f aca="false">M$4*L58</f>
        <v>0</v>
      </c>
      <c r="N58" s="16" t="n">
        <v>0</v>
      </c>
      <c r="O58" s="23" t="n">
        <f aca="false">$G58*N58</f>
        <v>0</v>
      </c>
      <c r="P58" s="23" t="n">
        <f aca="false">P$4*O58</f>
        <v>0</v>
      </c>
      <c r="Q58" s="16" t="n">
        <v>0</v>
      </c>
      <c r="R58" s="23" t="n">
        <f aca="false">$G58*Q58</f>
        <v>0</v>
      </c>
      <c r="S58" s="23" t="n">
        <f aca="false">S$4*R58</f>
        <v>0</v>
      </c>
      <c r="T58" s="16" t="n">
        <v>0</v>
      </c>
      <c r="U58" s="23" t="n">
        <f aca="false">$G58*T58</f>
        <v>0</v>
      </c>
      <c r="V58" s="23" t="n">
        <f aca="false">V$4*U58</f>
        <v>0</v>
      </c>
      <c r="W58" s="16" t="n">
        <v>1</v>
      </c>
      <c r="X58" s="23" t="n">
        <f aca="false">$G58*W58</f>
        <v>0.71</v>
      </c>
      <c r="Y58" s="23" t="n">
        <f aca="false">Y$4*X58</f>
        <v>1.42</v>
      </c>
      <c r="Z58" s="16" t="n">
        <v>0</v>
      </c>
      <c r="AA58" s="23" t="n">
        <f aca="false">$G58*Z58</f>
        <v>0</v>
      </c>
      <c r="AB58" s="23" t="n">
        <f aca="false">AB$4*AA58</f>
        <v>0</v>
      </c>
      <c r="AC58" s="16" t="n">
        <v>0</v>
      </c>
      <c r="AD58" s="23" t="n">
        <f aca="false">$G58*AC58</f>
        <v>0</v>
      </c>
      <c r="AE58" s="23" t="n">
        <f aca="false">AE$4*AD58</f>
        <v>0</v>
      </c>
      <c r="AF58" s="16" t="n">
        <v>0</v>
      </c>
      <c r="AG58" s="23" t="n">
        <f aca="false">$G58*AF58</f>
        <v>0</v>
      </c>
      <c r="AH58" s="23" t="n">
        <f aca="false">AH$4*AG58</f>
        <v>0</v>
      </c>
      <c r="AI58" s="16" t="n">
        <v>0</v>
      </c>
      <c r="AJ58" s="23" t="n">
        <f aca="false">$G58*AI58</f>
        <v>0</v>
      </c>
      <c r="AK58" s="23" t="n">
        <f aca="false">AK$4*AJ58</f>
        <v>0</v>
      </c>
      <c r="AL58" s="16" t="n">
        <v>0</v>
      </c>
      <c r="AM58" s="23" t="n">
        <f aca="false">$G58*AL58</f>
        <v>0</v>
      </c>
      <c r="AN58" s="23" t="n">
        <f aca="false">AN$4*AM58</f>
        <v>0</v>
      </c>
      <c r="AO58" s="0" t="n">
        <v>0</v>
      </c>
      <c r="AP58" s="23" t="n">
        <f aca="false">$G58*AO58</f>
        <v>0</v>
      </c>
      <c r="AQ58" s="23" t="n">
        <f aca="false">AQ$4*AP58</f>
        <v>0</v>
      </c>
      <c r="AR58" s="0" t="n">
        <v>0</v>
      </c>
      <c r="AS58" s="23" t="n">
        <f aca="false">$G58*AR58</f>
        <v>0</v>
      </c>
      <c r="AT58" s="23" t="n">
        <f aca="false">AT$4*AS58</f>
        <v>0</v>
      </c>
      <c r="AU58" s="0" t="n">
        <v>0</v>
      </c>
      <c r="AV58" s="23" t="n">
        <f aca="false">$G58*AU58</f>
        <v>0</v>
      </c>
      <c r="AW58" s="23" t="n">
        <f aca="false">AW$4*AV58</f>
        <v>0</v>
      </c>
      <c r="AX58" s="0" t="n">
        <v>0</v>
      </c>
      <c r="AY58" s="23" t="n">
        <f aca="false">$G58*AX58</f>
        <v>0</v>
      </c>
      <c r="AZ58" s="23" t="n">
        <f aca="false">AZ$4*AY58</f>
        <v>0</v>
      </c>
      <c r="BA58" s="16" t="n">
        <v>0</v>
      </c>
      <c r="BB58" s="23" t="n">
        <f aca="false">$G58*BA58</f>
        <v>0</v>
      </c>
      <c r="BC58" s="23" t="n">
        <f aca="false">BC$4*BB58</f>
        <v>0</v>
      </c>
      <c r="BD58" s="16" t="n">
        <v>0</v>
      </c>
      <c r="BE58" s="23" t="n">
        <f aca="false">$G58*BD58</f>
        <v>0</v>
      </c>
      <c r="BF58" s="23" t="n">
        <f aca="false">BF$4*BE58</f>
        <v>0</v>
      </c>
      <c r="BG58" s="16" t="n">
        <v>0</v>
      </c>
      <c r="BH58" s="23" t="n">
        <f aca="false">$G58*BG58</f>
        <v>0</v>
      </c>
      <c r="BI58" s="23" t="n">
        <f aca="false">BI$4*BH58</f>
        <v>0</v>
      </c>
      <c r="BJ58" s="16" t="n">
        <v>0</v>
      </c>
      <c r="BK58" s="23" t="n">
        <f aca="false">$G58*BJ58</f>
        <v>0</v>
      </c>
      <c r="BL58" s="23" t="n">
        <f aca="false">BL$4*BK58</f>
        <v>0</v>
      </c>
      <c r="BM58" s="16" t="n">
        <v>0</v>
      </c>
      <c r="BN58" s="23" t="n">
        <f aca="false">$G58*BM58</f>
        <v>0</v>
      </c>
      <c r="BO58" s="23" t="n">
        <f aca="false">BO$4*BN58</f>
        <v>0</v>
      </c>
      <c r="BP58" s="16" t="n">
        <v>0</v>
      </c>
      <c r="BQ58" s="23" t="n">
        <f aca="false">$G58*BP58</f>
        <v>0</v>
      </c>
      <c r="BR58" s="23" t="n">
        <f aca="false">BR$4*BQ58</f>
        <v>0</v>
      </c>
    </row>
    <row collapsed="false" customFormat="false" customHeight="false" hidden="false" ht="14" outlineLevel="0" r="59">
      <c r="A59" s="17" t="s">
        <v>153</v>
      </c>
      <c r="B59" s="17" t="n">
        <v>1739899</v>
      </c>
      <c r="C59" s="18" t="s">
        <v>154</v>
      </c>
      <c r="D59" s="19" t="n">
        <v>4001</v>
      </c>
      <c r="E59" s="16" t="n">
        <v>1</v>
      </c>
      <c r="F59" s="20" t="n">
        <v>0.28</v>
      </c>
      <c r="G59" s="21" t="n">
        <f aca="false">F59/E59</f>
        <v>0.28</v>
      </c>
      <c r="H59" s="0" t="n">
        <v>0</v>
      </c>
      <c r="I59" s="22" t="n">
        <f aca="false">$G59*H59</f>
        <v>0</v>
      </c>
      <c r="J59" s="22" t="n">
        <f aca="false">J$4*I59</f>
        <v>0</v>
      </c>
      <c r="K59" s="16" t="n">
        <v>0</v>
      </c>
      <c r="L59" s="22" t="n">
        <f aca="false">$G59*K59</f>
        <v>0</v>
      </c>
      <c r="M59" s="22" t="n">
        <f aca="false">M$4*L59</f>
        <v>0</v>
      </c>
      <c r="N59" s="16" t="n">
        <v>0</v>
      </c>
      <c r="O59" s="23" t="n">
        <f aca="false">$G59*N59</f>
        <v>0</v>
      </c>
      <c r="P59" s="23" t="n">
        <f aca="false">P$4*O59</f>
        <v>0</v>
      </c>
      <c r="Q59" s="16" t="n">
        <v>1</v>
      </c>
      <c r="R59" s="23" t="n">
        <f aca="false">$G59*Q59</f>
        <v>0.28</v>
      </c>
      <c r="S59" s="23" t="n">
        <f aca="false">S$4*R59</f>
        <v>0.56</v>
      </c>
      <c r="T59" s="16" t="n">
        <v>0</v>
      </c>
      <c r="U59" s="23" t="n">
        <f aca="false">$G59*T59</f>
        <v>0</v>
      </c>
      <c r="V59" s="23" t="n">
        <f aca="false">V$4*U59</f>
        <v>0</v>
      </c>
      <c r="W59" s="16" t="n">
        <v>0</v>
      </c>
      <c r="X59" s="23" t="n">
        <f aca="false">$G59*W59</f>
        <v>0</v>
      </c>
      <c r="Y59" s="23" t="n">
        <f aca="false">Y$4*X59</f>
        <v>0</v>
      </c>
      <c r="Z59" s="16" t="n">
        <v>0</v>
      </c>
      <c r="AA59" s="23" t="n">
        <f aca="false">$G59*Z59</f>
        <v>0</v>
      </c>
      <c r="AB59" s="23" t="n">
        <f aca="false">AB$4*AA59</f>
        <v>0</v>
      </c>
      <c r="AC59" s="16" t="n">
        <v>0</v>
      </c>
      <c r="AD59" s="23" t="n">
        <f aca="false">$G59*AC59</f>
        <v>0</v>
      </c>
      <c r="AE59" s="23" t="n">
        <f aca="false">AE$4*AD59</f>
        <v>0</v>
      </c>
      <c r="AF59" s="16" t="n">
        <v>0</v>
      </c>
      <c r="AG59" s="23" t="n">
        <f aca="false">$G59*AF59</f>
        <v>0</v>
      </c>
      <c r="AH59" s="23" t="n">
        <f aca="false">AH$4*AG59</f>
        <v>0</v>
      </c>
      <c r="AI59" s="16" t="n">
        <v>0</v>
      </c>
      <c r="AJ59" s="23" t="n">
        <f aca="false">$G59*AI59</f>
        <v>0</v>
      </c>
      <c r="AK59" s="23" t="n">
        <f aca="false">AK$4*AJ59</f>
        <v>0</v>
      </c>
      <c r="AL59" s="16" t="n">
        <v>0</v>
      </c>
      <c r="AM59" s="23" t="n">
        <f aca="false">$G59*AL59</f>
        <v>0</v>
      </c>
      <c r="AN59" s="23" t="n">
        <f aca="false">AN$4*AM59</f>
        <v>0</v>
      </c>
      <c r="AO59" s="16" t="n">
        <v>0</v>
      </c>
      <c r="AP59" s="23" t="n">
        <f aca="false">$G59*AO59</f>
        <v>0</v>
      </c>
      <c r="AQ59" s="23" t="n">
        <f aca="false">AQ$4*AP59</f>
        <v>0</v>
      </c>
      <c r="AR59" s="16" t="n">
        <v>0</v>
      </c>
      <c r="AS59" s="23" t="n">
        <f aca="false">$G59*AR59</f>
        <v>0</v>
      </c>
      <c r="AT59" s="23" t="n">
        <f aca="false">AT$4*AS59</f>
        <v>0</v>
      </c>
      <c r="AU59" s="16" t="n">
        <v>0</v>
      </c>
      <c r="AV59" s="23" t="n">
        <f aca="false">$G59*AU59</f>
        <v>0</v>
      </c>
      <c r="AW59" s="23" t="n">
        <f aca="false">AW$4*AV59</f>
        <v>0</v>
      </c>
      <c r="AX59" s="16" t="n">
        <v>0</v>
      </c>
      <c r="AY59" s="23" t="n">
        <f aca="false">$G59*AX59</f>
        <v>0</v>
      </c>
      <c r="AZ59" s="23" t="n">
        <f aca="false">AZ$4*AY59</f>
        <v>0</v>
      </c>
      <c r="BA59" s="16" t="n">
        <v>0</v>
      </c>
      <c r="BB59" s="23" t="n">
        <f aca="false">$G59*BA59</f>
        <v>0</v>
      </c>
      <c r="BC59" s="23" t="n">
        <f aca="false">BC$4*BB59</f>
        <v>0</v>
      </c>
      <c r="BD59" s="16" t="n">
        <v>0</v>
      </c>
      <c r="BE59" s="23" t="n">
        <f aca="false">$G59*BD59</f>
        <v>0</v>
      </c>
      <c r="BF59" s="23" t="n">
        <f aca="false">BF$4*BE59</f>
        <v>0</v>
      </c>
      <c r="BG59" s="16" t="n">
        <v>0</v>
      </c>
      <c r="BH59" s="23" t="n">
        <f aca="false">$G59*BG59</f>
        <v>0</v>
      </c>
      <c r="BI59" s="23" t="n">
        <f aca="false">BI$4*BH59</f>
        <v>0</v>
      </c>
      <c r="BJ59" s="16" t="n">
        <v>0</v>
      </c>
      <c r="BK59" s="23" t="n">
        <f aca="false">$G59*BJ59</f>
        <v>0</v>
      </c>
      <c r="BL59" s="23" t="n">
        <f aca="false">BL$4*BK59</f>
        <v>0</v>
      </c>
      <c r="BM59" s="16" t="n">
        <v>0</v>
      </c>
      <c r="BN59" s="23" t="n">
        <f aca="false">$G59*BM59</f>
        <v>0</v>
      </c>
      <c r="BO59" s="23" t="n">
        <f aca="false">BO$4*BN59</f>
        <v>0</v>
      </c>
      <c r="BP59" s="16" t="n">
        <v>0</v>
      </c>
      <c r="BQ59" s="23" t="n">
        <f aca="false">$G59*BP59</f>
        <v>0</v>
      </c>
      <c r="BR59" s="23" t="n">
        <f aca="false">BR$4*BQ59</f>
        <v>0</v>
      </c>
    </row>
    <row collapsed="false" customFormat="false" customHeight="false" hidden="false" ht="14" outlineLevel="0" r="60">
      <c r="A60" s="17" t="s">
        <v>155</v>
      </c>
      <c r="B60" s="17" t="n">
        <v>1689852</v>
      </c>
      <c r="C60" s="17" t="s">
        <v>156</v>
      </c>
      <c r="D60" s="19" t="s">
        <v>157</v>
      </c>
      <c r="E60" s="26" t="n">
        <v>1</v>
      </c>
      <c r="F60" s="29" t="n">
        <v>1.25</v>
      </c>
      <c r="G60" s="21" t="n">
        <f aca="false">F60/E60</f>
        <v>1.25</v>
      </c>
      <c r="H60" s="0" t="n">
        <v>1</v>
      </c>
      <c r="I60" s="22" t="n">
        <f aca="false">$G60*H60</f>
        <v>1.25</v>
      </c>
      <c r="J60" s="22" t="n">
        <f aca="false">J$4*I60</f>
        <v>2.5</v>
      </c>
      <c r="K60" s="16" t="n">
        <v>0</v>
      </c>
      <c r="L60" s="22" t="n">
        <f aca="false">$G60*K60</f>
        <v>0</v>
      </c>
      <c r="M60" s="22" t="n">
        <f aca="false">M$4*L60</f>
        <v>0</v>
      </c>
      <c r="N60" s="16" t="n">
        <v>0</v>
      </c>
      <c r="O60" s="23" t="n">
        <f aca="false">$G60*N60</f>
        <v>0</v>
      </c>
      <c r="P60" s="23" t="n">
        <f aca="false">P$4*O60</f>
        <v>0</v>
      </c>
      <c r="Q60" s="16" t="n">
        <v>0</v>
      </c>
      <c r="R60" s="23" t="n">
        <f aca="false">$G60*Q60</f>
        <v>0</v>
      </c>
      <c r="S60" s="23" t="n">
        <f aca="false">S$4*R60</f>
        <v>0</v>
      </c>
      <c r="T60" s="16" t="n">
        <v>0</v>
      </c>
      <c r="U60" s="23" t="n">
        <f aca="false">$G60*T60</f>
        <v>0</v>
      </c>
      <c r="V60" s="23" t="n">
        <f aca="false">V$4*U60</f>
        <v>0</v>
      </c>
      <c r="W60" s="16" t="n">
        <v>0</v>
      </c>
      <c r="X60" s="23" t="n">
        <f aca="false">$G60*W60</f>
        <v>0</v>
      </c>
      <c r="Y60" s="23" t="n">
        <f aca="false">Y$4*X60</f>
        <v>0</v>
      </c>
      <c r="Z60" s="16" t="n">
        <v>2</v>
      </c>
      <c r="AA60" s="23" t="n">
        <f aca="false">$G60*Z60</f>
        <v>2.5</v>
      </c>
      <c r="AB60" s="23" t="n">
        <f aca="false">AB$4*AA60</f>
        <v>5</v>
      </c>
      <c r="AC60" s="16" t="n">
        <v>0</v>
      </c>
      <c r="AD60" s="23" t="n">
        <f aca="false">$G60*AC60</f>
        <v>0</v>
      </c>
      <c r="AE60" s="23" t="n">
        <f aca="false">AE$4*AD60</f>
        <v>0</v>
      </c>
      <c r="AF60" s="16" t="n">
        <v>0</v>
      </c>
      <c r="AG60" s="23" t="n">
        <f aca="false">$G60*AF60</f>
        <v>0</v>
      </c>
      <c r="AH60" s="23" t="n">
        <f aca="false">AH$4*AG60</f>
        <v>0</v>
      </c>
      <c r="AI60" s="16" t="n">
        <v>0</v>
      </c>
      <c r="AJ60" s="23" t="n">
        <f aca="false">$G60*AI60</f>
        <v>0</v>
      </c>
      <c r="AK60" s="23" t="n">
        <f aca="false">AK$4*AJ60</f>
        <v>0</v>
      </c>
      <c r="AL60" s="16" t="n">
        <v>0</v>
      </c>
      <c r="AM60" s="23" t="n">
        <f aca="false">$G60*AL60</f>
        <v>0</v>
      </c>
      <c r="AN60" s="23" t="n">
        <f aca="false">AN$4*AM60</f>
        <v>0</v>
      </c>
      <c r="AO60" s="0" t="n">
        <v>0</v>
      </c>
      <c r="AP60" s="23" t="n">
        <f aca="false">$G60*AO60</f>
        <v>0</v>
      </c>
      <c r="AQ60" s="23" t="n">
        <f aca="false">AQ$4*AP60</f>
        <v>0</v>
      </c>
      <c r="AR60" s="0" t="n">
        <v>0</v>
      </c>
      <c r="AS60" s="23" t="n">
        <f aca="false">$G60*AR60</f>
        <v>0</v>
      </c>
      <c r="AT60" s="23" t="n">
        <f aca="false">AT$4*AS60</f>
        <v>0</v>
      </c>
      <c r="AU60" s="0" t="n">
        <v>0</v>
      </c>
      <c r="AV60" s="23" t="n">
        <f aca="false">$G60*AU60</f>
        <v>0</v>
      </c>
      <c r="AW60" s="23" t="n">
        <f aca="false">AW$4*AV60</f>
        <v>0</v>
      </c>
      <c r="AX60" s="0" t="n">
        <v>0</v>
      </c>
      <c r="AY60" s="23" t="n">
        <f aca="false">$G60*AX60</f>
        <v>0</v>
      </c>
      <c r="AZ60" s="23" t="n">
        <f aca="false">AZ$4*AY60</f>
        <v>0</v>
      </c>
      <c r="BA60" s="0" t="n">
        <v>0</v>
      </c>
      <c r="BB60" s="23" t="n">
        <f aca="false">$G60*BA60</f>
        <v>0</v>
      </c>
      <c r="BC60" s="23" t="n">
        <f aca="false">BC$4*BB60</f>
        <v>0</v>
      </c>
      <c r="BD60" s="0" t="n">
        <v>0</v>
      </c>
      <c r="BE60" s="23" t="n">
        <f aca="false">$G60*BD60</f>
        <v>0</v>
      </c>
      <c r="BF60" s="23" t="n">
        <f aca="false">BF$4*BE60</f>
        <v>0</v>
      </c>
      <c r="BG60" s="0" t="n">
        <v>0</v>
      </c>
      <c r="BH60" s="23" t="n">
        <f aca="false">$G60*BG60</f>
        <v>0</v>
      </c>
      <c r="BI60" s="23" t="n">
        <f aca="false">BI$4*BH60</f>
        <v>0</v>
      </c>
      <c r="BJ60" s="0" t="n">
        <v>0</v>
      </c>
      <c r="BK60" s="23" t="n">
        <f aca="false">$G60*BJ60</f>
        <v>0</v>
      </c>
      <c r="BL60" s="23" t="n">
        <f aca="false">BL$4*BK60</f>
        <v>0</v>
      </c>
      <c r="BM60" s="0" t="n">
        <v>0</v>
      </c>
      <c r="BN60" s="23" t="n">
        <f aca="false">$G60*BM60</f>
        <v>0</v>
      </c>
      <c r="BO60" s="23" t="n">
        <f aca="false">BO$4*BN60</f>
        <v>0</v>
      </c>
      <c r="BP60" s="0" t="n">
        <v>0</v>
      </c>
      <c r="BQ60" s="23" t="n">
        <f aca="false">$G60*BP60</f>
        <v>0</v>
      </c>
      <c r="BR60" s="23" t="n">
        <f aca="false">BR$4*BQ60</f>
        <v>0</v>
      </c>
    </row>
    <row collapsed="false" customFormat="false" customHeight="false" hidden="false" ht="14" outlineLevel="0" r="61">
      <c r="A61" s="24" t="s">
        <v>158</v>
      </c>
      <c r="B61" s="24" t="n">
        <v>1611856</v>
      </c>
      <c r="C61" s="25" t="s">
        <v>159</v>
      </c>
      <c r="D61" s="19" t="s">
        <v>160</v>
      </c>
      <c r="E61" s="16" t="n">
        <v>1</v>
      </c>
      <c r="F61" s="20" t="n">
        <v>0.4</v>
      </c>
      <c r="G61" s="21" t="n">
        <f aca="false">F61/E61</f>
        <v>0.4</v>
      </c>
      <c r="H61" s="0" t="n">
        <v>0</v>
      </c>
      <c r="I61" s="22" t="n">
        <f aca="false">$G61*H61</f>
        <v>0</v>
      </c>
      <c r="J61" s="22" t="n">
        <f aca="false">J$4*I61</f>
        <v>0</v>
      </c>
      <c r="K61" s="16" t="n">
        <v>0</v>
      </c>
      <c r="L61" s="22" t="n">
        <f aca="false">$G61*K61</f>
        <v>0</v>
      </c>
      <c r="M61" s="22" t="n">
        <f aca="false">M$4*L61</f>
        <v>0</v>
      </c>
      <c r="N61" s="16" t="n">
        <v>0</v>
      </c>
      <c r="O61" s="23" t="n">
        <f aca="false">$G61*N61</f>
        <v>0</v>
      </c>
      <c r="P61" s="23" t="n">
        <f aca="false">P$4*O61</f>
        <v>0</v>
      </c>
      <c r="Q61" s="16" t="n">
        <v>0</v>
      </c>
      <c r="R61" s="23" t="n">
        <f aca="false">$G61*Q61</f>
        <v>0</v>
      </c>
      <c r="S61" s="23" t="n">
        <f aca="false">S$4*R61</f>
        <v>0</v>
      </c>
      <c r="T61" s="16" t="n">
        <v>0</v>
      </c>
      <c r="U61" s="23" t="n">
        <f aca="false">$G61*T61</f>
        <v>0</v>
      </c>
      <c r="V61" s="23" t="n">
        <f aca="false">V$4*U61</f>
        <v>0</v>
      </c>
      <c r="W61" s="16" t="n">
        <v>0</v>
      </c>
      <c r="X61" s="23" t="n">
        <f aca="false">$G61*W61</f>
        <v>0</v>
      </c>
      <c r="Y61" s="23" t="n">
        <f aca="false">Y$4*X61</f>
        <v>0</v>
      </c>
      <c r="Z61" s="16" t="n">
        <v>0</v>
      </c>
      <c r="AA61" s="23" t="n">
        <f aca="false">$G61*Z61</f>
        <v>0</v>
      </c>
      <c r="AB61" s="23" t="n">
        <f aca="false">AB$4*AA61</f>
        <v>0</v>
      </c>
      <c r="AC61" s="16" t="n">
        <v>0</v>
      </c>
      <c r="AD61" s="23" t="n">
        <f aca="false">$G61*AC61</f>
        <v>0</v>
      </c>
      <c r="AE61" s="23" t="n">
        <f aca="false">AE$4*AD61</f>
        <v>0</v>
      </c>
      <c r="AF61" s="16" t="n">
        <v>1</v>
      </c>
      <c r="AG61" s="23" t="n">
        <f aca="false">$G61*AF61</f>
        <v>0.4</v>
      </c>
      <c r="AH61" s="23" t="n">
        <f aca="false">AH$4*AG61</f>
        <v>8</v>
      </c>
      <c r="AI61" s="16" t="n">
        <v>1</v>
      </c>
      <c r="AJ61" s="23" t="n">
        <f aca="false">$G61*AI61</f>
        <v>0.4</v>
      </c>
      <c r="AK61" s="23" t="n">
        <f aca="false">AK$4*AJ61</f>
        <v>1.6</v>
      </c>
      <c r="AL61" s="16" t="n">
        <v>0</v>
      </c>
      <c r="AM61" s="23" t="n">
        <f aca="false">$G61*AL61</f>
        <v>0</v>
      </c>
      <c r="AN61" s="23" t="n">
        <f aca="false">AN$4*AM61</f>
        <v>0</v>
      </c>
      <c r="AO61" s="0" t="n">
        <v>0</v>
      </c>
      <c r="AP61" s="23" t="n">
        <f aca="false">$G61*AO61</f>
        <v>0</v>
      </c>
      <c r="AQ61" s="23" t="n">
        <f aca="false">AQ$4*AP61</f>
        <v>0</v>
      </c>
      <c r="AR61" s="16" t="n">
        <v>0</v>
      </c>
      <c r="AS61" s="23" t="n">
        <f aca="false">$G61*AR61</f>
        <v>0</v>
      </c>
      <c r="AT61" s="23" t="n">
        <f aca="false">AT$4*AS61</f>
        <v>0</v>
      </c>
      <c r="AU61" s="16" t="n">
        <v>0</v>
      </c>
      <c r="AV61" s="23" t="n">
        <f aca="false">$G61*AU61</f>
        <v>0</v>
      </c>
      <c r="AW61" s="23" t="n">
        <f aca="false">AW$4*AV61</f>
        <v>0</v>
      </c>
      <c r="AX61" s="16" t="n">
        <v>0</v>
      </c>
      <c r="AY61" s="23" t="n">
        <f aca="false">$G61*AX61</f>
        <v>0</v>
      </c>
      <c r="AZ61" s="23" t="n">
        <f aca="false">AZ$4*AY61</f>
        <v>0</v>
      </c>
      <c r="BA61" s="16" t="n">
        <v>0</v>
      </c>
      <c r="BB61" s="23" t="n">
        <f aca="false">$G61*BA61</f>
        <v>0</v>
      </c>
      <c r="BC61" s="23" t="n">
        <f aca="false">BC$4*BB61</f>
        <v>0</v>
      </c>
      <c r="BD61" s="16" t="n">
        <v>0</v>
      </c>
      <c r="BE61" s="23" t="n">
        <f aca="false">$G61*BD61</f>
        <v>0</v>
      </c>
      <c r="BF61" s="23" t="n">
        <f aca="false">BF$4*BE61</f>
        <v>0</v>
      </c>
      <c r="BG61" s="16" t="n">
        <v>0</v>
      </c>
      <c r="BH61" s="23" t="n">
        <f aca="false">$G61*BG61</f>
        <v>0</v>
      </c>
      <c r="BI61" s="23" t="n">
        <f aca="false">BI$4*BH61</f>
        <v>0</v>
      </c>
      <c r="BJ61" s="16" t="n">
        <v>0</v>
      </c>
      <c r="BK61" s="23" t="n">
        <f aca="false">$G61*BJ61</f>
        <v>0</v>
      </c>
      <c r="BL61" s="23" t="n">
        <f aca="false">BL$4*BK61</f>
        <v>0</v>
      </c>
      <c r="BM61" s="16" t="n">
        <v>0</v>
      </c>
      <c r="BN61" s="23" t="n">
        <f aca="false">$G61*BM61</f>
        <v>0</v>
      </c>
      <c r="BO61" s="23" t="n">
        <f aca="false">BO$4*BN61</f>
        <v>0</v>
      </c>
      <c r="BP61" s="16" t="n">
        <v>0</v>
      </c>
      <c r="BQ61" s="23" t="n">
        <f aca="false">$G61*BP61</f>
        <v>0</v>
      </c>
      <c r="BR61" s="23" t="n">
        <f aca="false">BR$4*BQ61</f>
        <v>0</v>
      </c>
    </row>
    <row collapsed="false" customFormat="false" customHeight="false" hidden="false" ht="14" outlineLevel="0" r="62">
      <c r="A62" s="24" t="s">
        <v>161</v>
      </c>
      <c r="B62" s="27"/>
      <c r="C62" s="28"/>
      <c r="D62" s="18"/>
      <c r="E62" s="26" t="n">
        <v>1</v>
      </c>
      <c r="F62" s="20" t="n">
        <v>0</v>
      </c>
      <c r="G62" s="21" t="n">
        <f aca="false">F62/E62</f>
        <v>0</v>
      </c>
      <c r="H62" s="0" t="n">
        <v>0</v>
      </c>
      <c r="I62" s="22" t="n">
        <f aca="false">$G62*H62</f>
        <v>0</v>
      </c>
      <c r="J62" s="22" t="n">
        <f aca="false">J$4*I62</f>
        <v>0</v>
      </c>
      <c r="K62" s="16" t="n">
        <v>0</v>
      </c>
      <c r="L62" s="22" t="n">
        <f aca="false">$G62*K62</f>
        <v>0</v>
      </c>
      <c r="M62" s="22" t="n">
        <f aca="false">M$4*L62</f>
        <v>0</v>
      </c>
      <c r="N62" s="16" t="n">
        <v>0</v>
      </c>
      <c r="O62" s="23" t="n">
        <f aca="false">$G62*N62</f>
        <v>0</v>
      </c>
      <c r="P62" s="23" t="n">
        <f aca="false">P$4*O62</f>
        <v>0</v>
      </c>
      <c r="Q62" s="16" t="n">
        <v>3</v>
      </c>
      <c r="R62" s="23" t="n">
        <f aca="false">$G62*Q62</f>
        <v>0</v>
      </c>
      <c r="S62" s="23" t="n">
        <f aca="false">S$4*R62</f>
        <v>0</v>
      </c>
      <c r="T62" s="16" t="n">
        <v>0</v>
      </c>
      <c r="U62" s="23" t="n">
        <f aca="false">$G62*T62</f>
        <v>0</v>
      </c>
      <c r="V62" s="23" t="n">
        <f aca="false">V$4*U62</f>
        <v>0</v>
      </c>
      <c r="W62" s="16" t="n">
        <v>0</v>
      </c>
      <c r="X62" s="23" t="n">
        <f aca="false">$G62*W62</f>
        <v>0</v>
      </c>
      <c r="Y62" s="23" t="n">
        <f aca="false">Y$4*X62</f>
        <v>0</v>
      </c>
      <c r="Z62" s="16" t="n">
        <v>0</v>
      </c>
      <c r="AA62" s="23" t="n">
        <f aca="false">$G62*Z62</f>
        <v>0</v>
      </c>
      <c r="AB62" s="23" t="n">
        <f aca="false">AB$4*AA62</f>
        <v>0</v>
      </c>
      <c r="AC62" s="16" t="n">
        <v>0</v>
      </c>
      <c r="AD62" s="23" t="n">
        <f aca="false">$G62*AC62</f>
        <v>0</v>
      </c>
      <c r="AE62" s="23" t="n">
        <f aca="false">AE$4*AD62</f>
        <v>0</v>
      </c>
      <c r="AF62" s="16" t="n">
        <v>0</v>
      </c>
      <c r="AG62" s="23" t="n">
        <f aca="false">$G62*AF62</f>
        <v>0</v>
      </c>
      <c r="AH62" s="23" t="n">
        <f aca="false">AH$4*AG62</f>
        <v>0</v>
      </c>
      <c r="AI62" s="16" t="n">
        <v>0</v>
      </c>
      <c r="AJ62" s="23" t="n">
        <f aca="false">$G62*AI62</f>
        <v>0</v>
      </c>
      <c r="AK62" s="23" t="n">
        <f aca="false">AK$4*AJ62</f>
        <v>0</v>
      </c>
      <c r="AL62" s="16" t="n">
        <v>0</v>
      </c>
      <c r="AM62" s="23" t="n">
        <f aca="false">$G62*AL62</f>
        <v>0</v>
      </c>
      <c r="AN62" s="23" t="n">
        <f aca="false">AN$4*AM62</f>
        <v>0</v>
      </c>
      <c r="AO62" s="16" t="n">
        <v>0</v>
      </c>
      <c r="AP62" s="23" t="n">
        <f aca="false">$G62*AO62</f>
        <v>0</v>
      </c>
      <c r="AQ62" s="23" t="n">
        <f aca="false">AQ$4*AP62</f>
        <v>0</v>
      </c>
      <c r="AR62" s="0" t="n">
        <v>0</v>
      </c>
      <c r="AS62" s="23" t="n">
        <f aca="false">$G62*AR62</f>
        <v>0</v>
      </c>
      <c r="AT62" s="23" t="n">
        <f aca="false">AT$4*AS62</f>
        <v>0</v>
      </c>
      <c r="AU62" s="0" t="n">
        <v>0</v>
      </c>
      <c r="AV62" s="23" t="n">
        <f aca="false">$G62*AU62</f>
        <v>0</v>
      </c>
      <c r="AW62" s="23" t="n">
        <f aca="false">AW$4*AV62</f>
        <v>0</v>
      </c>
      <c r="AX62" s="0" t="n">
        <v>0</v>
      </c>
      <c r="AY62" s="23" t="n">
        <f aca="false">$G62*AX62</f>
        <v>0</v>
      </c>
      <c r="AZ62" s="23" t="n">
        <f aca="false">AZ$4*AY62</f>
        <v>0</v>
      </c>
      <c r="BA62" s="16" t="n">
        <v>0</v>
      </c>
      <c r="BB62" s="23" t="n">
        <f aca="false">$G62*BA62</f>
        <v>0</v>
      </c>
      <c r="BC62" s="23" t="n">
        <f aca="false">BC$4*BB62</f>
        <v>0</v>
      </c>
      <c r="BD62" s="16" t="n">
        <v>0</v>
      </c>
      <c r="BE62" s="23" t="n">
        <f aca="false">$G62*BD62</f>
        <v>0</v>
      </c>
      <c r="BF62" s="23" t="n">
        <f aca="false">BF$4*BE62</f>
        <v>0</v>
      </c>
      <c r="BG62" s="16" t="n">
        <v>0</v>
      </c>
      <c r="BH62" s="23" t="n">
        <f aca="false">$G62*BG62</f>
        <v>0</v>
      </c>
      <c r="BI62" s="23" t="n">
        <f aca="false">BI$4*BH62</f>
        <v>0</v>
      </c>
      <c r="BJ62" s="16" t="n">
        <v>0</v>
      </c>
      <c r="BK62" s="23" t="n">
        <f aca="false">$G62*BJ62</f>
        <v>0</v>
      </c>
      <c r="BL62" s="23" t="n">
        <f aca="false">BL$4*BK62</f>
        <v>0</v>
      </c>
      <c r="BM62" s="16" t="n">
        <v>0</v>
      </c>
      <c r="BN62" s="23" t="n">
        <f aca="false">$G62*BM62</f>
        <v>0</v>
      </c>
      <c r="BO62" s="23" t="n">
        <f aca="false">BO$4*BN62</f>
        <v>0</v>
      </c>
      <c r="BP62" s="16" t="n">
        <v>0</v>
      </c>
      <c r="BQ62" s="23" t="n">
        <f aca="false">$G62*BP62</f>
        <v>0</v>
      </c>
      <c r="BR62" s="23" t="n">
        <f aca="false">BR$4*BQ62</f>
        <v>0</v>
      </c>
    </row>
    <row collapsed="false" customFormat="false" customHeight="false" hidden="false" ht="14" outlineLevel="0" r="63">
      <c r="A63" s="17" t="s">
        <v>162</v>
      </c>
      <c r="B63" s="17" t="n">
        <v>9341773</v>
      </c>
      <c r="C63" s="18" t="s">
        <v>163</v>
      </c>
      <c r="D63" s="19" t="n">
        <v>33</v>
      </c>
      <c r="E63" s="16" t="n">
        <v>50</v>
      </c>
      <c r="F63" s="20" t="n">
        <f aca="false">50*0.042</f>
        <v>2.1</v>
      </c>
      <c r="G63" s="21" t="n">
        <f aca="false">F63/E63</f>
        <v>0.042</v>
      </c>
      <c r="H63" s="0" t="n">
        <v>1</v>
      </c>
      <c r="I63" s="22" t="n">
        <f aca="false">$G63*H63</f>
        <v>0.042</v>
      </c>
      <c r="J63" s="22" t="n">
        <f aca="false">J$4*I63</f>
        <v>0.084</v>
      </c>
      <c r="K63" s="16" t="n">
        <v>0</v>
      </c>
      <c r="L63" s="22" t="n">
        <f aca="false">$G63*K63</f>
        <v>0</v>
      </c>
      <c r="M63" s="22" t="n">
        <f aca="false">M$4*L63</f>
        <v>0</v>
      </c>
      <c r="N63" s="16" t="n">
        <v>0</v>
      </c>
      <c r="O63" s="23" t="n">
        <f aca="false">$G63*N63</f>
        <v>0</v>
      </c>
      <c r="P63" s="23" t="n">
        <f aca="false">P$4*O63</f>
        <v>0</v>
      </c>
      <c r="Q63" s="16" t="n">
        <v>0</v>
      </c>
      <c r="R63" s="23" t="n">
        <f aca="false">$G63*Q63</f>
        <v>0</v>
      </c>
      <c r="S63" s="23" t="n">
        <f aca="false">S$4*R63</f>
        <v>0</v>
      </c>
      <c r="T63" s="16" t="n">
        <v>0</v>
      </c>
      <c r="U63" s="23" t="n">
        <f aca="false">$G63*T63</f>
        <v>0</v>
      </c>
      <c r="V63" s="23" t="n">
        <f aca="false">V$4*U63</f>
        <v>0</v>
      </c>
      <c r="W63" s="16" t="n">
        <v>0</v>
      </c>
      <c r="X63" s="23" t="n">
        <f aca="false">$G63*W63</f>
        <v>0</v>
      </c>
      <c r="Y63" s="23" t="n">
        <f aca="false">Y$4*X63</f>
        <v>0</v>
      </c>
      <c r="Z63" s="16" t="n">
        <v>0</v>
      </c>
      <c r="AA63" s="23" t="n">
        <f aca="false">$G63*Z63</f>
        <v>0</v>
      </c>
      <c r="AB63" s="23" t="n">
        <f aca="false">AB$4*AA63</f>
        <v>0</v>
      </c>
      <c r="AC63" s="16" t="n">
        <v>0</v>
      </c>
      <c r="AD63" s="23" t="n">
        <f aca="false">$G63*AC63</f>
        <v>0</v>
      </c>
      <c r="AE63" s="23" t="n">
        <f aca="false">AE$4*AD63</f>
        <v>0</v>
      </c>
      <c r="AF63" s="16" t="n">
        <v>0</v>
      </c>
      <c r="AG63" s="23" t="n">
        <f aca="false">$G63*AF63</f>
        <v>0</v>
      </c>
      <c r="AH63" s="23" t="n">
        <f aca="false">AH$4*AG63</f>
        <v>0</v>
      </c>
      <c r="AI63" s="16" t="n">
        <v>0</v>
      </c>
      <c r="AJ63" s="23" t="n">
        <f aca="false">$G63*AI63</f>
        <v>0</v>
      </c>
      <c r="AK63" s="23" t="n">
        <f aca="false">AK$4*AJ63</f>
        <v>0</v>
      </c>
      <c r="AL63" s="16" t="n">
        <v>0</v>
      </c>
      <c r="AM63" s="23" t="n">
        <f aca="false">$G63*AL63</f>
        <v>0</v>
      </c>
      <c r="AN63" s="23" t="n">
        <f aca="false">AN$4*AM63</f>
        <v>0</v>
      </c>
      <c r="AO63" s="0" t="n">
        <v>0</v>
      </c>
      <c r="AP63" s="23" t="n">
        <f aca="false">$G63*AO63</f>
        <v>0</v>
      </c>
      <c r="AQ63" s="23" t="n">
        <f aca="false">AQ$4*AP63</f>
        <v>0</v>
      </c>
      <c r="AR63" s="16" t="n">
        <v>0</v>
      </c>
      <c r="AS63" s="23" t="n">
        <f aca="false">$G63*AR63</f>
        <v>0</v>
      </c>
      <c r="AT63" s="23" t="n">
        <f aca="false">AT$4*AS63</f>
        <v>0</v>
      </c>
      <c r="AU63" s="16" t="n">
        <v>0</v>
      </c>
      <c r="AV63" s="23" t="n">
        <f aca="false">$G63*AU63</f>
        <v>0</v>
      </c>
      <c r="AW63" s="23" t="n">
        <f aca="false">AW$4*AV63</f>
        <v>0</v>
      </c>
      <c r="AX63" s="16" t="n">
        <v>0</v>
      </c>
      <c r="AY63" s="23" t="n">
        <f aca="false">$G63*AX63</f>
        <v>0</v>
      </c>
      <c r="AZ63" s="23" t="n">
        <f aca="false">AZ$4*AY63</f>
        <v>0</v>
      </c>
      <c r="BA63" s="0" t="n">
        <v>0</v>
      </c>
      <c r="BB63" s="23" t="n">
        <f aca="false">$G63*BA63</f>
        <v>0</v>
      </c>
      <c r="BC63" s="23" t="n">
        <f aca="false">BC$4*BB63</f>
        <v>0</v>
      </c>
      <c r="BD63" s="0" t="n">
        <v>0</v>
      </c>
      <c r="BE63" s="23" t="n">
        <f aca="false">$G63*BD63</f>
        <v>0</v>
      </c>
      <c r="BF63" s="23" t="n">
        <f aca="false">BF$4*BE63</f>
        <v>0</v>
      </c>
      <c r="BG63" s="0" t="n">
        <v>0</v>
      </c>
      <c r="BH63" s="23" t="n">
        <f aca="false">$G63*BG63</f>
        <v>0</v>
      </c>
      <c r="BI63" s="23" t="n">
        <f aca="false">BI$4*BH63</f>
        <v>0</v>
      </c>
      <c r="BJ63" s="16" t="n">
        <v>0</v>
      </c>
      <c r="BK63" s="23" t="n">
        <f aca="false">$G63*BJ63</f>
        <v>0</v>
      </c>
      <c r="BL63" s="23" t="n">
        <f aca="false">BL$4*BK63</f>
        <v>0</v>
      </c>
      <c r="BM63" s="0" t="n">
        <v>0</v>
      </c>
      <c r="BN63" s="23" t="n">
        <f aca="false">$G63*BM63</f>
        <v>0</v>
      </c>
      <c r="BO63" s="23" t="n">
        <f aca="false">BO$4*BN63</f>
        <v>0</v>
      </c>
      <c r="BP63" s="0" t="n">
        <v>0</v>
      </c>
      <c r="BQ63" s="23" t="n">
        <f aca="false">$G63*BP63</f>
        <v>0</v>
      </c>
      <c r="BR63" s="23" t="n">
        <f aca="false">BR$4*BQ63</f>
        <v>0</v>
      </c>
    </row>
    <row collapsed="false" customFormat="false" customHeight="false" hidden="false" ht="14" outlineLevel="0" r="64">
      <c r="A64" s="17" t="s">
        <v>162</v>
      </c>
      <c r="B64" s="17" t="n">
        <v>1652641</v>
      </c>
      <c r="C64" s="18" t="s">
        <v>164</v>
      </c>
      <c r="D64" s="19" t="n">
        <v>100</v>
      </c>
      <c r="E64" s="16" t="n">
        <v>1</v>
      </c>
      <c r="F64" s="29" t="n">
        <v>0.098</v>
      </c>
      <c r="G64" s="21" t="n">
        <f aca="false">F64/E64</f>
        <v>0.098</v>
      </c>
      <c r="H64" s="0" t="n">
        <v>25</v>
      </c>
      <c r="I64" s="22" t="n">
        <f aca="false">$G64*H64</f>
        <v>2.45</v>
      </c>
      <c r="J64" s="22" t="n">
        <f aca="false">J$4*I64</f>
        <v>4.9</v>
      </c>
      <c r="K64" s="16" t="n">
        <v>2</v>
      </c>
      <c r="L64" s="22" t="n">
        <f aca="false">$G64*K64</f>
        <v>0.196</v>
      </c>
      <c r="M64" s="22" t="n">
        <f aca="false">M$4*L64</f>
        <v>0.392</v>
      </c>
      <c r="N64" s="16" t="n">
        <v>0</v>
      </c>
      <c r="O64" s="23" t="n">
        <f aca="false">$G64*N64</f>
        <v>0</v>
      </c>
      <c r="P64" s="23" t="n">
        <f aca="false">P$4*O64</f>
        <v>0</v>
      </c>
      <c r="Q64" s="16" t="n">
        <v>0</v>
      </c>
      <c r="R64" s="23" t="n">
        <f aca="false">$G64*Q64</f>
        <v>0</v>
      </c>
      <c r="S64" s="23" t="n">
        <f aca="false">S$4*R64</f>
        <v>0</v>
      </c>
      <c r="T64" s="16" t="n">
        <v>0</v>
      </c>
      <c r="U64" s="23" t="n">
        <f aca="false">$G64*T64</f>
        <v>0</v>
      </c>
      <c r="V64" s="23" t="n">
        <f aca="false">V$4*U64</f>
        <v>0</v>
      </c>
      <c r="W64" s="16" t="n">
        <v>0</v>
      </c>
      <c r="X64" s="23" t="n">
        <f aca="false">$G64*W64</f>
        <v>0</v>
      </c>
      <c r="Y64" s="23" t="n">
        <f aca="false">Y$4*X64</f>
        <v>0</v>
      </c>
      <c r="Z64" s="16" t="n">
        <v>0</v>
      </c>
      <c r="AA64" s="23" t="n">
        <f aca="false">$G64*Z64</f>
        <v>0</v>
      </c>
      <c r="AB64" s="23" t="n">
        <f aca="false">AB$4*AA64</f>
        <v>0</v>
      </c>
      <c r="AC64" s="16" t="n">
        <v>0</v>
      </c>
      <c r="AD64" s="23" t="n">
        <f aca="false">$G64*AC64</f>
        <v>0</v>
      </c>
      <c r="AE64" s="23" t="n">
        <f aca="false">AE$4*AD64</f>
        <v>0</v>
      </c>
      <c r="AF64" s="16" t="n">
        <v>0</v>
      </c>
      <c r="AG64" s="23" t="n">
        <f aca="false">$G64*AF64</f>
        <v>0</v>
      </c>
      <c r="AH64" s="23" t="n">
        <f aca="false">AH$4*AG64</f>
        <v>0</v>
      </c>
      <c r="AI64" s="16" t="n">
        <v>0</v>
      </c>
      <c r="AJ64" s="23" t="n">
        <f aca="false">$G64*AI64</f>
        <v>0</v>
      </c>
      <c r="AK64" s="23" t="n">
        <f aca="false">AK$4*AJ64</f>
        <v>0</v>
      </c>
      <c r="AL64" s="16" t="n">
        <v>0</v>
      </c>
      <c r="AM64" s="23" t="n">
        <f aca="false">$G64*AL64</f>
        <v>0</v>
      </c>
      <c r="AN64" s="23" t="n">
        <f aca="false">AN$4*AM64</f>
        <v>0</v>
      </c>
      <c r="AO64" s="0" t="n">
        <v>0</v>
      </c>
      <c r="AP64" s="23" t="n">
        <f aca="false">$G64*AO64</f>
        <v>0</v>
      </c>
      <c r="AQ64" s="23" t="n">
        <f aca="false">AQ$4*AP64</f>
        <v>0</v>
      </c>
      <c r="AR64" s="0" t="n">
        <v>0</v>
      </c>
      <c r="AS64" s="23" t="n">
        <f aca="false">$G64*AR64</f>
        <v>0</v>
      </c>
      <c r="AT64" s="23" t="n">
        <f aca="false">AT$4*AS64</f>
        <v>0</v>
      </c>
      <c r="AU64" s="0" t="n">
        <v>0</v>
      </c>
      <c r="AV64" s="23" t="n">
        <f aca="false">$G64*AU64</f>
        <v>0</v>
      </c>
      <c r="AW64" s="23" t="n">
        <f aca="false">AW$4*AV64</f>
        <v>0</v>
      </c>
      <c r="AX64" s="0" t="n">
        <v>0</v>
      </c>
      <c r="AY64" s="23" t="n">
        <f aca="false">$G64*AX64</f>
        <v>0</v>
      </c>
      <c r="AZ64" s="23" t="n">
        <f aca="false">AZ$4*AY64</f>
        <v>0</v>
      </c>
      <c r="BA64" s="16" t="n">
        <v>0</v>
      </c>
      <c r="BB64" s="23" t="n">
        <f aca="false">$G64*BA64</f>
        <v>0</v>
      </c>
      <c r="BC64" s="23" t="n">
        <f aca="false">BC$4*BB64</f>
        <v>0</v>
      </c>
      <c r="BD64" s="16" t="n">
        <v>0</v>
      </c>
      <c r="BE64" s="23" t="n">
        <f aca="false">$G64*BD64</f>
        <v>0</v>
      </c>
      <c r="BF64" s="23" t="n">
        <f aca="false">BF$4*BE64</f>
        <v>0</v>
      </c>
      <c r="BG64" s="16" t="n">
        <v>0</v>
      </c>
      <c r="BH64" s="23" t="n">
        <f aca="false">$G64*BG64</f>
        <v>0</v>
      </c>
      <c r="BI64" s="23" t="n">
        <f aca="false">BI$4*BH64</f>
        <v>0</v>
      </c>
      <c r="BJ64" s="0" t="n">
        <v>0</v>
      </c>
      <c r="BK64" s="23" t="n">
        <f aca="false">$G64*BJ64</f>
        <v>0</v>
      </c>
      <c r="BL64" s="23" t="n">
        <f aca="false">BL$4*BK64</f>
        <v>0</v>
      </c>
      <c r="BM64" s="16" t="n">
        <v>0</v>
      </c>
      <c r="BN64" s="23" t="n">
        <f aca="false">$G64*BM64</f>
        <v>0</v>
      </c>
      <c r="BO64" s="23" t="n">
        <f aca="false">BO$4*BN64</f>
        <v>0</v>
      </c>
      <c r="BP64" s="16" t="n">
        <v>0</v>
      </c>
      <c r="BQ64" s="23" t="n">
        <f aca="false">$G64*BP64</f>
        <v>0</v>
      </c>
      <c r="BR64" s="23" t="n">
        <f aca="false">BR$4*BQ64</f>
        <v>0</v>
      </c>
    </row>
    <row collapsed="false" customFormat="false" customHeight="false" hidden="false" ht="14" outlineLevel="0" r="65">
      <c r="A65" s="18" t="s">
        <v>162</v>
      </c>
      <c r="B65" s="18" t="n">
        <v>9339299</v>
      </c>
      <c r="C65" s="16" t="s">
        <v>165</v>
      </c>
      <c r="D65" s="19" t="n">
        <v>220</v>
      </c>
      <c r="E65" s="16" t="n">
        <v>50</v>
      </c>
      <c r="F65" s="36" t="n">
        <v>1.2</v>
      </c>
      <c r="G65" s="21" t="n">
        <f aca="false">F65/E65</f>
        <v>0.024</v>
      </c>
      <c r="H65" s="0" t="n">
        <v>0</v>
      </c>
      <c r="I65" s="22" t="n">
        <f aca="false">$G65*H65</f>
        <v>0</v>
      </c>
      <c r="J65" s="22" t="n">
        <f aca="false">J$4*I65</f>
        <v>0</v>
      </c>
      <c r="K65" s="16" t="n">
        <v>0</v>
      </c>
      <c r="L65" s="22" t="n">
        <f aca="false">$G65*K65</f>
        <v>0</v>
      </c>
      <c r="M65" s="22" t="n">
        <f aca="false">M$4*L65</f>
        <v>0</v>
      </c>
      <c r="N65" s="16" t="n">
        <v>0</v>
      </c>
      <c r="O65" s="23" t="n">
        <f aca="false">$G65*N65</f>
        <v>0</v>
      </c>
      <c r="P65" s="23" t="n">
        <f aca="false">P$4*O65</f>
        <v>0</v>
      </c>
      <c r="Q65" s="16" t="n">
        <v>3</v>
      </c>
      <c r="R65" s="23" t="n">
        <f aca="false">$G65*Q65</f>
        <v>0.072</v>
      </c>
      <c r="S65" s="23" t="n">
        <f aca="false">S$4*R65</f>
        <v>0.144</v>
      </c>
      <c r="T65" s="16" t="n">
        <v>0</v>
      </c>
      <c r="U65" s="23" t="n">
        <f aca="false">$G65*T65</f>
        <v>0</v>
      </c>
      <c r="V65" s="23" t="n">
        <f aca="false">V$4*U65</f>
        <v>0</v>
      </c>
      <c r="W65" s="16" t="n">
        <v>0</v>
      </c>
      <c r="X65" s="23" t="n">
        <f aca="false">$G65*W65</f>
        <v>0</v>
      </c>
      <c r="Y65" s="23" t="n">
        <f aca="false">Y$4*X65</f>
        <v>0</v>
      </c>
      <c r="Z65" s="16" t="n">
        <v>0</v>
      </c>
      <c r="AA65" s="23" t="n">
        <f aca="false">$G65*Z65</f>
        <v>0</v>
      </c>
      <c r="AB65" s="23" t="n">
        <f aca="false">AB$4*AA65</f>
        <v>0</v>
      </c>
      <c r="AC65" s="16" t="n">
        <v>0</v>
      </c>
      <c r="AD65" s="23" t="n">
        <f aca="false">$G65*AC65</f>
        <v>0</v>
      </c>
      <c r="AE65" s="23" t="n">
        <f aca="false">AE$4*AD65</f>
        <v>0</v>
      </c>
      <c r="AF65" s="16" t="n">
        <v>0</v>
      </c>
      <c r="AG65" s="23" t="n">
        <f aca="false">$G65*AF65</f>
        <v>0</v>
      </c>
      <c r="AH65" s="23" t="n">
        <f aca="false">AH$4*AG65</f>
        <v>0</v>
      </c>
      <c r="AI65" s="16" t="n">
        <v>0</v>
      </c>
      <c r="AJ65" s="23" t="n">
        <f aca="false">$G65*AI65</f>
        <v>0</v>
      </c>
      <c r="AK65" s="23" t="n">
        <f aca="false">AK$4*AJ65</f>
        <v>0</v>
      </c>
      <c r="AL65" s="16" t="n">
        <v>0</v>
      </c>
      <c r="AM65" s="23" t="n">
        <f aca="false">$G65*AL65</f>
        <v>0</v>
      </c>
      <c r="AN65" s="23" t="n">
        <f aca="false">AN$4*AM65</f>
        <v>0</v>
      </c>
      <c r="AO65" s="16" t="n">
        <v>0</v>
      </c>
      <c r="AP65" s="23" t="n">
        <f aca="false">$G65*AO65</f>
        <v>0</v>
      </c>
      <c r="AQ65" s="23" t="n">
        <f aca="false">AQ$4*AP65</f>
        <v>0</v>
      </c>
      <c r="AR65" s="16" t="n">
        <v>0</v>
      </c>
      <c r="AS65" s="23" t="n">
        <f aca="false">$G65*AR65</f>
        <v>0</v>
      </c>
      <c r="AT65" s="23" t="n">
        <f aca="false">AT$4*AS65</f>
        <v>0</v>
      </c>
      <c r="AU65" s="16" t="n">
        <v>0</v>
      </c>
      <c r="AV65" s="23" t="n">
        <f aca="false">$G65*AU65</f>
        <v>0</v>
      </c>
      <c r="AW65" s="23" t="n">
        <f aca="false">AW$4*AV65</f>
        <v>0</v>
      </c>
      <c r="AX65" s="16" t="n">
        <v>0</v>
      </c>
      <c r="AY65" s="23" t="n">
        <f aca="false">$G65*AX65</f>
        <v>0</v>
      </c>
      <c r="AZ65" s="23" t="n">
        <f aca="false">AZ$4*AY65</f>
        <v>0</v>
      </c>
      <c r="BA65" s="16" t="n">
        <v>0</v>
      </c>
      <c r="BB65" s="23" t="n">
        <f aca="false">$G65*BA65</f>
        <v>0</v>
      </c>
      <c r="BC65" s="23" t="n">
        <f aca="false">BC$4*BB65</f>
        <v>0</v>
      </c>
      <c r="BD65" s="16" t="n">
        <v>0</v>
      </c>
      <c r="BE65" s="23" t="n">
        <f aca="false">$G65*BD65</f>
        <v>0</v>
      </c>
      <c r="BF65" s="23" t="n">
        <f aca="false">BF$4*BE65</f>
        <v>0</v>
      </c>
      <c r="BG65" s="16" t="n">
        <v>0</v>
      </c>
      <c r="BH65" s="23" t="n">
        <f aca="false">$G65*BG65</f>
        <v>0</v>
      </c>
      <c r="BI65" s="23" t="n">
        <f aca="false">BI$4*BH65</f>
        <v>0</v>
      </c>
      <c r="BJ65" s="16" t="n">
        <v>0</v>
      </c>
      <c r="BK65" s="23" t="n">
        <f aca="false">$G65*BJ65</f>
        <v>0</v>
      </c>
      <c r="BL65" s="23" t="n">
        <f aca="false">BL$4*BK65</f>
        <v>0</v>
      </c>
      <c r="BM65" s="16" t="n">
        <v>0</v>
      </c>
      <c r="BN65" s="23" t="n">
        <f aca="false">$G65*BM65</f>
        <v>0</v>
      </c>
      <c r="BO65" s="23" t="n">
        <f aca="false">BO$4*BN65</f>
        <v>0</v>
      </c>
      <c r="BP65" s="16" t="n">
        <v>0</v>
      </c>
      <c r="BQ65" s="23" t="n">
        <f aca="false">$G65*BP65</f>
        <v>0</v>
      </c>
      <c r="BR65" s="23" t="n">
        <f aca="false">BR$4*BQ65</f>
        <v>0</v>
      </c>
    </row>
    <row collapsed="false" customFormat="false" customHeight="false" hidden="false" ht="14" outlineLevel="0" r="66">
      <c r="A66" s="18" t="s">
        <v>162</v>
      </c>
      <c r="B66" s="18" t="n">
        <v>9339418</v>
      </c>
      <c r="C66" s="16" t="s">
        <v>166</v>
      </c>
      <c r="D66" s="19" t="n">
        <v>330</v>
      </c>
      <c r="E66" s="16" t="n">
        <v>50</v>
      </c>
      <c r="F66" s="36" t="n">
        <v>1.2</v>
      </c>
      <c r="G66" s="21" t="n">
        <f aca="false">F66/E66</f>
        <v>0.024</v>
      </c>
      <c r="H66" s="0" t="n">
        <v>4</v>
      </c>
      <c r="I66" s="22" t="n">
        <f aca="false">$G66*H66</f>
        <v>0.096</v>
      </c>
      <c r="J66" s="22" t="n">
        <f aca="false">J$4*I66</f>
        <v>0.192</v>
      </c>
      <c r="K66" s="16" t="n">
        <v>0</v>
      </c>
      <c r="L66" s="22" t="n">
        <f aca="false">$G66*K66</f>
        <v>0</v>
      </c>
      <c r="M66" s="22" t="n">
        <f aca="false">M$4*L66</f>
        <v>0</v>
      </c>
      <c r="N66" s="16" t="n">
        <v>0</v>
      </c>
      <c r="O66" s="23" t="n">
        <f aca="false">$G66*N66</f>
        <v>0</v>
      </c>
      <c r="P66" s="23" t="n">
        <f aca="false">P$4*O66</f>
        <v>0</v>
      </c>
      <c r="Q66" s="16" t="n">
        <v>0</v>
      </c>
      <c r="R66" s="23" t="n">
        <f aca="false">$G66*Q66</f>
        <v>0</v>
      </c>
      <c r="S66" s="23" t="n">
        <f aca="false">S$4*R66</f>
        <v>0</v>
      </c>
      <c r="T66" s="16" t="n">
        <v>0</v>
      </c>
      <c r="U66" s="23" t="n">
        <f aca="false">$G66*T66</f>
        <v>0</v>
      </c>
      <c r="V66" s="23" t="n">
        <f aca="false">V$4*U66</f>
        <v>0</v>
      </c>
      <c r="W66" s="16" t="n">
        <v>0</v>
      </c>
      <c r="X66" s="23" t="n">
        <f aca="false">$G66*W66</f>
        <v>0</v>
      </c>
      <c r="Y66" s="23" t="n">
        <f aca="false">Y$4*X66</f>
        <v>0</v>
      </c>
      <c r="Z66" s="16" t="n">
        <v>0</v>
      </c>
      <c r="AA66" s="23" t="n">
        <f aca="false">$G66*Z66</f>
        <v>0</v>
      </c>
      <c r="AB66" s="23" t="n">
        <f aca="false">AB$4*AA66</f>
        <v>0</v>
      </c>
      <c r="AC66" s="16" t="n">
        <v>0</v>
      </c>
      <c r="AD66" s="23" t="n">
        <f aca="false">$G66*AC66</f>
        <v>0</v>
      </c>
      <c r="AE66" s="23" t="n">
        <f aca="false">AE$4*AD66</f>
        <v>0</v>
      </c>
      <c r="AF66" s="16" t="n">
        <v>0</v>
      </c>
      <c r="AG66" s="23" t="n">
        <f aca="false">$G66*AF66</f>
        <v>0</v>
      </c>
      <c r="AH66" s="23" t="n">
        <f aca="false">AH$4*AG66</f>
        <v>0</v>
      </c>
      <c r="AI66" s="16" t="n">
        <v>0</v>
      </c>
      <c r="AJ66" s="23" t="n">
        <f aca="false">$G66*AI66</f>
        <v>0</v>
      </c>
      <c r="AK66" s="23" t="n">
        <f aca="false">AK$4*AJ66</f>
        <v>0</v>
      </c>
      <c r="AL66" s="16" t="n">
        <v>0</v>
      </c>
      <c r="AM66" s="23" t="n">
        <f aca="false">$G66*AL66</f>
        <v>0</v>
      </c>
      <c r="AN66" s="23" t="n">
        <f aca="false">AN$4*AM66</f>
        <v>0</v>
      </c>
      <c r="AO66" s="0" t="n">
        <v>0</v>
      </c>
      <c r="AP66" s="23" t="n">
        <f aca="false">$G66*AO66</f>
        <v>0</v>
      </c>
      <c r="AQ66" s="23" t="n">
        <f aca="false">AQ$4*AP66</f>
        <v>0</v>
      </c>
      <c r="AR66" s="0" t="n">
        <v>0</v>
      </c>
      <c r="AS66" s="23" t="n">
        <f aca="false">$G66*AR66</f>
        <v>0</v>
      </c>
      <c r="AT66" s="23" t="n">
        <f aca="false">AT$4*AS66</f>
        <v>0</v>
      </c>
      <c r="AU66" s="0" t="n">
        <v>0</v>
      </c>
      <c r="AV66" s="23" t="n">
        <f aca="false">$G66*AU66</f>
        <v>0</v>
      </c>
      <c r="AW66" s="23" t="n">
        <f aca="false">AW$4*AV66</f>
        <v>0</v>
      </c>
      <c r="AX66" s="0" t="n">
        <v>0</v>
      </c>
      <c r="AY66" s="23" t="n">
        <f aca="false">$G66*AX66</f>
        <v>0</v>
      </c>
      <c r="AZ66" s="23" t="n">
        <f aca="false">AZ$4*AY66</f>
        <v>0</v>
      </c>
      <c r="BA66" s="0" t="n">
        <v>0</v>
      </c>
      <c r="BB66" s="23" t="n">
        <f aca="false">$G66*BA66</f>
        <v>0</v>
      </c>
      <c r="BC66" s="23" t="n">
        <f aca="false">BC$4*BB66</f>
        <v>0</v>
      </c>
      <c r="BD66" s="0" t="n">
        <v>0</v>
      </c>
      <c r="BE66" s="23" t="n">
        <f aca="false">$G66*BD66</f>
        <v>0</v>
      </c>
      <c r="BF66" s="23" t="n">
        <f aca="false">BF$4*BE66</f>
        <v>0</v>
      </c>
      <c r="BG66" s="0" t="n">
        <v>0</v>
      </c>
      <c r="BH66" s="23" t="n">
        <f aca="false">$G66*BG66</f>
        <v>0</v>
      </c>
      <c r="BI66" s="23" t="n">
        <f aca="false">BI$4*BH66</f>
        <v>0</v>
      </c>
      <c r="BJ66" s="16" t="n">
        <v>0</v>
      </c>
      <c r="BK66" s="23" t="n">
        <f aca="false">$G66*BJ66</f>
        <v>0</v>
      </c>
      <c r="BL66" s="23" t="n">
        <f aca="false">BL$4*BK66</f>
        <v>0</v>
      </c>
      <c r="BM66" s="0" t="n">
        <v>0</v>
      </c>
      <c r="BN66" s="23" t="n">
        <f aca="false">$G66*BM66</f>
        <v>0</v>
      </c>
      <c r="BO66" s="23" t="n">
        <f aca="false">BO$4*BN66</f>
        <v>0</v>
      </c>
      <c r="BP66" s="0" t="n">
        <v>0</v>
      </c>
      <c r="BQ66" s="23" t="n">
        <f aca="false">$G66*BP66</f>
        <v>0</v>
      </c>
      <c r="BR66" s="23" t="n">
        <f aca="false">BR$4*BQ66</f>
        <v>0</v>
      </c>
    </row>
    <row collapsed="false" customFormat="false" customHeight="false" hidden="false" ht="14" outlineLevel="0" r="67">
      <c r="A67" s="18" t="s">
        <v>162</v>
      </c>
      <c r="B67" s="18" t="n">
        <v>9341790</v>
      </c>
      <c r="C67" s="16" t="s">
        <v>167</v>
      </c>
      <c r="D67" s="19" t="n">
        <v>360</v>
      </c>
      <c r="E67" s="16" t="n">
        <v>50</v>
      </c>
      <c r="F67" s="36" t="n">
        <f aca="false">0.019*50</f>
        <v>0.95</v>
      </c>
      <c r="G67" s="21" t="n">
        <f aca="false">F67/E67</f>
        <v>0.019</v>
      </c>
      <c r="H67" s="0" t="n">
        <v>0</v>
      </c>
      <c r="I67" s="22" t="n">
        <f aca="false">$G67*H67</f>
        <v>0</v>
      </c>
      <c r="J67" s="22" t="n">
        <f aca="false">J$4*I67</f>
        <v>0</v>
      </c>
      <c r="K67" s="16" t="n">
        <v>0</v>
      </c>
      <c r="L67" s="22" t="n">
        <f aca="false">$G67*K67</f>
        <v>0</v>
      </c>
      <c r="M67" s="22" t="n">
        <f aca="false">M$4*L67</f>
        <v>0</v>
      </c>
      <c r="N67" s="16" t="n">
        <v>0</v>
      </c>
      <c r="O67" s="23" t="n">
        <f aca="false">$G67*N67</f>
        <v>0</v>
      </c>
      <c r="P67" s="23" t="n">
        <f aca="false">P$4*O67</f>
        <v>0</v>
      </c>
      <c r="Q67" s="16" t="n">
        <v>0</v>
      </c>
      <c r="R67" s="23" t="n">
        <f aca="false">$G67*Q67</f>
        <v>0</v>
      </c>
      <c r="S67" s="23" t="n">
        <f aca="false">S$4*R67</f>
        <v>0</v>
      </c>
      <c r="T67" s="16" t="n">
        <v>0</v>
      </c>
      <c r="U67" s="23" t="n">
        <f aca="false">$G67*T67</f>
        <v>0</v>
      </c>
      <c r="V67" s="23" t="n">
        <f aca="false">V$4*U67</f>
        <v>0</v>
      </c>
      <c r="W67" s="16" t="n">
        <v>4</v>
      </c>
      <c r="X67" s="23" t="n">
        <f aca="false">$G67*W67</f>
        <v>0.076</v>
      </c>
      <c r="Y67" s="23" t="n">
        <f aca="false">Y$4*X67</f>
        <v>0.152</v>
      </c>
      <c r="Z67" s="16" t="n">
        <v>0</v>
      </c>
      <c r="AA67" s="23" t="n">
        <f aca="false">$G67*Z67</f>
        <v>0</v>
      </c>
      <c r="AB67" s="23" t="n">
        <f aca="false">AB$4*AA67</f>
        <v>0</v>
      </c>
      <c r="AC67" s="16" t="n">
        <v>0</v>
      </c>
      <c r="AD67" s="23" t="n">
        <f aca="false">$G67*AC67</f>
        <v>0</v>
      </c>
      <c r="AE67" s="23" t="n">
        <f aca="false">AE$4*AD67</f>
        <v>0</v>
      </c>
      <c r="AF67" s="16" t="n">
        <v>0</v>
      </c>
      <c r="AG67" s="23" t="n">
        <f aca="false">$G67*AF67</f>
        <v>0</v>
      </c>
      <c r="AH67" s="23" t="n">
        <f aca="false">AH$4*AG67</f>
        <v>0</v>
      </c>
      <c r="AI67" s="16" t="n">
        <v>0</v>
      </c>
      <c r="AJ67" s="23" t="n">
        <f aca="false">$G67*AI67</f>
        <v>0</v>
      </c>
      <c r="AK67" s="23" t="n">
        <f aca="false">AK$4*AJ67</f>
        <v>0</v>
      </c>
      <c r="AL67" s="16" t="n">
        <v>0</v>
      </c>
      <c r="AM67" s="23" t="n">
        <f aca="false">$G67*AL67</f>
        <v>0</v>
      </c>
      <c r="AN67" s="23" t="n">
        <f aca="false">AN$4*AM67</f>
        <v>0</v>
      </c>
      <c r="AO67" s="0" t="n">
        <v>0</v>
      </c>
      <c r="AP67" s="23" t="n">
        <f aca="false">$G67*AO67</f>
        <v>0</v>
      </c>
      <c r="AQ67" s="23" t="n">
        <f aca="false">AQ$4*AP67</f>
        <v>0</v>
      </c>
      <c r="AR67" s="16" t="n">
        <v>0</v>
      </c>
      <c r="AS67" s="23" t="n">
        <f aca="false">$G67*AR67</f>
        <v>0</v>
      </c>
      <c r="AT67" s="23" t="n">
        <f aca="false">AT$4*AS67</f>
        <v>0</v>
      </c>
      <c r="AU67" s="16" t="n">
        <v>0</v>
      </c>
      <c r="AV67" s="23" t="n">
        <f aca="false">$G67*AU67</f>
        <v>0</v>
      </c>
      <c r="AW67" s="23" t="n">
        <f aca="false">AW$4*AV67</f>
        <v>0</v>
      </c>
      <c r="AX67" s="16" t="n">
        <v>0</v>
      </c>
      <c r="AY67" s="23" t="n">
        <f aca="false">$G67*AX67</f>
        <v>0</v>
      </c>
      <c r="AZ67" s="23" t="n">
        <f aca="false">AZ$4*AY67</f>
        <v>0</v>
      </c>
      <c r="BA67" s="16" t="n">
        <v>0</v>
      </c>
      <c r="BB67" s="23" t="n">
        <f aca="false">$G67*BA67</f>
        <v>0</v>
      </c>
      <c r="BC67" s="23" t="n">
        <f aca="false">BC$4*BB67</f>
        <v>0</v>
      </c>
      <c r="BD67" s="16" t="n">
        <v>0</v>
      </c>
      <c r="BE67" s="23" t="n">
        <f aca="false">$G67*BD67</f>
        <v>0</v>
      </c>
      <c r="BF67" s="23" t="n">
        <f aca="false">BF$4*BE67</f>
        <v>0</v>
      </c>
      <c r="BG67" s="16" t="n">
        <v>0</v>
      </c>
      <c r="BH67" s="23" t="n">
        <f aca="false">$G67*BG67</f>
        <v>0</v>
      </c>
      <c r="BI67" s="23" t="n">
        <f aca="false">BI$4*BH67</f>
        <v>0</v>
      </c>
      <c r="BJ67" s="16" t="n">
        <v>0</v>
      </c>
      <c r="BK67" s="23" t="n">
        <f aca="false">$G67*BJ67</f>
        <v>0</v>
      </c>
      <c r="BL67" s="23" t="n">
        <f aca="false">BL$4*BK67</f>
        <v>0</v>
      </c>
      <c r="BM67" s="16" t="n">
        <v>0</v>
      </c>
      <c r="BN67" s="23" t="n">
        <f aca="false">$G67*BM67</f>
        <v>0</v>
      </c>
      <c r="BO67" s="23" t="n">
        <f aca="false">BO$4*BN67</f>
        <v>0</v>
      </c>
      <c r="BP67" s="16" t="n">
        <v>0</v>
      </c>
      <c r="BQ67" s="23" t="n">
        <f aca="false">$G67*BP67</f>
        <v>0</v>
      </c>
      <c r="BR67" s="23" t="n">
        <f aca="false">BR$4*BQ67</f>
        <v>0</v>
      </c>
    </row>
    <row collapsed="false" customFormat="false" customHeight="false" hidden="false" ht="14" outlineLevel="0" r="68">
      <c r="A68" s="18" t="s">
        <v>162</v>
      </c>
      <c r="B68" s="18" t="n">
        <v>9342001</v>
      </c>
      <c r="C68" s="16" t="s">
        <v>168</v>
      </c>
      <c r="D68" s="19" t="n">
        <v>510</v>
      </c>
      <c r="E68" s="26" t="n">
        <v>50</v>
      </c>
      <c r="F68" s="29" t="n">
        <f aca="false">50*0.042</f>
        <v>2.1</v>
      </c>
      <c r="G68" s="21" t="n">
        <f aca="false">F68/E68</f>
        <v>0.042</v>
      </c>
      <c r="H68" s="0" t="n">
        <v>0</v>
      </c>
      <c r="I68" s="22" t="n">
        <f aca="false">$G68*H68</f>
        <v>0</v>
      </c>
      <c r="J68" s="22" t="n">
        <f aca="false">J$4*I68</f>
        <v>0</v>
      </c>
      <c r="K68" s="16" t="n">
        <v>0</v>
      </c>
      <c r="L68" s="22" t="n">
        <f aca="false">$G68*K68</f>
        <v>0</v>
      </c>
      <c r="M68" s="22" t="n">
        <f aca="false">M$4*L68</f>
        <v>0</v>
      </c>
      <c r="N68" s="16" t="n">
        <v>0</v>
      </c>
      <c r="O68" s="23" t="n">
        <f aca="false">$G68*N68</f>
        <v>0</v>
      </c>
      <c r="P68" s="23" t="n">
        <f aca="false">P$4*O68</f>
        <v>0</v>
      </c>
      <c r="Q68" s="16" t="n">
        <v>0</v>
      </c>
      <c r="R68" s="23" t="n">
        <f aca="false">$G68*Q68</f>
        <v>0</v>
      </c>
      <c r="S68" s="23" t="n">
        <f aca="false">S$4*R68</f>
        <v>0</v>
      </c>
      <c r="T68" s="16" t="n">
        <v>0</v>
      </c>
      <c r="U68" s="23" t="n">
        <f aca="false">$G68*T68</f>
        <v>0</v>
      </c>
      <c r="V68" s="23" t="n">
        <f aca="false">V$4*U68</f>
        <v>0</v>
      </c>
      <c r="W68" s="16" t="n">
        <v>2</v>
      </c>
      <c r="X68" s="23" t="n">
        <f aca="false">$G68*W68</f>
        <v>0.084</v>
      </c>
      <c r="Y68" s="23" t="n">
        <f aca="false">Y$4*X68</f>
        <v>0.168</v>
      </c>
      <c r="Z68" s="16" t="n">
        <v>0</v>
      </c>
      <c r="AA68" s="23" t="n">
        <f aca="false">$G68*Z68</f>
        <v>0</v>
      </c>
      <c r="AB68" s="23" t="n">
        <f aca="false">AB$4*AA68</f>
        <v>0</v>
      </c>
      <c r="AC68" s="16" t="n">
        <v>14</v>
      </c>
      <c r="AD68" s="23" t="n">
        <f aca="false">$G68*AC68</f>
        <v>0.588</v>
      </c>
      <c r="AE68" s="23" t="n">
        <f aca="false">AE$4*AD68</f>
        <v>0.588</v>
      </c>
      <c r="AF68" s="16" t="n">
        <v>0</v>
      </c>
      <c r="AG68" s="23" t="n">
        <f aca="false">$G68*AF68</f>
        <v>0</v>
      </c>
      <c r="AH68" s="23" t="n">
        <f aca="false">AH$4*AG68</f>
        <v>0</v>
      </c>
      <c r="AI68" s="16" t="n">
        <v>0</v>
      </c>
      <c r="AJ68" s="23" t="n">
        <f aca="false">$G68*AI68</f>
        <v>0</v>
      </c>
      <c r="AK68" s="23" t="n">
        <f aca="false">AK$4*AJ68</f>
        <v>0</v>
      </c>
      <c r="AL68" s="16" t="n">
        <v>0</v>
      </c>
      <c r="AM68" s="23" t="n">
        <f aca="false">$G68*AL68</f>
        <v>0</v>
      </c>
      <c r="AN68" s="23" t="n">
        <f aca="false">AN$4*AM68</f>
        <v>0</v>
      </c>
      <c r="AO68" s="16" t="n">
        <v>0</v>
      </c>
      <c r="AP68" s="23" t="n">
        <f aca="false">$G68*AO68</f>
        <v>0</v>
      </c>
      <c r="AQ68" s="23" t="n">
        <f aca="false">AQ$4*AP68</f>
        <v>0</v>
      </c>
      <c r="AR68" s="0" t="n">
        <v>0</v>
      </c>
      <c r="AS68" s="23" t="n">
        <f aca="false">$G68*AR68</f>
        <v>0</v>
      </c>
      <c r="AT68" s="23" t="n">
        <f aca="false">AT$4*AS68</f>
        <v>0</v>
      </c>
      <c r="AU68" s="0" t="n">
        <v>0</v>
      </c>
      <c r="AV68" s="23" t="n">
        <f aca="false">$G68*AU68</f>
        <v>0</v>
      </c>
      <c r="AW68" s="23" t="n">
        <f aca="false">AW$4*AV68</f>
        <v>0</v>
      </c>
      <c r="AX68" s="0" t="n">
        <v>0</v>
      </c>
      <c r="AY68" s="23" t="n">
        <f aca="false">$G68*AX68</f>
        <v>0</v>
      </c>
      <c r="AZ68" s="23" t="n">
        <f aca="false">AZ$4*AY68</f>
        <v>0</v>
      </c>
      <c r="BA68" s="16" t="n">
        <v>0</v>
      </c>
      <c r="BB68" s="23" t="n">
        <f aca="false">$G68*BA68</f>
        <v>0</v>
      </c>
      <c r="BC68" s="23" t="n">
        <f aca="false">BC$4*BB68</f>
        <v>0</v>
      </c>
      <c r="BD68" s="16" t="n">
        <v>0</v>
      </c>
      <c r="BE68" s="23" t="n">
        <f aca="false">$G68*BD68</f>
        <v>0</v>
      </c>
      <c r="BF68" s="23" t="n">
        <f aca="false">BF$4*BE68</f>
        <v>0</v>
      </c>
      <c r="BG68" s="16" t="n">
        <v>0</v>
      </c>
      <c r="BH68" s="23" t="n">
        <f aca="false">$G68*BG68</f>
        <v>0</v>
      </c>
      <c r="BI68" s="23" t="n">
        <f aca="false">BI$4*BH68</f>
        <v>0</v>
      </c>
      <c r="BJ68" s="0" t="n">
        <v>0</v>
      </c>
      <c r="BK68" s="23" t="n">
        <f aca="false">$G68*BJ68</f>
        <v>0</v>
      </c>
      <c r="BL68" s="23" t="n">
        <f aca="false">BL$4*BK68</f>
        <v>0</v>
      </c>
      <c r="BM68" s="16" t="n">
        <v>0</v>
      </c>
      <c r="BN68" s="23" t="n">
        <f aca="false">$G68*BM68</f>
        <v>0</v>
      </c>
      <c r="BO68" s="23" t="n">
        <f aca="false">BO$4*BN68</f>
        <v>0</v>
      </c>
      <c r="BP68" s="16" t="n">
        <v>0</v>
      </c>
      <c r="BQ68" s="23" t="n">
        <f aca="false">$G68*BP68</f>
        <v>0</v>
      </c>
      <c r="BR68" s="23" t="n">
        <f aca="false">BR$4*BQ68</f>
        <v>0</v>
      </c>
    </row>
    <row collapsed="false" customFormat="false" customHeight="false" hidden="false" ht="14" outlineLevel="0" r="69">
      <c r="A69" s="18" t="s">
        <v>162</v>
      </c>
      <c r="B69" s="18" t="n">
        <v>1652663</v>
      </c>
      <c r="C69" s="32" t="s">
        <v>169</v>
      </c>
      <c r="D69" s="19" t="s">
        <v>170</v>
      </c>
      <c r="E69" s="16" t="n">
        <v>1</v>
      </c>
      <c r="F69" s="29" t="n">
        <v>0.083</v>
      </c>
      <c r="G69" s="21" t="n">
        <f aca="false">F69/E69</f>
        <v>0.083</v>
      </c>
      <c r="H69" s="0" t="n">
        <v>11</v>
      </c>
      <c r="I69" s="22" t="n">
        <f aca="false">$G69*H69</f>
        <v>0.913</v>
      </c>
      <c r="J69" s="22" t="n">
        <f aca="false">J$4*I69</f>
        <v>1.826</v>
      </c>
      <c r="K69" s="16" t="n">
        <v>7</v>
      </c>
      <c r="L69" s="22" t="n">
        <f aca="false">$G69*K69</f>
        <v>0.581</v>
      </c>
      <c r="M69" s="22" t="n">
        <f aca="false">M$4*L69</f>
        <v>1.162</v>
      </c>
      <c r="N69" s="16" t="n">
        <v>0</v>
      </c>
      <c r="O69" s="23" t="n">
        <f aca="false">$G69*N69</f>
        <v>0</v>
      </c>
      <c r="P69" s="23" t="n">
        <f aca="false">P$4*O69</f>
        <v>0</v>
      </c>
      <c r="Q69" s="16" t="n">
        <v>3</v>
      </c>
      <c r="R69" s="23" t="n">
        <f aca="false">$G69*Q69</f>
        <v>0.249</v>
      </c>
      <c r="S69" s="23" t="n">
        <f aca="false">S$4*R69</f>
        <v>0.498</v>
      </c>
      <c r="T69" s="16" t="n">
        <v>0</v>
      </c>
      <c r="U69" s="23" t="n">
        <f aca="false">$G69*T69</f>
        <v>0</v>
      </c>
      <c r="V69" s="23" t="n">
        <f aca="false">V$4*U69</f>
        <v>0</v>
      </c>
      <c r="W69" s="16" t="n">
        <v>2</v>
      </c>
      <c r="X69" s="23" t="n">
        <f aca="false">$G69*W69</f>
        <v>0.166</v>
      </c>
      <c r="Y69" s="23" t="n">
        <f aca="false">Y$4*X69</f>
        <v>0.332</v>
      </c>
      <c r="Z69" s="16" t="n">
        <v>0</v>
      </c>
      <c r="AA69" s="23" t="n">
        <f aca="false">$G69*Z69</f>
        <v>0</v>
      </c>
      <c r="AB69" s="23" t="n">
        <f aca="false">AB$4*AA69</f>
        <v>0</v>
      </c>
      <c r="AC69" s="16" t="n">
        <v>0</v>
      </c>
      <c r="AD69" s="23" t="n">
        <f aca="false">$G69*AC69</f>
        <v>0</v>
      </c>
      <c r="AE69" s="23" t="n">
        <f aca="false">AE$4*AD69</f>
        <v>0</v>
      </c>
      <c r="AF69" s="16" t="n">
        <v>0</v>
      </c>
      <c r="AG69" s="23" t="n">
        <f aca="false">$G69*AF69</f>
        <v>0</v>
      </c>
      <c r="AH69" s="23" t="n">
        <f aca="false">AH$4*AG69</f>
        <v>0</v>
      </c>
      <c r="AI69" s="16" t="n">
        <v>2</v>
      </c>
      <c r="AJ69" s="23" t="n">
        <f aca="false">$G69*AI69</f>
        <v>0.166</v>
      </c>
      <c r="AK69" s="23" t="n">
        <f aca="false">AK$4*AJ69</f>
        <v>0.664</v>
      </c>
      <c r="AL69" s="16" t="n">
        <v>0</v>
      </c>
      <c r="AM69" s="23" t="n">
        <f aca="false">$G69*AL69</f>
        <v>0</v>
      </c>
      <c r="AN69" s="23" t="n">
        <f aca="false">AN$4*AM69</f>
        <v>0</v>
      </c>
      <c r="AO69" s="0" t="n">
        <v>0</v>
      </c>
      <c r="AP69" s="23" t="n">
        <f aca="false">$G69*AO69</f>
        <v>0</v>
      </c>
      <c r="AQ69" s="23" t="n">
        <f aca="false">AQ$4*AP69</f>
        <v>0</v>
      </c>
      <c r="AR69" s="16" t="n">
        <v>0</v>
      </c>
      <c r="AS69" s="23" t="n">
        <f aca="false">$G69*AR69</f>
        <v>0</v>
      </c>
      <c r="AT69" s="23" t="n">
        <f aca="false">AT$4*AS69</f>
        <v>0</v>
      </c>
      <c r="AU69" s="16" t="n">
        <v>0</v>
      </c>
      <c r="AV69" s="23" t="n">
        <f aca="false">$G69*AU69</f>
        <v>0</v>
      </c>
      <c r="AW69" s="23" t="n">
        <f aca="false">AW$4*AV69</f>
        <v>0</v>
      </c>
      <c r="AX69" s="16" t="n">
        <v>0</v>
      </c>
      <c r="AY69" s="23" t="n">
        <f aca="false">$G69*AX69</f>
        <v>0</v>
      </c>
      <c r="AZ69" s="23" t="n">
        <f aca="false">AZ$4*AY69</f>
        <v>0</v>
      </c>
      <c r="BA69" s="0" t="n">
        <v>0</v>
      </c>
      <c r="BB69" s="23" t="n">
        <f aca="false">$G69*BA69</f>
        <v>0</v>
      </c>
      <c r="BC69" s="23" t="n">
        <f aca="false">BC$4*BB69</f>
        <v>0</v>
      </c>
      <c r="BD69" s="0" t="n">
        <v>0</v>
      </c>
      <c r="BE69" s="23" t="n">
        <f aca="false">$G69*BD69</f>
        <v>0</v>
      </c>
      <c r="BF69" s="23" t="n">
        <f aca="false">BF$4*BE69</f>
        <v>0</v>
      </c>
      <c r="BG69" s="0" t="n">
        <v>0</v>
      </c>
      <c r="BH69" s="23" t="n">
        <f aca="false">$G69*BG69</f>
        <v>0</v>
      </c>
      <c r="BI69" s="23" t="n">
        <f aca="false">BI$4*BH69</f>
        <v>0</v>
      </c>
      <c r="BJ69" s="16" t="n">
        <v>0</v>
      </c>
      <c r="BK69" s="23" t="n">
        <f aca="false">$G69*BJ69</f>
        <v>0</v>
      </c>
      <c r="BL69" s="23" t="n">
        <f aca="false">BL$4*BK69</f>
        <v>0</v>
      </c>
      <c r="BM69" s="0" t="n">
        <v>0</v>
      </c>
      <c r="BN69" s="23" t="n">
        <f aca="false">$G69*BM69</f>
        <v>0</v>
      </c>
      <c r="BO69" s="23" t="n">
        <f aca="false">BO$4*BN69</f>
        <v>0</v>
      </c>
      <c r="BP69" s="0" t="n">
        <v>0</v>
      </c>
      <c r="BQ69" s="23" t="n">
        <f aca="false">$G69*BP69</f>
        <v>0</v>
      </c>
      <c r="BR69" s="23" t="n">
        <f aca="false">BR$4*BQ69</f>
        <v>0</v>
      </c>
    </row>
    <row collapsed="false" customFormat="false" customHeight="false" hidden="false" ht="14" outlineLevel="0" r="70">
      <c r="A70" s="18" t="s">
        <v>162</v>
      </c>
      <c r="B70" s="18" t="n">
        <v>1754850</v>
      </c>
      <c r="C70" s="16" t="s">
        <v>171</v>
      </c>
      <c r="D70" s="19" t="s">
        <v>172</v>
      </c>
      <c r="E70" s="16" t="n">
        <v>1</v>
      </c>
      <c r="F70" s="36" t="n">
        <v>5.78</v>
      </c>
      <c r="G70" s="21" t="n">
        <f aca="false">F70/E70</f>
        <v>5.78</v>
      </c>
      <c r="H70" s="0" t="n">
        <v>14</v>
      </c>
      <c r="I70" s="22" t="n">
        <f aca="false">$G70*H70</f>
        <v>80.92</v>
      </c>
      <c r="J70" s="22" t="n">
        <f aca="false">J$4*I70</f>
        <v>161.84</v>
      </c>
      <c r="K70" s="16" t="n">
        <v>0</v>
      </c>
      <c r="L70" s="22" t="n">
        <f aca="false">$G70*K70</f>
        <v>0</v>
      </c>
      <c r="M70" s="22" t="n">
        <f aca="false">M$4*L70</f>
        <v>0</v>
      </c>
      <c r="N70" s="16" t="n">
        <v>0</v>
      </c>
      <c r="O70" s="23" t="n">
        <f aca="false">$G70*N70</f>
        <v>0</v>
      </c>
      <c r="P70" s="23" t="n">
        <f aca="false">P$4*O70</f>
        <v>0</v>
      </c>
      <c r="Q70" s="16" t="n">
        <v>0</v>
      </c>
      <c r="R70" s="23" t="n">
        <f aca="false">$G70*Q70</f>
        <v>0</v>
      </c>
      <c r="S70" s="23" t="n">
        <f aca="false">S$4*R70</f>
        <v>0</v>
      </c>
      <c r="T70" s="16" t="n">
        <v>0</v>
      </c>
      <c r="U70" s="23" t="n">
        <f aca="false">$G70*T70</f>
        <v>0</v>
      </c>
      <c r="V70" s="23" t="n">
        <f aca="false">V$4*U70</f>
        <v>0</v>
      </c>
      <c r="W70" s="16" t="n">
        <v>0</v>
      </c>
      <c r="X70" s="23" t="n">
        <f aca="false">$G70*W70</f>
        <v>0</v>
      </c>
      <c r="Y70" s="23" t="n">
        <f aca="false">Y$4*X70</f>
        <v>0</v>
      </c>
      <c r="Z70" s="16" t="n">
        <v>0</v>
      </c>
      <c r="AA70" s="23" t="n">
        <f aca="false">$G70*Z70</f>
        <v>0</v>
      </c>
      <c r="AB70" s="23" t="n">
        <f aca="false">AB$4*AA70</f>
        <v>0</v>
      </c>
      <c r="AC70" s="16" t="n">
        <v>0</v>
      </c>
      <c r="AD70" s="23" t="n">
        <f aca="false">$G70*AC70</f>
        <v>0</v>
      </c>
      <c r="AE70" s="23" t="n">
        <f aca="false">AE$4*AD70</f>
        <v>0</v>
      </c>
      <c r="AF70" s="16" t="n">
        <v>0</v>
      </c>
      <c r="AG70" s="23" t="n">
        <f aca="false">$G70*AF70</f>
        <v>0</v>
      </c>
      <c r="AH70" s="23" t="n">
        <f aca="false">AH$4*AG70</f>
        <v>0</v>
      </c>
      <c r="AI70" s="16" t="n">
        <v>0</v>
      </c>
      <c r="AJ70" s="23" t="n">
        <f aca="false">$G70*AI70</f>
        <v>0</v>
      </c>
      <c r="AK70" s="23" t="n">
        <f aca="false">AK$4*AJ70</f>
        <v>0</v>
      </c>
      <c r="AL70" s="16" t="n">
        <v>0</v>
      </c>
      <c r="AM70" s="23" t="n">
        <f aca="false">$G70*AL70</f>
        <v>0</v>
      </c>
      <c r="AN70" s="23" t="n">
        <f aca="false">AN$4*AM70</f>
        <v>0</v>
      </c>
      <c r="AO70" s="0" t="n">
        <v>0</v>
      </c>
      <c r="AP70" s="23" t="n">
        <f aca="false">$G70*AO70</f>
        <v>0</v>
      </c>
      <c r="AQ70" s="23" t="n">
        <f aca="false">AQ$4*AP70</f>
        <v>0</v>
      </c>
      <c r="AR70" s="0" t="n">
        <v>0</v>
      </c>
      <c r="AS70" s="23" t="n">
        <f aca="false">$G70*AR70</f>
        <v>0</v>
      </c>
      <c r="AT70" s="23" t="n">
        <f aca="false">AT$4*AS70</f>
        <v>0</v>
      </c>
      <c r="AU70" s="0" t="n">
        <v>0</v>
      </c>
      <c r="AV70" s="23" t="n">
        <f aca="false">$G70*AU70</f>
        <v>0</v>
      </c>
      <c r="AW70" s="23" t="n">
        <f aca="false">AW$4*AV70</f>
        <v>0</v>
      </c>
      <c r="AX70" s="0" t="n">
        <v>0</v>
      </c>
      <c r="AY70" s="23" t="n">
        <f aca="false">$G70*AX70</f>
        <v>0</v>
      </c>
      <c r="AZ70" s="23" t="n">
        <f aca="false">AZ$4*AY70</f>
        <v>0</v>
      </c>
      <c r="BA70" s="16" t="n">
        <v>0</v>
      </c>
      <c r="BB70" s="23" t="n">
        <f aca="false">$G70*BA70</f>
        <v>0</v>
      </c>
      <c r="BC70" s="23" t="n">
        <f aca="false">BC$4*BB70</f>
        <v>0</v>
      </c>
      <c r="BD70" s="16" t="n">
        <v>0</v>
      </c>
      <c r="BE70" s="23" t="n">
        <f aca="false">$G70*BD70</f>
        <v>0</v>
      </c>
      <c r="BF70" s="23" t="n">
        <f aca="false">BF$4*BE70</f>
        <v>0</v>
      </c>
      <c r="BG70" s="16" t="n">
        <v>0</v>
      </c>
      <c r="BH70" s="23" t="n">
        <f aca="false">$G70*BG70</f>
        <v>0</v>
      </c>
      <c r="BI70" s="23" t="n">
        <f aca="false">BI$4*BH70</f>
        <v>0</v>
      </c>
      <c r="BJ70" s="16" t="n">
        <v>0</v>
      </c>
      <c r="BK70" s="23" t="n">
        <f aca="false">$G70*BJ70</f>
        <v>0</v>
      </c>
      <c r="BL70" s="23" t="n">
        <f aca="false">BL$4*BK70</f>
        <v>0</v>
      </c>
      <c r="BM70" s="16" t="n">
        <v>0</v>
      </c>
      <c r="BN70" s="23" t="n">
        <f aca="false">$G70*BM70</f>
        <v>0</v>
      </c>
      <c r="BO70" s="23" t="n">
        <f aca="false">BO$4*BN70</f>
        <v>0</v>
      </c>
      <c r="BP70" s="16" t="n">
        <v>0</v>
      </c>
      <c r="BQ70" s="23" t="n">
        <f aca="false">$G70*BP70</f>
        <v>0</v>
      </c>
      <c r="BR70" s="23" t="n">
        <f aca="false">BR$4*BQ70</f>
        <v>0</v>
      </c>
    </row>
    <row collapsed="false" customFormat="false" customHeight="false" hidden="false" ht="14" outlineLevel="0" r="71">
      <c r="A71" s="18" t="s">
        <v>162</v>
      </c>
      <c r="B71" s="18" t="n">
        <v>9341110</v>
      </c>
      <c r="C71" s="32" t="s">
        <v>173</v>
      </c>
      <c r="D71" s="19" t="s">
        <v>157</v>
      </c>
      <c r="E71" s="16" t="n">
        <v>50</v>
      </c>
      <c r="F71" s="20" t="n">
        <f aca="false">0.042*50</f>
        <v>2.1</v>
      </c>
      <c r="G71" s="21" t="n">
        <f aca="false">F71/E71</f>
        <v>0.042</v>
      </c>
      <c r="H71" s="0" t="n">
        <v>3</v>
      </c>
      <c r="I71" s="22" t="n">
        <f aca="false">$G71*H71</f>
        <v>0.126</v>
      </c>
      <c r="J71" s="22" t="n">
        <f aca="false">J$4*I71</f>
        <v>0.252</v>
      </c>
      <c r="K71" s="16" t="n">
        <v>2</v>
      </c>
      <c r="L71" s="22" t="n">
        <f aca="false">$G71*K71</f>
        <v>0.084</v>
      </c>
      <c r="M71" s="22" t="n">
        <f aca="false">M$4*L71</f>
        <v>0.168</v>
      </c>
      <c r="N71" s="16" t="n">
        <v>0</v>
      </c>
      <c r="O71" s="23" t="n">
        <f aca="false">$G71*N71</f>
        <v>0</v>
      </c>
      <c r="P71" s="23" t="n">
        <f aca="false">P$4*O71</f>
        <v>0</v>
      </c>
      <c r="Q71" s="16" t="n">
        <v>2</v>
      </c>
      <c r="R71" s="23" t="n">
        <f aca="false">$G71*Q71</f>
        <v>0.084</v>
      </c>
      <c r="S71" s="23" t="n">
        <f aca="false">S$4*R71</f>
        <v>0.168</v>
      </c>
      <c r="T71" s="16" t="n">
        <v>2</v>
      </c>
      <c r="U71" s="23" t="n">
        <f aca="false">$G71*T71</f>
        <v>0.084</v>
      </c>
      <c r="V71" s="23" t="n">
        <f aca="false">V$4*U71</f>
        <v>0.168</v>
      </c>
      <c r="W71" s="16" t="n">
        <v>8</v>
      </c>
      <c r="X71" s="23" t="n">
        <f aca="false">$G71*W71</f>
        <v>0.336</v>
      </c>
      <c r="Y71" s="23" t="n">
        <f aca="false">Y$4*X71</f>
        <v>0.672</v>
      </c>
      <c r="Z71" s="16" t="n">
        <v>0</v>
      </c>
      <c r="AA71" s="23" t="n">
        <f aca="false">$G71*Z71</f>
        <v>0</v>
      </c>
      <c r="AB71" s="23" t="n">
        <f aca="false">AB$4*AA71</f>
        <v>0</v>
      </c>
      <c r="AC71" s="16" t="n">
        <v>0</v>
      </c>
      <c r="AD71" s="23" t="n">
        <f aca="false">$G71*AC71</f>
        <v>0</v>
      </c>
      <c r="AE71" s="23" t="n">
        <f aca="false">AE$4*AD71</f>
        <v>0</v>
      </c>
      <c r="AF71" s="16" t="n">
        <v>0</v>
      </c>
      <c r="AG71" s="23" t="n">
        <f aca="false">$G71*AF71</f>
        <v>0</v>
      </c>
      <c r="AH71" s="23" t="n">
        <f aca="false">AH$4*AG71</f>
        <v>0</v>
      </c>
      <c r="AI71" s="16" t="n">
        <v>0</v>
      </c>
      <c r="AJ71" s="23" t="n">
        <f aca="false">$G71*AI71</f>
        <v>0</v>
      </c>
      <c r="AK71" s="23" t="n">
        <f aca="false">AK$4*AJ71</f>
        <v>0</v>
      </c>
      <c r="AL71" s="16" t="n">
        <v>0</v>
      </c>
      <c r="AM71" s="23" t="n">
        <f aca="false">$G71*AL71</f>
        <v>0</v>
      </c>
      <c r="AN71" s="23" t="n">
        <f aca="false">AN$4*AM71</f>
        <v>0</v>
      </c>
      <c r="AO71" s="16" t="n">
        <v>0</v>
      </c>
      <c r="AP71" s="23" t="n">
        <f aca="false">$G71*AO71</f>
        <v>0</v>
      </c>
      <c r="AQ71" s="23" t="n">
        <f aca="false">AQ$4*AP71</f>
        <v>0</v>
      </c>
      <c r="AR71" s="16" t="n">
        <v>0</v>
      </c>
      <c r="AS71" s="23" t="n">
        <f aca="false">$G71*AR71</f>
        <v>0</v>
      </c>
      <c r="AT71" s="23" t="n">
        <f aca="false">AT$4*AS71</f>
        <v>0</v>
      </c>
      <c r="AU71" s="16" t="n">
        <v>0</v>
      </c>
      <c r="AV71" s="23" t="n">
        <f aca="false">$G71*AU71</f>
        <v>0</v>
      </c>
      <c r="AW71" s="23" t="n">
        <f aca="false">AW$4*AV71</f>
        <v>0</v>
      </c>
      <c r="AX71" s="16" t="n">
        <v>0</v>
      </c>
      <c r="AY71" s="23" t="n">
        <f aca="false">$G71*AX71</f>
        <v>0</v>
      </c>
      <c r="AZ71" s="23" t="n">
        <f aca="false">AZ$4*AY71</f>
        <v>0</v>
      </c>
      <c r="BA71" s="16" t="n">
        <v>0</v>
      </c>
      <c r="BB71" s="23" t="n">
        <f aca="false">$G71*BA71</f>
        <v>0</v>
      </c>
      <c r="BC71" s="23" t="n">
        <f aca="false">BC$4*BB71</f>
        <v>0</v>
      </c>
      <c r="BD71" s="16" t="n">
        <v>0</v>
      </c>
      <c r="BE71" s="23" t="n">
        <f aca="false">$G71*BD71</f>
        <v>0</v>
      </c>
      <c r="BF71" s="23" t="n">
        <f aca="false">BF$4*BE71</f>
        <v>0</v>
      </c>
      <c r="BG71" s="16" t="n">
        <v>0</v>
      </c>
      <c r="BH71" s="23" t="n">
        <f aca="false">$G71*BG71</f>
        <v>0</v>
      </c>
      <c r="BI71" s="23" t="n">
        <f aca="false">BI$4*BH71</f>
        <v>0</v>
      </c>
      <c r="BJ71" s="16" t="n">
        <v>0</v>
      </c>
      <c r="BK71" s="23" t="n">
        <f aca="false">$G71*BJ71</f>
        <v>0</v>
      </c>
      <c r="BL71" s="23" t="n">
        <f aca="false">BL$4*BK71</f>
        <v>0</v>
      </c>
      <c r="BM71" s="16" t="n">
        <v>0</v>
      </c>
      <c r="BN71" s="23" t="n">
        <f aca="false">$G71*BM71</f>
        <v>0</v>
      </c>
      <c r="BO71" s="23" t="n">
        <f aca="false">BO$4*BN71</f>
        <v>0</v>
      </c>
      <c r="BP71" s="16" t="n">
        <v>0</v>
      </c>
      <c r="BQ71" s="23" t="n">
        <f aca="false">$G71*BP71</f>
        <v>0</v>
      </c>
      <c r="BR71" s="23" t="n">
        <f aca="false">BR$4*BQ71</f>
        <v>0</v>
      </c>
    </row>
    <row collapsed="false" customFormat="false" customHeight="false" hidden="false" ht="14" outlineLevel="0" r="72">
      <c r="A72" s="18" t="s">
        <v>162</v>
      </c>
      <c r="B72" s="18" t="n">
        <v>9339191</v>
      </c>
      <c r="C72" s="16" t="s">
        <v>174</v>
      </c>
      <c r="D72" s="19" t="s">
        <v>175</v>
      </c>
      <c r="E72" s="26" t="n">
        <v>50</v>
      </c>
      <c r="F72" s="36" t="n">
        <f aca="false">0.024*50</f>
        <v>1.2</v>
      </c>
      <c r="G72" s="21" t="n">
        <f aca="false">F72/E72</f>
        <v>0.024</v>
      </c>
      <c r="H72" s="0" t="n">
        <v>3</v>
      </c>
      <c r="I72" s="22" t="n">
        <f aca="false">$G72*H72</f>
        <v>0.072</v>
      </c>
      <c r="J72" s="22" t="n">
        <f aca="false">J$4*I72</f>
        <v>0.144</v>
      </c>
      <c r="K72" s="16" t="n">
        <v>0</v>
      </c>
      <c r="L72" s="22" t="n">
        <f aca="false">$G72*K72</f>
        <v>0</v>
      </c>
      <c r="M72" s="22" t="n">
        <f aca="false">M$4*L72</f>
        <v>0</v>
      </c>
      <c r="N72" s="16" t="n">
        <v>0</v>
      </c>
      <c r="O72" s="23" t="n">
        <f aca="false">$G72*N72</f>
        <v>0</v>
      </c>
      <c r="P72" s="23" t="n">
        <f aca="false">P$4*O72</f>
        <v>0</v>
      </c>
      <c r="Q72" s="16" t="n">
        <v>0</v>
      </c>
      <c r="R72" s="23" t="n">
        <f aca="false">$G72*Q72</f>
        <v>0</v>
      </c>
      <c r="S72" s="23" t="n">
        <f aca="false">S$4*R72</f>
        <v>0</v>
      </c>
      <c r="T72" s="16" t="n">
        <v>0</v>
      </c>
      <c r="U72" s="23" t="n">
        <f aca="false">$G72*T72</f>
        <v>0</v>
      </c>
      <c r="V72" s="23" t="n">
        <f aca="false">V$4*U72</f>
        <v>0</v>
      </c>
      <c r="W72" s="16" t="n">
        <v>0</v>
      </c>
      <c r="X72" s="23" t="n">
        <f aca="false">$G72*W72</f>
        <v>0</v>
      </c>
      <c r="Y72" s="23" t="n">
        <f aca="false">Y$4*X72</f>
        <v>0</v>
      </c>
      <c r="Z72" s="16" t="n">
        <v>0</v>
      </c>
      <c r="AA72" s="23" t="n">
        <f aca="false">$G72*Z72</f>
        <v>0</v>
      </c>
      <c r="AB72" s="23" t="n">
        <f aca="false">AB$4*AA72</f>
        <v>0</v>
      </c>
      <c r="AC72" s="16" t="n">
        <v>0</v>
      </c>
      <c r="AD72" s="23" t="n">
        <f aca="false">$G72*AC72</f>
        <v>0</v>
      </c>
      <c r="AE72" s="23" t="n">
        <f aca="false">AE$4*AD72</f>
        <v>0</v>
      </c>
      <c r="AF72" s="16" t="n">
        <v>0</v>
      </c>
      <c r="AG72" s="23" t="n">
        <f aca="false">$G72*AF72</f>
        <v>0</v>
      </c>
      <c r="AH72" s="23" t="n">
        <f aca="false">AH$4*AG72</f>
        <v>0</v>
      </c>
      <c r="AI72" s="16" t="n">
        <v>0</v>
      </c>
      <c r="AJ72" s="23" t="n">
        <f aca="false">$G72*AI72</f>
        <v>0</v>
      </c>
      <c r="AK72" s="23" t="n">
        <f aca="false">AK$4*AJ72</f>
        <v>0</v>
      </c>
      <c r="AL72" s="16" t="n">
        <v>0</v>
      </c>
      <c r="AM72" s="23" t="n">
        <f aca="false">$G72*AL72</f>
        <v>0</v>
      </c>
      <c r="AN72" s="23" t="n">
        <f aca="false">AN$4*AM72</f>
        <v>0</v>
      </c>
      <c r="AO72" s="0" t="n">
        <v>0</v>
      </c>
      <c r="AP72" s="23" t="n">
        <f aca="false">$G72*AO72</f>
        <v>0</v>
      </c>
      <c r="AQ72" s="23" t="n">
        <f aca="false">AQ$4*AP72</f>
        <v>0</v>
      </c>
      <c r="AR72" s="0" t="n">
        <v>0</v>
      </c>
      <c r="AS72" s="23" t="n">
        <f aca="false">$G72*AR72</f>
        <v>0</v>
      </c>
      <c r="AT72" s="23" t="n">
        <f aca="false">AT$4*AS72</f>
        <v>0</v>
      </c>
      <c r="AU72" s="0" t="n">
        <v>0</v>
      </c>
      <c r="AV72" s="23" t="n">
        <f aca="false">$G72*AU72</f>
        <v>0</v>
      </c>
      <c r="AW72" s="23" t="n">
        <f aca="false">AW$4*AV72</f>
        <v>0</v>
      </c>
      <c r="AX72" s="0" t="n">
        <v>0</v>
      </c>
      <c r="AY72" s="23" t="n">
        <f aca="false">$G72*AX72</f>
        <v>0</v>
      </c>
      <c r="AZ72" s="23" t="n">
        <f aca="false">AZ$4*AY72</f>
        <v>0</v>
      </c>
      <c r="BA72" s="0" t="n">
        <v>0</v>
      </c>
      <c r="BB72" s="23" t="n">
        <f aca="false">$G72*BA72</f>
        <v>0</v>
      </c>
      <c r="BC72" s="23" t="n">
        <f aca="false">BC$4*BB72</f>
        <v>0</v>
      </c>
      <c r="BD72" s="0" t="n">
        <v>0</v>
      </c>
      <c r="BE72" s="23" t="n">
        <f aca="false">$G72*BD72</f>
        <v>0</v>
      </c>
      <c r="BF72" s="23" t="n">
        <f aca="false">BF$4*BE72</f>
        <v>0</v>
      </c>
      <c r="BG72" s="0" t="n">
        <v>0</v>
      </c>
      <c r="BH72" s="23" t="n">
        <f aca="false">$G72*BG72</f>
        <v>0</v>
      </c>
      <c r="BI72" s="23" t="n">
        <f aca="false">BI$4*BH72</f>
        <v>0</v>
      </c>
      <c r="BJ72" s="0" t="n">
        <v>0</v>
      </c>
      <c r="BK72" s="23" t="n">
        <f aca="false">$G72*BJ72</f>
        <v>0</v>
      </c>
      <c r="BL72" s="23" t="n">
        <f aca="false">BL$4*BK72</f>
        <v>0</v>
      </c>
      <c r="BM72" s="0" t="n">
        <v>0</v>
      </c>
      <c r="BN72" s="23" t="n">
        <f aca="false">$G72*BM72</f>
        <v>0</v>
      </c>
      <c r="BO72" s="23" t="n">
        <f aca="false">BO$4*BN72</f>
        <v>0</v>
      </c>
      <c r="BP72" s="0" t="n">
        <v>0</v>
      </c>
      <c r="BQ72" s="23" t="n">
        <f aca="false">$G72*BP72</f>
        <v>0</v>
      </c>
      <c r="BR72" s="23" t="n">
        <f aca="false">BR$4*BQ72</f>
        <v>0</v>
      </c>
    </row>
    <row collapsed="false" customFormat="false" customHeight="false" hidden="false" ht="14" outlineLevel="0" r="73">
      <c r="A73" s="18" t="s">
        <v>162</v>
      </c>
      <c r="B73" s="18" t="n">
        <v>9341498</v>
      </c>
      <c r="C73" s="32" t="s">
        <v>176</v>
      </c>
      <c r="D73" s="19" t="s">
        <v>177</v>
      </c>
      <c r="E73" s="16" t="n">
        <v>50</v>
      </c>
      <c r="F73" s="20" t="n">
        <f aca="false">0.042*50</f>
        <v>2.1</v>
      </c>
      <c r="G73" s="21" t="n">
        <f aca="false">F73/E73</f>
        <v>0.042</v>
      </c>
      <c r="H73" s="0" t="n">
        <v>2</v>
      </c>
      <c r="I73" s="22" t="n">
        <f aca="false">$G73*H73</f>
        <v>0.084</v>
      </c>
      <c r="J73" s="22" t="n">
        <f aca="false">J$4*I73</f>
        <v>0.168</v>
      </c>
      <c r="K73" s="16" t="n">
        <v>0</v>
      </c>
      <c r="L73" s="22" t="n">
        <f aca="false">$G73*K73</f>
        <v>0</v>
      </c>
      <c r="M73" s="22" t="n">
        <f aca="false">M$4*L73</f>
        <v>0</v>
      </c>
      <c r="N73" s="16" t="n">
        <v>0</v>
      </c>
      <c r="O73" s="23" t="n">
        <f aca="false">$G73*N73</f>
        <v>0</v>
      </c>
      <c r="P73" s="23" t="n">
        <f aca="false">P$4*O73</f>
        <v>0</v>
      </c>
      <c r="Q73" s="16" t="n">
        <v>0</v>
      </c>
      <c r="R73" s="23" t="n">
        <f aca="false">$G73*Q73</f>
        <v>0</v>
      </c>
      <c r="S73" s="23" t="n">
        <f aca="false">S$4*R73</f>
        <v>0</v>
      </c>
      <c r="T73" s="16" t="n">
        <v>0</v>
      </c>
      <c r="U73" s="23" t="n">
        <f aca="false">$G73*T73</f>
        <v>0</v>
      </c>
      <c r="V73" s="23" t="n">
        <f aca="false">V$4*U73</f>
        <v>0</v>
      </c>
      <c r="W73" s="16" t="n">
        <v>0</v>
      </c>
      <c r="X73" s="23" t="n">
        <f aca="false">$G73*W73</f>
        <v>0</v>
      </c>
      <c r="Y73" s="23" t="n">
        <f aca="false">Y$4*X73</f>
        <v>0</v>
      </c>
      <c r="Z73" s="16" t="n">
        <v>0</v>
      </c>
      <c r="AA73" s="23" t="n">
        <f aca="false">$G73*Z73</f>
        <v>0</v>
      </c>
      <c r="AB73" s="23" t="n">
        <f aca="false">AB$4*AA73</f>
        <v>0</v>
      </c>
      <c r="AC73" s="16" t="n">
        <v>0</v>
      </c>
      <c r="AD73" s="23" t="n">
        <f aca="false">$G73*AC73</f>
        <v>0</v>
      </c>
      <c r="AE73" s="23" t="n">
        <f aca="false">AE$4*AD73</f>
        <v>0</v>
      </c>
      <c r="AF73" s="16" t="n">
        <v>0</v>
      </c>
      <c r="AG73" s="23" t="n">
        <f aca="false">$G73*AF73</f>
        <v>0</v>
      </c>
      <c r="AH73" s="23" t="n">
        <f aca="false">AH$4*AG73</f>
        <v>0</v>
      </c>
      <c r="AI73" s="16" t="n">
        <v>0</v>
      </c>
      <c r="AJ73" s="23" t="n">
        <f aca="false">$G73*AI73</f>
        <v>0</v>
      </c>
      <c r="AK73" s="23" t="n">
        <f aca="false">AK$4*AJ73</f>
        <v>0</v>
      </c>
      <c r="AL73" s="16" t="n">
        <v>0</v>
      </c>
      <c r="AM73" s="23" t="n">
        <f aca="false">$G73*AL73</f>
        <v>0</v>
      </c>
      <c r="AN73" s="23" t="n">
        <f aca="false">AN$4*AM73</f>
        <v>0</v>
      </c>
      <c r="AO73" s="0" t="n">
        <v>0</v>
      </c>
      <c r="AP73" s="23" t="n">
        <f aca="false">$G73*AO73</f>
        <v>0</v>
      </c>
      <c r="AQ73" s="23" t="n">
        <f aca="false">AQ$4*AP73</f>
        <v>0</v>
      </c>
      <c r="AR73" s="16" t="n">
        <v>0</v>
      </c>
      <c r="AS73" s="23" t="n">
        <f aca="false">$G73*AR73</f>
        <v>0</v>
      </c>
      <c r="AT73" s="23" t="n">
        <f aca="false">AT$4*AS73</f>
        <v>0</v>
      </c>
      <c r="AU73" s="16" t="n">
        <v>0</v>
      </c>
      <c r="AV73" s="23" t="n">
        <f aca="false">$G73*AU73</f>
        <v>0</v>
      </c>
      <c r="AW73" s="23" t="n">
        <f aca="false">AW$4*AV73</f>
        <v>0</v>
      </c>
      <c r="AX73" s="16" t="n">
        <v>0</v>
      </c>
      <c r="AY73" s="23" t="n">
        <f aca="false">$G73*AX73</f>
        <v>0</v>
      </c>
      <c r="AZ73" s="23" t="n">
        <f aca="false">AZ$4*AY73</f>
        <v>0</v>
      </c>
      <c r="BA73" s="16" t="n">
        <v>0</v>
      </c>
      <c r="BB73" s="23" t="n">
        <f aca="false">$G73*BA73</f>
        <v>0</v>
      </c>
      <c r="BC73" s="23" t="n">
        <f aca="false">BC$4*BB73</f>
        <v>0</v>
      </c>
      <c r="BD73" s="16" t="n">
        <v>0</v>
      </c>
      <c r="BE73" s="23" t="n">
        <f aca="false">$G73*BD73</f>
        <v>0</v>
      </c>
      <c r="BF73" s="23" t="n">
        <f aca="false">BF$4*BE73</f>
        <v>0</v>
      </c>
      <c r="BG73" s="16" t="n">
        <v>0</v>
      </c>
      <c r="BH73" s="23" t="n">
        <f aca="false">$G73*BG73</f>
        <v>0</v>
      </c>
      <c r="BI73" s="23" t="n">
        <f aca="false">BI$4*BH73</f>
        <v>0</v>
      </c>
      <c r="BJ73" s="16" t="n">
        <v>0</v>
      </c>
      <c r="BK73" s="23" t="n">
        <f aca="false">$G73*BJ73</f>
        <v>0</v>
      </c>
      <c r="BL73" s="23" t="n">
        <f aca="false">BL$4*BK73</f>
        <v>0</v>
      </c>
      <c r="BM73" s="16" t="n">
        <v>0</v>
      </c>
      <c r="BN73" s="23" t="n">
        <f aca="false">$G73*BM73</f>
        <v>0</v>
      </c>
      <c r="BO73" s="23" t="n">
        <f aca="false">BO$4*BN73</f>
        <v>0</v>
      </c>
      <c r="BP73" s="16" t="n">
        <v>0</v>
      </c>
      <c r="BQ73" s="23" t="n">
        <f aca="false">$G73*BP73</f>
        <v>0</v>
      </c>
      <c r="BR73" s="23" t="n">
        <f aca="false">BR$4*BQ73</f>
        <v>0</v>
      </c>
    </row>
    <row collapsed="false" customFormat="false" customHeight="false" hidden="false" ht="14" outlineLevel="0" r="74">
      <c r="A74" s="18" t="s">
        <v>162</v>
      </c>
      <c r="B74" s="18" t="n">
        <v>9339558</v>
      </c>
      <c r="C74" s="16" t="s">
        <v>178</v>
      </c>
      <c r="D74" s="19" t="s">
        <v>179</v>
      </c>
      <c r="E74" s="26" t="n">
        <v>50</v>
      </c>
      <c r="F74" s="20" t="n">
        <f aca="false">0.024*50</f>
        <v>1.2</v>
      </c>
      <c r="G74" s="21" t="n">
        <f aca="false">F74/E74</f>
        <v>0.024</v>
      </c>
      <c r="I74" s="22" t="n">
        <f aca="false">$G74*H74</f>
        <v>0</v>
      </c>
      <c r="J74" s="22" t="n">
        <f aca="false">J$4*I74</f>
        <v>0</v>
      </c>
      <c r="K74" s="16"/>
      <c r="L74" s="22" t="n">
        <f aca="false">$G74*K74</f>
        <v>0</v>
      </c>
      <c r="M74" s="22" t="n">
        <f aca="false">M$4*L74</f>
        <v>0</v>
      </c>
      <c r="N74" s="16"/>
      <c r="O74" s="23" t="n">
        <f aca="false">$G74*N74</f>
        <v>0</v>
      </c>
      <c r="P74" s="23" t="n">
        <f aca="false">P$4*O74</f>
        <v>0</v>
      </c>
      <c r="Q74" s="16"/>
      <c r="R74" s="23" t="n">
        <f aca="false">$G74*Q74</f>
        <v>0</v>
      </c>
      <c r="S74" s="23" t="n">
        <f aca="false">S$4*R74</f>
        <v>0</v>
      </c>
      <c r="T74" s="16"/>
      <c r="U74" s="23" t="n">
        <f aca="false">$G74*T74</f>
        <v>0</v>
      </c>
      <c r="V74" s="23" t="n">
        <f aca="false">V$4*U74</f>
        <v>0</v>
      </c>
      <c r="W74" s="16"/>
      <c r="X74" s="23" t="n">
        <f aca="false">$G74*W74</f>
        <v>0</v>
      </c>
      <c r="Y74" s="23" t="n">
        <f aca="false">Y$4*X74</f>
        <v>0</v>
      </c>
      <c r="Z74" s="16"/>
      <c r="AA74" s="23" t="n">
        <f aca="false">$G74*Z74</f>
        <v>0</v>
      </c>
      <c r="AB74" s="23" t="n">
        <f aca="false">AB$4*AA74</f>
        <v>0</v>
      </c>
      <c r="AC74" s="16"/>
      <c r="AD74" s="23" t="n">
        <f aca="false">$G74*AC74</f>
        <v>0</v>
      </c>
      <c r="AE74" s="23" t="n">
        <f aca="false">AE$4*AD74</f>
        <v>0</v>
      </c>
      <c r="AF74" s="16" t="n">
        <v>1</v>
      </c>
      <c r="AG74" s="23" t="n">
        <f aca="false">$G74*AF74</f>
        <v>0.024</v>
      </c>
      <c r="AH74" s="23" t="n">
        <f aca="false">AH$4*AG74</f>
        <v>0.48</v>
      </c>
      <c r="AI74" s="16" t="n">
        <v>1</v>
      </c>
      <c r="AJ74" s="23" t="n">
        <f aca="false">$G74*AI74</f>
        <v>0.024</v>
      </c>
      <c r="AK74" s="23" t="n">
        <f aca="false">AK$4*AJ74</f>
        <v>0.096</v>
      </c>
      <c r="AL74" s="16" t="n">
        <v>0</v>
      </c>
      <c r="AM74" s="23" t="n">
        <f aca="false">$G74*AL74</f>
        <v>0</v>
      </c>
      <c r="AN74" s="23" t="n">
        <f aca="false">AN$4*AM74</f>
        <v>0</v>
      </c>
      <c r="AO74" s="16" t="n">
        <v>0</v>
      </c>
      <c r="AP74" s="23" t="n">
        <f aca="false">$G74*AO74</f>
        <v>0</v>
      </c>
      <c r="AQ74" s="23" t="n">
        <f aca="false">AQ$4*AP74</f>
        <v>0</v>
      </c>
      <c r="AR74" s="0" t="n">
        <v>0</v>
      </c>
      <c r="AS74" s="23" t="n">
        <f aca="false">$G74*AR74</f>
        <v>0</v>
      </c>
      <c r="AT74" s="23" t="n">
        <f aca="false">AT$4*AS74</f>
        <v>0</v>
      </c>
      <c r="AU74" s="0" t="n">
        <v>0</v>
      </c>
      <c r="AV74" s="23" t="n">
        <f aca="false">$G74*AU74</f>
        <v>0</v>
      </c>
      <c r="AW74" s="23" t="n">
        <f aca="false">AW$4*AV74</f>
        <v>0</v>
      </c>
      <c r="AX74" s="0" t="n">
        <v>0</v>
      </c>
      <c r="AY74" s="23" t="n">
        <f aca="false">$G74*AX74</f>
        <v>0</v>
      </c>
      <c r="AZ74" s="23" t="n">
        <f aca="false">AZ$4*AY74</f>
        <v>0</v>
      </c>
      <c r="BA74" s="16" t="n">
        <v>0</v>
      </c>
      <c r="BB74" s="23" t="n">
        <f aca="false">$G74*BA74</f>
        <v>0</v>
      </c>
      <c r="BC74" s="23" t="n">
        <f aca="false">BC$4*BB74</f>
        <v>0</v>
      </c>
      <c r="BD74" s="16" t="n">
        <v>0</v>
      </c>
      <c r="BE74" s="23" t="n">
        <f aca="false">$G74*BD74</f>
        <v>0</v>
      </c>
      <c r="BF74" s="23" t="n">
        <f aca="false">BF$4*BE74</f>
        <v>0</v>
      </c>
      <c r="BG74" s="16" t="n">
        <v>0</v>
      </c>
      <c r="BH74" s="23" t="n">
        <f aca="false">$G74*BG74</f>
        <v>0</v>
      </c>
      <c r="BI74" s="23" t="n">
        <f aca="false">BI$4*BH74</f>
        <v>0</v>
      </c>
      <c r="BJ74" s="16" t="n">
        <v>0</v>
      </c>
      <c r="BK74" s="23" t="n">
        <f aca="false">$G74*BJ74</f>
        <v>0</v>
      </c>
      <c r="BL74" s="23" t="n">
        <f aca="false">BL$4*BK74</f>
        <v>0</v>
      </c>
      <c r="BM74" s="16" t="n">
        <v>0</v>
      </c>
      <c r="BN74" s="23" t="n">
        <f aca="false">$G74*BM74</f>
        <v>0</v>
      </c>
      <c r="BO74" s="23" t="n">
        <f aca="false">BO$4*BN74</f>
        <v>0</v>
      </c>
      <c r="BP74" s="16" t="n">
        <v>0</v>
      </c>
      <c r="BQ74" s="23" t="n">
        <f aca="false">$G74*BP74</f>
        <v>0</v>
      </c>
      <c r="BR74" s="23" t="n">
        <f aca="false">BR$4*BQ74</f>
        <v>0</v>
      </c>
    </row>
    <row collapsed="false" customFormat="false" customHeight="false" hidden="false" ht="14" outlineLevel="0" r="75">
      <c r="A75" s="37" t="s">
        <v>180</v>
      </c>
      <c r="B75" s="18" t="n">
        <v>1738703</v>
      </c>
      <c r="C75" s="16" t="s">
        <v>181</v>
      </c>
      <c r="D75" s="19" t="s">
        <v>182</v>
      </c>
      <c r="E75" s="16" t="n">
        <v>10</v>
      </c>
      <c r="F75" s="36" t="n">
        <v>2</v>
      </c>
      <c r="G75" s="21" t="n">
        <f aca="false">F75/E75</f>
        <v>0.2</v>
      </c>
      <c r="H75" s="0" t="n">
        <v>0</v>
      </c>
      <c r="I75" s="22" t="n">
        <f aca="false">$G75*H75</f>
        <v>0</v>
      </c>
      <c r="J75" s="22" t="n">
        <f aca="false">J$4*I75</f>
        <v>0</v>
      </c>
      <c r="K75" s="16" t="n">
        <v>0</v>
      </c>
      <c r="L75" s="22" t="n">
        <f aca="false">$G75*K75</f>
        <v>0</v>
      </c>
      <c r="M75" s="22" t="n">
        <f aca="false">M$4*L75</f>
        <v>0</v>
      </c>
      <c r="N75" s="16" t="n">
        <v>2</v>
      </c>
      <c r="O75" s="23" t="n">
        <f aca="false">$G75*N75</f>
        <v>0.4</v>
      </c>
      <c r="P75" s="23" t="n">
        <f aca="false">P$4*O75</f>
        <v>0.8</v>
      </c>
      <c r="Q75" s="16" t="n">
        <v>0</v>
      </c>
      <c r="R75" s="23" t="n">
        <f aca="false">$G75*Q75</f>
        <v>0</v>
      </c>
      <c r="S75" s="23" t="n">
        <f aca="false">S$4*R75</f>
        <v>0</v>
      </c>
      <c r="T75" s="16" t="n">
        <v>0</v>
      </c>
      <c r="U75" s="23" t="n">
        <f aca="false">$G75*T75</f>
        <v>0</v>
      </c>
      <c r="V75" s="23" t="n">
        <f aca="false">V$4*U75</f>
        <v>0</v>
      </c>
      <c r="W75" s="16" t="n">
        <v>0</v>
      </c>
      <c r="X75" s="23" t="n">
        <f aca="false">$G75*W75</f>
        <v>0</v>
      </c>
      <c r="Y75" s="23" t="n">
        <f aca="false">Y$4*X75</f>
        <v>0</v>
      </c>
      <c r="Z75" s="16" t="n">
        <v>0</v>
      </c>
      <c r="AA75" s="23" t="n">
        <f aca="false">$G75*Z75</f>
        <v>0</v>
      </c>
      <c r="AB75" s="23" t="n">
        <f aca="false">AB$4*AA75</f>
        <v>0</v>
      </c>
      <c r="AC75" s="16" t="n">
        <v>0</v>
      </c>
      <c r="AD75" s="23" t="n">
        <f aca="false">$G75*AC75</f>
        <v>0</v>
      </c>
      <c r="AE75" s="23" t="n">
        <f aca="false">AE$4*AD75</f>
        <v>0</v>
      </c>
      <c r="AF75" s="16" t="n">
        <v>0</v>
      </c>
      <c r="AG75" s="23" t="n">
        <f aca="false">$G75*AF75</f>
        <v>0</v>
      </c>
      <c r="AH75" s="23" t="n">
        <f aca="false">AH$4*AG75</f>
        <v>0</v>
      </c>
      <c r="AI75" s="16" t="n">
        <v>0</v>
      </c>
      <c r="AJ75" s="23" t="n">
        <f aca="false">$G75*AI75</f>
        <v>0</v>
      </c>
      <c r="AK75" s="23" t="n">
        <f aca="false">AK$4*AJ75</f>
        <v>0</v>
      </c>
      <c r="AL75" s="16" t="n">
        <v>0</v>
      </c>
      <c r="AM75" s="23" t="n">
        <f aca="false">$G75*AL75</f>
        <v>0</v>
      </c>
      <c r="AN75" s="23" t="n">
        <f aca="false">AN$4*AM75</f>
        <v>0</v>
      </c>
      <c r="AO75" s="0" t="n">
        <v>0</v>
      </c>
      <c r="AP75" s="23" t="n">
        <f aca="false">$G75*AO75</f>
        <v>0</v>
      </c>
      <c r="AQ75" s="23" t="n">
        <f aca="false">AQ$4*AP75</f>
        <v>0</v>
      </c>
      <c r="AR75" s="16" t="n">
        <v>0</v>
      </c>
      <c r="AS75" s="23" t="n">
        <f aca="false">$G75*AR75</f>
        <v>0</v>
      </c>
      <c r="AT75" s="23" t="n">
        <f aca="false">AT$4*AS75</f>
        <v>0</v>
      </c>
      <c r="AU75" s="16" t="n">
        <v>0</v>
      </c>
      <c r="AV75" s="23" t="n">
        <f aca="false">$G75*AU75</f>
        <v>0</v>
      </c>
      <c r="AW75" s="23" t="n">
        <f aca="false">AW$4*AV75</f>
        <v>0</v>
      </c>
      <c r="AX75" s="16" t="n">
        <v>0</v>
      </c>
      <c r="AY75" s="23" t="n">
        <f aca="false">$G75*AX75</f>
        <v>0</v>
      </c>
      <c r="AZ75" s="23" t="n">
        <f aca="false">AZ$4*AY75</f>
        <v>0</v>
      </c>
      <c r="BA75" s="0" t="n">
        <v>0</v>
      </c>
      <c r="BB75" s="23" t="n">
        <f aca="false">$G75*BA75</f>
        <v>0</v>
      </c>
      <c r="BC75" s="23" t="n">
        <f aca="false">BC$4*BB75</f>
        <v>0</v>
      </c>
      <c r="BD75" s="0" t="n">
        <v>0</v>
      </c>
      <c r="BE75" s="23" t="n">
        <f aca="false">$G75*BD75</f>
        <v>0</v>
      </c>
      <c r="BF75" s="23" t="n">
        <f aca="false">BF$4*BE75</f>
        <v>0</v>
      </c>
      <c r="BG75" s="0" t="n">
        <v>0</v>
      </c>
      <c r="BH75" s="23" t="n">
        <f aca="false">$G75*BG75</f>
        <v>0</v>
      </c>
      <c r="BI75" s="23" t="n">
        <f aca="false">BI$4*BH75</f>
        <v>0</v>
      </c>
      <c r="BJ75" s="16" t="n">
        <v>0</v>
      </c>
      <c r="BK75" s="23" t="n">
        <f aca="false">$G75*BJ75</f>
        <v>0</v>
      </c>
      <c r="BL75" s="23" t="n">
        <f aca="false">BL$4*BK75</f>
        <v>0</v>
      </c>
      <c r="BM75" s="0" t="n">
        <v>0</v>
      </c>
      <c r="BN75" s="23" t="n">
        <f aca="false">$G75*BM75</f>
        <v>0</v>
      </c>
      <c r="BO75" s="23" t="n">
        <f aca="false">BO$4*BN75</f>
        <v>0</v>
      </c>
      <c r="BP75" s="0" t="n">
        <v>0</v>
      </c>
      <c r="BQ75" s="23" t="n">
        <f aca="false">$G75*BP75</f>
        <v>0</v>
      </c>
      <c r="BR75" s="23" t="n">
        <f aca="false">BR$4*BQ75</f>
        <v>0</v>
      </c>
    </row>
    <row collapsed="false" customFormat="false" customHeight="false" hidden="false" ht="14" outlineLevel="0" r="76">
      <c r="A76" s="18" t="s">
        <v>180</v>
      </c>
      <c r="B76" s="18" t="n">
        <v>1738708</v>
      </c>
      <c r="C76" s="16" t="s">
        <v>183</v>
      </c>
      <c r="D76" s="19" t="s">
        <v>184</v>
      </c>
      <c r="E76" s="16" t="n">
        <v>10</v>
      </c>
      <c r="F76" s="36" t="n">
        <v>2</v>
      </c>
      <c r="G76" s="21" t="n">
        <f aca="false">F76/E76</f>
        <v>0.2</v>
      </c>
      <c r="H76" s="0" t="n">
        <v>0</v>
      </c>
      <c r="I76" s="22" t="n">
        <f aca="false">$G76*H76</f>
        <v>0</v>
      </c>
      <c r="J76" s="22" t="n">
        <f aca="false">J$4*I76</f>
        <v>0</v>
      </c>
      <c r="K76" s="16" t="n">
        <v>0</v>
      </c>
      <c r="L76" s="22" t="n">
        <f aca="false">$G76*K76</f>
        <v>0</v>
      </c>
      <c r="M76" s="22" t="n">
        <f aca="false">M$4*L76</f>
        <v>0</v>
      </c>
      <c r="N76" s="16" t="n">
        <v>2</v>
      </c>
      <c r="O76" s="23" t="n">
        <f aca="false">$G76*N76</f>
        <v>0.4</v>
      </c>
      <c r="P76" s="23" t="n">
        <f aca="false">P$4*O76</f>
        <v>0.8</v>
      </c>
      <c r="Q76" s="16" t="n">
        <v>0</v>
      </c>
      <c r="R76" s="23" t="n">
        <f aca="false">$G76*Q76</f>
        <v>0</v>
      </c>
      <c r="S76" s="23" t="n">
        <f aca="false">S$4*R76</f>
        <v>0</v>
      </c>
      <c r="T76" s="16" t="n">
        <v>0</v>
      </c>
      <c r="U76" s="23" t="n">
        <f aca="false">$G76*T76</f>
        <v>0</v>
      </c>
      <c r="V76" s="23" t="n">
        <f aca="false">V$4*U76</f>
        <v>0</v>
      </c>
      <c r="W76" s="16" t="n">
        <v>0</v>
      </c>
      <c r="X76" s="23" t="n">
        <f aca="false">$G76*W76</f>
        <v>0</v>
      </c>
      <c r="Y76" s="23" t="n">
        <f aca="false">Y$4*X76</f>
        <v>0</v>
      </c>
      <c r="Z76" s="16" t="n">
        <v>0</v>
      </c>
      <c r="AA76" s="23" t="n">
        <f aca="false">$G76*Z76</f>
        <v>0</v>
      </c>
      <c r="AB76" s="23" t="n">
        <f aca="false">AB$4*AA76</f>
        <v>0</v>
      </c>
      <c r="AC76" s="16" t="n">
        <v>0</v>
      </c>
      <c r="AD76" s="23" t="n">
        <f aca="false">$G76*AC76</f>
        <v>0</v>
      </c>
      <c r="AE76" s="23" t="n">
        <f aca="false">AE$4*AD76</f>
        <v>0</v>
      </c>
      <c r="AF76" s="16" t="n">
        <v>0</v>
      </c>
      <c r="AG76" s="23" t="n">
        <f aca="false">$G76*AF76</f>
        <v>0</v>
      </c>
      <c r="AH76" s="23" t="n">
        <f aca="false">AH$4*AG76</f>
        <v>0</v>
      </c>
      <c r="AI76" s="16" t="n">
        <v>0</v>
      </c>
      <c r="AJ76" s="23" t="n">
        <f aca="false">$G76*AI76</f>
        <v>0</v>
      </c>
      <c r="AK76" s="23" t="n">
        <f aca="false">AK$4*AJ76</f>
        <v>0</v>
      </c>
      <c r="AL76" s="16" t="n">
        <v>0</v>
      </c>
      <c r="AM76" s="23" t="n">
        <f aca="false">$G76*AL76</f>
        <v>0</v>
      </c>
      <c r="AN76" s="23" t="n">
        <f aca="false">AN$4*AM76</f>
        <v>0</v>
      </c>
      <c r="AO76" s="0" t="n">
        <v>0</v>
      </c>
      <c r="AP76" s="23" t="n">
        <f aca="false">$G76*AO76</f>
        <v>0</v>
      </c>
      <c r="AQ76" s="23" t="n">
        <f aca="false">AQ$4*AP76</f>
        <v>0</v>
      </c>
      <c r="AR76" s="0" t="n">
        <v>0</v>
      </c>
      <c r="AS76" s="23" t="n">
        <f aca="false">$G76*AR76</f>
        <v>0</v>
      </c>
      <c r="AT76" s="23" t="n">
        <f aca="false">AT$4*AS76</f>
        <v>0</v>
      </c>
      <c r="AU76" s="0" t="n">
        <v>0</v>
      </c>
      <c r="AV76" s="23" t="n">
        <f aca="false">$G76*AU76</f>
        <v>0</v>
      </c>
      <c r="AW76" s="23" t="n">
        <f aca="false">AW$4*AV76</f>
        <v>0</v>
      </c>
      <c r="AX76" s="0" t="n">
        <v>0</v>
      </c>
      <c r="AY76" s="23" t="n">
        <f aca="false">$G76*AX76</f>
        <v>0</v>
      </c>
      <c r="AZ76" s="23" t="n">
        <f aca="false">AZ$4*AY76</f>
        <v>0</v>
      </c>
      <c r="BA76" s="16" t="n">
        <v>0</v>
      </c>
      <c r="BB76" s="23" t="n">
        <f aca="false">$G76*BA76</f>
        <v>0</v>
      </c>
      <c r="BC76" s="23" t="n">
        <f aca="false">BC$4*BB76</f>
        <v>0</v>
      </c>
      <c r="BD76" s="16" t="n">
        <v>0</v>
      </c>
      <c r="BE76" s="23" t="n">
        <f aca="false">$G76*BD76</f>
        <v>0</v>
      </c>
      <c r="BF76" s="23" t="n">
        <f aca="false">BF$4*BE76</f>
        <v>0</v>
      </c>
      <c r="BG76" s="16" t="n">
        <v>0</v>
      </c>
      <c r="BH76" s="23" t="n">
        <f aca="false">$G76*BG76</f>
        <v>0</v>
      </c>
      <c r="BI76" s="23" t="n">
        <f aca="false">BI$4*BH76</f>
        <v>0</v>
      </c>
      <c r="BJ76" s="0" t="n">
        <v>0</v>
      </c>
      <c r="BK76" s="23" t="n">
        <f aca="false">$G76*BJ76</f>
        <v>0</v>
      </c>
      <c r="BL76" s="23" t="n">
        <f aca="false">BL$4*BK76</f>
        <v>0</v>
      </c>
      <c r="BM76" s="16" t="n">
        <v>0</v>
      </c>
      <c r="BN76" s="23" t="n">
        <f aca="false">$G76*BM76</f>
        <v>0</v>
      </c>
      <c r="BO76" s="23" t="n">
        <f aca="false">BO$4*BN76</f>
        <v>0</v>
      </c>
      <c r="BP76" s="16" t="n">
        <v>0</v>
      </c>
      <c r="BQ76" s="23" t="n">
        <f aca="false">$G76*BP76</f>
        <v>0</v>
      </c>
      <c r="BR76" s="23" t="n">
        <f aca="false">BR$4*BQ76</f>
        <v>0</v>
      </c>
    </row>
    <row collapsed="false" customFormat="false" customHeight="false" hidden="false" ht="14" outlineLevel="0" r="77">
      <c r="A77" s="17" t="s">
        <v>185</v>
      </c>
      <c r="B77" s="18" t="n">
        <v>1103837</v>
      </c>
      <c r="C77" s="18" t="s">
        <v>186</v>
      </c>
      <c r="D77" s="18" t="s">
        <v>187</v>
      </c>
      <c r="E77" s="26" t="n">
        <v>17</v>
      </c>
      <c r="F77" s="20" t="n">
        <v>4.85</v>
      </c>
      <c r="G77" s="21" t="n">
        <f aca="false">F77/E77</f>
        <v>0.285294117647059</v>
      </c>
      <c r="H77" s="0" t="n">
        <v>0</v>
      </c>
      <c r="I77" s="22" t="n">
        <f aca="false">$G77*H77</f>
        <v>0</v>
      </c>
      <c r="J77" s="22" t="n">
        <f aca="false">J$4*I77</f>
        <v>0</v>
      </c>
      <c r="K77" s="16" t="n">
        <v>0</v>
      </c>
      <c r="L77" s="22" t="n">
        <f aca="false">$G77*K77</f>
        <v>0</v>
      </c>
      <c r="M77" s="22" t="n">
        <f aca="false">M$4*L77</f>
        <v>0</v>
      </c>
      <c r="N77" s="16" t="n">
        <v>0</v>
      </c>
      <c r="O77" s="23" t="n">
        <f aca="false">$G77*N77</f>
        <v>0</v>
      </c>
      <c r="P77" s="23" t="n">
        <f aca="false">P$4*O77</f>
        <v>0</v>
      </c>
      <c r="Q77" s="16" t="n">
        <v>1</v>
      </c>
      <c r="R77" s="23" t="n">
        <f aca="false">$G77*Q77</f>
        <v>0.285294117647059</v>
      </c>
      <c r="S77" s="23" t="n">
        <f aca="false">S$4*R77</f>
        <v>0.570588235294118</v>
      </c>
      <c r="T77" s="16" t="n">
        <v>0</v>
      </c>
      <c r="U77" s="23" t="n">
        <f aca="false">$G77*T77</f>
        <v>0</v>
      </c>
      <c r="V77" s="23" t="n">
        <f aca="false">V$4*U77</f>
        <v>0</v>
      </c>
      <c r="W77" s="16" t="n">
        <v>1</v>
      </c>
      <c r="X77" s="23" t="n">
        <f aca="false">$G77*W77</f>
        <v>0.285294117647059</v>
      </c>
      <c r="Y77" s="23" t="n">
        <f aca="false">Y$4*X77</f>
        <v>0.570588235294118</v>
      </c>
      <c r="Z77" s="16" t="n">
        <v>0</v>
      </c>
      <c r="AA77" s="23" t="n">
        <f aca="false">$G77*Z77</f>
        <v>0</v>
      </c>
      <c r="AB77" s="23" t="n">
        <f aca="false">AB$4*AA77</f>
        <v>0</v>
      </c>
      <c r="AC77" s="16" t="n">
        <v>0</v>
      </c>
      <c r="AD77" s="23" t="n">
        <f aca="false">$G77*AC77</f>
        <v>0</v>
      </c>
      <c r="AE77" s="23" t="n">
        <f aca="false">AE$4*AD77</f>
        <v>0</v>
      </c>
      <c r="AF77" s="16" t="n">
        <v>1</v>
      </c>
      <c r="AG77" s="23" t="n">
        <f aca="false">$G77*AF77</f>
        <v>0.285294117647059</v>
      </c>
      <c r="AH77" s="23" t="n">
        <f aca="false">AH$4*AG77</f>
        <v>5.70588235294118</v>
      </c>
      <c r="AI77" s="16" t="n">
        <v>0</v>
      </c>
      <c r="AJ77" s="23" t="n">
        <f aca="false">$G77*AI77</f>
        <v>0</v>
      </c>
      <c r="AK77" s="23" t="n">
        <f aca="false">AK$4*AJ77</f>
        <v>0</v>
      </c>
      <c r="AL77" s="16" t="n">
        <v>0</v>
      </c>
      <c r="AM77" s="23" t="n">
        <f aca="false">$G77*AL77</f>
        <v>0</v>
      </c>
      <c r="AN77" s="23" t="n">
        <f aca="false">AN$4*AM77</f>
        <v>0</v>
      </c>
      <c r="AO77" s="16" t="n">
        <v>0</v>
      </c>
      <c r="AP77" s="23" t="n">
        <f aca="false">$G77*AO77</f>
        <v>0</v>
      </c>
      <c r="AQ77" s="23" t="n">
        <f aca="false">AQ$4*AP77</f>
        <v>0</v>
      </c>
      <c r="AR77" s="16" t="n">
        <v>0</v>
      </c>
      <c r="AS77" s="23" t="n">
        <f aca="false">$G77*AR77</f>
        <v>0</v>
      </c>
      <c r="AT77" s="23" t="n">
        <f aca="false">AT$4*AS77</f>
        <v>0</v>
      </c>
      <c r="AU77" s="16" t="n">
        <v>0</v>
      </c>
      <c r="AV77" s="23" t="n">
        <f aca="false">$G77*AU77</f>
        <v>0</v>
      </c>
      <c r="AW77" s="23" t="n">
        <f aca="false">AW$4*AV77</f>
        <v>0</v>
      </c>
      <c r="AX77" s="16" t="n">
        <v>0</v>
      </c>
      <c r="AY77" s="23" t="n">
        <f aca="false">$G77*AX77</f>
        <v>0</v>
      </c>
      <c r="AZ77" s="23" t="n">
        <f aca="false">AZ$4*AY77</f>
        <v>0</v>
      </c>
      <c r="BA77" s="16" t="n">
        <v>0</v>
      </c>
      <c r="BB77" s="23" t="n">
        <f aca="false">$G77*BA77</f>
        <v>0</v>
      </c>
      <c r="BC77" s="23" t="n">
        <f aca="false">BC$4*BB77</f>
        <v>0</v>
      </c>
      <c r="BD77" s="16" t="n">
        <v>0</v>
      </c>
      <c r="BE77" s="23" t="n">
        <f aca="false">$G77*BD77</f>
        <v>0</v>
      </c>
      <c r="BF77" s="23" t="n">
        <f aca="false">BF$4*BE77</f>
        <v>0</v>
      </c>
      <c r="BG77" s="16" t="n">
        <v>0</v>
      </c>
      <c r="BH77" s="23" t="n">
        <f aca="false">$G77*BG77</f>
        <v>0</v>
      </c>
      <c r="BI77" s="23" t="n">
        <f aca="false">BI$4*BH77</f>
        <v>0</v>
      </c>
      <c r="BJ77" s="16" t="n">
        <v>0</v>
      </c>
      <c r="BK77" s="23" t="n">
        <f aca="false">$G77*BJ77</f>
        <v>0</v>
      </c>
      <c r="BL77" s="23" t="n">
        <f aca="false">BL$4*BK77</f>
        <v>0</v>
      </c>
      <c r="BM77" s="16" t="n">
        <v>0</v>
      </c>
      <c r="BN77" s="23" t="n">
        <f aca="false">$G77*BM77</f>
        <v>0</v>
      </c>
      <c r="BO77" s="23" t="n">
        <f aca="false">BO$4*BN77</f>
        <v>0</v>
      </c>
      <c r="BP77" s="16" t="n">
        <v>0</v>
      </c>
      <c r="BQ77" s="23" t="n">
        <f aca="false">$G77*BP77</f>
        <v>0</v>
      </c>
      <c r="BR77" s="23" t="n">
        <f aca="false">BR$4*BQ77</f>
        <v>0</v>
      </c>
    </row>
    <row collapsed="false" customFormat="false" customHeight="false" hidden="false" ht="14" outlineLevel="0" r="78">
      <c r="A78" s="17" t="s">
        <v>188</v>
      </c>
      <c r="B78" s="18" t="n">
        <v>1103855</v>
      </c>
      <c r="C78" s="18" t="s">
        <v>189</v>
      </c>
      <c r="D78" s="18" t="s">
        <v>190</v>
      </c>
      <c r="E78" s="26" t="n">
        <v>5</v>
      </c>
      <c r="F78" s="20" t="n">
        <f aca="false">5*2.27</f>
        <v>11.35</v>
      </c>
      <c r="G78" s="21" t="n">
        <f aca="false">F78/E78</f>
        <v>2.27</v>
      </c>
      <c r="H78" s="0" t="n">
        <v>0</v>
      </c>
      <c r="I78" s="22" t="n">
        <f aca="false">$G78*H78</f>
        <v>0</v>
      </c>
      <c r="J78" s="22" t="n">
        <f aca="false">J$4*I78</f>
        <v>0</v>
      </c>
      <c r="K78" s="16" t="n">
        <v>0</v>
      </c>
      <c r="L78" s="22" t="n">
        <f aca="false">$G78*K78</f>
        <v>0</v>
      </c>
      <c r="M78" s="22" t="n">
        <f aca="false">M$4*L78</f>
        <v>0</v>
      </c>
      <c r="N78" s="16" t="n">
        <v>0</v>
      </c>
      <c r="O78" s="23" t="n">
        <f aca="false">$G78*N78</f>
        <v>0</v>
      </c>
      <c r="P78" s="23" t="n">
        <f aca="false">P$4*O78</f>
        <v>0</v>
      </c>
      <c r="Q78" s="16" t="n">
        <v>0</v>
      </c>
      <c r="R78" s="23" t="n">
        <f aca="false">$G78*Q78</f>
        <v>0</v>
      </c>
      <c r="S78" s="23" t="n">
        <f aca="false">S$4*R78</f>
        <v>0</v>
      </c>
      <c r="T78" s="16" t="n">
        <v>0</v>
      </c>
      <c r="U78" s="23" t="n">
        <f aca="false">$G78*T78</f>
        <v>0</v>
      </c>
      <c r="V78" s="23" t="n">
        <f aca="false">V$4*U78</f>
        <v>0</v>
      </c>
      <c r="W78" s="16" t="n">
        <v>0</v>
      </c>
      <c r="X78" s="23" t="n">
        <f aca="false">$G78*W78</f>
        <v>0</v>
      </c>
      <c r="Y78" s="23" t="n">
        <f aca="false">Y$4*X78</f>
        <v>0</v>
      </c>
      <c r="Z78" s="16" t="n">
        <v>0</v>
      </c>
      <c r="AA78" s="23" t="n">
        <f aca="false">$G78*Z78</f>
        <v>0</v>
      </c>
      <c r="AB78" s="23" t="n">
        <f aca="false">AB$4*AA78</f>
        <v>0</v>
      </c>
      <c r="AC78" s="16" t="n">
        <v>0</v>
      </c>
      <c r="AD78" s="23" t="n">
        <f aca="false">$G78*AC78</f>
        <v>0</v>
      </c>
      <c r="AE78" s="23" t="n">
        <f aca="false">AE$4*AD78</f>
        <v>0</v>
      </c>
      <c r="AF78" s="16" t="n">
        <v>0</v>
      </c>
      <c r="AG78" s="23" t="n">
        <f aca="false">$G78*AF78</f>
        <v>0</v>
      </c>
      <c r="AH78" s="23" t="n">
        <f aca="false">AH$4*AG78</f>
        <v>0</v>
      </c>
      <c r="AI78" s="16" t="n">
        <v>1</v>
      </c>
      <c r="AJ78" s="23" t="n">
        <f aca="false">$G78*AI78</f>
        <v>2.27</v>
      </c>
      <c r="AK78" s="23" t="n">
        <f aca="false">AK$4*AJ78</f>
        <v>9.08</v>
      </c>
      <c r="AL78" s="16" t="n">
        <v>0</v>
      </c>
      <c r="AM78" s="23" t="n">
        <f aca="false">$G78*AL78</f>
        <v>0</v>
      </c>
      <c r="AN78" s="23" t="n">
        <f aca="false">AN$4*AM78</f>
        <v>0</v>
      </c>
      <c r="AO78" s="0" t="n">
        <v>0</v>
      </c>
      <c r="AP78" s="23" t="n">
        <f aca="false">$G78*AO78</f>
        <v>0</v>
      </c>
      <c r="AQ78" s="23" t="n">
        <f aca="false">AQ$4*AP78</f>
        <v>0</v>
      </c>
      <c r="AR78" s="0" t="n">
        <v>0</v>
      </c>
      <c r="AS78" s="23" t="n">
        <f aca="false">$G78*AR78</f>
        <v>0</v>
      </c>
      <c r="AT78" s="23" t="n">
        <f aca="false">AT$4*AS78</f>
        <v>0</v>
      </c>
      <c r="AU78" s="0" t="n">
        <v>0</v>
      </c>
      <c r="AV78" s="23" t="n">
        <f aca="false">$G78*AU78</f>
        <v>0</v>
      </c>
      <c r="AW78" s="23" t="n">
        <f aca="false">AW$4*AV78</f>
        <v>0</v>
      </c>
      <c r="AX78" s="0" t="n">
        <v>0</v>
      </c>
      <c r="AY78" s="23" t="n">
        <f aca="false">$G78*AX78</f>
        <v>0</v>
      </c>
      <c r="AZ78" s="23" t="n">
        <f aca="false">AZ$4*AY78</f>
        <v>0</v>
      </c>
      <c r="BA78" s="0" t="n">
        <v>0</v>
      </c>
      <c r="BB78" s="23" t="n">
        <f aca="false">$G78*BA78</f>
        <v>0</v>
      </c>
      <c r="BC78" s="23" t="n">
        <f aca="false">BC$4*BB78</f>
        <v>0</v>
      </c>
      <c r="BD78" s="0" t="n">
        <v>0</v>
      </c>
      <c r="BE78" s="23" t="n">
        <f aca="false">$G78*BD78</f>
        <v>0</v>
      </c>
      <c r="BF78" s="23" t="n">
        <f aca="false">BF$4*BE78</f>
        <v>0</v>
      </c>
      <c r="BG78" s="0" t="n">
        <v>0</v>
      </c>
      <c r="BH78" s="23" t="n">
        <f aca="false">$G78*BG78</f>
        <v>0</v>
      </c>
      <c r="BI78" s="23" t="n">
        <f aca="false">BI$4*BH78</f>
        <v>0</v>
      </c>
      <c r="BJ78" s="16" t="n">
        <v>0</v>
      </c>
      <c r="BK78" s="23" t="n">
        <f aca="false">$G78*BJ78</f>
        <v>0</v>
      </c>
      <c r="BL78" s="23" t="n">
        <f aca="false">BL$4*BK78</f>
        <v>0</v>
      </c>
      <c r="BM78" s="0" t="n">
        <v>0</v>
      </c>
      <c r="BN78" s="23" t="n">
        <f aca="false">$G78*BM78</f>
        <v>0</v>
      </c>
      <c r="BO78" s="23" t="n">
        <f aca="false">BO$4*BN78</f>
        <v>0</v>
      </c>
      <c r="BP78" s="0" t="n">
        <v>0</v>
      </c>
      <c r="BQ78" s="23" t="n">
        <f aca="false">$G78*BP78</f>
        <v>0</v>
      </c>
      <c r="BR78" s="23" t="n">
        <f aca="false">BR$4*BQ78</f>
        <v>0</v>
      </c>
    </row>
    <row collapsed="false" customFormat="false" customHeight="false" hidden="false" ht="14" outlineLevel="0" r="79">
      <c r="A79" s="17" t="s">
        <v>191</v>
      </c>
      <c r="B79" s="17"/>
      <c r="C79" s="18"/>
      <c r="D79" s="18"/>
      <c r="E79" s="26" t="n">
        <v>1</v>
      </c>
      <c r="F79" s="20" t="n">
        <v>0</v>
      </c>
      <c r="G79" s="21" t="n">
        <f aca="false">F79/E79</f>
        <v>0</v>
      </c>
      <c r="H79" s="0" t="n">
        <v>0</v>
      </c>
      <c r="I79" s="22" t="n">
        <f aca="false">$G79*H79</f>
        <v>0</v>
      </c>
      <c r="J79" s="22" t="n">
        <f aca="false">J$4*I79</f>
        <v>0</v>
      </c>
      <c r="K79" s="16" t="n">
        <v>0</v>
      </c>
      <c r="L79" s="22" t="n">
        <f aca="false">$G79*K79</f>
        <v>0</v>
      </c>
      <c r="M79" s="22" t="n">
        <f aca="false">M$4*L79</f>
        <v>0</v>
      </c>
      <c r="N79" s="16" t="n">
        <v>0</v>
      </c>
      <c r="O79" s="23" t="n">
        <f aca="false">$G79*N79</f>
        <v>0</v>
      </c>
      <c r="P79" s="23" t="n">
        <f aca="false">P$4*O79</f>
        <v>0</v>
      </c>
      <c r="Q79" s="16" t="n">
        <v>0</v>
      </c>
      <c r="R79" s="23" t="n">
        <f aca="false">$G79*Q79</f>
        <v>0</v>
      </c>
      <c r="S79" s="23" t="n">
        <f aca="false">S$4*R79</f>
        <v>0</v>
      </c>
      <c r="T79" s="16" t="n">
        <v>0</v>
      </c>
      <c r="U79" s="23" t="n">
        <f aca="false">$G79*T79</f>
        <v>0</v>
      </c>
      <c r="V79" s="23" t="n">
        <f aca="false">V$4*U79</f>
        <v>0</v>
      </c>
      <c r="W79" s="16" t="n">
        <v>0</v>
      </c>
      <c r="X79" s="23" t="n">
        <f aca="false">$G79*W79</f>
        <v>0</v>
      </c>
      <c r="Y79" s="23" t="n">
        <f aca="false">Y$4*X79</f>
        <v>0</v>
      </c>
      <c r="Z79" s="16" t="n">
        <v>0</v>
      </c>
      <c r="AA79" s="23" t="n">
        <f aca="false">$G79*Z79</f>
        <v>0</v>
      </c>
      <c r="AB79" s="23" t="n">
        <f aca="false">AB$4*AA79</f>
        <v>0</v>
      </c>
      <c r="AC79" s="16" t="n">
        <v>0</v>
      </c>
      <c r="AD79" s="23" t="n">
        <f aca="false">$G79*AC79</f>
        <v>0</v>
      </c>
      <c r="AE79" s="23" t="n">
        <f aca="false">AE$4*AD79</f>
        <v>0</v>
      </c>
      <c r="AF79" s="16" t="n">
        <v>0</v>
      </c>
      <c r="AG79" s="23" t="n">
        <f aca="false">$G79*AF79</f>
        <v>0</v>
      </c>
      <c r="AH79" s="23" t="n">
        <f aca="false">AH$4*AG79</f>
        <v>0</v>
      </c>
      <c r="AI79" s="16" t="n">
        <v>0</v>
      </c>
      <c r="AJ79" s="23" t="n">
        <f aca="false">$G79*AI79</f>
        <v>0</v>
      </c>
      <c r="AK79" s="23" t="n">
        <f aca="false">AK$4*AJ79</f>
        <v>0</v>
      </c>
      <c r="AL79" s="16" t="n">
        <v>0</v>
      </c>
      <c r="AM79" s="23" t="n">
        <f aca="false">$G79*AL79</f>
        <v>0</v>
      </c>
      <c r="AN79" s="23" t="n">
        <f aca="false">AN$4*AM79</f>
        <v>0</v>
      </c>
      <c r="AO79" s="0" t="n">
        <v>0</v>
      </c>
      <c r="AP79" s="23" t="n">
        <f aca="false">$G79*AO79</f>
        <v>0</v>
      </c>
      <c r="AQ79" s="23" t="n">
        <f aca="false">AQ$4*AP79</f>
        <v>0</v>
      </c>
      <c r="AR79" s="16" t="n">
        <v>0</v>
      </c>
      <c r="AS79" s="23" t="n">
        <f aca="false">$G79*AR79</f>
        <v>0</v>
      </c>
      <c r="AT79" s="23" t="n">
        <f aca="false">AT$4*AS79</f>
        <v>0</v>
      </c>
      <c r="AU79" s="16" t="n">
        <v>0</v>
      </c>
      <c r="AV79" s="23" t="n">
        <f aca="false">$G79*AU79</f>
        <v>0</v>
      </c>
      <c r="AW79" s="23" t="n">
        <f aca="false">AW$4*AV79</f>
        <v>0</v>
      </c>
      <c r="AX79" s="16" t="n">
        <v>0</v>
      </c>
      <c r="AY79" s="23" t="n">
        <f aca="false">$G79*AX79</f>
        <v>0</v>
      </c>
      <c r="AZ79" s="23" t="n">
        <f aca="false">AZ$4*AY79</f>
        <v>0</v>
      </c>
      <c r="BA79" s="16" t="n">
        <v>0</v>
      </c>
      <c r="BB79" s="23" t="n">
        <f aca="false">$G79*BA79</f>
        <v>0</v>
      </c>
      <c r="BC79" s="23" t="n">
        <f aca="false">BC$4*BB79</f>
        <v>0</v>
      </c>
      <c r="BD79" s="16" t="n">
        <v>0</v>
      </c>
      <c r="BE79" s="23" t="n">
        <f aca="false">$G79*BD79</f>
        <v>0</v>
      </c>
      <c r="BF79" s="23" t="n">
        <f aca="false">BF$4*BE79</f>
        <v>0</v>
      </c>
      <c r="BG79" s="16" t="n">
        <v>0</v>
      </c>
      <c r="BH79" s="23" t="n">
        <f aca="false">$G79*BG79</f>
        <v>0</v>
      </c>
      <c r="BI79" s="23" t="n">
        <f aca="false">BI$4*BH79</f>
        <v>0</v>
      </c>
      <c r="BJ79" s="16" t="n">
        <v>0</v>
      </c>
      <c r="BK79" s="23" t="n">
        <f aca="false">$G79*BJ79</f>
        <v>0</v>
      </c>
      <c r="BL79" s="23" t="n">
        <f aca="false">BL$4*BK79</f>
        <v>0</v>
      </c>
      <c r="BM79" s="16" t="n">
        <v>0</v>
      </c>
      <c r="BN79" s="23" t="n">
        <f aca="false">$G79*BM79</f>
        <v>0</v>
      </c>
      <c r="BO79" s="23" t="n">
        <f aca="false">BO$4*BN79</f>
        <v>0</v>
      </c>
      <c r="BP79" s="16" t="n">
        <v>0</v>
      </c>
      <c r="BQ79" s="23" t="n">
        <f aca="false">$G79*BP79</f>
        <v>0</v>
      </c>
      <c r="BR79" s="23" t="n">
        <f aca="false">BR$4*BQ79</f>
        <v>0</v>
      </c>
    </row>
    <row collapsed="false" customFormat="false" customHeight="false" hidden="false" ht="14" outlineLevel="0" r="80">
      <c r="A80" s="17" t="s">
        <v>192</v>
      </c>
      <c r="B80" s="18" t="n">
        <v>1077344</v>
      </c>
      <c r="C80" s="18" t="s">
        <v>193</v>
      </c>
      <c r="D80" s="18" t="s">
        <v>194</v>
      </c>
      <c r="E80" s="26" t="n">
        <v>1</v>
      </c>
      <c r="F80" s="20" t="n">
        <v>0.66</v>
      </c>
      <c r="G80" s="21" t="n">
        <f aca="false">F80/E80</f>
        <v>0.66</v>
      </c>
      <c r="H80" s="0" t="n">
        <v>0</v>
      </c>
      <c r="I80" s="22" t="n">
        <f aca="false">$G80*H80</f>
        <v>0</v>
      </c>
      <c r="J80" s="22" t="n">
        <f aca="false">J$4*I80</f>
        <v>0</v>
      </c>
      <c r="K80" s="16" t="n">
        <v>0</v>
      </c>
      <c r="L80" s="22" t="n">
        <f aca="false">$G80*K80</f>
        <v>0</v>
      </c>
      <c r="M80" s="22" t="n">
        <f aca="false">M$4*L80</f>
        <v>0</v>
      </c>
      <c r="N80" s="16" t="n">
        <v>0</v>
      </c>
      <c r="O80" s="23" t="n">
        <f aca="false">$G80*N80</f>
        <v>0</v>
      </c>
      <c r="P80" s="23" t="n">
        <f aca="false">P$4*O80</f>
        <v>0</v>
      </c>
      <c r="Q80" s="16" t="n">
        <v>0</v>
      </c>
      <c r="R80" s="23" t="n">
        <f aca="false">$G80*Q80</f>
        <v>0</v>
      </c>
      <c r="S80" s="23" t="n">
        <f aca="false">S$4*R80</f>
        <v>0</v>
      </c>
      <c r="T80" s="16" t="n">
        <v>0</v>
      </c>
      <c r="U80" s="23" t="n">
        <f aca="false">$G80*T80</f>
        <v>0</v>
      </c>
      <c r="V80" s="23" t="n">
        <f aca="false">V$4*U80</f>
        <v>0</v>
      </c>
      <c r="W80" s="16" t="n">
        <v>0</v>
      </c>
      <c r="X80" s="23" t="n">
        <f aca="false">$G80*W80</f>
        <v>0</v>
      </c>
      <c r="Y80" s="23" t="n">
        <f aca="false">Y$4*X80</f>
        <v>0</v>
      </c>
      <c r="Z80" s="16" t="n">
        <v>0</v>
      </c>
      <c r="AA80" s="23" t="n">
        <f aca="false">$G80*Z80</f>
        <v>0</v>
      </c>
      <c r="AB80" s="23" t="n">
        <f aca="false">AB$4*AA80</f>
        <v>0</v>
      </c>
      <c r="AC80" s="16" t="n">
        <v>0</v>
      </c>
      <c r="AD80" s="23" t="n">
        <f aca="false">$G80*AC80</f>
        <v>0</v>
      </c>
      <c r="AE80" s="23" t="n">
        <f aca="false">AE$4*AD80</f>
        <v>0</v>
      </c>
      <c r="AF80" s="16" t="n">
        <v>1</v>
      </c>
      <c r="AG80" s="23" t="n">
        <f aca="false">$G80*AF80</f>
        <v>0.66</v>
      </c>
      <c r="AH80" s="23" t="n">
        <f aca="false">AH$4*AG80</f>
        <v>13.2</v>
      </c>
      <c r="AI80" s="16" t="n">
        <v>1</v>
      </c>
      <c r="AJ80" s="23" t="n">
        <f aca="false">$G80*AI80</f>
        <v>0.66</v>
      </c>
      <c r="AK80" s="23" t="n">
        <f aca="false">AK$4*AJ80</f>
        <v>2.64</v>
      </c>
      <c r="AL80" s="16" t="n">
        <v>0</v>
      </c>
      <c r="AM80" s="23" t="n">
        <f aca="false">$G80*AL80</f>
        <v>0</v>
      </c>
      <c r="AN80" s="23" t="n">
        <f aca="false">AN$4*AM80</f>
        <v>0</v>
      </c>
      <c r="AO80" s="0" t="n">
        <v>0</v>
      </c>
      <c r="AP80" s="23" t="n">
        <f aca="false">$G80*AO80</f>
        <v>0</v>
      </c>
      <c r="AQ80" s="23" t="n">
        <f aca="false">AQ$4*AP80</f>
        <v>0</v>
      </c>
      <c r="AR80" s="0" t="n">
        <v>0</v>
      </c>
      <c r="AS80" s="23" t="n">
        <f aca="false">$G80*AR80</f>
        <v>0</v>
      </c>
      <c r="AT80" s="23" t="n">
        <f aca="false">AT$4*AS80</f>
        <v>0</v>
      </c>
      <c r="AU80" s="0" t="n">
        <v>0</v>
      </c>
      <c r="AV80" s="23" t="n">
        <f aca="false">$G80*AU80</f>
        <v>0</v>
      </c>
      <c r="AW80" s="23" t="n">
        <f aca="false">AW$4*AV80</f>
        <v>0</v>
      </c>
      <c r="AX80" s="0" t="n">
        <v>0</v>
      </c>
      <c r="AY80" s="23" t="n">
        <f aca="false">$G80*AX80</f>
        <v>0</v>
      </c>
      <c r="AZ80" s="23" t="n">
        <f aca="false">AZ$4*AY80</f>
        <v>0</v>
      </c>
      <c r="BA80" s="16" t="n">
        <v>0</v>
      </c>
      <c r="BB80" s="23" t="n">
        <f aca="false">$G80*BA80</f>
        <v>0</v>
      </c>
      <c r="BC80" s="23" t="n">
        <f aca="false">BC$4*BB80</f>
        <v>0</v>
      </c>
      <c r="BD80" s="16" t="n">
        <v>0</v>
      </c>
      <c r="BE80" s="23" t="n">
        <f aca="false">$G80*BD80</f>
        <v>0</v>
      </c>
      <c r="BF80" s="23" t="n">
        <f aca="false">BF$4*BE80</f>
        <v>0</v>
      </c>
      <c r="BG80" s="16" t="n">
        <v>0</v>
      </c>
      <c r="BH80" s="23" t="n">
        <f aca="false">$G80*BG80</f>
        <v>0</v>
      </c>
      <c r="BI80" s="23" t="n">
        <f aca="false">BI$4*BH80</f>
        <v>0</v>
      </c>
      <c r="BJ80" s="16" t="n">
        <v>0</v>
      </c>
      <c r="BK80" s="23" t="n">
        <f aca="false">$G80*BJ80</f>
        <v>0</v>
      </c>
      <c r="BL80" s="23" t="n">
        <f aca="false">BL$4*BK80</f>
        <v>0</v>
      </c>
      <c r="BM80" s="16" t="n">
        <v>0</v>
      </c>
      <c r="BN80" s="23" t="n">
        <f aca="false">$G80*BM80</f>
        <v>0</v>
      </c>
      <c r="BO80" s="23" t="n">
        <f aca="false">BO$4*BN80</f>
        <v>0</v>
      </c>
      <c r="BP80" s="16" t="n">
        <v>0</v>
      </c>
      <c r="BQ80" s="23" t="n">
        <f aca="false">$G80*BP80</f>
        <v>0</v>
      </c>
      <c r="BR80" s="23" t="n">
        <f aca="false">BR$4*BQ80</f>
        <v>0</v>
      </c>
    </row>
    <row collapsed="false" customFormat="false" customHeight="false" hidden="false" ht="14" outlineLevel="0" r="81">
      <c r="A81" s="38" t="s">
        <v>195</v>
      </c>
      <c r="B81" s="38" t="n">
        <v>1284269</v>
      </c>
      <c r="C81" s="37" t="s">
        <v>196</v>
      </c>
      <c r="D81" s="37" t="s">
        <v>197</v>
      </c>
      <c r="E81" s="16" t="n">
        <v>1</v>
      </c>
      <c r="F81" s="20" t="n">
        <v>46.7</v>
      </c>
      <c r="G81" s="21" t="n">
        <f aca="false">F81/E81</f>
        <v>46.7</v>
      </c>
      <c r="H81" s="0" t="n">
        <v>0</v>
      </c>
      <c r="I81" s="22" t="n">
        <f aca="false">$G81*H81</f>
        <v>0</v>
      </c>
      <c r="J81" s="22" t="n">
        <f aca="false">J$4*I81</f>
        <v>0</v>
      </c>
      <c r="K81" s="16" t="n">
        <v>0</v>
      </c>
      <c r="L81" s="22" t="n">
        <f aca="false">$G81*K81</f>
        <v>0</v>
      </c>
      <c r="M81" s="22" t="n">
        <f aca="false">M$4*L81</f>
        <v>0</v>
      </c>
      <c r="N81" s="16" t="n">
        <v>0</v>
      </c>
      <c r="O81" s="23" t="n">
        <f aca="false">$G81*N81</f>
        <v>0</v>
      </c>
      <c r="P81" s="23" t="n">
        <f aca="false">P$4*O81</f>
        <v>0</v>
      </c>
      <c r="Q81" s="16" t="n">
        <v>0</v>
      </c>
      <c r="R81" s="23" t="n">
        <f aca="false">$G81*Q81</f>
        <v>0</v>
      </c>
      <c r="S81" s="23" t="n">
        <f aca="false">S$4*R81</f>
        <v>0</v>
      </c>
      <c r="T81" s="16" t="n">
        <v>0</v>
      </c>
      <c r="U81" s="23" t="n">
        <f aca="false">$G81*T81</f>
        <v>0</v>
      </c>
      <c r="V81" s="23" t="n">
        <f aca="false">V$4*U81</f>
        <v>0</v>
      </c>
      <c r="W81" s="16" t="n">
        <v>1</v>
      </c>
      <c r="X81" s="23" t="n">
        <f aca="false">$G81*W81</f>
        <v>46.7</v>
      </c>
      <c r="Y81" s="23" t="n">
        <f aca="false">Y$4*X81</f>
        <v>93.4</v>
      </c>
      <c r="Z81" s="16" t="n">
        <v>0</v>
      </c>
      <c r="AA81" s="23" t="n">
        <f aca="false">$G81*Z81</f>
        <v>0</v>
      </c>
      <c r="AB81" s="23" t="n">
        <f aca="false">AB$4*AA81</f>
        <v>0</v>
      </c>
      <c r="AC81" s="16" t="n">
        <v>0</v>
      </c>
      <c r="AD81" s="23" t="n">
        <f aca="false">$G81*AC81</f>
        <v>0</v>
      </c>
      <c r="AE81" s="23" t="n">
        <f aca="false">AE$4*AD81</f>
        <v>0</v>
      </c>
      <c r="AF81" s="16" t="n">
        <v>0</v>
      </c>
      <c r="AG81" s="23" t="n">
        <f aca="false">$G81*AF81</f>
        <v>0</v>
      </c>
      <c r="AH81" s="23" t="n">
        <f aca="false">AH$4*AG81</f>
        <v>0</v>
      </c>
      <c r="AI81" s="16" t="n">
        <v>0</v>
      </c>
      <c r="AJ81" s="23" t="n">
        <f aca="false">$G81*AI81</f>
        <v>0</v>
      </c>
      <c r="AK81" s="23" t="n">
        <f aca="false">AK$4*AJ81</f>
        <v>0</v>
      </c>
      <c r="AL81" s="16" t="n">
        <v>0</v>
      </c>
      <c r="AM81" s="23" t="n">
        <f aca="false">$G81*AL81</f>
        <v>0</v>
      </c>
      <c r="AN81" s="23" t="n">
        <f aca="false">AN$4*AM81</f>
        <v>0</v>
      </c>
      <c r="AO81" s="16" t="n">
        <v>0</v>
      </c>
      <c r="AP81" s="23" t="n">
        <f aca="false">$G81*AO81</f>
        <v>0</v>
      </c>
      <c r="AQ81" s="23" t="n">
        <f aca="false">AQ$4*AP81</f>
        <v>0</v>
      </c>
      <c r="AR81" s="16" t="n">
        <v>0</v>
      </c>
      <c r="AS81" s="23" t="n">
        <f aca="false">$G81*AR81</f>
        <v>0</v>
      </c>
      <c r="AT81" s="23" t="n">
        <f aca="false">AT$4*AS81</f>
        <v>0</v>
      </c>
      <c r="AU81" s="16" t="n">
        <v>0</v>
      </c>
      <c r="AV81" s="23" t="n">
        <f aca="false">$G81*AU81</f>
        <v>0</v>
      </c>
      <c r="AW81" s="23" t="n">
        <f aca="false">AW$4*AV81</f>
        <v>0</v>
      </c>
      <c r="AX81" s="16" t="n">
        <v>0</v>
      </c>
      <c r="AY81" s="23" t="n">
        <f aca="false">$G81*AX81</f>
        <v>0</v>
      </c>
      <c r="AZ81" s="23" t="n">
        <f aca="false">AZ$4*AY81</f>
        <v>0</v>
      </c>
      <c r="BA81" s="16" t="n">
        <v>0</v>
      </c>
      <c r="BB81" s="23" t="n">
        <f aca="false">$G81*BA81</f>
        <v>0</v>
      </c>
      <c r="BC81" s="23" t="n">
        <f aca="false">BC$4*BB81</f>
        <v>0</v>
      </c>
      <c r="BD81" s="16" t="n">
        <v>0</v>
      </c>
      <c r="BE81" s="23" t="n">
        <f aca="false">$G81*BD81</f>
        <v>0</v>
      </c>
      <c r="BF81" s="23" t="n">
        <f aca="false">BF$4*BE81</f>
        <v>0</v>
      </c>
      <c r="BG81" s="16" t="n">
        <v>0</v>
      </c>
      <c r="BH81" s="23" t="n">
        <f aca="false">$G81*BG81</f>
        <v>0</v>
      </c>
      <c r="BI81" s="23" t="n">
        <f aca="false">BI$4*BH81</f>
        <v>0</v>
      </c>
      <c r="BJ81" s="16" t="n">
        <v>0</v>
      </c>
      <c r="BK81" s="23" t="n">
        <f aca="false">$G81*BJ81</f>
        <v>0</v>
      </c>
      <c r="BL81" s="23" t="n">
        <f aca="false">BL$4*BK81</f>
        <v>0</v>
      </c>
      <c r="BM81" s="16" t="n">
        <v>0</v>
      </c>
      <c r="BN81" s="23" t="n">
        <f aca="false">$G81*BM81</f>
        <v>0</v>
      </c>
      <c r="BO81" s="23" t="n">
        <f aca="false">BO$4*BN81</f>
        <v>0</v>
      </c>
      <c r="BP81" s="16" t="n">
        <v>0</v>
      </c>
      <c r="BQ81" s="23" t="n">
        <f aca="false">$G81*BP81</f>
        <v>0</v>
      </c>
      <c r="BR81" s="23" t="n">
        <f aca="false">BR$4*BQ81</f>
        <v>0</v>
      </c>
    </row>
    <row collapsed="false" customFormat="false" customHeight="false" hidden="false" ht="14" outlineLevel="0" r="82">
      <c r="A82" s="38" t="s">
        <v>198</v>
      </c>
      <c r="B82" s="38" t="n">
        <v>1205017</v>
      </c>
      <c r="C82" s="37" t="s">
        <v>199</v>
      </c>
      <c r="D82" s="37" t="s">
        <v>199</v>
      </c>
      <c r="E82" s="16" t="n">
        <v>1</v>
      </c>
      <c r="F82" s="20" t="n">
        <v>22.4</v>
      </c>
      <c r="G82" s="21" t="n">
        <f aca="false">F82/E82</f>
        <v>22.4</v>
      </c>
      <c r="H82" s="0" t="n">
        <v>1</v>
      </c>
      <c r="I82" s="22" t="n">
        <f aca="false">$G82*H82</f>
        <v>22.4</v>
      </c>
      <c r="J82" s="22" t="n">
        <f aca="false">J$4*I82</f>
        <v>44.8</v>
      </c>
      <c r="K82" s="16" t="n">
        <v>1</v>
      </c>
      <c r="L82" s="22" t="n">
        <f aca="false">$G82*K82</f>
        <v>22.4</v>
      </c>
      <c r="M82" s="22" t="n">
        <f aca="false">M$4*L82</f>
        <v>44.8</v>
      </c>
      <c r="N82" s="16" t="n">
        <v>0</v>
      </c>
      <c r="O82" s="23" t="n">
        <f aca="false">$G82*N82</f>
        <v>0</v>
      </c>
      <c r="P82" s="23" t="n">
        <f aca="false">P$4*O82</f>
        <v>0</v>
      </c>
      <c r="Q82" s="16" t="n">
        <v>0</v>
      </c>
      <c r="R82" s="23" t="n">
        <f aca="false">$G82*Q82</f>
        <v>0</v>
      </c>
      <c r="S82" s="23" t="n">
        <f aca="false">S$4*R82</f>
        <v>0</v>
      </c>
      <c r="T82" s="16" t="n">
        <v>0</v>
      </c>
      <c r="U82" s="23" t="n">
        <f aca="false">$G82*T82</f>
        <v>0</v>
      </c>
      <c r="V82" s="23" t="n">
        <f aca="false">V$4*U82</f>
        <v>0</v>
      </c>
      <c r="W82" s="16" t="n">
        <v>0</v>
      </c>
      <c r="X82" s="23" t="n">
        <f aca="false">$G82*W82</f>
        <v>0</v>
      </c>
      <c r="Y82" s="23" t="n">
        <f aca="false">Y$4*X82</f>
        <v>0</v>
      </c>
      <c r="Z82" s="16" t="n">
        <v>0</v>
      </c>
      <c r="AA82" s="23" t="n">
        <f aca="false">$G82*Z82</f>
        <v>0</v>
      </c>
      <c r="AB82" s="23" t="n">
        <f aca="false">AB$4*AA82</f>
        <v>0</v>
      </c>
      <c r="AC82" s="16" t="n">
        <v>0</v>
      </c>
      <c r="AD82" s="23" t="n">
        <f aca="false">$G82*AC82</f>
        <v>0</v>
      </c>
      <c r="AE82" s="23" t="n">
        <f aca="false">AE$4*AD82</f>
        <v>0</v>
      </c>
      <c r="AF82" s="16" t="n">
        <v>0</v>
      </c>
      <c r="AG82" s="23" t="n">
        <f aca="false">$G82*AF82</f>
        <v>0</v>
      </c>
      <c r="AH82" s="23" t="n">
        <f aca="false">AH$4*AG82</f>
        <v>0</v>
      </c>
      <c r="AI82" s="16" t="n">
        <v>0</v>
      </c>
      <c r="AJ82" s="23" t="n">
        <f aca="false">$G82*AI82</f>
        <v>0</v>
      </c>
      <c r="AK82" s="23" t="n">
        <f aca="false">AK$4*AJ82</f>
        <v>0</v>
      </c>
      <c r="AL82" s="16" t="n">
        <v>0</v>
      </c>
      <c r="AM82" s="23" t="n">
        <f aca="false">$G82*AL82</f>
        <v>0</v>
      </c>
      <c r="AN82" s="23" t="n">
        <f aca="false">AN$4*AM82</f>
        <v>0</v>
      </c>
      <c r="AO82" s="0" t="n">
        <v>0</v>
      </c>
      <c r="AP82" s="23" t="n">
        <f aca="false">$G82*AO82</f>
        <v>0</v>
      </c>
      <c r="AQ82" s="23" t="n">
        <f aca="false">AQ$4*AP82</f>
        <v>0</v>
      </c>
      <c r="AR82" s="0" t="n">
        <v>0</v>
      </c>
      <c r="AS82" s="23" t="n">
        <f aca="false">$G82*AR82</f>
        <v>0</v>
      </c>
      <c r="AT82" s="23" t="n">
        <f aca="false">AT$4*AS82</f>
        <v>0</v>
      </c>
      <c r="AU82" s="0" t="n">
        <v>0</v>
      </c>
      <c r="AV82" s="23" t="n">
        <f aca="false">$G82*AU82</f>
        <v>0</v>
      </c>
      <c r="AW82" s="23" t="n">
        <f aca="false">AW$4*AV82</f>
        <v>0</v>
      </c>
      <c r="AX82" s="0" t="n">
        <v>0</v>
      </c>
      <c r="AY82" s="23" t="n">
        <f aca="false">$G82*AX82</f>
        <v>0</v>
      </c>
      <c r="AZ82" s="23" t="n">
        <f aca="false">AZ$4*AY82</f>
        <v>0</v>
      </c>
      <c r="BA82" s="0" t="n">
        <v>0</v>
      </c>
      <c r="BB82" s="23" t="n">
        <f aca="false">$G82*BA82</f>
        <v>0</v>
      </c>
      <c r="BC82" s="23" t="n">
        <f aca="false">BC$4*BB82</f>
        <v>0</v>
      </c>
      <c r="BD82" s="0" t="n">
        <v>0</v>
      </c>
      <c r="BE82" s="23" t="n">
        <f aca="false">$G82*BD82</f>
        <v>0</v>
      </c>
      <c r="BF82" s="23" t="n">
        <f aca="false">BF$4*BE82</f>
        <v>0</v>
      </c>
      <c r="BG82" s="0" t="n">
        <v>0</v>
      </c>
      <c r="BH82" s="23" t="n">
        <f aca="false">$G82*BG82</f>
        <v>0</v>
      </c>
      <c r="BI82" s="23" t="n">
        <f aca="false">BI$4*BH82</f>
        <v>0</v>
      </c>
      <c r="BJ82" s="0" t="n">
        <v>0</v>
      </c>
      <c r="BK82" s="23" t="n">
        <f aca="false">$G82*BJ82</f>
        <v>0</v>
      </c>
      <c r="BL82" s="23" t="n">
        <f aca="false">BL$4*BK82</f>
        <v>0</v>
      </c>
      <c r="BM82" s="0" t="n">
        <v>0</v>
      </c>
      <c r="BN82" s="23" t="n">
        <f aca="false">$G82*BM82</f>
        <v>0</v>
      </c>
      <c r="BO82" s="23" t="n">
        <f aca="false">BO$4*BN82</f>
        <v>0</v>
      </c>
      <c r="BP82" s="0" t="n">
        <v>0</v>
      </c>
      <c r="BQ82" s="23" t="n">
        <f aca="false">$G82*BP82</f>
        <v>0</v>
      </c>
      <c r="BR82" s="23" t="n">
        <f aca="false">BR$4*BQ82</f>
        <v>0</v>
      </c>
    </row>
    <row collapsed="false" customFormat="false" customHeight="false" hidden="false" ht="14" outlineLevel="0" r="83">
      <c r="A83" s="24" t="s">
        <v>200</v>
      </c>
      <c r="B83" s="24" t="n">
        <v>1439745</v>
      </c>
      <c r="C83" s="25" t="s">
        <v>201</v>
      </c>
      <c r="D83" s="19" t="s">
        <v>202</v>
      </c>
      <c r="E83" s="16" t="n">
        <v>1</v>
      </c>
      <c r="F83" s="20" t="n">
        <v>1.6</v>
      </c>
      <c r="G83" s="21" t="n">
        <f aca="false">F83/E83</f>
        <v>1.6</v>
      </c>
      <c r="H83" s="0" t="n">
        <v>0</v>
      </c>
      <c r="I83" s="22" t="n">
        <f aca="false">$G83*H83</f>
        <v>0</v>
      </c>
      <c r="J83" s="22" t="n">
        <f aca="false">J$4*I83</f>
        <v>0</v>
      </c>
      <c r="K83" s="16" t="n">
        <v>0</v>
      </c>
      <c r="L83" s="22" t="n">
        <f aca="false">$G83*K83</f>
        <v>0</v>
      </c>
      <c r="M83" s="22" t="n">
        <f aca="false">M$4*L83</f>
        <v>0</v>
      </c>
      <c r="N83" s="16" t="n">
        <v>0</v>
      </c>
      <c r="O83" s="23" t="n">
        <f aca="false">$G83*N83</f>
        <v>0</v>
      </c>
      <c r="P83" s="23" t="n">
        <f aca="false">P$4*O83</f>
        <v>0</v>
      </c>
      <c r="Q83" s="16" t="n">
        <v>0</v>
      </c>
      <c r="R83" s="23" t="n">
        <f aca="false">$G83*Q83</f>
        <v>0</v>
      </c>
      <c r="S83" s="23" t="n">
        <f aca="false">S$4*R83</f>
        <v>0</v>
      </c>
      <c r="T83" s="16" t="n">
        <v>0</v>
      </c>
      <c r="U83" s="23" t="n">
        <f aca="false">$G83*T83</f>
        <v>0</v>
      </c>
      <c r="V83" s="23" t="n">
        <f aca="false">V$4*U83</f>
        <v>0</v>
      </c>
      <c r="W83" s="16" t="n">
        <v>0</v>
      </c>
      <c r="X83" s="23" t="n">
        <f aca="false">$G83*W83</f>
        <v>0</v>
      </c>
      <c r="Y83" s="23" t="n">
        <f aca="false">Y$4*X83</f>
        <v>0</v>
      </c>
      <c r="Z83" s="16" t="n">
        <v>0</v>
      </c>
      <c r="AA83" s="23" t="n">
        <f aca="false">$G83*Z83</f>
        <v>0</v>
      </c>
      <c r="AB83" s="23" t="n">
        <f aca="false">AB$4*AA83</f>
        <v>0</v>
      </c>
      <c r="AC83" s="16" t="n">
        <v>0</v>
      </c>
      <c r="AD83" s="23" t="n">
        <f aca="false">$G83*AC83</f>
        <v>0</v>
      </c>
      <c r="AE83" s="23" t="n">
        <f aca="false">AE$4*AD83</f>
        <v>0</v>
      </c>
      <c r="AF83" s="16" t="n">
        <v>1</v>
      </c>
      <c r="AG83" s="23" t="n">
        <f aca="false">$G83*AF83</f>
        <v>1.6</v>
      </c>
      <c r="AH83" s="23" t="n">
        <f aca="false">AH$4*AG83</f>
        <v>32</v>
      </c>
      <c r="AI83" s="16" t="n">
        <v>1</v>
      </c>
      <c r="AJ83" s="23" t="n">
        <f aca="false">$G83*AI83</f>
        <v>1.6</v>
      </c>
      <c r="AK83" s="23" t="n">
        <f aca="false">AK$4*AJ83</f>
        <v>6.4</v>
      </c>
      <c r="AL83" s="16" t="n">
        <v>0</v>
      </c>
      <c r="AM83" s="23" t="n">
        <f aca="false">$G83*AL83</f>
        <v>0</v>
      </c>
      <c r="AN83" s="23" t="n">
        <f aca="false">AN$4*AM83</f>
        <v>0</v>
      </c>
      <c r="AO83" s="0" t="n">
        <v>0</v>
      </c>
      <c r="AP83" s="23" t="n">
        <f aca="false">$G83*AO83</f>
        <v>0</v>
      </c>
      <c r="AQ83" s="23" t="n">
        <f aca="false">AQ$4*AP83</f>
        <v>0</v>
      </c>
      <c r="AR83" s="16" t="n">
        <v>0</v>
      </c>
      <c r="AS83" s="23" t="n">
        <f aca="false">$G83*AR83</f>
        <v>0</v>
      </c>
      <c r="AT83" s="23" t="n">
        <f aca="false">AT$4*AS83</f>
        <v>0</v>
      </c>
      <c r="AU83" s="16" t="n">
        <v>0</v>
      </c>
      <c r="AV83" s="23" t="n">
        <f aca="false">$G83*AU83</f>
        <v>0</v>
      </c>
      <c r="AW83" s="23" t="n">
        <f aca="false">AW$4*AV83</f>
        <v>0</v>
      </c>
      <c r="AX83" s="16" t="n">
        <v>0</v>
      </c>
      <c r="AY83" s="23" t="n">
        <f aca="false">$G83*AX83</f>
        <v>0</v>
      </c>
      <c r="AZ83" s="23" t="n">
        <f aca="false">AZ$4*AY83</f>
        <v>0</v>
      </c>
      <c r="BA83" s="16" t="n">
        <v>0</v>
      </c>
      <c r="BB83" s="23" t="n">
        <f aca="false">$G83*BA83</f>
        <v>0</v>
      </c>
      <c r="BC83" s="23" t="n">
        <f aca="false">BC$4*BB83</f>
        <v>0</v>
      </c>
      <c r="BD83" s="16" t="n">
        <v>0</v>
      </c>
      <c r="BE83" s="23" t="n">
        <f aca="false">$G83*BD83</f>
        <v>0</v>
      </c>
      <c r="BF83" s="23" t="n">
        <f aca="false">BF$4*BE83</f>
        <v>0</v>
      </c>
      <c r="BG83" s="16" t="n">
        <v>0</v>
      </c>
      <c r="BH83" s="23" t="n">
        <f aca="false">$G83*BG83</f>
        <v>0</v>
      </c>
      <c r="BI83" s="23" t="n">
        <f aca="false">BI$4*BH83</f>
        <v>0</v>
      </c>
      <c r="BJ83" s="16" t="n">
        <v>0</v>
      </c>
      <c r="BK83" s="23" t="n">
        <f aca="false">$G83*BJ83</f>
        <v>0</v>
      </c>
      <c r="BL83" s="23" t="n">
        <f aca="false">BL$4*BK83</f>
        <v>0</v>
      </c>
      <c r="BM83" s="16" t="n">
        <v>0</v>
      </c>
      <c r="BN83" s="23" t="n">
        <f aca="false">$G83*BM83</f>
        <v>0</v>
      </c>
      <c r="BO83" s="23" t="n">
        <f aca="false">BO$4*BN83</f>
        <v>0</v>
      </c>
      <c r="BP83" s="16" t="n">
        <v>0</v>
      </c>
      <c r="BQ83" s="23" t="n">
        <f aca="false">$G83*BP83</f>
        <v>0</v>
      </c>
      <c r="BR83" s="23" t="n">
        <f aca="false">BR$4*BQ83</f>
        <v>0</v>
      </c>
    </row>
    <row collapsed="false" customFormat="false" customHeight="false" hidden="false" ht="14" outlineLevel="0" r="84">
      <c r="A84" s="17" t="s">
        <v>203</v>
      </c>
      <c r="B84" s="17" t="n">
        <v>1268655</v>
      </c>
      <c r="C84" s="18" t="s">
        <v>204</v>
      </c>
      <c r="D84" s="18" t="s">
        <v>205</v>
      </c>
      <c r="E84" s="16" t="n">
        <v>1</v>
      </c>
      <c r="F84" s="20" t="n">
        <v>0.29</v>
      </c>
      <c r="G84" s="21" t="n">
        <f aca="false">F84/E84</f>
        <v>0.29</v>
      </c>
      <c r="H84" s="0" t="n">
        <v>0</v>
      </c>
      <c r="I84" s="22" t="n">
        <f aca="false">$G84*H84</f>
        <v>0</v>
      </c>
      <c r="J84" s="22" t="n">
        <f aca="false">J$4*I84</f>
        <v>0</v>
      </c>
      <c r="K84" s="16" t="n">
        <v>0</v>
      </c>
      <c r="L84" s="22" t="n">
        <f aca="false">$G84*K84</f>
        <v>0</v>
      </c>
      <c r="M84" s="22" t="n">
        <f aca="false">M$4*L84</f>
        <v>0</v>
      </c>
      <c r="N84" s="16" t="n">
        <v>0</v>
      </c>
      <c r="O84" s="23" t="n">
        <f aca="false">$G84*N84</f>
        <v>0</v>
      </c>
      <c r="P84" s="23" t="n">
        <f aca="false">P$4*O84</f>
        <v>0</v>
      </c>
      <c r="Q84" s="16" t="n">
        <v>3</v>
      </c>
      <c r="R84" s="23" t="n">
        <f aca="false">$G84*Q84</f>
        <v>0.87</v>
      </c>
      <c r="S84" s="23" t="n">
        <f aca="false">S$4*R84</f>
        <v>1.74</v>
      </c>
      <c r="T84" s="16" t="n">
        <v>0</v>
      </c>
      <c r="U84" s="23" t="n">
        <f aca="false">$G84*T84</f>
        <v>0</v>
      </c>
      <c r="V84" s="23" t="n">
        <f aca="false">V$4*U84</f>
        <v>0</v>
      </c>
      <c r="W84" s="16" t="n">
        <v>0</v>
      </c>
      <c r="X84" s="23" t="n">
        <f aca="false">$G84*W84</f>
        <v>0</v>
      </c>
      <c r="Y84" s="23" t="n">
        <f aca="false">Y$4*X84</f>
        <v>0</v>
      </c>
      <c r="Z84" s="16" t="n">
        <v>0</v>
      </c>
      <c r="AA84" s="23" t="n">
        <f aca="false">$G84*Z84</f>
        <v>0</v>
      </c>
      <c r="AB84" s="23" t="n">
        <f aca="false">AB$4*AA84</f>
        <v>0</v>
      </c>
      <c r="AC84" s="16" t="n">
        <v>0</v>
      </c>
      <c r="AD84" s="23" t="n">
        <f aca="false">$G84*AC84</f>
        <v>0</v>
      </c>
      <c r="AE84" s="23" t="n">
        <f aca="false">AE$4*AD84</f>
        <v>0</v>
      </c>
      <c r="AF84" s="16" t="n">
        <v>0</v>
      </c>
      <c r="AG84" s="23" t="n">
        <f aca="false">$G84*AF84</f>
        <v>0</v>
      </c>
      <c r="AH84" s="23" t="n">
        <f aca="false">AH$4*AG84</f>
        <v>0</v>
      </c>
      <c r="AI84" s="16" t="n">
        <v>0</v>
      </c>
      <c r="AJ84" s="23" t="n">
        <f aca="false">$G84*AI84</f>
        <v>0</v>
      </c>
      <c r="AK84" s="23" t="n">
        <f aca="false">AK$4*AJ84</f>
        <v>0</v>
      </c>
      <c r="AL84" s="16" t="n">
        <v>0</v>
      </c>
      <c r="AM84" s="23" t="n">
        <f aca="false">$G84*AL84</f>
        <v>0</v>
      </c>
      <c r="AN84" s="23" t="n">
        <f aca="false">AN$4*AM84</f>
        <v>0</v>
      </c>
      <c r="AO84" s="16" t="n">
        <v>0</v>
      </c>
      <c r="AP84" s="23" t="n">
        <f aca="false">$G84*AO84</f>
        <v>0</v>
      </c>
      <c r="AQ84" s="23" t="n">
        <f aca="false">AQ$4*AP84</f>
        <v>0</v>
      </c>
      <c r="AR84" s="0" t="n">
        <v>0</v>
      </c>
      <c r="AS84" s="23" t="n">
        <f aca="false">$G84*AR84</f>
        <v>0</v>
      </c>
      <c r="AT84" s="23" t="n">
        <f aca="false">AT$4*AS84</f>
        <v>0</v>
      </c>
      <c r="AU84" s="0" t="n">
        <v>0</v>
      </c>
      <c r="AV84" s="23" t="n">
        <f aca="false">$G84*AU84</f>
        <v>0</v>
      </c>
      <c r="AW84" s="23" t="n">
        <f aca="false">AW$4*AV84</f>
        <v>0</v>
      </c>
      <c r="AX84" s="0" t="n">
        <v>0</v>
      </c>
      <c r="AY84" s="23" t="n">
        <f aca="false">$G84*AX84</f>
        <v>0</v>
      </c>
      <c r="AZ84" s="23" t="n">
        <f aca="false">AZ$4*AY84</f>
        <v>0</v>
      </c>
      <c r="BA84" s="16" t="n">
        <v>0</v>
      </c>
      <c r="BB84" s="23" t="n">
        <f aca="false">$G84*BA84</f>
        <v>0</v>
      </c>
      <c r="BC84" s="23" t="n">
        <f aca="false">BC$4*BB84</f>
        <v>0</v>
      </c>
      <c r="BD84" s="16" t="n">
        <v>0</v>
      </c>
      <c r="BE84" s="23" t="n">
        <f aca="false">$G84*BD84</f>
        <v>0</v>
      </c>
      <c r="BF84" s="23" t="n">
        <f aca="false">BF$4*BE84</f>
        <v>0</v>
      </c>
      <c r="BG84" s="16" t="n">
        <v>0</v>
      </c>
      <c r="BH84" s="23" t="n">
        <f aca="false">$G84*BG84</f>
        <v>0</v>
      </c>
      <c r="BI84" s="23" t="n">
        <f aca="false">BI$4*BH84</f>
        <v>0</v>
      </c>
      <c r="BJ84" s="16" t="n">
        <v>0</v>
      </c>
      <c r="BK84" s="23" t="n">
        <f aca="false">$G84*BJ84</f>
        <v>0</v>
      </c>
      <c r="BL84" s="23" t="n">
        <f aca="false">BL$4*BK84</f>
        <v>0</v>
      </c>
      <c r="BM84" s="16" t="n">
        <v>0</v>
      </c>
      <c r="BN84" s="23" t="n">
        <f aca="false">$G84*BM84</f>
        <v>0</v>
      </c>
      <c r="BO84" s="23" t="n">
        <f aca="false">BO$4*BN84</f>
        <v>0</v>
      </c>
      <c r="BP84" s="16" t="n">
        <v>0</v>
      </c>
      <c r="BQ84" s="23" t="n">
        <f aca="false">$G84*BP84</f>
        <v>0</v>
      </c>
      <c r="BR84" s="23" t="n">
        <f aca="false">BR$4*BQ84</f>
        <v>0</v>
      </c>
    </row>
    <row collapsed="false" customFormat="false" customHeight="false" hidden="false" ht="14" outlineLevel="0" r="85">
      <c r="A85" s="32" t="s">
        <v>206</v>
      </c>
      <c r="B85" s="18" t="n">
        <v>1877102</v>
      </c>
      <c r="C85" s="32" t="s">
        <v>207</v>
      </c>
      <c r="D85" s="32" t="s">
        <v>134</v>
      </c>
      <c r="E85" s="17" t="n">
        <v>100</v>
      </c>
      <c r="F85" s="33" t="n">
        <v>28.6</v>
      </c>
      <c r="G85" s="39" t="n">
        <f aca="false">F85/E85</f>
        <v>0.286</v>
      </c>
      <c r="H85" s="0" t="n">
        <v>0</v>
      </c>
      <c r="I85" s="22" t="n">
        <f aca="false">$G85*H85</f>
        <v>0</v>
      </c>
      <c r="J85" s="22" t="n">
        <f aca="false">J$4*I85</f>
        <v>0</v>
      </c>
      <c r="K85" s="16" t="n">
        <v>0</v>
      </c>
      <c r="L85" s="22" t="n">
        <f aca="false">$G85*K85</f>
        <v>0</v>
      </c>
      <c r="M85" s="22" t="n">
        <f aca="false">M$4*L85</f>
        <v>0</v>
      </c>
      <c r="N85" s="16" t="n">
        <v>0</v>
      </c>
      <c r="O85" s="23" t="n">
        <f aca="false">$G85*N85</f>
        <v>0</v>
      </c>
      <c r="P85" s="23" t="n">
        <f aca="false">P$4*O85</f>
        <v>0</v>
      </c>
      <c r="Q85" s="16" t="n">
        <v>0</v>
      </c>
      <c r="R85" s="23" t="n">
        <f aca="false">$G85*Q85</f>
        <v>0</v>
      </c>
      <c r="S85" s="23" t="n">
        <f aca="false">S$4*R85</f>
        <v>0</v>
      </c>
      <c r="T85" s="16" t="n">
        <v>0</v>
      </c>
      <c r="U85" s="23" t="n">
        <f aca="false">$G85*T85</f>
        <v>0</v>
      </c>
      <c r="V85" s="23" t="n">
        <f aca="false">V$4*U85</f>
        <v>0</v>
      </c>
      <c r="W85" s="16" t="n">
        <v>0</v>
      </c>
      <c r="X85" s="23" t="n">
        <f aca="false">$G85*W85</f>
        <v>0</v>
      </c>
      <c r="Y85" s="23" t="n">
        <f aca="false">Y$4*X85</f>
        <v>0</v>
      </c>
      <c r="Z85" s="16" t="n">
        <v>0</v>
      </c>
      <c r="AA85" s="23" t="n">
        <f aca="false">$G85*Z85</f>
        <v>0</v>
      </c>
      <c r="AB85" s="23" t="n">
        <f aca="false">AB$4*AA85</f>
        <v>0</v>
      </c>
      <c r="AC85" s="16" t="n">
        <v>0</v>
      </c>
      <c r="AD85" s="23" t="n">
        <f aca="false">$G85*AC85</f>
        <v>0</v>
      </c>
      <c r="AE85" s="23" t="n">
        <f aca="false">AE$4*AD85</f>
        <v>0</v>
      </c>
      <c r="AF85" s="16" t="n">
        <v>0</v>
      </c>
      <c r="AG85" s="23" t="n">
        <f aca="false">$G85*AF85</f>
        <v>0</v>
      </c>
      <c r="AH85" s="23" t="n">
        <f aca="false">AH$4*AG85</f>
        <v>0</v>
      </c>
      <c r="AI85" s="16" t="n">
        <v>0</v>
      </c>
      <c r="AJ85" s="23" t="n">
        <f aca="false">$G85*AI85</f>
        <v>0</v>
      </c>
      <c r="AK85" s="23" t="n">
        <f aca="false">AK$4*AJ85</f>
        <v>0</v>
      </c>
      <c r="AL85" s="16" t="n">
        <v>0</v>
      </c>
      <c r="AM85" s="23" t="n">
        <f aca="false">$G85*AL85</f>
        <v>0</v>
      </c>
      <c r="AN85" s="23" t="n">
        <f aca="false">AN$4*AM85</f>
        <v>0</v>
      </c>
      <c r="AO85" s="16" t="n">
        <v>0</v>
      </c>
      <c r="AP85" s="23" t="n">
        <f aca="false">$G85*AO85</f>
        <v>0</v>
      </c>
      <c r="AQ85" s="23" t="n">
        <f aca="false">AQ$4*AP85</f>
        <v>0</v>
      </c>
      <c r="AR85" s="0" t="n">
        <v>0</v>
      </c>
      <c r="AS85" s="23" t="n">
        <f aca="false">$G85*AR85</f>
        <v>0</v>
      </c>
      <c r="AT85" s="23" t="n">
        <f aca="false">AT$4*AS85</f>
        <v>0</v>
      </c>
      <c r="AU85" s="0" t="n">
        <v>0</v>
      </c>
      <c r="AV85" s="23" t="n">
        <f aca="false">$G85*AU85</f>
        <v>0</v>
      </c>
      <c r="AW85" s="23" t="n">
        <f aca="false">AW$4*AV85</f>
        <v>0</v>
      </c>
      <c r="AX85" s="0" t="n">
        <v>0</v>
      </c>
      <c r="AY85" s="23" t="n">
        <f aca="false">$G85*AX85</f>
        <v>0</v>
      </c>
      <c r="AZ85" s="23" t="n">
        <f aca="false">AZ$4*AY85</f>
        <v>0</v>
      </c>
      <c r="BA85" s="16" t="n">
        <v>0</v>
      </c>
      <c r="BB85" s="23" t="n">
        <f aca="false">$G85*BA85</f>
        <v>0</v>
      </c>
      <c r="BC85" s="23" t="n">
        <f aca="false">BC$4*BB85</f>
        <v>0</v>
      </c>
      <c r="BD85" s="16" t="n">
        <v>0</v>
      </c>
      <c r="BE85" s="23" t="n">
        <f aca="false">$G85*BD85</f>
        <v>0</v>
      </c>
      <c r="BF85" s="23" t="n">
        <f aca="false">BF$4*BE85</f>
        <v>0</v>
      </c>
      <c r="BG85" s="16" t="n">
        <v>0</v>
      </c>
      <c r="BH85" s="23" t="n">
        <f aca="false">$G85*BG85</f>
        <v>0</v>
      </c>
      <c r="BI85" s="23" t="n">
        <f aca="false">BI$4*BH85</f>
        <v>0</v>
      </c>
      <c r="BJ85" s="16" t="n">
        <v>0</v>
      </c>
      <c r="BK85" s="23" t="n">
        <f aca="false">$G85*BJ85</f>
        <v>0</v>
      </c>
      <c r="BL85" s="23" t="n">
        <f aca="false">BL$4*BK85</f>
        <v>0</v>
      </c>
      <c r="BM85" s="16" t="n">
        <v>0</v>
      </c>
      <c r="BN85" s="23" t="n">
        <f aca="false">$G85*BM85</f>
        <v>0</v>
      </c>
      <c r="BO85" s="23" t="n">
        <f aca="false">BO$4*BN85</f>
        <v>0</v>
      </c>
      <c r="BP85" s="16" t="n">
        <v>0</v>
      </c>
      <c r="BQ85" s="23" t="n">
        <f aca="false">$G85*BP85</f>
        <v>0</v>
      </c>
      <c r="BR85" s="23" t="n">
        <f aca="false">BR$4*BQ85</f>
        <v>0</v>
      </c>
    </row>
    <row collapsed="false" customFormat="false" customHeight="false" hidden="false" ht="14" outlineLevel="0" r="86">
      <c r="A86" s="40" t="s">
        <v>208</v>
      </c>
      <c r="B86" s="41" t="n">
        <v>1420015</v>
      </c>
      <c r="C86" s="40" t="s">
        <v>209</v>
      </c>
      <c r="D86" s="42" t="s">
        <v>134</v>
      </c>
      <c r="E86" s="43" t="n">
        <v>100</v>
      </c>
      <c r="F86" s="44" t="n">
        <v>3.79</v>
      </c>
      <c r="G86" s="45" t="n">
        <f aca="false">F86/E86</f>
        <v>0.0379</v>
      </c>
      <c r="H86" s="0" t="n">
        <v>0</v>
      </c>
      <c r="I86" s="22" t="n">
        <f aca="false">$G86*H86</f>
        <v>0</v>
      </c>
      <c r="J86" s="22" t="n">
        <f aca="false">J$4*I86</f>
        <v>0</v>
      </c>
      <c r="K86" s="16" t="n">
        <v>0</v>
      </c>
      <c r="L86" s="22" t="n">
        <f aca="false">$G86*K86</f>
        <v>0</v>
      </c>
      <c r="M86" s="22" t="n">
        <f aca="false">M$4*L86</f>
        <v>0</v>
      </c>
      <c r="N86" s="16" t="n">
        <v>0</v>
      </c>
      <c r="O86" s="23" t="n">
        <f aca="false">$G86*N86</f>
        <v>0</v>
      </c>
      <c r="P86" s="23" t="n">
        <f aca="false">P$4*O86</f>
        <v>0</v>
      </c>
      <c r="Q86" s="16" t="n">
        <v>0</v>
      </c>
      <c r="R86" s="23" t="n">
        <f aca="false">$G86*Q86</f>
        <v>0</v>
      </c>
      <c r="S86" s="23" t="n">
        <f aca="false">S$4*R86</f>
        <v>0</v>
      </c>
      <c r="T86" s="16" t="n">
        <v>0</v>
      </c>
      <c r="U86" s="23" t="n">
        <f aca="false">$G86*T86</f>
        <v>0</v>
      </c>
      <c r="V86" s="23" t="n">
        <f aca="false">V$4*U86</f>
        <v>0</v>
      </c>
      <c r="W86" s="16" t="n">
        <v>0</v>
      </c>
      <c r="X86" s="23" t="n">
        <f aca="false">$G86*W86</f>
        <v>0</v>
      </c>
      <c r="Y86" s="23" t="n">
        <f aca="false">Y$4*X86</f>
        <v>0</v>
      </c>
      <c r="Z86" s="16" t="n">
        <v>0</v>
      </c>
      <c r="AA86" s="23" t="n">
        <f aca="false">$G86*Z86</f>
        <v>0</v>
      </c>
      <c r="AB86" s="23" t="n">
        <f aca="false">AB$4*AA86</f>
        <v>0</v>
      </c>
      <c r="AC86" s="16" t="n">
        <v>0</v>
      </c>
      <c r="AD86" s="23" t="n">
        <f aca="false">$G86*AC86</f>
        <v>0</v>
      </c>
      <c r="AE86" s="23" t="n">
        <f aca="false">AE$4*AD86</f>
        <v>0</v>
      </c>
      <c r="AF86" s="16" t="n">
        <v>0</v>
      </c>
      <c r="AG86" s="23" t="n">
        <f aca="false">$G86*AF86</f>
        <v>0</v>
      </c>
      <c r="AH86" s="23" t="n">
        <f aca="false">AH$4*AG86</f>
        <v>0</v>
      </c>
      <c r="AI86" s="16" t="n">
        <v>0</v>
      </c>
      <c r="AJ86" s="23" t="n">
        <f aca="false">$G86*AI86</f>
        <v>0</v>
      </c>
      <c r="AK86" s="23" t="n">
        <f aca="false">AK$4*AJ86</f>
        <v>0</v>
      </c>
      <c r="AL86" s="16" t="n">
        <v>8</v>
      </c>
      <c r="AM86" s="23" t="n">
        <f aca="false">$G86*AL86</f>
        <v>0.3032</v>
      </c>
      <c r="AN86" s="23" t="n">
        <f aca="false">AN$4*AM86</f>
        <v>0.3032</v>
      </c>
      <c r="AO86" s="16" t="n">
        <v>8</v>
      </c>
      <c r="AP86" s="23" t="n">
        <f aca="false">$G86*AO86</f>
        <v>0.3032</v>
      </c>
      <c r="AQ86" s="23" t="n">
        <f aca="false">AQ$4*AP86</f>
        <v>0.3032</v>
      </c>
      <c r="AR86" s="0" t="n">
        <v>8</v>
      </c>
      <c r="AS86" s="23" t="n">
        <f aca="false">$G86*AR86</f>
        <v>0.3032</v>
      </c>
      <c r="AT86" s="23" t="n">
        <f aca="false">AT$4*AS86</f>
        <v>0.3032</v>
      </c>
      <c r="AU86" s="0" t="n">
        <v>8</v>
      </c>
      <c r="AV86" s="23" t="n">
        <f aca="false">$G86*AU86</f>
        <v>0.3032</v>
      </c>
      <c r="AW86" s="23" t="n">
        <f aca="false">AW$4*AV86</f>
        <v>0.3032</v>
      </c>
      <c r="AX86" s="0" t="n">
        <v>8</v>
      </c>
      <c r="AY86" s="23" t="n">
        <f aca="false">$G86*AX86</f>
        <v>0.3032</v>
      </c>
      <c r="AZ86" s="23" t="n">
        <f aca="false">AZ$4*AY86</f>
        <v>0.3032</v>
      </c>
      <c r="BA86" s="16" t="n">
        <v>8</v>
      </c>
      <c r="BB86" s="23" t="n">
        <f aca="false">$G86*BA86</f>
        <v>0.3032</v>
      </c>
      <c r="BC86" s="23" t="n">
        <f aca="false">BC$4*BB86</f>
        <v>0.3032</v>
      </c>
      <c r="BD86" s="16" t="n">
        <v>8</v>
      </c>
      <c r="BE86" s="23" t="n">
        <f aca="false">$G86*BD86</f>
        <v>0.3032</v>
      </c>
      <c r="BF86" s="23" t="n">
        <f aca="false">BF$4*BE86</f>
        <v>0.3032</v>
      </c>
      <c r="BG86" s="16" t="n">
        <v>8</v>
      </c>
      <c r="BH86" s="23" t="n">
        <f aca="false">$G86*BG86</f>
        <v>0.3032</v>
      </c>
      <c r="BI86" s="23" t="n">
        <f aca="false">BI$4*BH86</f>
        <v>0.3032</v>
      </c>
      <c r="BJ86" s="16" t="n">
        <v>8</v>
      </c>
      <c r="BK86" s="23" t="n">
        <f aca="false">$G86*BJ86</f>
        <v>0.3032</v>
      </c>
      <c r="BL86" s="23" t="n">
        <f aca="false">BL$4*BK86</f>
        <v>0.3032</v>
      </c>
      <c r="BM86" s="16" t="n">
        <v>8</v>
      </c>
      <c r="BN86" s="23" t="n">
        <f aca="false">$G86*BM86</f>
        <v>0.3032</v>
      </c>
      <c r="BO86" s="23" t="n">
        <f aca="false">BO$4*BN86</f>
        <v>0.3032</v>
      </c>
      <c r="BP86" s="16" t="n">
        <v>8</v>
      </c>
      <c r="BQ86" s="23" t="n">
        <f aca="false">$G86*BP86</f>
        <v>0.3032</v>
      </c>
      <c r="BR86" s="23" t="n">
        <f aca="false">BR$4*BQ86</f>
        <v>0.3032</v>
      </c>
    </row>
    <row collapsed="false" customFormat="false" customHeight="false" hidden="false" ht="14" outlineLevel="0" r="87">
      <c r="H87" s="46" t="n">
        <f aca="false">SUM(H7:H86)</f>
        <v>144</v>
      </c>
      <c r="I87" s="47" t="n">
        <f aca="false">SUM(I7:I86)</f>
        <v>142.35</v>
      </c>
      <c r="J87" s="47" t="n">
        <f aca="false">SUM(J7:J86)</f>
        <v>284.7</v>
      </c>
      <c r="K87" s="48" t="n">
        <f aca="false">SUM(K7:K86)</f>
        <v>27</v>
      </c>
      <c r="L87" s="47" t="n">
        <f aca="false">SUM(L7:L86)</f>
        <v>31.783</v>
      </c>
      <c r="M87" s="49" t="n">
        <f aca="false">SUM(M7:M86)</f>
        <v>63.566</v>
      </c>
      <c r="N87" s="48" t="n">
        <f aca="false">SUM(N7:N86)</f>
        <v>12</v>
      </c>
      <c r="O87" s="50" t="n">
        <f aca="false">SUM(O7:O86)</f>
        <v>344.767</v>
      </c>
      <c r="P87" s="49" t="n">
        <f aca="false">SUM(P7:P86)</f>
        <v>689.534</v>
      </c>
      <c r="Q87" s="48" t="n">
        <f aca="false">SUM(Q7:Q86)</f>
        <v>27</v>
      </c>
      <c r="R87" s="50" t="n">
        <f aca="false">SUM(R7:R86)</f>
        <v>3.20229411764706</v>
      </c>
      <c r="S87" s="49" t="n">
        <f aca="false">SUM(S7:S86)</f>
        <v>6.40458823529412</v>
      </c>
      <c r="T87" s="48" t="n">
        <f aca="false">SUM(T7:T86)</f>
        <v>9</v>
      </c>
      <c r="U87" s="50" t="n">
        <f aca="false">SUM(U7:U86)</f>
        <v>6.4</v>
      </c>
      <c r="V87" s="49" t="n">
        <f aca="false">SUM(V7:V86)</f>
        <v>12.8</v>
      </c>
      <c r="W87" s="48" t="n">
        <f aca="false">SUM(W7:W86)</f>
        <v>39</v>
      </c>
      <c r="X87" s="50" t="n">
        <f aca="false">SUM(X7:X86)</f>
        <v>63.9802941176471</v>
      </c>
      <c r="Y87" s="49" t="n">
        <f aca="false">SUM(Y7:Y86)</f>
        <v>127.960588235294</v>
      </c>
      <c r="Z87" s="48" t="n">
        <f aca="false">SUM(Z7:Z86)</f>
        <v>10</v>
      </c>
      <c r="AA87" s="50" t="n">
        <f aca="false">SUM(AA7:AA86)</f>
        <v>3.784</v>
      </c>
      <c r="AB87" s="49" t="n">
        <f aca="false">SUM(AB7:AB86)</f>
        <v>7.568</v>
      </c>
      <c r="AC87" s="48" t="n">
        <f aca="false">SUM(AC7:AC86)</f>
        <v>30</v>
      </c>
      <c r="AD87" s="50" t="n">
        <f aca="false">SUM(AD7:AD86)</f>
        <v>4.668</v>
      </c>
      <c r="AE87" s="49" t="n">
        <f aca="false">SUM(AE7:AE86)</f>
        <v>4.668</v>
      </c>
      <c r="AF87" s="48" t="n">
        <f aca="false">SUM(AF7:AF86)</f>
        <v>38</v>
      </c>
      <c r="AG87" s="50" t="n">
        <f aca="false">SUM(AG7:AG86)</f>
        <v>23.7792941176471</v>
      </c>
      <c r="AH87" s="49" t="n">
        <f aca="false">SUM(AH7:AH86)</f>
        <v>475.585882352941</v>
      </c>
      <c r="AI87" s="48" t="n">
        <f aca="false">SUM(AI7:AI86)</f>
        <v>36</v>
      </c>
      <c r="AJ87" s="50" t="n">
        <f aca="false">SUM(AJ7:AJ86)</f>
        <v>24.246</v>
      </c>
      <c r="AK87" s="49" t="n">
        <f aca="false">SUM(AK7:AK86)</f>
        <v>96.984</v>
      </c>
      <c r="AL87" s="48" t="n">
        <f aca="false">SUM(AL7:AL86)</f>
        <v>29</v>
      </c>
      <c r="AM87" s="50" t="n">
        <f aca="false">SUM(AM7:AM86)</f>
        <v>135.4712</v>
      </c>
      <c r="AN87" s="49" t="n">
        <f aca="false">SUM(AN7:AN86)</f>
        <v>135.4712</v>
      </c>
      <c r="AO87" s="48" t="n">
        <f aca="false">SUM(AO7:AO86)</f>
        <v>30</v>
      </c>
      <c r="AP87" s="50" t="n">
        <f aca="false">SUM(AP7:AP86)</f>
        <v>143.6912</v>
      </c>
      <c r="AQ87" s="49" t="n">
        <f aca="false">SUM(AQ7:AQ86)</f>
        <v>143.6912</v>
      </c>
      <c r="AR87" s="48" t="n">
        <f aca="false">SUM(AR7:AR86)</f>
        <v>23</v>
      </c>
      <c r="AS87" s="50" t="n">
        <f aca="false">SUM(AS7:AS86)</f>
        <v>104.2112</v>
      </c>
      <c r="AT87" s="49" t="n">
        <f aca="false">SUM(AT7:AT86)</f>
        <v>104.2112</v>
      </c>
      <c r="AU87" s="48" t="n">
        <f aca="false">SUM(AU7:AU86)</f>
        <v>51</v>
      </c>
      <c r="AV87" s="50" t="n">
        <f aca="false">SUM(AV7:AV86)</f>
        <v>226.8202</v>
      </c>
      <c r="AW87" s="49" t="n">
        <f aca="false">SUM(AW7:AW86)</f>
        <v>226.8202</v>
      </c>
      <c r="AX87" s="48" t="n">
        <f aca="false">SUM(AX7:AX86)</f>
        <v>29</v>
      </c>
      <c r="AY87" s="50" t="n">
        <f aca="false">SUM(AY7:AY86)</f>
        <v>123.2312</v>
      </c>
      <c r="AZ87" s="49" t="n">
        <f aca="false">SUM(AZ7:AZ86)</f>
        <v>123.2312</v>
      </c>
      <c r="BA87" s="48" t="n">
        <f aca="false">SUM(BA7:BA86)</f>
        <v>23</v>
      </c>
      <c r="BB87" s="50" t="n">
        <f aca="false">SUM(BB7:BB86)</f>
        <v>104.4912</v>
      </c>
      <c r="BC87" s="49" t="n">
        <f aca="false">SUM(BC7:BC86)</f>
        <v>104.4912</v>
      </c>
      <c r="BD87" s="48" t="n">
        <f aca="false">SUM(BD7:BD86)</f>
        <v>57</v>
      </c>
      <c r="BE87" s="50" t="n">
        <f aca="false">SUM(BE7:BE86)</f>
        <v>284.7112</v>
      </c>
      <c r="BF87" s="49" t="n">
        <f aca="false">SUM(BF7:BF86)</f>
        <v>284.7112</v>
      </c>
      <c r="BG87" s="48" t="n">
        <f aca="false">SUM(BG7:BG86)</f>
        <v>31</v>
      </c>
      <c r="BH87" s="50" t="n">
        <f aca="false">SUM(BH7:BH86)</f>
        <v>146.7312</v>
      </c>
      <c r="BI87" s="49" t="n">
        <f aca="false">SUM(BI7:BI86)</f>
        <v>146.7312</v>
      </c>
      <c r="BJ87" s="48" t="n">
        <f aca="false">SUM(BJ7:BJ86)</f>
        <v>37</v>
      </c>
      <c r="BK87" s="50" t="n">
        <f aca="false">SUM(BK7:BK86)</f>
        <v>179.9512</v>
      </c>
      <c r="BL87" s="49" t="n">
        <f aca="false">SUM(BL7:BL86)</f>
        <v>179.9512</v>
      </c>
      <c r="BM87" s="48" t="n">
        <f aca="false">SUM(BM7:BM86)</f>
        <v>23</v>
      </c>
      <c r="BN87" s="50" t="n">
        <f aca="false">SUM(BN7:BN86)</f>
        <v>92.8112</v>
      </c>
      <c r="BO87" s="49" t="n">
        <f aca="false">SUM(BO7:BO86)</f>
        <v>92.8112</v>
      </c>
      <c r="BP87" s="48" t="n">
        <f aca="false">SUM(BP7:BP86)</f>
        <v>35</v>
      </c>
      <c r="BQ87" s="50" t="n">
        <f aca="false">SUM(BQ7:BQ86)</f>
        <v>167.5712</v>
      </c>
      <c r="BR87" s="49" t="n">
        <f aca="false">SUM(BR7:BR86)</f>
        <v>167.5712</v>
      </c>
    </row>
    <row collapsed="false" customFormat="false" customHeight="false" hidden="false" ht="14" outlineLevel="0" r="88">
      <c r="H88" s="51" t="s">
        <v>210</v>
      </c>
      <c r="I88" s="46" t="s">
        <v>211</v>
      </c>
      <c r="J88" s="46" t="s">
        <v>34</v>
      </c>
      <c r="K88" s="52" t="s">
        <v>210</v>
      </c>
      <c r="L88" s="52" t="s">
        <v>211</v>
      </c>
      <c r="M88" s="52" t="s">
        <v>34</v>
      </c>
      <c r="N88" s="52" t="s">
        <v>210</v>
      </c>
      <c r="O88" s="52" t="s">
        <v>211</v>
      </c>
      <c r="P88" s="52" t="s">
        <v>34</v>
      </c>
      <c r="Q88" s="52" t="s">
        <v>210</v>
      </c>
      <c r="R88" s="52" t="s">
        <v>211</v>
      </c>
      <c r="S88" s="52" t="s">
        <v>34</v>
      </c>
      <c r="T88" s="52" t="s">
        <v>210</v>
      </c>
      <c r="U88" s="52" t="s">
        <v>211</v>
      </c>
      <c r="V88" s="52" t="s">
        <v>34</v>
      </c>
      <c r="W88" s="52" t="s">
        <v>210</v>
      </c>
      <c r="X88" s="52" t="s">
        <v>211</v>
      </c>
      <c r="Y88" s="52" t="s">
        <v>34</v>
      </c>
      <c r="Z88" s="52" t="s">
        <v>210</v>
      </c>
      <c r="AA88" s="52" t="s">
        <v>211</v>
      </c>
      <c r="AB88" s="52" t="s">
        <v>34</v>
      </c>
      <c r="AC88" s="52" t="s">
        <v>210</v>
      </c>
      <c r="AD88" s="52" t="s">
        <v>211</v>
      </c>
      <c r="AE88" s="52" t="s">
        <v>34</v>
      </c>
      <c r="AF88" s="52" t="s">
        <v>210</v>
      </c>
      <c r="AG88" s="52" t="s">
        <v>211</v>
      </c>
      <c r="AH88" s="52" t="s">
        <v>34</v>
      </c>
      <c r="AI88" s="52" t="s">
        <v>210</v>
      </c>
      <c r="AJ88" s="52" t="s">
        <v>211</v>
      </c>
      <c r="AK88" s="52" t="s">
        <v>34</v>
      </c>
      <c r="AL88" s="52" t="s">
        <v>210</v>
      </c>
      <c r="AM88" s="52" t="s">
        <v>211</v>
      </c>
      <c r="AN88" s="52" t="s">
        <v>34</v>
      </c>
      <c r="AO88" s="52" t="s">
        <v>210</v>
      </c>
      <c r="AP88" s="52" t="s">
        <v>211</v>
      </c>
      <c r="AQ88" s="52" t="s">
        <v>34</v>
      </c>
      <c r="AR88" s="52" t="s">
        <v>210</v>
      </c>
      <c r="AS88" s="52" t="s">
        <v>211</v>
      </c>
      <c r="AT88" s="52" t="s">
        <v>34</v>
      </c>
      <c r="AU88" s="52" t="s">
        <v>210</v>
      </c>
      <c r="AV88" s="52" t="s">
        <v>211</v>
      </c>
      <c r="AW88" s="52" t="s">
        <v>34</v>
      </c>
      <c r="AX88" s="52" t="s">
        <v>210</v>
      </c>
      <c r="AY88" s="52" t="s">
        <v>211</v>
      </c>
      <c r="AZ88" s="52" t="s">
        <v>34</v>
      </c>
      <c r="BA88" s="52" t="s">
        <v>210</v>
      </c>
      <c r="BB88" s="52" t="s">
        <v>211</v>
      </c>
      <c r="BC88" s="52" t="s">
        <v>34</v>
      </c>
      <c r="BD88" s="52" t="s">
        <v>210</v>
      </c>
      <c r="BE88" s="52" t="s">
        <v>211</v>
      </c>
      <c r="BF88" s="52" t="s">
        <v>34</v>
      </c>
      <c r="BG88" s="52" t="s">
        <v>210</v>
      </c>
      <c r="BH88" s="52" t="s">
        <v>211</v>
      </c>
      <c r="BI88" s="52" t="s">
        <v>34</v>
      </c>
      <c r="BJ88" s="52" t="s">
        <v>210</v>
      </c>
      <c r="BK88" s="52" t="s">
        <v>211</v>
      </c>
      <c r="BL88" s="52" t="s">
        <v>34</v>
      </c>
      <c r="BM88" s="52" t="s">
        <v>210</v>
      </c>
      <c r="BN88" s="52" t="s">
        <v>211</v>
      </c>
      <c r="BO88" s="52" t="s">
        <v>34</v>
      </c>
      <c r="BP88" s="52" t="s">
        <v>210</v>
      </c>
      <c r="BQ88" s="52" t="s">
        <v>211</v>
      </c>
      <c r="BR88" s="52" t="s">
        <v>34</v>
      </c>
    </row>
    <row collapsed="false" customFormat="false" customHeight="false" hidden="false" ht="17.6" outlineLevel="0" r="89">
      <c r="H89" s="3" t="s">
        <v>5</v>
      </c>
      <c r="I89" s="3"/>
      <c r="J89" s="3"/>
      <c r="K89" s="3" t="s">
        <v>6</v>
      </c>
      <c r="L89" s="3"/>
      <c r="M89" s="3"/>
      <c r="N89" s="3" t="s">
        <v>7</v>
      </c>
      <c r="O89" s="3"/>
      <c r="P89" s="3"/>
      <c r="Q89" s="3" t="s">
        <v>8</v>
      </c>
      <c r="R89" s="3"/>
      <c r="S89" s="3"/>
      <c r="T89" s="3" t="s">
        <v>9</v>
      </c>
      <c r="U89" s="3"/>
      <c r="V89" s="3"/>
      <c r="W89" s="3" t="s">
        <v>10</v>
      </c>
      <c r="X89" s="3"/>
      <c r="Y89" s="3"/>
      <c r="Z89" s="3" t="s">
        <v>11</v>
      </c>
      <c r="AA89" s="3"/>
      <c r="AB89" s="3"/>
      <c r="AC89" s="3" t="s">
        <v>12</v>
      </c>
      <c r="AD89" s="3"/>
      <c r="AE89" s="3"/>
      <c r="AF89" s="3" t="s">
        <v>13</v>
      </c>
      <c r="AG89" s="3"/>
      <c r="AH89" s="3"/>
      <c r="AI89" s="3" t="s">
        <v>14</v>
      </c>
      <c r="AJ89" s="3"/>
      <c r="AK89" s="3"/>
      <c r="AL89" s="3" t="s">
        <v>15</v>
      </c>
      <c r="AM89" s="3"/>
      <c r="AN89" s="3"/>
      <c r="AO89" s="3" t="s">
        <v>16</v>
      </c>
      <c r="AP89" s="3"/>
      <c r="AQ89" s="3"/>
      <c r="AR89" s="3" t="s">
        <v>17</v>
      </c>
      <c r="AS89" s="3"/>
      <c r="AT89" s="3"/>
      <c r="AU89" s="3" t="s">
        <v>18</v>
      </c>
      <c r="AV89" s="3"/>
      <c r="AW89" s="3"/>
      <c r="AX89" s="3" t="s">
        <v>19</v>
      </c>
      <c r="AY89" s="3"/>
      <c r="AZ89" s="3"/>
      <c r="BA89" s="3" t="s">
        <v>20</v>
      </c>
      <c r="BB89" s="3"/>
      <c r="BC89" s="3"/>
      <c r="BD89" s="3" t="s">
        <v>21</v>
      </c>
      <c r="BE89" s="3"/>
      <c r="BF89" s="3"/>
      <c r="BG89" s="3" t="s">
        <v>22</v>
      </c>
      <c r="BH89" s="3"/>
      <c r="BI89" s="3"/>
      <c r="BJ89" s="3" t="s">
        <v>23</v>
      </c>
      <c r="BK89" s="3"/>
      <c r="BL89" s="3"/>
      <c r="BM89" s="3" t="s">
        <v>24</v>
      </c>
      <c r="BN89" s="3"/>
      <c r="BO89" s="3"/>
      <c r="BP89" s="3" t="s">
        <v>25</v>
      </c>
      <c r="BQ89" s="3"/>
      <c r="BR89" s="3"/>
    </row>
  </sheetData>
  <mergeCells count="64">
    <mergeCell ref="H3:J3"/>
    <mergeCell ref="K3:M3"/>
    <mergeCell ref="N3:P3"/>
    <mergeCell ref="Q3:S3"/>
    <mergeCell ref="T3:V3"/>
    <mergeCell ref="W3:Y3"/>
    <mergeCell ref="Z3:AB3"/>
    <mergeCell ref="AC3:AE3"/>
    <mergeCell ref="AF3:AH3"/>
    <mergeCell ref="AI3:AK3"/>
    <mergeCell ref="AL3:AN3"/>
    <mergeCell ref="AO3:AQ3"/>
    <mergeCell ref="AR3:AT3"/>
    <mergeCell ref="AU3:AW3"/>
    <mergeCell ref="AX3:AZ3"/>
    <mergeCell ref="BA3:BC3"/>
    <mergeCell ref="BD3:BF3"/>
    <mergeCell ref="BG3:BI3"/>
    <mergeCell ref="BJ3:BL3"/>
    <mergeCell ref="BM3:BO3"/>
    <mergeCell ref="BP3:BR3"/>
    <mergeCell ref="H4:I4"/>
    <mergeCell ref="K4:L4"/>
    <mergeCell ref="N4:O4"/>
    <mergeCell ref="Q4:R4"/>
    <mergeCell ref="T4:U4"/>
    <mergeCell ref="W4:X4"/>
    <mergeCell ref="Z4:AA4"/>
    <mergeCell ref="AC4:AD4"/>
    <mergeCell ref="AF4:AG4"/>
    <mergeCell ref="AI4:AJ4"/>
    <mergeCell ref="AL4:AM4"/>
    <mergeCell ref="AO4:AP4"/>
    <mergeCell ref="AR4:AS4"/>
    <mergeCell ref="AU4:AV4"/>
    <mergeCell ref="AX4:AY4"/>
    <mergeCell ref="BA4:BB4"/>
    <mergeCell ref="BD4:BE4"/>
    <mergeCell ref="BG4:BH4"/>
    <mergeCell ref="BJ4:BK4"/>
    <mergeCell ref="BM4:BN4"/>
    <mergeCell ref="BP4:BQ4"/>
    <mergeCell ref="A5:G5"/>
    <mergeCell ref="H89:J89"/>
    <mergeCell ref="K89:M89"/>
    <mergeCell ref="N89:P89"/>
    <mergeCell ref="Q89:S89"/>
    <mergeCell ref="T89:V89"/>
    <mergeCell ref="W89:Y89"/>
    <mergeCell ref="Z89:AB89"/>
    <mergeCell ref="AC89:AE89"/>
    <mergeCell ref="AF89:AH89"/>
    <mergeCell ref="AI89:AK89"/>
    <mergeCell ref="AL89:AN89"/>
    <mergeCell ref="AO89:AQ89"/>
    <mergeCell ref="AR89:AT89"/>
    <mergeCell ref="AU89:AW89"/>
    <mergeCell ref="AX89:AZ89"/>
    <mergeCell ref="BA89:BC89"/>
    <mergeCell ref="BD89:BF89"/>
    <mergeCell ref="BG89:BI89"/>
    <mergeCell ref="BJ89:BL89"/>
    <mergeCell ref="BM89:BO89"/>
    <mergeCell ref="BP89:BR89"/>
  </mergeCells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E20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pane activePane="topLeft" topLeftCell="A1" xSplit="0" ySplit="-1"/>
      <selection activeCell="B23" activeCellId="0" pane="topLeft" sqref="B23"/>
      <selection activeCell="A1" activeCellId="0" pane="bottomLeft" sqref="A1"/>
    </sheetView>
  </sheetViews>
  <cols>
    <col collapsed="false" hidden="false" max="1" min="1" style="0" width="10.6196078431373"/>
    <col collapsed="false" hidden="false" max="2" min="2" style="0" width="16.756862745098"/>
    <col collapsed="false" hidden="false" max="3" min="3" style="0" width="25.0666666666667"/>
    <col collapsed="false" hidden="false" max="4" min="4" style="0" width="28.6509803921569"/>
    <col collapsed="false" hidden="false" max="5" min="5" style="0" width="12.4627450980392"/>
    <col collapsed="false" hidden="false" max="1025" min="6" style="0" width="10.6196078431373"/>
  </cols>
  <sheetData>
    <row collapsed="false" customFormat="false" customHeight="false" hidden="false" ht="14" outlineLevel="0" r="2">
      <c r="C2" s="46" t="s">
        <v>373</v>
      </c>
    </row>
    <row collapsed="false" customFormat="false" customHeight="false" hidden="false" ht="14" outlineLevel="0" r="3">
      <c r="B3" s="0" t="s">
        <v>222</v>
      </c>
      <c r="C3" s="0" t="s">
        <v>38</v>
      </c>
      <c r="D3" s="0" t="s">
        <v>287</v>
      </c>
      <c r="E3" s="0" t="s">
        <v>288</v>
      </c>
    </row>
    <row collapsed="false" customFormat="false" customHeight="false" hidden="false" ht="14" outlineLevel="0" r="4">
      <c r="B4" s="0" t="s">
        <v>374</v>
      </c>
      <c r="C4" s="0" t="s">
        <v>64</v>
      </c>
      <c r="D4" s="0" t="s">
        <v>375</v>
      </c>
      <c r="E4" s="0" t="n">
        <v>6</v>
      </c>
    </row>
    <row collapsed="false" customFormat="false" customHeight="false" hidden="false" ht="14" outlineLevel="0" r="5">
      <c r="B5" s="0" t="s">
        <v>374</v>
      </c>
      <c r="C5" s="0" t="s">
        <v>72</v>
      </c>
      <c r="D5" s="0" t="s">
        <v>376</v>
      </c>
      <c r="E5" s="0" t="n">
        <v>2</v>
      </c>
    </row>
    <row collapsed="false" customFormat="false" customHeight="false" hidden="false" ht="14" outlineLevel="0" r="6">
      <c r="B6" s="0" t="s">
        <v>374</v>
      </c>
      <c r="C6" s="0" t="s">
        <v>68</v>
      </c>
      <c r="D6" s="0" t="s">
        <v>377</v>
      </c>
      <c r="E6" s="0" t="n">
        <v>4</v>
      </c>
    </row>
    <row collapsed="false" customFormat="false" customHeight="false" hidden="false" ht="14" outlineLevel="0" r="7">
      <c r="B7" s="0" t="s">
        <v>322</v>
      </c>
      <c r="C7" s="0" t="s">
        <v>378</v>
      </c>
      <c r="D7" s="0" t="s">
        <v>324</v>
      </c>
      <c r="E7" s="0" t="n">
        <v>1</v>
      </c>
    </row>
    <row collapsed="false" customFormat="false" customHeight="false" hidden="false" ht="14" outlineLevel="0" r="8">
      <c r="B8" s="0" t="s">
        <v>322</v>
      </c>
      <c r="C8" s="0" t="s">
        <v>236</v>
      </c>
      <c r="D8" s="0" t="s">
        <v>379</v>
      </c>
      <c r="E8" s="0" t="n">
        <v>1</v>
      </c>
    </row>
    <row collapsed="false" customFormat="false" customHeight="false" hidden="false" ht="14" outlineLevel="0" r="9">
      <c r="B9" s="0" t="s">
        <v>380</v>
      </c>
      <c r="C9" s="0" t="s">
        <v>381</v>
      </c>
      <c r="D9" s="0" t="s">
        <v>310</v>
      </c>
      <c r="E9" s="0" t="n">
        <v>1</v>
      </c>
    </row>
    <row collapsed="false" customFormat="false" customHeight="false" hidden="false" ht="14" outlineLevel="0" r="10">
      <c r="B10" s="0" t="s">
        <v>242</v>
      </c>
      <c r="C10" s="0" t="s">
        <v>382</v>
      </c>
      <c r="D10" s="0" t="s">
        <v>383</v>
      </c>
      <c r="E10" s="0" t="n">
        <v>2</v>
      </c>
    </row>
    <row collapsed="false" customFormat="false" customHeight="false" hidden="false" ht="14" outlineLevel="0" r="11">
      <c r="B11" s="0" t="s">
        <v>384</v>
      </c>
      <c r="C11" s="0" t="s">
        <v>385</v>
      </c>
      <c r="D11" s="0" t="s">
        <v>361</v>
      </c>
      <c r="E11" s="0" t="n">
        <v>1</v>
      </c>
    </row>
    <row collapsed="false" customFormat="false" customHeight="false" hidden="false" ht="14.9" outlineLevel="0" r="12">
      <c r="B12" s="0" t="s">
        <v>252</v>
      </c>
      <c r="C12" s="0" t="s">
        <v>262</v>
      </c>
      <c r="D12" s="72" t="s">
        <v>386</v>
      </c>
      <c r="E12" s="0" t="n">
        <v>8</v>
      </c>
    </row>
    <row collapsed="false" customFormat="false" customHeight="false" hidden="false" ht="14" outlineLevel="0" r="13">
      <c r="B13" s="0" t="s">
        <v>252</v>
      </c>
      <c r="C13" s="73" t="s">
        <v>387</v>
      </c>
      <c r="D13" s="0" t="s">
        <v>388</v>
      </c>
      <c r="E13" s="0" t="n">
        <v>2</v>
      </c>
    </row>
    <row collapsed="false" customFormat="false" customHeight="false" hidden="false" ht="14" outlineLevel="0" r="14">
      <c r="B14" s="0" t="s">
        <v>252</v>
      </c>
      <c r="C14" s="73" t="s">
        <v>389</v>
      </c>
      <c r="D14" s="0" t="s">
        <v>390</v>
      </c>
      <c r="E14" s="0" t="n">
        <v>4</v>
      </c>
    </row>
    <row collapsed="false" customFormat="false" customHeight="false" hidden="false" ht="14" outlineLevel="0" r="15">
      <c r="B15" s="0" t="s">
        <v>252</v>
      </c>
      <c r="C15" s="0" t="s">
        <v>170</v>
      </c>
      <c r="D15" s="0" t="s">
        <v>391</v>
      </c>
      <c r="E15" s="0" t="n">
        <v>2</v>
      </c>
    </row>
    <row collapsed="false" customFormat="false" customHeight="false" hidden="false" ht="14" outlineLevel="0" r="16">
      <c r="B16" s="0" t="s">
        <v>42</v>
      </c>
      <c r="C16" s="73" t="n">
        <v>7805</v>
      </c>
      <c r="D16" s="0" t="s">
        <v>281</v>
      </c>
      <c r="E16" s="0" t="n">
        <v>1</v>
      </c>
    </row>
    <row collapsed="false" customFormat="false" customHeight="false" hidden="false" ht="14" outlineLevel="0" r="17">
      <c r="B17" s="0" t="s">
        <v>280</v>
      </c>
      <c r="C17" s="0" t="s">
        <v>195</v>
      </c>
      <c r="D17" s="0" t="s">
        <v>306</v>
      </c>
      <c r="E17" s="0" t="n">
        <v>1</v>
      </c>
    </row>
    <row collapsed="false" customFormat="false" customHeight="false" hidden="false" ht="14" outlineLevel="0" r="18">
      <c r="B18" s="0" t="s">
        <v>392</v>
      </c>
      <c r="C18" s="0" t="s">
        <v>393</v>
      </c>
      <c r="D18" s="0" t="s">
        <v>285</v>
      </c>
      <c r="E18" s="0" t="n">
        <v>1</v>
      </c>
    </row>
    <row collapsed="false" customFormat="false" customHeight="false" hidden="false" ht="14" outlineLevel="0" r="19">
      <c r="B19" s="75" t="s">
        <v>141</v>
      </c>
      <c r="C19" s="0" t="s">
        <v>394</v>
      </c>
      <c r="D19" s="0" t="s">
        <v>395</v>
      </c>
      <c r="E19" s="0" t="n">
        <v>2</v>
      </c>
    </row>
    <row collapsed="false" customFormat="false" customHeight="false" hidden="false" ht="14" outlineLevel="0" r="20">
      <c r="B20" s="75" t="s">
        <v>141</v>
      </c>
      <c r="C20" s="0" t="s">
        <v>396</v>
      </c>
      <c r="D20" s="0" t="s">
        <v>343</v>
      </c>
      <c r="E20" s="0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E8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pane activePane="topLeft" topLeftCell="A1" xSplit="0" ySplit="-1"/>
      <selection activeCell="E11" activeCellId="0" pane="topLeft" sqref="E11"/>
      <selection activeCell="A1" activeCellId="0" pane="bottomLeft" sqref="A1"/>
    </sheetView>
  </sheetViews>
  <cols>
    <col collapsed="false" hidden="false" max="1" min="1" style="0" width="10.6196078431373"/>
    <col collapsed="false" hidden="false" max="2" min="2" style="0" width="15.4745098039216"/>
    <col collapsed="false" hidden="false" max="3" min="3" style="0" width="12.6039215686275"/>
    <col collapsed="false" hidden="false" max="4" min="4" style="0" width="13.1803921568627"/>
    <col collapsed="false" hidden="false" max="5" min="5" style="0" width="12.4627450980392"/>
    <col collapsed="false" hidden="false" max="1025" min="6" style="0" width="10.6196078431373"/>
  </cols>
  <sheetData>
    <row collapsed="false" customFormat="false" customHeight="false" hidden="false" ht="14" outlineLevel="0" r="2">
      <c r="C2" s="46" t="s">
        <v>397</v>
      </c>
    </row>
    <row collapsed="false" customFormat="false" customHeight="false" hidden="false" ht="14" outlineLevel="0" r="3">
      <c r="B3" s="0" t="s">
        <v>222</v>
      </c>
      <c r="C3" s="0" t="s">
        <v>38</v>
      </c>
      <c r="D3" s="0" t="s">
        <v>287</v>
      </c>
      <c r="E3" s="0" t="s">
        <v>288</v>
      </c>
    </row>
    <row collapsed="false" customFormat="false" customHeight="false" hidden="false" ht="14" outlineLevel="0" r="4">
      <c r="B4" s="0" t="s">
        <v>242</v>
      </c>
      <c r="C4" s="0" t="s">
        <v>327</v>
      </c>
      <c r="D4" s="0" t="s">
        <v>398</v>
      </c>
      <c r="E4" s="0" t="n">
        <v>2</v>
      </c>
    </row>
    <row collapsed="false" customFormat="false" customHeight="false" hidden="false" ht="14" outlineLevel="0" r="5">
      <c r="B5" s="0" t="s">
        <v>242</v>
      </c>
      <c r="C5" s="0" t="s">
        <v>80</v>
      </c>
      <c r="D5" s="0" t="s">
        <v>399</v>
      </c>
      <c r="E5" s="0" t="n">
        <v>4</v>
      </c>
    </row>
    <row collapsed="false" customFormat="false" customHeight="false" hidden="false" ht="14" outlineLevel="0" r="6">
      <c r="B6" s="0" t="s">
        <v>252</v>
      </c>
      <c r="C6" s="74" t="s">
        <v>400</v>
      </c>
      <c r="D6" s="0" t="s">
        <v>352</v>
      </c>
      <c r="E6" s="0" t="n">
        <v>2</v>
      </c>
    </row>
    <row collapsed="false" customFormat="false" customHeight="false" hidden="false" ht="14" outlineLevel="0" r="7">
      <c r="B7" s="0" t="s">
        <v>155</v>
      </c>
      <c r="C7" s="75" t="s">
        <v>157</v>
      </c>
      <c r="D7" s="0" t="s">
        <v>401</v>
      </c>
      <c r="E7" s="0" t="n">
        <v>2</v>
      </c>
    </row>
    <row collapsed="false" customFormat="false" customHeight="false" hidden="false" ht="14" outlineLevel="0" r="8">
      <c r="B8" s="0" t="s">
        <v>402</v>
      </c>
      <c r="C8" s="0" t="s">
        <v>403</v>
      </c>
      <c r="D8" s="0" t="s">
        <v>404</v>
      </c>
      <c r="E8" s="0" t="n">
        <v>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I6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pane activePane="topLeft" topLeftCell="A1" xSplit="0" ySplit="-1"/>
      <selection activeCell="E3" activeCellId="0" pane="topLeft" sqref="E3"/>
      <selection activeCell="A1" activeCellId="0" pane="bottomLeft" sqref="A1"/>
    </sheetView>
  </sheetViews>
  <cols>
    <col collapsed="false" hidden="false" max="2" min="1" style="0" width="10.6196078431373"/>
    <col collapsed="false" hidden="false" max="3" min="3" style="0" width="20.7725490196078"/>
    <col collapsed="false" hidden="false" max="4" min="4" style="0" width="48.1333333333333"/>
    <col collapsed="false" hidden="false" max="1025" min="5" style="0" width="10.6196078431373"/>
  </cols>
  <sheetData>
    <row collapsed="false" customFormat="false" customHeight="false" hidden="false" ht="14" outlineLevel="0" r="2">
      <c r="C2" s="46" t="s">
        <v>405</v>
      </c>
    </row>
    <row collapsed="false" customFormat="false" customHeight="false" hidden="false" ht="14" outlineLevel="0" r="3">
      <c r="B3" s="2" t="s">
        <v>222</v>
      </c>
      <c r="C3" s="2" t="s">
        <v>38</v>
      </c>
      <c r="D3" s="2" t="s">
        <v>287</v>
      </c>
      <c r="E3" s="2" t="s">
        <v>288</v>
      </c>
      <c r="F3" s="2"/>
      <c r="G3" s="2"/>
      <c r="H3" s="2"/>
    </row>
    <row collapsed="false" customFormat="false" customHeight="false" hidden="false" ht="14.9" outlineLevel="0" r="4">
      <c r="B4" s="2" t="s">
        <v>322</v>
      </c>
      <c r="C4" s="2" t="s">
        <v>406</v>
      </c>
      <c r="D4" s="76" t="s">
        <v>407</v>
      </c>
      <c r="E4" s="2" t="n">
        <v>14</v>
      </c>
      <c r="F4" s="2"/>
      <c r="G4" s="2"/>
      <c r="H4" s="2"/>
    </row>
    <row collapsed="false" customFormat="false" customHeight="false" hidden="false" ht="14" outlineLevel="0" r="5">
      <c r="B5" s="2" t="s">
        <v>242</v>
      </c>
      <c r="C5" s="2" t="s">
        <v>327</v>
      </c>
      <c r="D5" s="2" t="s">
        <v>398</v>
      </c>
      <c r="E5" s="2" t="n">
        <v>2</v>
      </c>
      <c r="F5" s="2"/>
      <c r="G5" s="2"/>
      <c r="H5" s="2"/>
    </row>
    <row collapsed="false" customFormat="false" customHeight="false" hidden="false" ht="14.9" outlineLevel="0" r="6">
      <c r="B6" s="26" t="s">
        <v>252</v>
      </c>
      <c r="C6" s="26" t="s">
        <v>408</v>
      </c>
      <c r="D6" s="77" t="s">
        <v>409</v>
      </c>
      <c r="E6" s="26" t="n">
        <v>14</v>
      </c>
      <c r="F6" s="26"/>
      <c r="G6" s="26"/>
      <c r="H6" s="26"/>
      <c r="I6" s="16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E1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pane activePane="topLeft" topLeftCell="A1" xSplit="0" ySplit="-1"/>
      <selection activeCell="E14" activeCellId="0" pane="topLeft" sqref="E14"/>
      <selection activeCell="A1" activeCellId="0" pane="bottomLeft" sqref="A1"/>
    </sheetView>
  </sheetViews>
  <cols>
    <col collapsed="false" hidden="false" max="1" min="1" style="0" width="10.6196078431373"/>
    <col collapsed="false" hidden="false" max="2" min="2" style="0" width="14.3254901960784"/>
    <col collapsed="false" hidden="false" max="3" min="3" style="0" width="13.321568627451"/>
    <col collapsed="false" hidden="false" max="1025" min="4" style="0" width="10.6196078431373"/>
  </cols>
  <sheetData>
    <row collapsed="false" customFormat="false" customHeight="false" hidden="false" ht="14" outlineLevel="0" r="2">
      <c r="C2" s="46" t="s">
        <v>410</v>
      </c>
    </row>
    <row collapsed="false" customFormat="false" customHeight="false" hidden="false" ht="14" outlineLevel="0" r="3">
      <c r="B3" s="0" t="s">
        <v>411</v>
      </c>
      <c r="C3" s="0" t="s">
        <v>412</v>
      </c>
      <c r="D3" s="0" t="s">
        <v>222</v>
      </c>
      <c r="E3" s="0" t="s">
        <v>413</v>
      </c>
    </row>
    <row collapsed="false" customFormat="false" customHeight="false" hidden="false" ht="14" outlineLevel="0" r="4">
      <c r="B4" s="0" t="n">
        <v>2</v>
      </c>
      <c r="C4" s="0" t="s">
        <v>414</v>
      </c>
      <c r="D4" s="0" t="s">
        <v>415</v>
      </c>
      <c r="E4" s="0" t="n">
        <v>43</v>
      </c>
    </row>
    <row collapsed="false" customFormat="false" customHeight="false" hidden="false" ht="14" outlineLevel="0" r="5">
      <c r="B5" s="0" t="n">
        <v>2</v>
      </c>
      <c r="C5" s="0" t="s">
        <v>416</v>
      </c>
      <c r="D5" s="0" t="s">
        <v>417</v>
      </c>
      <c r="E5" s="0" t="n">
        <v>43</v>
      </c>
    </row>
    <row collapsed="false" customFormat="false" customHeight="false" hidden="false" ht="14" outlineLevel="0" r="6">
      <c r="B6" s="0" t="n">
        <v>2</v>
      </c>
      <c r="C6" s="0" t="s">
        <v>418</v>
      </c>
      <c r="D6" s="0" t="s">
        <v>419</v>
      </c>
      <c r="E6" s="0" t="n">
        <v>5</v>
      </c>
    </row>
    <row collapsed="false" customFormat="false" customHeight="false" hidden="false" ht="14" outlineLevel="0" r="7">
      <c r="B7" s="0" t="n">
        <v>2</v>
      </c>
      <c r="C7" s="0" t="s">
        <v>420</v>
      </c>
      <c r="D7" s="0" t="s">
        <v>419</v>
      </c>
      <c r="E7" s="0" t="n">
        <v>5</v>
      </c>
    </row>
    <row collapsed="false" customFormat="false" customHeight="false" hidden="false" ht="14" outlineLevel="0" r="8">
      <c r="B8" s="0" t="n">
        <v>4</v>
      </c>
      <c r="C8" s="0" t="s">
        <v>414</v>
      </c>
      <c r="D8" s="0" t="s">
        <v>415</v>
      </c>
      <c r="E8" s="0" t="n">
        <v>20</v>
      </c>
    </row>
    <row collapsed="false" customFormat="false" customHeight="false" hidden="false" ht="14" outlineLevel="0" r="9">
      <c r="B9" s="0" t="n">
        <v>4</v>
      </c>
      <c r="C9" s="0" t="s">
        <v>416</v>
      </c>
      <c r="D9" s="0" t="s">
        <v>415</v>
      </c>
      <c r="E9" s="0" t="n">
        <v>20</v>
      </c>
    </row>
    <row collapsed="false" customFormat="false" customHeight="false" hidden="false" ht="14" outlineLevel="0" r="10">
      <c r="B10" s="0" t="n">
        <v>8</v>
      </c>
      <c r="C10" s="0" t="s">
        <v>414</v>
      </c>
      <c r="D10" s="0" t="s">
        <v>415</v>
      </c>
      <c r="E10" s="0" t="n">
        <v>10</v>
      </c>
    </row>
    <row collapsed="false" customFormat="false" customHeight="false" hidden="false" ht="14" outlineLevel="0" r="11">
      <c r="B11" s="0" t="n">
        <v>8</v>
      </c>
      <c r="C11" s="0" t="s">
        <v>416</v>
      </c>
      <c r="D11" s="0" t="s">
        <v>415</v>
      </c>
      <c r="E11" s="0" t="n">
        <v>10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F6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pane activePane="topLeft" topLeftCell="A1" xSplit="0" ySplit="-1"/>
      <selection activeCell="A26" activeCellId="0" pane="topLeft" sqref="A26"/>
      <selection activeCell="A1" activeCellId="0" pane="bottomLeft" sqref="A1"/>
    </sheetView>
  </sheetViews>
  <cols>
    <col collapsed="false" hidden="false" max="1" min="1" style="0" width="10.6196078431373"/>
    <col collapsed="false" hidden="false" max="2" min="2" style="0" width="12.4627450980392"/>
    <col collapsed="false" hidden="false" max="4" min="3" style="0" width="10.6196078431373"/>
    <col collapsed="false" hidden="false" max="5" min="5" style="0" width="14.4705882352941"/>
    <col collapsed="false" hidden="false" max="1025" min="6" style="0" width="10.6196078431373"/>
  </cols>
  <sheetData>
    <row collapsed="false" customFormat="false" customHeight="false" hidden="false" ht="14" outlineLevel="0" r="2">
      <c r="C2" s="46" t="s">
        <v>421</v>
      </c>
      <c r="F2" s="46" t="s">
        <v>422</v>
      </c>
    </row>
    <row collapsed="false" customFormat="false" customHeight="false" hidden="false" ht="14" outlineLevel="0" r="3">
      <c r="B3" s="0" t="s">
        <v>222</v>
      </c>
      <c r="C3" s="0" t="s">
        <v>413</v>
      </c>
      <c r="E3" s="0" t="s">
        <v>222</v>
      </c>
      <c r="F3" s="0" t="s">
        <v>413</v>
      </c>
    </row>
    <row collapsed="false" customFormat="false" customHeight="false" hidden="false" ht="14" outlineLevel="0" r="4">
      <c r="B4" s="0" t="s">
        <v>423</v>
      </c>
      <c r="C4" s="0" t="n">
        <v>8</v>
      </c>
      <c r="E4" s="0" t="s">
        <v>424</v>
      </c>
      <c r="F4" s="0" t="n">
        <v>44</v>
      </c>
    </row>
    <row collapsed="false" customFormat="false" customHeight="false" hidden="false" ht="14" outlineLevel="0" r="5">
      <c r="B5" s="0" t="s">
        <v>425</v>
      </c>
      <c r="C5" s="0" t="n">
        <v>1</v>
      </c>
      <c r="E5" s="0" t="s">
        <v>426</v>
      </c>
      <c r="F5" s="0" t="n">
        <v>40</v>
      </c>
    </row>
    <row collapsed="false" customFormat="false" customHeight="false" hidden="false" ht="14" outlineLevel="0" r="6">
      <c r="B6" s="0" t="s">
        <v>206</v>
      </c>
      <c r="C6" s="0" t="n">
        <v>100</v>
      </c>
      <c r="E6" s="0" t="s">
        <v>208</v>
      </c>
      <c r="F6" s="0" t="n">
        <v>100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H6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pane activePane="topLeft" topLeftCell="A1" xSplit="0" ySplit="-1"/>
      <selection activeCell="G13" activeCellId="0" pane="topLeft" sqref="G13"/>
      <selection activeCell="A1" activeCellId="0" pane="bottomLeft" sqref="A1"/>
    </sheetView>
  </sheetViews>
  <cols>
    <col collapsed="false" hidden="false" max="3" min="1" style="0" width="10.6196078431373"/>
    <col collapsed="false" hidden="false" max="5" min="4" style="0" width="13.1803921568627"/>
    <col collapsed="false" hidden="false" max="6" min="6" style="0" width="14.1843137254902"/>
    <col collapsed="false" hidden="false" max="7" min="7" style="0" width="14.4705882352941"/>
    <col collapsed="false" hidden="false" max="8" min="8" style="0" width="13.8941176470588"/>
    <col collapsed="false" hidden="false" max="1025" min="9" style="0" width="10.6196078431373"/>
  </cols>
  <sheetData>
    <row collapsed="false" customFormat="false" customHeight="false" hidden="false" ht="14" outlineLevel="0" r="2">
      <c r="C2" s="46" t="s">
        <v>427</v>
      </c>
    </row>
    <row collapsed="false" customFormat="false" customHeight="false" hidden="false" ht="14" outlineLevel="0" r="3">
      <c r="B3" s="0" t="s">
        <v>222</v>
      </c>
      <c r="C3" s="0" t="s">
        <v>428</v>
      </c>
      <c r="D3" s="0" t="s">
        <v>429</v>
      </c>
      <c r="E3" s="0" t="s">
        <v>430</v>
      </c>
      <c r="F3" s="0" t="s">
        <v>36</v>
      </c>
      <c r="G3" s="0" t="s">
        <v>431</v>
      </c>
      <c r="H3" s="0" t="s">
        <v>432</v>
      </c>
    </row>
    <row collapsed="false" customFormat="false" customHeight="false" hidden="false" ht="14" outlineLevel="0" r="4">
      <c r="B4" s="0" t="s">
        <v>433</v>
      </c>
      <c r="C4" s="0" t="s">
        <v>434</v>
      </c>
      <c r="D4" s="0" t="n">
        <v>1</v>
      </c>
      <c r="E4" s="0" t="s">
        <v>435</v>
      </c>
      <c r="G4" s="0" t="s">
        <v>436</v>
      </c>
      <c r="H4" s="0" t="s">
        <v>437</v>
      </c>
    </row>
    <row collapsed="false" customFormat="false" customHeight="false" hidden="false" ht="14" outlineLevel="0" r="5">
      <c r="B5" s="0" t="s">
        <v>433</v>
      </c>
      <c r="C5" s="0" t="s">
        <v>415</v>
      </c>
      <c r="D5" s="0" t="n">
        <v>1</v>
      </c>
      <c r="E5" s="0" t="s">
        <v>435</v>
      </c>
      <c r="G5" s="0" t="s">
        <v>436</v>
      </c>
      <c r="H5" s="0" t="s">
        <v>437</v>
      </c>
    </row>
    <row collapsed="false" customFormat="false" customHeight="false" hidden="false" ht="14" outlineLevel="0" r="6">
      <c r="B6" s="0" t="s">
        <v>438</v>
      </c>
      <c r="C6" s="0" t="s">
        <v>439</v>
      </c>
      <c r="D6" s="0" t="n">
        <v>1</v>
      </c>
      <c r="E6" s="0" t="s">
        <v>440</v>
      </c>
      <c r="F6" s="0" t="n">
        <v>1619545</v>
      </c>
      <c r="G6" s="0" t="s">
        <v>441</v>
      </c>
      <c r="H6" s="0" t="s">
        <v>442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163"/>
  <sheetViews>
    <sheetView colorId="64" defaultGridColor="true" rightToLeft="false" showFormulas="false" showGridLines="true" showOutlineSymbols="true" showRowColHeaders="true" showZeros="true" tabSelected="false" topLeftCell="A97" view="normal" windowProtection="false" workbookViewId="0" zoomScale="100" zoomScaleNormal="100" zoomScalePageLayoutView="100">
      <pane activePane="topLeft" topLeftCell="A97" xSplit="0" ySplit="-1"/>
      <selection activeCell="B25" activeCellId="0" pane="topLeft" sqref="B25"/>
      <selection activeCell="A97" activeCellId="0" pane="bottomLeft" sqref="A97"/>
    </sheetView>
  </sheetViews>
  <cols>
    <col collapsed="false" hidden="false" max="1" min="1" style="0" width="16.1803921568627"/>
    <col collapsed="false" hidden="false" max="2" min="2" style="0" width="25.0666666666667"/>
    <col collapsed="false" hidden="false" max="3" min="3" style="0" width="15.9019607843137"/>
    <col collapsed="false" hidden="false" max="4" min="4" style="0" width="19.7686274509804"/>
    <col collapsed="false" hidden="false" max="5" min="5" style="0" width="26.7882352941176"/>
    <col collapsed="false" hidden="false" max="6" min="6" style="0" width="19.7686274509804"/>
    <col collapsed="false" hidden="false" max="8" min="7" style="0" width="10.6196078431373"/>
    <col collapsed="false" hidden="false" max="9" min="9" style="0" width="16.478431372549"/>
    <col collapsed="false" hidden="false" max="1025" min="10" style="0" width="10.6196078431373"/>
  </cols>
  <sheetData>
    <row collapsed="false" customFormat="false" customHeight="false" hidden="false" ht="14" outlineLevel="0" r="2">
      <c r="B2" s="46" t="s">
        <v>221</v>
      </c>
    </row>
    <row collapsed="false" customFormat="false" customHeight="false" hidden="false" ht="14" outlineLevel="0" r="3">
      <c r="A3" s="0" t="s">
        <v>222</v>
      </c>
      <c r="B3" s="0" t="s">
        <v>38</v>
      </c>
      <c r="C3" s="0" t="s">
        <v>443</v>
      </c>
      <c r="D3" s="0" t="s">
        <v>444</v>
      </c>
      <c r="E3" s="0" t="s">
        <v>287</v>
      </c>
      <c r="F3" s="0" t="s">
        <v>288</v>
      </c>
      <c r="G3" s="0" t="s">
        <v>430</v>
      </c>
      <c r="H3" s="0" t="s">
        <v>445</v>
      </c>
      <c r="I3" s="0" t="s">
        <v>446</v>
      </c>
    </row>
    <row collapsed="false" customFormat="false" customHeight="false" hidden="false" ht="14" outlineLevel="0" r="4">
      <c r="A4" s="0" t="s">
        <v>226</v>
      </c>
      <c r="B4" s="0" t="s">
        <v>72</v>
      </c>
      <c r="E4" s="0" t="s">
        <v>227</v>
      </c>
      <c r="F4" s="0" t="n">
        <v>1</v>
      </c>
    </row>
    <row collapsed="false" customFormat="false" customHeight="false" hidden="false" ht="14" outlineLevel="0" r="5">
      <c r="A5" s="0" t="s">
        <v>226</v>
      </c>
      <c r="B5" s="0" t="s">
        <v>68</v>
      </c>
      <c r="E5" s="0" t="s">
        <v>229</v>
      </c>
      <c r="F5" s="0" t="n">
        <v>7</v>
      </c>
    </row>
    <row collapsed="false" customFormat="false" customHeight="false" hidden="false" ht="28.35" outlineLevel="0" r="6">
      <c r="A6" s="0" t="s">
        <v>226</v>
      </c>
      <c r="B6" s="0" t="s">
        <v>62</v>
      </c>
      <c r="E6" s="72" t="s">
        <v>447</v>
      </c>
      <c r="F6" s="0" t="n">
        <v>8</v>
      </c>
    </row>
    <row collapsed="false" customFormat="false" customHeight="false" hidden="false" ht="41.75" outlineLevel="0" r="7">
      <c r="A7" s="0" t="s">
        <v>226</v>
      </c>
      <c r="B7" s="0" t="s">
        <v>66</v>
      </c>
      <c r="E7" s="72" t="s">
        <v>448</v>
      </c>
      <c r="F7" s="0" t="n">
        <v>17</v>
      </c>
    </row>
    <row collapsed="false" customFormat="false" customHeight="false" hidden="false" ht="14" outlineLevel="0" r="8">
      <c r="A8" s="0" t="s">
        <v>235</v>
      </c>
      <c r="B8" s="0" t="s">
        <v>236</v>
      </c>
      <c r="E8" s="0" t="s">
        <v>237</v>
      </c>
      <c r="F8" s="0" t="n">
        <v>2</v>
      </c>
    </row>
    <row collapsed="false" customFormat="false" customHeight="false" hidden="false" ht="28.35" outlineLevel="0" r="9">
      <c r="A9" s="0" t="s">
        <v>238</v>
      </c>
      <c r="B9" s="0" t="s">
        <v>239</v>
      </c>
      <c r="E9" s="72" t="s">
        <v>449</v>
      </c>
      <c r="F9" s="0" t="n">
        <v>9</v>
      </c>
    </row>
    <row collapsed="false" customFormat="false" customHeight="false" hidden="false" ht="14" outlineLevel="0" r="10">
      <c r="A10" s="0" t="s">
        <v>242</v>
      </c>
      <c r="B10" s="0" t="s">
        <v>94</v>
      </c>
      <c r="E10" s="0" t="s">
        <v>243</v>
      </c>
      <c r="F10" s="0" t="n">
        <v>5</v>
      </c>
    </row>
    <row collapsed="false" customFormat="false" customHeight="false" hidden="false" ht="14.9" outlineLevel="0" r="11">
      <c r="A11" s="0" t="s">
        <v>242</v>
      </c>
      <c r="B11" s="0" t="s">
        <v>245</v>
      </c>
      <c r="E11" s="72" t="s">
        <v>246</v>
      </c>
      <c r="F11" s="0" t="n">
        <v>2</v>
      </c>
    </row>
    <row collapsed="false" customFormat="false" customHeight="false" hidden="false" ht="28.35" outlineLevel="0" r="12">
      <c r="A12" s="0" t="s">
        <v>242</v>
      </c>
      <c r="B12" s="0" t="s">
        <v>82</v>
      </c>
      <c r="E12" s="72" t="s">
        <v>450</v>
      </c>
      <c r="F12" s="0" t="n">
        <v>10</v>
      </c>
    </row>
    <row collapsed="false" customFormat="false" customHeight="false" hidden="false" ht="28.35" outlineLevel="0" r="13">
      <c r="A13" s="0" t="s">
        <v>242</v>
      </c>
      <c r="B13" s="0" t="s">
        <v>80</v>
      </c>
      <c r="E13" s="72" t="s">
        <v>250</v>
      </c>
      <c r="F13" s="0" t="n">
        <v>11</v>
      </c>
    </row>
    <row collapsed="false" customFormat="false" customHeight="false" hidden="false" ht="28.35" outlineLevel="0" r="14">
      <c r="A14" s="0" t="s">
        <v>252</v>
      </c>
      <c r="B14" s="0" t="s">
        <v>253</v>
      </c>
      <c r="E14" s="72" t="s">
        <v>254</v>
      </c>
      <c r="F14" s="0" t="n">
        <v>11</v>
      </c>
    </row>
    <row collapsed="false" customFormat="false" customHeight="false" hidden="false" ht="55.2" outlineLevel="0" r="15">
      <c r="A15" s="0" t="s">
        <v>252</v>
      </c>
      <c r="B15" s="0" t="s">
        <v>256</v>
      </c>
      <c r="E15" s="72" t="s">
        <v>451</v>
      </c>
      <c r="F15" s="0" t="n">
        <v>25</v>
      </c>
    </row>
    <row collapsed="false" customFormat="false" customHeight="false" hidden="false" ht="14.9" outlineLevel="0" r="16">
      <c r="A16" s="0" t="s">
        <v>252</v>
      </c>
      <c r="B16" s="0" t="s">
        <v>259</v>
      </c>
      <c r="E16" s="72" t="s">
        <v>260</v>
      </c>
      <c r="F16" s="0" t="n">
        <v>1</v>
      </c>
    </row>
    <row collapsed="false" customFormat="false" customHeight="false" hidden="false" ht="14.9" outlineLevel="0" r="17">
      <c r="A17" s="0" t="s">
        <v>252</v>
      </c>
      <c r="B17" s="0" t="s">
        <v>262</v>
      </c>
      <c r="E17" s="72" t="s">
        <v>263</v>
      </c>
      <c r="F17" s="0" t="n">
        <v>3</v>
      </c>
    </row>
    <row collapsed="false" customFormat="false" customHeight="false" hidden="false" ht="14.9" outlineLevel="0" r="18">
      <c r="A18" s="0" t="s">
        <v>252</v>
      </c>
      <c r="B18" s="0" t="s">
        <v>265</v>
      </c>
      <c r="E18" s="72" t="s">
        <v>266</v>
      </c>
      <c r="F18" s="0" t="n">
        <v>2</v>
      </c>
    </row>
    <row collapsed="false" customFormat="false" customHeight="false" hidden="false" ht="28.35" outlineLevel="0" r="19">
      <c r="A19" s="0" t="s">
        <v>252</v>
      </c>
      <c r="B19" s="0" t="s">
        <v>268</v>
      </c>
      <c r="E19" s="72" t="s">
        <v>452</v>
      </c>
      <c r="F19" s="0" t="n">
        <v>14</v>
      </c>
    </row>
    <row collapsed="false" customFormat="false" customHeight="false" hidden="false" ht="14.9" outlineLevel="0" r="20">
      <c r="A20" s="0" t="s">
        <v>252</v>
      </c>
      <c r="B20" s="0" t="s">
        <v>272</v>
      </c>
      <c r="E20" s="72" t="s">
        <v>273</v>
      </c>
      <c r="F20" s="0" t="n">
        <v>3</v>
      </c>
    </row>
    <row collapsed="false" customFormat="false" customHeight="false" hidden="false" ht="14.9" outlineLevel="0" r="21">
      <c r="A21" s="0" t="s">
        <v>252</v>
      </c>
      <c r="B21" s="0" t="s">
        <v>275</v>
      </c>
      <c r="E21" s="72" t="s">
        <v>276</v>
      </c>
      <c r="F21" s="0" t="n">
        <v>4</v>
      </c>
    </row>
    <row collapsed="false" customFormat="false" customHeight="false" hidden="false" ht="14.9" outlineLevel="0" r="22">
      <c r="A22" s="0" t="s">
        <v>155</v>
      </c>
      <c r="B22" s="0" t="s">
        <v>157</v>
      </c>
      <c r="E22" s="72" t="s">
        <v>278</v>
      </c>
      <c r="F22" s="0" t="n">
        <v>1</v>
      </c>
    </row>
    <row collapsed="false" customFormat="false" customHeight="false" hidden="false" ht="14.9" outlineLevel="0" r="23">
      <c r="A23" s="0" t="s">
        <v>280</v>
      </c>
      <c r="B23" s="0" t="s">
        <v>198</v>
      </c>
      <c r="E23" s="72" t="s">
        <v>281</v>
      </c>
      <c r="F23" s="0" t="n">
        <v>1</v>
      </c>
    </row>
    <row collapsed="false" customFormat="false" customHeight="false" hidden="false" ht="14.9" outlineLevel="0" r="24">
      <c r="A24" s="0" t="s">
        <v>282</v>
      </c>
      <c r="B24" s="0" t="s">
        <v>283</v>
      </c>
      <c r="E24" s="72" t="s">
        <v>284</v>
      </c>
      <c r="F24" s="0" t="n">
        <v>6</v>
      </c>
    </row>
    <row collapsed="false" customFormat="false" customHeight="false" hidden="false" ht="14.9" outlineLevel="0" r="25">
      <c r="A25" s="0" t="s">
        <v>282</v>
      </c>
      <c r="B25" s="0" t="s">
        <v>139</v>
      </c>
      <c r="E25" s="72" t="s">
        <v>285</v>
      </c>
      <c r="F25" s="0" t="n">
        <v>1</v>
      </c>
    </row>
    <row collapsed="false" customFormat="false" customHeight="false" hidden="false" ht="14" outlineLevel="0" r="28">
      <c r="B28" s="46" t="s">
        <v>286</v>
      </c>
    </row>
    <row collapsed="false" customFormat="false" customHeight="false" hidden="false" ht="14" outlineLevel="0" r="29">
      <c r="A29" s="0" t="s">
        <v>222</v>
      </c>
      <c r="B29" s="0" t="s">
        <v>38</v>
      </c>
      <c r="C29" s="0" t="s">
        <v>443</v>
      </c>
      <c r="D29" s="0" t="s">
        <v>444</v>
      </c>
      <c r="E29" s="0" t="s">
        <v>287</v>
      </c>
      <c r="F29" s="0" t="s">
        <v>288</v>
      </c>
      <c r="G29" s="0" t="s">
        <v>430</v>
      </c>
      <c r="H29" s="0" t="s">
        <v>445</v>
      </c>
      <c r="I29" s="0" t="s">
        <v>446</v>
      </c>
    </row>
    <row collapsed="false" customFormat="false" customHeight="false" hidden="false" ht="14" outlineLevel="0" r="30">
      <c r="A30" s="0" t="s">
        <v>226</v>
      </c>
      <c r="B30" s="0" t="s">
        <v>62</v>
      </c>
      <c r="E30" s="0" t="s">
        <v>289</v>
      </c>
      <c r="F30" s="0" t="n">
        <v>1</v>
      </c>
    </row>
    <row collapsed="false" customFormat="false" customHeight="false" hidden="false" ht="14" outlineLevel="0" r="31">
      <c r="A31" s="0" t="s">
        <v>226</v>
      </c>
      <c r="B31" s="0" t="s">
        <v>72</v>
      </c>
      <c r="E31" s="0" t="s">
        <v>227</v>
      </c>
      <c r="F31" s="0" t="n">
        <v>1</v>
      </c>
    </row>
    <row collapsed="false" customFormat="false" customHeight="false" hidden="false" ht="14" outlineLevel="0" r="32">
      <c r="A32" s="0" t="s">
        <v>226</v>
      </c>
      <c r="B32" s="0" t="s">
        <v>66</v>
      </c>
      <c r="E32" s="0" t="s">
        <v>290</v>
      </c>
      <c r="F32" s="0" t="n">
        <v>1</v>
      </c>
    </row>
    <row collapsed="false" customFormat="false" customHeight="false" hidden="false" ht="14" outlineLevel="0" r="33">
      <c r="A33" s="0" t="s">
        <v>226</v>
      </c>
      <c r="B33" s="0" t="s">
        <v>64</v>
      </c>
      <c r="E33" s="0" t="s">
        <v>291</v>
      </c>
      <c r="F33" s="0" t="n">
        <v>1</v>
      </c>
    </row>
    <row collapsed="false" customFormat="false" customHeight="false" hidden="false" ht="14" outlineLevel="0" r="34">
      <c r="A34" s="0" t="s">
        <v>226</v>
      </c>
      <c r="B34" s="0" t="s">
        <v>68</v>
      </c>
      <c r="E34" s="0" t="s">
        <v>292</v>
      </c>
      <c r="F34" s="0" t="n">
        <v>1</v>
      </c>
    </row>
    <row collapsed="false" customFormat="false" customHeight="false" hidden="false" ht="14" outlineLevel="0" r="35">
      <c r="A35" s="0" t="s">
        <v>293</v>
      </c>
      <c r="B35" s="0" t="s">
        <v>236</v>
      </c>
      <c r="E35" s="0" t="s">
        <v>237</v>
      </c>
      <c r="F35" s="0" t="n">
        <v>2</v>
      </c>
    </row>
    <row collapsed="false" customFormat="false" customHeight="false" hidden="false" ht="14" outlineLevel="0" r="36">
      <c r="A36" s="0" t="s">
        <v>238</v>
      </c>
      <c r="B36" s="0" t="s">
        <v>294</v>
      </c>
      <c r="E36" s="0" t="s">
        <v>295</v>
      </c>
      <c r="F36" s="0" t="n">
        <v>4</v>
      </c>
    </row>
    <row collapsed="false" customFormat="false" customHeight="false" hidden="false" ht="14" outlineLevel="0" r="37">
      <c r="A37" s="0" t="s">
        <v>242</v>
      </c>
      <c r="B37" s="0" t="s">
        <v>245</v>
      </c>
      <c r="E37" s="0" t="s">
        <v>296</v>
      </c>
      <c r="F37" s="0" t="n">
        <v>2</v>
      </c>
    </row>
    <row collapsed="false" customFormat="false" customHeight="false" hidden="false" ht="14" outlineLevel="0" r="38">
      <c r="A38" s="0" t="s">
        <v>242</v>
      </c>
      <c r="B38" s="0" t="s">
        <v>80</v>
      </c>
      <c r="E38" s="0" t="s">
        <v>297</v>
      </c>
      <c r="F38" s="0" t="n">
        <v>4</v>
      </c>
    </row>
    <row collapsed="false" customFormat="false" customHeight="false" hidden="false" ht="14" outlineLevel="0" r="39">
      <c r="A39" s="0" t="s">
        <v>242</v>
      </c>
      <c r="B39" s="0" t="s">
        <v>82</v>
      </c>
      <c r="E39" s="0" t="s">
        <v>298</v>
      </c>
      <c r="F39" s="0" t="n">
        <v>1</v>
      </c>
    </row>
    <row collapsed="false" customFormat="false" customHeight="false" hidden="false" ht="14" outlineLevel="0" r="40">
      <c r="A40" s="0" t="s">
        <v>252</v>
      </c>
      <c r="B40" s="0" t="s">
        <v>299</v>
      </c>
      <c r="E40" s="0" t="s">
        <v>300</v>
      </c>
      <c r="F40" s="0" t="n">
        <v>2</v>
      </c>
    </row>
    <row collapsed="false" customFormat="false" customHeight="false" hidden="false" ht="14" outlineLevel="0" r="41">
      <c r="A41" s="0" t="s">
        <v>252</v>
      </c>
      <c r="B41" s="0" t="s">
        <v>253</v>
      </c>
      <c r="E41" s="0" t="s">
        <v>301</v>
      </c>
      <c r="F41" s="0" t="n">
        <v>7</v>
      </c>
    </row>
    <row collapsed="false" customFormat="false" customHeight="false" hidden="false" ht="14" outlineLevel="0" r="42">
      <c r="A42" s="0" t="s">
        <v>252</v>
      </c>
      <c r="B42" s="0" t="s">
        <v>302</v>
      </c>
      <c r="E42" s="0" t="s">
        <v>303</v>
      </c>
      <c r="F42" s="0" t="n">
        <v>2</v>
      </c>
    </row>
    <row collapsed="false" customFormat="false" customHeight="false" hidden="false" ht="14" outlineLevel="0" r="43">
      <c r="A43" s="0" t="s">
        <v>304</v>
      </c>
      <c r="B43" s="0" t="s">
        <v>198</v>
      </c>
      <c r="E43" s="0" t="s">
        <v>281</v>
      </c>
      <c r="F43" s="0" t="n">
        <v>1</v>
      </c>
    </row>
    <row collapsed="false" customFormat="false" customHeight="false" hidden="false" ht="14" outlineLevel="0" r="44">
      <c r="A44" s="0" t="s">
        <v>282</v>
      </c>
      <c r="B44" s="0" t="s">
        <v>305</v>
      </c>
      <c r="E44" s="0" t="s">
        <v>306</v>
      </c>
      <c r="F44" s="0" t="n">
        <v>1</v>
      </c>
    </row>
    <row collapsed="false" customFormat="false" customHeight="false" hidden="false" ht="14" outlineLevel="0" r="47">
      <c r="B47" s="46" t="s">
        <v>307</v>
      </c>
    </row>
    <row collapsed="false" customFormat="false" customHeight="false" hidden="false" ht="14" outlineLevel="0" r="48">
      <c r="A48" s="0" t="s">
        <v>222</v>
      </c>
      <c r="B48" s="0" t="s">
        <v>38</v>
      </c>
      <c r="C48" s="0" t="s">
        <v>443</v>
      </c>
      <c r="D48" s="0" t="s">
        <v>444</v>
      </c>
      <c r="E48" s="0" t="s">
        <v>287</v>
      </c>
      <c r="F48" s="0" t="s">
        <v>288</v>
      </c>
      <c r="G48" s="0" t="s">
        <v>430</v>
      </c>
      <c r="H48" s="0" t="s">
        <v>445</v>
      </c>
      <c r="I48" s="0" t="s">
        <v>446</v>
      </c>
    </row>
    <row collapsed="false" customFormat="false" customHeight="false" hidden="false" ht="14" outlineLevel="0" r="49">
      <c r="A49" s="0" t="s">
        <v>226</v>
      </c>
      <c r="B49" s="0" t="s">
        <v>308</v>
      </c>
      <c r="E49" s="0" t="s">
        <v>309</v>
      </c>
      <c r="F49" s="0" t="n">
        <v>1</v>
      </c>
    </row>
    <row collapsed="false" customFormat="false" customHeight="false" hidden="false" ht="14" outlineLevel="0" r="50">
      <c r="A50" s="0" t="s">
        <v>226</v>
      </c>
      <c r="B50" s="0" t="s">
        <v>62</v>
      </c>
      <c r="E50" s="0" t="s">
        <v>227</v>
      </c>
      <c r="F50" s="0" t="n">
        <v>1</v>
      </c>
    </row>
    <row collapsed="false" customFormat="false" customHeight="false" hidden="false" ht="14" outlineLevel="0" r="51">
      <c r="A51" s="0" t="s">
        <v>242</v>
      </c>
      <c r="B51" s="0" t="s">
        <v>80</v>
      </c>
      <c r="E51" s="0" t="s">
        <v>310</v>
      </c>
      <c r="F51" s="0" t="n">
        <v>1</v>
      </c>
    </row>
    <row collapsed="false" customFormat="false" customHeight="false" hidden="false" ht="14" outlineLevel="0" r="52">
      <c r="A52" s="0" t="s">
        <v>242</v>
      </c>
      <c r="B52" s="0" t="s">
        <v>82</v>
      </c>
      <c r="E52" s="0" t="s">
        <v>311</v>
      </c>
      <c r="F52" s="0" t="n">
        <v>1</v>
      </c>
    </row>
    <row collapsed="false" customFormat="false" customHeight="false" hidden="false" ht="14" outlineLevel="0" r="53">
      <c r="A53" s="0" t="s">
        <v>252</v>
      </c>
      <c r="B53" s="0" t="s">
        <v>312</v>
      </c>
      <c r="E53" s="0" t="s">
        <v>313</v>
      </c>
      <c r="F53" s="0" t="n">
        <v>2</v>
      </c>
    </row>
    <row collapsed="false" customFormat="false" customHeight="false" hidden="false" ht="14" outlineLevel="0" r="54">
      <c r="A54" s="0" t="s">
        <v>252</v>
      </c>
      <c r="B54" s="0" t="s">
        <v>314</v>
      </c>
      <c r="E54" s="0" t="s">
        <v>315</v>
      </c>
      <c r="F54" s="0" t="n">
        <v>2</v>
      </c>
    </row>
    <row collapsed="false" customFormat="false" customHeight="false" hidden="false" ht="14" outlineLevel="0" r="55">
      <c r="A55" s="0" t="s">
        <v>137</v>
      </c>
      <c r="B55" s="0" t="s">
        <v>137</v>
      </c>
      <c r="E55" s="0" t="s">
        <v>316</v>
      </c>
      <c r="F55" s="0" t="n">
        <v>4</v>
      </c>
    </row>
    <row collapsed="false" customFormat="false" customHeight="false" hidden="false" ht="14" outlineLevel="0" r="58">
      <c r="B58" s="46" t="s">
        <v>354</v>
      </c>
    </row>
    <row collapsed="false" customFormat="false" customHeight="false" hidden="false" ht="14" outlineLevel="0" r="59">
      <c r="A59" s="0" t="s">
        <v>222</v>
      </c>
      <c r="B59" s="0" t="s">
        <v>38</v>
      </c>
      <c r="C59" s="0" t="s">
        <v>443</v>
      </c>
      <c r="D59" s="0" t="s">
        <v>444</v>
      </c>
      <c r="E59" s="0" t="s">
        <v>287</v>
      </c>
      <c r="F59" s="0" t="s">
        <v>288</v>
      </c>
      <c r="G59" s="0" t="s">
        <v>430</v>
      </c>
      <c r="H59" s="0" t="s">
        <v>445</v>
      </c>
      <c r="I59" s="0" t="s">
        <v>446</v>
      </c>
    </row>
    <row collapsed="false" customFormat="false" customHeight="false" hidden="false" ht="14" outlineLevel="0" r="60">
      <c r="A60" s="0" t="s">
        <v>226</v>
      </c>
      <c r="B60" s="0" t="s">
        <v>70</v>
      </c>
      <c r="E60" s="0" t="s">
        <v>309</v>
      </c>
      <c r="F60" s="0" t="n">
        <v>1</v>
      </c>
    </row>
    <row collapsed="false" customFormat="false" customHeight="false" hidden="false" ht="14" outlineLevel="0" r="61">
      <c r="A61" s="0" t="s">
        <v>226</v>
      </c>
      <c r="B61" s="0" t="s">
        <v>62</v>
      </c>
      <c r="E61" s="0" t="s">
        <v>355</v>
      </c>
      <c r="F61" s="0" t="n">
        <v>2</v>
      </c>
    </row>
    <row collapsed="false" customFormat="false" customHeight="false" hidden="false" ht="14" outlineLevel="0" r="62">
      <c r="A62" s="0" t="s">
        <v>226</v>
      </c>
      <c r="B62" s="0" t="s">
        <v>68</v>
      </c>
      <c r="E62" s="0" t="s">
        <v>290</v>
      </c>
      <c r="F62" s="0" t="n">
        <v>1</v>
      </c>
    </row>
    <row collapsed="false" customFormat="false" customHeight="false" hidden="false" ht="14" outlineLevel="0" r="63">
      <c r="A63" s="0" t="s">
        <v>293</v>
      </c>
      <c r="B63" s="0" t="s">
        <v>356</v>
      </c>
      <c r="E63" s="0" t="s">
        <v>357</v>
      </c>
      <c r="F63" s="0" t="n">
        <v>3</v>
      </c>
    </row>
    <row collapsed="false" customFormat="false" customHeight="false" hidden="false" ht="14" outlineLevel="0" r="64">
      <c r="A64" s="0" t="s">
        <v>358</v>
      </c>
      <c r="B64" s="0" t="s">
        <v>359</v>
      </c>
      <c r="E64" s="0" t="s">
        <v>360</v>
      </c>
      <c r="F64" s="0" t="n">
        <v>3</v>
      </c>
    </row>
    <row collapsed="false" customFormat="false" customHeight="false" hidden="false" ht="14" outlineLevel="0" r="65">
      <c r="A65" s="0" t="s">
        <v>242</v>
      </c>
      <c r="B65" s="0" t="s">
        <v>80</v>
      </c>
      <c r="E65" s="0" t="s">
        <v>310</v>
      </c>
      <c r="F65" s="0" t="n">
        <v>1</v>
      </c>
    </row>
    <row collapsed="false" customFormat="false" customHeight="false" hidden="false" ht="14" outlineLevel="0" r="66">
      <c r="A66" s="0" t="s">
        <v>242</v>
      </c>
      <c r="B66" s="0" t="s">
        <v>82</v>
      </c>
      <c r="E66" s="0" t="s">
        <v>311</v>
      </c>
      <c r="F66" s="0" t="n">
        <v>1</v>
      </c>
    </row>
    <row collapsed="false" customFormat="false" customHeight="false" hidden="false" ht="14" outlineLevel="0" r="67">
      <c r="A67" s="0" t="s">
        <v>242</v>
      </c>
      <c r="B67" s="0" t="s">
        <v>95</v>
      </c>
      <c r="E67" s="0" t="s">
        <v>361</v>
      </c>
      <c r="F67" s="0" t="n">
        <v>1</v>
      </c>
    </row>
    <row collapsed="false" customFormat="false" customHeight="false" hidden="false" ht="14" outlineLevel="0" r="68">
      <c r="A68" s="0" t="s">
        <v>362</v>
      </c>
      <c r="B68" s="0" t="s">
        <v>363</v>
      </c>
      <c r="E68" s="0" t="s">
        <v>364</v>
      </c>
      <c r="F68" s="0" t="n">
        <v>3</v>
      </c>
    </row>
    <row collapsed="false" customFormat="false" customHeight="false" hidden="false" ht="14" outlineLevel="0" r="69">
      <c r="A69" s="0" t="s">
        <v>252</v>
      </c>
      <c r="B69" s="0" t="s">
        <v>262</v>
      </c>
      <c r="E69" s="0" t="s">
        <v>352</v>
      </c>
      <c r="F69" s="0" t="n">
        <v>2</v>
      </c>
    </row>
    <row collapsed="false" customFormat="false" customHeight="false" hidden="false" ht="14" outlineLevel="0" r="70">
      <c r="A70" s="0" t="s">
        <v>252</v>
      </c>
      <c r="B70" s="0" t="s">
        <v>253</v>
      </c>
      <c r="E70" s="0" t="s">
        <v>365</v>
      </c>
      <c r="F70" s="0" t="n">
        <v>3</v>
      </c>
    </row>
    <row collapsed="false" customFormat="false" customHeight="false" hidden="false" ht="14" outlineLevel="0" r="71">
      <c r="A71" s="0" t="s">
        <v>252</v>
      </c>
      <c r="B71" s="0" t="s">
        <v>366</v>
      </c>
      <c r="E71" s="0" t="s">
        <v>367</v>
      </c>
      <c r="F71" s="0" t="n">
        <v>3</v>
      </c>
    </row>
    <row collapsed="false" customFormat="false" customHeight="false" hidden="false" ht="14" outlineLevel="0" r="72">
      <c r="A72" s="0" t="s">
        <v>282</v>
      </c>
      <c r="B72" s="0" t="s">
        <v>46</v>
      </c>
      <c r="E72" s="0" t="s">
        <v>281</v>
      </c>
      <c r="F72" s="0" t="n">
        <v>1</v>
      </c>
    </row>
    <row collapsed="false" customFormat="false" customHeight="false" hidden="false" ht="14" outlineLevel="0" r="73">
      <c r="A73" s="0" t="s">
        <v>368</v>
      </c>
      <c r="B73" s="73" t="n">
        <v>4001</v>
      </c>
      <c r="E73" s="0" t="s">
        <v>341</v>
      </c>
      <c r="F73" s="0" t="n">
        <v>1</v>
      </c>
    </row>
    <row collapsed="false" customFormat="false" customHeight="false" hidden="false" ht="14" outlineLevel="0" r="76">
      <c r="B76" s="46" t="s">
        <v>369</v>
      </c>
    </row>
    <row collapsed="false" customFormat="false" customHeight="false" hidden="false" ht="14" outlineLevel="0" r="77">
      <c r="A77" s="0" t="s">
        <v>222</v>
      </c>
      <c r="B77" s="0" t="s">
        <v>38</v>
      </c>
      <c r="C77" s="0" t="s">
        <v>443</v>
      </c>
      <c r="D77" s="0" t="s">
        <v>444</v>
      </c>
      <c r="E77" s="0" t="s">
        <v>287</v>
      </c>
      <c r="F77" s="0" t="s">
        <v>288</v>
      </c>
      <c r="G77" s="0" t="s">
        <v>430</v>
      </c>
      <c r="H77" s="0" t="s">
        <v>445</v>
      </c>
      <c r="I77" s="0" t="s">
        <v>446</v>
      </c>
    </row>
    <row collapsed="false" customFormat="false" customHeight="false" hidden="false" ht="14" outlineLevel="0" r="78">
      <c r="A78" s="0" t="s">
        <v>226</v>
      </c>
      <c r="B78" s="0" t="s">
        <v>62</v>
      </c>
      <c r="E78" s="0" t="s">
        <v>309</v>
      </c>
      <c r="F78" s="0" t="n">
        <v>1</v>
      </c>
    </row>
    <row collapsed="false" customFormat="false" customHeight="false" hidden="false" ht="14" outlineLevel="0" r="79">
      <c r="A79" s="0" t="s">
        <v>226</v>
      </c>
      <c r="B79" s="0" t="s">
        <v>68</v>
      </c>
      <c r="E79" s="0" t="s">
        <v>227</v>
      </c>
      <c r="F79" s="0" t="n">
        <v>1</v>
      </c>
    </row>
    <row collapsed="false" customFormat="false" customHeight="false" hidden="false" ht="14" outlineLevel="0" r="80">
      <c r="A80" s="0" t="s">
        <v>293</v>
      </c>
      <c r="B80" s="74" t="s">
        <v>370</v>
      </c>
      <c r="E80" s="0" t="s">
        <v>324</v>
      </c>
      <c r="F80" s="0" t="n">
        <v>1</v>
      </c>
    </row>
    <row collapsed="false" customFormat="false" customHeight="false" hidden="false" ht="14" outlineLevel="0" r="81">
      <c r="A81" s="0" t="s">
        <v>242</v>
      </c>
      <c r="B81" s="0" t="s">
        <v>245</v>
      </c>
      <c r="E81" s="0" t="s">
        <v>371</v>
      </c>
      <c r="F81" s="0" t="n">
        <v>2</v>
      </c>
    </row>
    <row collapsed="false" customFormat="false" customHeight="false" hidden="false" ht="14" outlineLevel="0" r="82">
      <c r="A82" s="0" t="s">
        <v>242</v>
      </c>
      <c r="B82" s="0" t="s">
        <v>80</v>
      </c>
      <c r="E82" s="0" t="s">
        <v>310</v>
      </c>
      <c r="F82" s="0" t="n">
        <v>1</v>
      </c>
    </row>
    <row collapsed="false" customFormat="false" customHeight="false" hidden="false" ht="14" outlineLevel="0" r="83">
      <c r="A83" s="0" t="s">
        <v>252</v>
      </c>
      <c r="B83" s="0" t="s">
        <v>262</v>
      </c>
      <c r="E83" s="0" t="s">
        <v>352</v>
      </c>
      <c r="F83" s="0" t="n">
        <v>2</v>
      </c>
    </row>
    <row collapsed="false" customFormat="false" customHeight="false" hidden="false" ht="14" outlineLevel="0" r="84">
      <c r="A84" s="0" t="s">
        <v>372</v>
      </c>
      <c r="B84" s="0" t="s">
        <v>305</v>
      </c>
      <c r="E84" s="0" t="s">
        <v>281</v>
      </c>
      <c r="F84" s="0" t="n">
        <v>1</v>
      </c>
    </row>
    <row collapsed="false" customFormat="false" customHeight="false" hidden="false" ht="14" outlineLevel="0" r="88">
      <c r="B88" s="46" t="s">
        <v>373</v>
      </c>
    </row>
    <row collapsed="false" customFormat="false" customHeight="false" hidden="false" ht="14" outlineLevel="0" r="89">
      <c r="A89" s="0" t="s">
        <v>222</v>
      </c>
      <c r="B89" s="0" t="s">
        <v>38</v>
      </c>
      <c r="C89" s="0" t="s">
        <v>443</v>
      </c>
      <c r="D89" s="0" t="s">
        <v>444</v>
      </c>
      <c r="E89" s="0" t="s">
        <v>287</v>
      </c>
      <c r="F89" s="0" t="s">
        <v>288</v>
      </c>
      <c r="G89" s="0" t="s">
        <v>430</v>
      </c>
      <c r="H89" s="0" t="s">
        <v>445</v>
      </c>
      <c r="I89" s="0" t="s">
        <v>446</v>
      </c>
    </row>
    <row collapsed="false" customFormat="false" customHeight="false" hidden="false" ht="14" outlineLevel="0" r="90">
      <c r="A90" s="0" t="s">
        <v>374</v>
      </c>
      <c r="B90" s="0" t="s">
        <v>64</v>
      </c>
      <c r="E90" s="0" t="s">
        <v>375</v>
      </c>
      <c r="F90" s="0" t="n">
        <v>6</v>
      </c>
    </row>
    <row collapsed="false" customFormat="false" customHeight="false" hidden="false" ht="14" outlineLevel="0" r="91">
      <c r="A91" s="0" t="s">
        <v>374</v>
      </c>
      <c r="B91" s="0" t="s">
        <v>72</v>
      </c>
      <c r="E91" s="0" t="s">
        <v>376</v>
      </c>
      <c r="F91" s="0" t="n">
        <v>2</v>
      </c>
    </row>
    <row collapsed="false" customFormat="false" customHeight="false" hidden="false" ht="14" outlineLevel="0" r="92">
      <c r="A92" s="0" t="s">
        <v>374</v>
      </c>
      <c r="B92" s="0" t="s">
        <v>68</v>
      </c>
      <c r="E92" s="0" t="s">
        <v>377</v>
      </c>
      <c r="F92" s="0" t="n">
        <v>4</v>
      </c>
    </row>
    <row collapsed="false" customFormat="false" customHeight="false" hidden="false" ht="14" outlineLevel="0" r="93">
      <c r="A93" s="0" t="s">
        <v>322</v>
      </c>
      <c r="B93" s="0" t="s">
        <v>378</v>
      </c>
      <c r="E93" s="0" t="s">
        <v>324</v>
      </c>
      <c r="F93" s="0" t="n">
        <v>1</v>
      </c>
    </row>
    <row collapsed="false" customFormat="false" customHeight="false" hidden="false" ht="14" outlineLevel="0" r="94">
      <c r="A94" s="0" t="s">
        <v>322</v>
      </c>
      <c r="B94" s="0" t="s">
        <v>236</v>
      </c>
      <c r="E94" s="0" t="s">
        <v>379</v>
      </c>
      <c r="F94" s="0" t="n">
        <v>1</v>
      </c>
    </row>
    <row collapsed="false" customFormat="false" customHeight="false" hidden="false" ht="14" outlineLevel="0" r="95">
      <c r="A95" s="0" t="s">
        <v>380</v>
      </c>
      <c r="B95" s="0" t="s">
        <v>381</v>
      </c>
      <c r="E95" s="0" t="s">
        <v>310</v>
      </c>
      <c r="F95" s="0" t="n">
        <v>1</v>
      </c>
    </row>
    <row collapsed="false" customFormat="false" customHeight="false" hidden="false" ht="14" outlineLevel="0" r="96">
      <c r="A96" s="0" t="s">
        <v>242</v>
      </c>
      <c r="B96" s="0" t="s">
        <v>382</v>
      </c>
      <c r="E96" s="0" t="s">
        <v>383</v>
      </c>
      <c r="F96" s="0" t="n">
        <v>2</v>
      </c>
    </row>
    <row collapsed="false" customFormat="false" customHeight="false" hidden="false" ht="14" outlineLevel="0" r="97">
      <c r="A97" s="0" t="s">
        <v>384</v>
      </c>
      <c r="B97" s="0" t="s">
        <v>385</v>
      </c>
      <c r="E97" s="0" t="s">
        <v>361</v>
      </c>
      <c r="F97" s="0" t="n">
        <v>1</v>
      </c>
    </row>
    <row collapsed="false" customFormat="false" customHeight="false" hidden="false" ht="28.35" outlineLevel="0" r="98">
      <c r="A98" s="0" t="s">
        <v>252</v>
      </c>
      <c r="B98" s="0" t="s">
        <v>262</v>
      </c>
      <c r="E98" s="72" t="s">
        <v>453</v>
      </c>
      <c r="F98" s="0" t="n">
        <v>8</v>
      </c>
    </row>
    <row collapsed="false" customFormat="false" customHeight="false" hidden="false" ht="14" outlineLevel="0" r="99">
      <c r="A99" s="0" t="s">
        <v>252</v>
      </c>
      <c r="B99" s="73" t="s">
        <v>387</v>
      </c>
      <c r="E99" s="0" t="s">
        <v>388</v>
      </c>
      <c r="F99" s="0" t="n">
        <v>2</v>
      </c>
    </row>
    <row collapsed="false" customFormat="false" customHeight="false" hidden="false" ht="14" outlineLevel="0" r="100">
      <c r="A100" s="0" t="s">
        <v>252</v>
      </c>
      <c r="B100" s="73" t="s">
        <v>389</v>
      </c>
      <c r="E100" s="0" t="s">
        <v>390</v>
      </c>
      <c r="F100" s="0" t="n">
        <v>4</v>
      </c>
    </row>
    <row collapsed="false" customFormat="false" customHeight="false" hidden="false" ht="14" outlineLevel="0" r="101">
      <c r="A101" s="0" t="s">
        <v>252</v>
      </c>
      <c r="B101" s="0" t="s">
        <v>170</v>
      </c>
      <c r="E101" s="0" t="s">
        <v>391</v>
      </c>
      <c r="F101" s="0" t="n">
        <v>2</v>
      </c>
    </row>
    <row collapsed="false" customFormat="false" customHeight="false" hidden="false" ht="14" outlineLevel="0" r="102">
      <c r="A102" s="0" t="s">
        <v>42</v>
      </c>
      <c r="B102" s="73" t="n">
        <v>7805</v>
      </c>
      <c r="E102" s="0" t="s">
        <v>281</v>
      </c>
      <c r="F102" s="0" t="n">
        <v>1</v>
      </c>
    </row>
    <row collapsed="false" customFormat="false" customHeight="false" hidden="false" ht="14" outlineLevel="0" r="103">
      <c r="A103" s="0" t="s">
        <v>280</v>
      </c>
      <c r="B103" s="0" t="s">
        <v>195</v>
      </c>
      <c r="E103" s="0" t="s">
        <v>306</v>
      </c>
      <c r="F103" s="0" t="n">
        <v>1</v>
      </c>
    </row>
    <row collapsed="false" customFormat="false" customHeight="false" hidden="false" ht="14" outlineLevel="0" r="104">
      <c r="A104" s="0" t="s">
        <v>392</v>
      </c>
      <c r="B104" s="0" t="s">
        <v>393</v>
      </c>
      <c r="E104" s="0" t="s">
        <v>285</v>
      </c>
      <c r="F104" s="0" t="n">
        <v>1</v>
      </c>
    </row>
    <row collapsed="false" customFormat="false" customHeight="false" hidden="false" ht="14" outlineLevel="0" r="105">
      <c r="A105" s="75" t="s">
        <v>141</v>
      </c>
      <c r="B105" s="0" t="s">
        <v>394</v>
      </c>
      <c r="E105" s="0" t="s">
        <v>395</v>
      </c>
      <c r="F105" s="0" t="n">
        <v>2</v>
      </c>
    </row>
    <row collapsed="false" customFormat="false" customHeight="false" hidden="false" ht="14" outlineLevel="0" r="106">
      <c r="A106" s="75" t="s">
        <v>141</v>
      </c>
      <c r="B106" s="0" t="s">
        <v>396</v>
      </c>
      <c r="E106" s="0" t="s">
        <v>343</v>
      </c>
      <c r="F106" s="0" t="n">
        <v>1</v>
      </c>
    </row>
    <row collapsed="false" customFormat="false" customHeight="false" hidden="false" ht="14" outlineLevel="0" r="110">
      <c r="B110" s="46" t="s">
        <v>397</v>
      </c>
    </row>
    <row collapsed="false" customFormat="false" customHeight="false" hidden="false" ht="14" outlineLevel="0" r="111">
      <c r="A111" s="0" t="s">
        <v>222</v>
      </c>
      <c r="B111" s="0" t="s">
        <v>38</v>
      </c>
      <c r="C111" s="0" t="s">
        <v>443</v>
      </c>
      <c r="D111" s="0" t="s">
        <v>444</v>
      </c>
      <c r="E111" s="0" t="s">
        <v>287</v>
      </c>
      <c r="F111" s="0" t="s">
        <v>288</v>
      </c>
      <c r="G111" s="0" t="s">
        <v>430</v>
      </c>
      <c r="H111" s="0" t="s">
        <v>445</v>
      </c>
      <c r="I111" s="0" t="s">
        <v>446</v>
      </c>
    </row>
    <row collapsed="false" customFormat="false" customHeight="false" hidden="false" ht="14" outlineLevel="0" r="112">
      <c r="A112" s="0" t="s">
        <v>242</v>
      </c>
      <c r="B112" s="0" t="s">
        <v>327</v>
      </c>
      <c r="E112" s="0" t="s">
        <v>398</v>
      </c>
      <c r="F112" s="0" t="n">
        <v>2</v>
      </c>
    </row>
    <row collapsed="false" customFormat="false" customHeight="false" hidden="false" ht="14" outlineLevel="0" r="113">
      <c r="A113" s="0" t="s">
        <v>242</v>
      </c>
      <c r="B113" s="0" t="s">
        <v>80</v>
      </c>
      <c r="E113" s="0" t="s">
        <v>399</v>
      </c>
      <c r="F113" s="0" t="n">
        <v>4</v>
      </c>
    </row>
    <row collapsed="false" customFormat="false" customHeight="false" hidden="false" ht="14" outlineLevel="0" r="114">
      <c r="A114" s="0" t="s">
        <v>252</v>
      </c>
      <c r="B114" s="74" t="s">
        <v>400</v>
      </c>
      <c r="E114" s="0" t="s">
        <v>352</v>
      </c>
      <c r="F114" s="0" t="n">
        <v>2</v>
      </c>
    </row>
    <row collapsed="false" customFormat="false" customHeight="false" hidden="false" ht="14" outlineLevel="0" r="115">
      <c r="A115" s="0" t="s">
        <v>155</v>
      </c>
      <c r="B115" s="74" t="s">
        <v>400</v>
      </c>
      <c r="E115" s="0" t="s">
        <v>401</v>
      </c>
      <c r="F115" s="0" t="n">
        <v>2</v>
      </c>
    </row>
    <row collapsed="false" customFormat="false" customHeight="false" hidden="false" ht="14" outlineLevel="0" r="116">
      <c r="A116" s="0" t="s">
        <v>402</v>
      </c>
      <c r="B116" s="0" t="s">
        <v>403</v>
      </c>
      <c r="D116" s="74" t="s">
        <v>454</v>
      </c>
      <c r="E116" s="0" t="s">
        <v>404</v>
      </c>
      <c r="F116" s="0" t="n">
        <v>2</v>
      </c>
    </row>
    <row collapsed="false" customFormat="false" customHeight="false" hidden="false" ht="14" outlineLevel="0" r="119">
      <c r="B119" s="46" t="s">
        <v>405</v>
      </c>
    </row>
    <row collapsed="false" customFormat="false" customHeight="false" hidden="false" ht="14" outlineLevel="0" r="120">
      <c r="A120" s="0" t="s">
        <v>222</v>
      </c>
      <c r="B120" s="0" t="s">
        <v>38</v>
      </c>
      <c r="C120" s="0" t="s">
        <v>443</v>
      </c>
      <c r="D120" s="0" t="s">
        <v>444</v>
      </c>
      <c r="E120" s="0" t="s">
        <v>287</v>
      </c>
      <c r="F120" s="0" t="s">
        <v>288</v>
      </c>
      <c r="G120" s="0" t="s">
        <v>430</v>
      </c>
      <c r="H120" s="0" t="s">
        <v>445</v>
      </c>
      <c r="I120" s="0" t="s">
        <v>446</v>
      </c>
    </row>
    <row collapsed="false" customFormat="false" customHeight="false" hidden="false" ht="28.35" outlineLevel="0" r="121">
      <c r="A121" s="0" t="s">
        <v>322</v>
      </c>
      <c r="B121" s="74" t="s">
        <v>455</v>
      </c>
      <c r="E121" s="72" t="s">
        <v>456</v>
      </c>
      <c r="F121" s="0" t="n">
        <v>14</v>
      </c>
    </row>
    <row collapsed="false" customFormat="false" customHeight="false" hidden="false" ht="14" outlineLevel="0" r="122">
      <c r="A122" s="0" t="s">
        <v>242</v>
      </c>
      <c r="B122" s="0" t="s">
        <v>327</v>
      </c>
      <c r="E122" s="0" t="s">
        <v>398</v>
      </c>
      <c r="F122" s="0" t="n">
        <v>2</v>
      </c>
    </row>
    <row collapsed="false" customFormat="false" customHeight="false" hidden="false" ht="28.35" outlineLevel="0" r="123">
      <c r="A123" s="0" t="s">
        <v>252</v>
      </c>
      <c r="B123" s="74" t="s">
        <v>408</v>
      </c>
      <c r="E123" s="72" t="s">
        <v>457</v>
      </c>
      <c r="F123" s="0" t="n">
        <v>14</v>
      </c>
    </row>
    <row collapsed="false" customFormat="false" customHeight="false" hidden="false" ht="14" outlineLevel="0" r="126">
      <c r="B126" s="46" t="s">
        <v>317</v>
      </c>
    </row>
    <row collapsed="false" customFormat="false" customHeight="false" hidden="false" ht="14" outlineLevel="0" r="127">
      <c r="A127" s="0" t="s">
        <v>222</v>
      </c>
      <c r="B127" s="0" t="s">
        <v>38</v>
      </c>
      <c r="C127" s="0" t="s">
        <v>443</v>
      </c>
      <c r="D127" s="0" t="s">
        <v>444</v>
      </c>
      <c r="E127" s="0" t="s">
        <v>287</v>
      </c>
      <c r="F127" s="0" t="s">
        <v>288</v>
      </c>
      <c r="G127" s="0" t="s">
        <v>430</v>
      </c>
      <c r="H127" s="0" t="s">
        <v>445</v>
      </c>
      <c r="I127" s="0" t="s">
        <v>446</v>
      </c>
    </row>
    <row collapsed="false" customFormat="false" customHeight="false" hidden="false" ht="14" outlineLevel="0" r="128">
      <c r="A128" s="0" t="s">
        <v>226</v>
      </c>
      <c r="B128" s="0" t="s">
        <v>62</v>
      </c>
      <c r="E128" s="0" t="s">
        <v>318</v>
      </c>
      <c r="F128" s="0" t="n">
        <v>7</v>
      </c>
    </row>
    <row collapsed="false" customFormat="false" customHeight="false" hidden="false" ht="14" outlineLevel="0" r="129">
      <c r="A129" s="0" t="s">
        <v>226</v>
      </c>
      <c r="B129" s="0" t="s">
        <v>68</v>
      </c>
      <c r="E129" s="0" t="s">
        <v>319</v>
      </c>
      <c r="F129" s="0" t="n">
        <v>7</v>
      </c>
    </row>
    <row collapsed="false" customFormat="false" customHeight="false" hidden="false" ht="14" outlineLevel="0" r="130">
      <c r="A130" s="0" t="s">
        <v>226</v>
      </c>
      <c r="B130" s="0" t="s">
        <v>72</v>
      </c>
      <c r="E130" s="0" t="s">
        <v>320</v>
      </c>
      <c r="F130" s="0" t="n">
        <v>1</v>
      </c>
    </row>
    <row collapsed="false" customFormat="false" customHeight="false" hidden="false" ht="14" outlineLevel="0" r="131">
      <c r="A131" s="0" t="s">
        <v>226</v>
      </c>
      <c r="B131" s="0" t="s">
        <v>70</v>
      </c>
      <c r="E131" s="0" t="s">
        <v>321</v>
      </c>
      <c r="F131" s="0" t="n">
        <v>1</v>
      </c>
    </row>
    <row collapsed="false" customFormat="false" customHeight="false" hidden="false" ht="14" outlineLevel="0" r="132">
      <c r="A132" s="0" t="s">
        <v>322</v>
      </c>
      <c r="B132" s="0" t="s">
        <v>458</v>
      </c>
      <c r="E132" s="0" t="s">
        <v>324</v>
      </c>
      <c r="F132" s="0" t="n">
        <v>1</v>
      </c>
    </row>
    <row collapsed="false" customFormat="false" customHeight="false" hidden="false" ht="14" outlineLevel="0" r="133">
      <c r="A133" s="0" t="s">
        <v>242</v>
      </c>
      <c r="B133" s="0" t="s">
        <v>325</v>
      </c>
      <c r="E133" s="0" t="s">
        <v>326</v>
      </c>
      <c r="F133" s="0" t="n">
        <v>1</v>
      </c>
    </row>
    <row collapsed="false" customFormat="false" customHeight="false" hidden="false" ht="14" outlineLevel="0" r="134">
      <c r="A134" s="0" t="s">
        <v>242</v>
      </c>
      <c r="B134" s="0" t="s">
        <v>327</v>
      </c>
      <c r="E134" s="0" t="s">
        <v>328</v>
      </c>
      <c r="F134" s="0" t="n">
        <v>2</v>
      </c>
    </row>
    <row collapsed="false" customFormat="false" customHeight="false" hidden="false" ht="14" outlineLevel="0" r="135">
      <c r="A135" s="0" t="s">
        <v>242</v>
      </c>
      <c r="B135" s="0" t="s">
        <v>80</v>
      </c>
      <c r="E135" s="0" t="s">
        <v>329</v>
      </c>
      <c r="F135" s="0" t="n">
        <v>9</v>
      </c>
    </row>
    <row collapsed="false" customFormat="false" customHeight="false" hidden="false" ht="14" outlineLevel="0" r="136">
      <c r="A136" s="0" t="s">
        <v>252</v>
      </c>
      <c r="B136" s="0" t="s">
        <v>330</v>
      </c>
      <c r="E136" s="0" t="s">
        <v>331</v>
      </c>
      <c r="F136" s="0" t="n">
        <v>3</v>
      </c>
    </row>
    <row collapsed="false" customFormat="false" customHeight="false" hidden="false" ht="14" outlineLevel="0" r="137">
      <c r="A137" s="0" t="s">
        <v>252</v>
      </c>
      <c r="B137" s="0" t="s">
        <v>332</v>
      </c>
      <c r="E137" s="0" t="s">
        <v>333</v>
      </c>
      <c r="F137" s="0" t="n">
        <v>1</v>
      </c>
    </row>
    <row collapsed="false" customFormat="false" customHeight="false" hidden="false" ht="14" outlineLevel="0" r="138">
      <c r="A138" s="0" t="s">
        <v>334</v>
      </c>
      <c r="B138" s="0" t="s">
        <v>202</v>
      </c>
      <c r="E138" s="0" t="s">
        <v>306</v>
      </c>
      <c r="F138" s="0" t="n">
        <v>1</v>
      </c>
    </row>
    <row collapsed="false" customFormat="false" customHeight="false" hidden="false" ht="14" outlineLevel="0" r="139">
      <c r="A139" s="0" t="s">
        <v>335</v>
      </c>
      <c r="B139" s="0" t="s">
        <v>58</v>
      </c>
      <c r="E139" s="0" t="s">
        <v>285</v>
      </c>
      <c r="F139" s="0" t="n">
        <v>1</v>
      </c>
    </row>
    <row collapsed="false" customFormat="false" customHeight="false" hidden="false" ht="14" outlineLevel="0" r="140">
      <c r="A140" s="0" t="s">
        <v>336</v>
      </c>
      <c r="B140" s="0" t="s">
        <v>337</v>
      </c>
      <c r="E140" s="0" t="s">
        <v>338</v>
      </c>
      <c r="F140" s="0" t="n">
        <v>1</v>
      </c>
    </row>
    <row collapsed="false" customFormat="false" customHeight="false" hidden="false" ht="14" outlineLevel="0" r="141">
      <c r="A141" s="0" t="s">
        <v>339</v>
      </c>
      <c r="B141" s="0" t="s">
        <v>340</v>
      </c>
      <c r="E141" s="0" t="s">
        <v>341</v>
      </c>
      <c r="F141" s="0" t="n">
        <v>1</v>
      </c>
    </row>
    <row collapsed="false" customFormat="false" customHeight="false" hidden="false" ht="14" outlineLevel="0" r="142">
      <c r="A142" s="0" t="s">
        <v>42</v>
      </c>
      <c r="B142" s="0" t="s">
        <v>342</v>
      </c>
      <c r="E142" s="0" t="s">
        <v>343</v>
      </c>
      <c r="F142" s="0" t="n">
        <v>1</v>
      </c>
    </row>
    <row collapsed="false" customFormat="false" customHeight="false" hidden="false" ht="14" outlineLevel="0" r="143">
      <c r="A143" s="0" t="s">
        <v>344</v>
      </c>
      <c r="B143" s="0" t="s">
        <v>345</v>
      </c>
      <c r="E143" s="0" t="s">
        <v>346</v>
      </c>
      <c r="F143" s="0" t="n">
        <v>1</v>
      </c>
    </row>
    <row collapsed="false" customFormat="false" customHeight="false" hidden="false" ht="14" outlineLevel="0" r="146">
      <c r="B146" s="46" t="s">
        <v>347</v>
      </c>
    </row>
    <row collapsed="false" customFormat="false" customHeight="false" hidden="false" ht="14" outlineLevel="0" r="147">
      <c r="A147" s="0" t="s">
        <v>222</v>
      </c>
      <c r="B147" s="0" t="s">
        <v>38</v>
      </c>
      <c r="C147" s="0" t="s">
        <v>443</v>
      </c>
      <c r="D147" s="0" t="s">
        <v>444</v>
      </c>
      <c r="E147" s="0" t="s">
        <v>287</v>
      </c>
      <c r="F147" s="0" t="s">
        <v>288</v>
      </c>
      <c r="G147" s="0" t="s">
        <v>430</v>
      </c>
      <c r="H147" s="0" t="s">
        <v>445</v>
      </c>
      <c r="I147" s="0" t="s">
        <v>446</v>
      </c>
    </row>
    <row collapsed="false" customFormat="false" customHeight="false" hidden="false" ht="14" outlineLevel="0" r="148">
      <c r="A148" s="0" t="s">
        <v>226</v>
      </c>
      <c r="B148" s="0" t="s">
        <v>62</v>
      </c>
      <c r="E148" s="0" t="s">
        <v>348</v>
      </c>
      <c r="F148" s="0" t="n">
        <v>8</v>
      </c>
    </row>
    <row collapsed="false" customFormat="false" customHeight="false" hidden="false" ht="14" outlineLevel="0" r="149">
      <c r="A149" s="0" t="s">
        <v>226</v>
      </c>
      <c r="B149" s="0" t="s">
        <v>72</v>
      </c>
      <c r="E149" s="0" t="s">
        <v>227</v>
      </c>
      <c r="F149" s="0" t="n">
        <v>1</v>
      </c>
    </row>
    <row collapsed="false" customFormat="false" customHeight="false" hidden="false" ht="14" outlineLevel="0" r="150">
      <c r="A150" s="0" t="s">
        <v>226</v>
      </c>
      <c r="B150" s="0" t="s">
        <v>70</v>
      </c>
      <c r="E150" s="0" t="s">
        <v>290</v>
      </c>
      <c r="F150" s="0" t="n">
        <v>1</v>
      </c>
    </row>
    <row collapsed="false" customFormat="false" customHeight="false" hidden="false" ht="28.35" outlineLevel="0" r="151">
      <c r="A151" s="0" t="s">
        <v>226</v>
      </c>
      <c r="B151" s="0" t="s">
        <v>68</v>
      </c>
      <c r="E151" s="72" t="s">
        <v>459</v>
      </c>
      <c r="F151" s="0" t="n">
        <v>8</v>
      </c>
    </row>
    <row collapsed="false" customFormat="false" customHeight="false" hidden="false" ht="14" outlineLevel="0" r="152">
      <c r="A152" s="0" t="s">
        <v>293</v>
      </c>
      <c r="B152" s="74" t="s">
        <v>460</v>
      </c>
      <c r="E152" s="0" t="s">
        <v>324</v>
      </c>
      <c r="F152" s="0" t="n">
        <v>1</v>
      </c>
    </row>
    <row collapsed="false" customFormat="false" customHeight="false" hidden="false" ht="14" outlineLevel="0" r="153">
      <c r="A153" s="0" t="s">
        <v>242</v>
      </c>
      <c r="B153" s="0" t="s">
        <v>325</v>
      </c>
      <c r="E153" s="0" t="s">
        <v>326</v>
      </c>
      <c r="F153" s="0" t="n">
        <v>1</v>
      </c>
    </row>
    <row collapsed="false" customFormat="false" customHeight="false" hidden="false" ht="14" outlineLevel="0" r="154">
      <c r="A154" s="0" t="s">
        <v>242</v>
      </c>
      <c r="B154" s="0" t="s">
        <v>350</v>
      </c>
      <c r="E154" s="0" t="s">
        <v>328</v>
      </c>
      <c r="F154" s="0" t="n">
        <v>2</v>
      </c>
    </row>
    <row collapsed="false" customFormat="false" customHeight="false" hidden="false" ht="14" outlineLevel="0" r="155">
      <c r="A155" s="0" t="s">
        <v>242</v>
      </c>
      <c r="B155" s="0" t="s">
        <v>80</v>
      </c>
      <c r="E155" s="0" t="s">
        <v>351</v>
      </c>
      <c r="F155" s="0" t="n">
        <v>3</v>
      </c>
    </row>
    <row collapsed="false" customFormat="false" customHeight="false" hidden="false" ht="14" outlineLevel="0" r="156">
      <c r="A156" s="0" t="s">
        <v>252</v>
      </c>
      <c r="B156" s="0" t="s">
        <v>330</v>
      </c>
      <c r="E156" s="0" t="s">
        <v>352</v>
      </c>
      <c r="F156" s="0" t="n">
        <v>2</v>
      </c>
    </row>
    <row collapsed="false" customFormat="false" customHeight="false" hidden="false" ht="14" outlineLevel="0" r="157">
      <c r="A157" s="0" t="s">
        <v>252</v>
      </c>
      <c r="B157" s="0" t="s">
        <v>332</v>
      </c>
      <c r="E157" s="0" t="s">
        <v>333</v>
      </c>
      <c r="F157" s="0" t="n">
        <v>1</v>
      </c>
    </row>
    <row collapsed="false" customFormat="false" customHeight="false" hidden="false" ht="14" outlineLevel="0" r="158">
      <c r="A158" s="0" t="s">
        <v>42</v>
      </c>
      <c r="B158" s="0" t="n">
        <v>7805</v>
      </c>
      <c r="E158" s="0" t="s">
        <v>281</v>
      </c>
      <c r="F158" s="0" t="n">
        <v>1</v>
      </c>
    </row>
    <row collapsed="false" customFormat="false" customHeight="false" hidden="false" ht="14" outlineLevel="0" r="159">
      <c r="A159" s="0" t="s">
        <v>200</v>
      </c>
      <c r="B159" s="0" t="s">
        <v>202</v>
      </c>
      <c r="E159" s="0" t="s">
        <v>306</v>
      </c>
      <c r="F159" s="0" t="n">
        <v>1</v>
      </c>
    </row>
    <row collapsed="false" customFormat="false" customHeight="false" hidden="false" ht="14" outlineLevel="0" r="160">
      <c r="A160" s="0" t="s">
        <v>335</v>
      </c>
      <c r="B160" s="0" t="s">
        <v>58</v>
      </c>
      <c r="E160" s="0" t="s">
        <v>285</v>
      </c>
      <c r="F160" s="0" t="n">
        <v>1</v>
      </c>
    </row>
    <row collapsed="false" customFormat="false" customHeight="false" hidden="false" ht="14" outlineLevel="0" r="161">
      <c r="A161" s="0" t="s">
        <v>336</v>
      </c>
      <c r="B161" s="0" t="s">
        <v>337</v>
      </c>
      <c r="E161" s="0" t="s">
        <v>338</v>
      </c>
      <c r="F161" s="0" t="n">
        <v>1</v>
      </c>
    </row>
    <row collapsed="false" customFormat="false" customHeight="false" hidden="false" ht="14" outlineLevel="0" r="162">
      <c r="A162" s="0" t="s">
        <v>339</v>
      </c>
      <c r="B162" s="0" t="s">
        <v>353</v>
      </c>
      <c r="E162" s="0" t="s">
        <v>341</v>
      </c>
      <c r="F162" s="0" t="n">
        <v>1</v>
      </c>
    </row>
    <row collapsed="false" customFormat="false" customHeight="false" hidden="false" ht="14" outlineLevel="0" r="163">
      <c r="A163" s="0" t="s">
        <v>344</v>
      </c>
      <c r="B163" s="0" t="s">
        <v>345</v>
      </c>
      <c r="E163" s="0" t="s">
        <v>346</v>
      </c>
      <c r="F163" s="0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L85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pane activePane="topLeft" topLeftCell="A1" xSplit="0" ySplit="-1"/>
      <selection activeCell="L10" activeCellId="0" pane="topLeft" sqref="L10"/>
      <selection activeCell="A1" activeCellId="0" pane="bottomLeft" sqref="A1"/>
    </sheetView>
  </sheetViews>
  <cols>
    <col collapsed="false" hidden="false" max="1" min="1" style="0" width="23.7764705882353"/>
    <col collapsed="false" hidden="false" max="2" min="2" style="0" width="10.6196078431373"/>
    <col collapsed="false" hidden="false" max="3" min="3" style="0" width="17.7607843137255"/>
    <col collapsed="false" hidden="false" max="1025" min="4" style="0" width="10.6196078431373"/>
  </cols>
  <sheetData>
    <row collapsed="false" customFormat="false" customHeight="false" hidden="false" ht="20" outlineLevel="0" r="3">
      <c r="A3" s="8" t="s">
        <v>28</v>
      </c>
      <c r="B3" s="8"/>
      <c r="C3" s="8"/>
      <c r="D3" s="8"/>
      <c r="E3" s="8"/>
      <c r="F3" s="8"/>
    </row>
    <row collapsed="false" customFormat="false" customHeight="false" hidden="false" ht="41.75" outlineLevel="0" r="4">
      <c r="A4" s="12" t="s">
        <v>35</v>
      </c>
      <c r="B4" s="12" t="s">
        <v>36</v>
      </c>
      <c r="C4" s="13" t="s">
        <v>37</v>
      </c>
      <c r="D4" s="13" t="s">
        <v>38</v>
      </c>
      <c r="E4" s="14" t="s">
        <v>39</v>
      </c>
      <c r="F4" s="53" t="s">
        <v>40</v>
      </c>
      <c r="G4" s="54" t="s">
        <v>212</v>
      </c>
      <c r="H4" s="11" t="s">
        <v>213</v>
      </c>
      <c r="I4" s="54" t="s">
        <v>214</v>
      </c>
    </row>
    <row collapsed="false" customFormat="false" customHeight="false" hidden="false" ht="14" outlineLevel="0" r="5">
      <c r="A5" s="55" t="s">
        <v>42</v>
      </c>
      <c r="B5" s="17" t="n">
        <v>1007558</v>
      </c>
      <c r="C5" s="18" t="s">
        <v>43</v>
      </c>
      <c r="D5" s="19" t="s">
        <v>43</v>
      </c>
      <c r="E5" s="16" t="n">
        <v>1</v>
      </c>
      <c r="F5" s="56" t="n">
        <v>6</v>
      </c>
      <c r="G5" s="57" t="n">
        <f aca="false">Recapitulatif!H7*Recapitulatif!$J$4+Recapitulatif!K7*Recapitulatif!$M$4+Recapitulatif!N7*Recapitulatif!$P$4+Recapitulatif!Q7*Recapitulatif!$S$4+Recapitulatif!T7*Recapitulatif!$V$4+Recapitulatif!W7*Recapitulatif!$Y$4+Recapitulatif!Z7*Recapitulatif!$AB$4+Recapitulatif!AC7*Recapitulatif!$AE$4+Recapitulatif!AF7*Recapitulatif!$AH$4+Recapitulatif!AI7*Recapitulatif!$AK$4+Recapitulatif!AL7*Recapitulatif!$AN$4+Recapitulatif!AO7*Recapitulatif!$AQ$4+Recapitulatif!AR7*Recapitulatif!$AT$4+Recapitulatif!AU7*Recapitulatif!$AW$4+Recapitulatif!AX7*Recapitulatif!$AZ$4+Recapitulatif!BA7*Recapitulatif!$BC$4+Recapitulatif!BD7*Recapitulatif!$BF$4+Recapitulatif!BG7*Recapitulatif!$BI$4+Recapitulatif!BJ7*Recapitulatif!$BL$4+Recapitulatif!BM7*Recapitulatif!$BO$4+Recapitulatif!BP7*Recapitulatif!$BR$4</f>
        <v>20</v>
      </c>
      <c r="H5" s="57" t="n">
        <f aca="false">ROUNDUP(G5/E5,0)</f>
        <v>20</v>
      </c>
      <c r="I5" s="58" t="n">
        <f aca="false">H5*F5</f>
        <v>120</v>
      </c>
      <c r="K5" s="59"/>
      <c r="L5" s="0" t="s">
        <v>215</v>
      </c>
    </row>
    <row collapsed="false" customFormat="false" customHeight="false" hidden="false" ht="14" outlineLevel="0" r="6">
      <c r="A6" s="17" t="s">
        <v>42</v>
      </c>
      <c r="B6" s="17" t="n">
        <v>1261398</v>
      </c>
      <c r="C6" s="18" t="s">
        <v>44</v>
      </c>
      <c r="D6" s="19" t="n">
        <v>7805</v>
      </c>
      <c r="E6" s="16" t="n">
        <v>1</v>
      </c>
      <c r="F6" s="33" t="n">
        <v>0.69</v>
      </c>
      <c r="G6" s="57" t="n">
        <f aca="false">Recapitulatif!H8*Recapitulatif!$J$4+Recapitulatif!K8*Recapitulatif!$M$4+Recapitulatif!N8*Recapitulatif!$P$4+Recapitulatif!Q8*Recapitulatif!$S$4+Recapitulatif!T8*Recapitulatif!$V$4+Recapitulatif!W8*Recapitulatif!$Y$4+Recapitulatif!Z8*Recapitulatif!$AB$4+Recapitulatif!AC8*Recapitulatif!$AE$4+Recapitulatif!AF8*Recapitulatif!$AH$4+Recapitulatif!AI8*Recapitulatif!$AK$4+Recapitulatif!AL8*Recapitulatif!$AN$4+Recapitulatif!AO8*Recapitulatif!$AQ$4+Recapitulatif!AR8*Recapitulatif!$AT$4+Recapitulatif!AU8*Recapitulatif!$AW$4+Recapitulatif!AX8*Recapitulatif!$AZ$4+Recapitulatif!BA8*Recapitulatif!$BC$4+Recapitulatif!BD8*Recapitulatif!$BF$4+Recapitulatif!BG8*Recapitulatif!$BI$4+Recapitulatif!BJ8*Recapitulatif!$BL$4+Recapitulatif!BM8*Recapitulatif!$BO$4+Recapitulatif!BP8*Recapitulatif!$BR$4</f>
        <v>0</v>
      </c>
      <c r="H6" s="57" t="n">
        <f aca="false">ROUNDUP(G6/E6,0)</f>
        <v>0</v>
      </c>
      <c r="I6" s="58" t="n">
        <f aca="false">H6*F6</f>
        <v>0</v>
      </c>
      <c r="K6" s="60"/>
      <c r="L6" s="0" t="s">
        <v>216</v>
      </c>
    </row>
    <row collapsed="false" customFormat="false" customHeight="false" hidden="false" ht="14" outlineLevel="0" r="7">
      <c r="A7" s="61" t="s">
        <v>42</v>
      </c>
      <c r="B7" s="24" t="n">
        <v>1523798</v>
      </c>
      <c r="C7" s="25" t="s">
        <v>45</v>
      </c>
      <c r="D7" s="19" t="s">
        <v>46</v>
      </c>
      <c r="E7" s="16" t="n">
        <v>50</v>
      </c>
      <c r="F7" s="33" t="n">
        <v>17.1</v>
      </c>
      <c r="G7" s="57" t="n">
        <f aca="false">Recapitulatif!H9*Recapitulatif!$J$4+Recapitulatif!K9*Recapitulatif!$M$4+Recapitulatif!N9*Recapitulatif!$P$4+Recapitulatif!Q9*Recapitulatif!$S$4+Recapitulatif!T9*Recapitulatif!$V$4+Recapitulatif!W9*Recapitulatif!$Y$4+Recapitulatif!Z9*Recapitulatif!$AB$4+Recapitulatif!AC9*Recapitulatif!$AE$4+Recapitulatif!AF9*Recapitulatif!$AH$4+Recapitulatif!AI9*Recapitulatif!$AK$4+Recapitulatif!AL9*Recapitulatif!$AN$4+Recapitulatif!AO9*Recapitulatif!$AQ$4+Recapitulatif!AR9*Recapitulatif!$AT$4+Recapitulatif!AU9*Recapitulatif!$AW$4+Recapitulatif!AX9*Recapitulatif!$AZ$4+Recapitulatif!BA9*Recapitulatif!$BC$4+Recapitulatif!BD9*Recapitulatif!$BF$4+Recapitulatif!BG9*Recapitulatif!$BI$4+Recapitulatif!BJ9*Recapitulatif!$BL$4+Recapitulatif!BM9*Recapitulatif!$BO$4+Recapitulatif!BP9*Recapitulatif!$BR$4</f>
        <v>8</v>
      </c>
      <c r="H7" s="57" t="n">
        <f aca="false">ROUNDUP(G7/E7,0)</f>
        <v>1</v>
      </c>
      <c r="I7" s="58" t="n">
        <f aca="false">H7*F7</f>
        <v>17.1</v>
      </c>
      <c r="K7" s="62"/>
      <c r="L7" s="0" t="s">
        <v>217</v>
      </c>
    </row>
    <row collapsed="false" customFormat="false" customHeight="false" hidden="false" ht="14" outlineLevel="0" r="8">
      <c r="A8" s="55" t="s">
        <v>47</v>
      </c>
      <c r="B8" s="17" t="n">
        <v>1564954</v>
      </c>
      <c r="C8" s="18" t="s">
        <v>48</v>
      </c>
      <c r="D8" s="19" t="s">
        <v>48</v>
      </c>
      <c r="E8" s="16" t="n">
        <v>1</v>
      </c>
      <c r="F8" s="33" t="n">
        <v>0.5</v>
      </c>
      <c r="G8" s="57" t="n">
        <f aca="false">Recapitulatif!H10*Recapitulatif!$J$4+Recapitulatif!K10*Recapitulatif!$M$4+Recapitulatif!N10*Recapitulatif!$P$4+Recapitulatif!Q10*Recapitulatif!$S$4+Recapitulatif!T10*Recapitulatif!$V$4+Recapitulatif!W10*Recapitulatif!$Y$4+Recapitulatif!Z10*Recapitulatif!$AB$4+Recapitulatif!AC10*Recapitulatif!$AE$4+Recapitulatif!AF10*Recapitulatif!$AH$4+Recapitulatif!AI10*Recapitulatif!$AK$4+Recapitulatif!AL10*Recapitulatif!$AN$4+Recapitulatif!AO10*Recapitulatif!$AQ$4+Recapitulatif!AR10*Recapitulatif!$AT$4+Recapitulatif!AU10*Recapitulatif!$AW$4+Recapitulatif!AX10*Recapitulatif!$AZ$4+Recapitulatif!BA10*Recapitulatif!$BC$4+Recapitulatif!BD10*Recapitulatif!$BF$4+Recapitulatif!BG10*Recapitulatif!$BI$4+Recapitulatif!BJ10*Recapitulatif!$BL$4+Recapitulatif!BM10*Recapitulatif!$BO$4+Recapitulatif!BP10*Recapitulatif!$BR$4</f>
        <v>12</v>
      </c>
      <c r="H8" s="57" t="n">
        <f aca="false">ROUNDUP(G8/E8,0)</f>
        <v>12</v>
      </c>
      <c r="I8" s="58" t="n">
        <f aca="false">H8*F8</f>
        <v>6</v>
      </c>
      <c r="K8" s="63"/>
      <c r="L8" s="0" t="s">
        <v>218</v>
      </c>
    </row>
    <row collapsed="false" customFormat="false" customHeight="false" hidden="false" ht="14" outlineLevel="0" r="9">
      <c r="A9" s="55" t="s">
        <v>47</v>
      </c>
      <c r="B9" s="17" t="n">
        <v>9486810</v>
      </c>
      <c r="C9" s="18" t="s">
        <v>49</v>
      </c>
      <c r="D9" s="19" t="s">
        <v>49</v>
      </c>
      <c r="E9" s="16" t="n">
        <v>1</v>
      </c>
      <c r="F9" s="33" t="n">
        <v>0.82</v>
      </c>
      <c r="G9" s="57" t="n">
        <f aca="false">Recapitulatif!H11*Recapitulatif!$J$4+Recapitulatif!K11*Recapitulatif!$M$4+Recapitulatif!N11*Recapitulatif!$P$4+Recapitulatif!Q11*Recapitulatif!$S$4+Recapitulatif!T11*Recapitulatif!$V$4+Recapitulatif!W11*Recapitulatif!$Y$4+Recapitulatif!Z11*Recapitulatif!$AB$4+Recapitulatif!AC11*Recapitulatif!$AE$4+Recapitulatif!AF11*Recapitulatif!$AH$4+Recapitulatif!AI11*Recapitulatif!$AK$4+Recapitulatif!AL11*Recapitulatif!$AN$4+Recapitulatif!AO11*Recapitulatif!$AQ$4+Recapitulatif!AR11*Recapitulatif!$AT$4+Recapitulatif!AU11*Recapitulatif!$AW$4+Recapitulatif!AX11*Recapitulatif!$AZ$4+Recapitulatif!BA11*Recapitulatif!$BC$4+Recapitulatif!BD11*Recapitulatif!$BF$4+Recapitulatif!BG11*Recapitulatif!$BI$4+Recapitulatif!BJ11*Recapitulatif!$BL$4+Recapitulatif!BM11*Recapitulatif!$BO$4+Recapitulatif!BP11*Recapitulatif!$BR$4</f>
        <v>4</v>
      </c>
      <c r="H9" s="57" t="n">
        <f aca="false">ROUNDUP(G9/E9,0)</f>
        <v>4</v>
      </c>
      <c r="I9" s="58" t="n">
        <f aca="false">H9*F9</f>
        <v>3.28</v>
      </c>
      <c r="K9" s="1"/>
      <c r="L9" s="0" t="s">
        <v>219</v>
      </c>
    </row>
    <row collapsed="false" customFormat="false" customHeight="false" hidden="false" ht="14" outlineLevel="0" r="10">
      <c r="A10" s="64" t="s">
        <v>50</v>
      </c>
      <c r="B10" s="0" t="n">
        <v>1896827</v>
      </c>
      <c r="C10" s="17" t="s">
        <v>51</v>
      </c>
      <c r="D10" s="19" t="s">
        <v>52</v>
      </c>
      <c r="E10" s="26" t="n">
        <v>1</v>
      </c>
      <c r="F10" s="33" t="n">
        <v>58.93</v>
      </c>
      <c r="G10" s="0" t="n">
        <v>9</v>
      </c>
      <c r="H10" s="0" t="n">
        <v>8</v>
      </c>
      <c r="I10" s="58" t="n">
        <f aca="false">H10*F10</f>
        <v>471.44</v>
      </c>
    </row>
    <row collapsed="false" customFormat="false" customHeight="false" hidden="false" ht="14" outlineLevel="0" r="11">
      <c r="A11" s="65" t="s">
        <v>53</v>
      </c>
      <c r="B11" s="0" t="n">
        <v>1850790</v>
      </c>
      <c r="C11" s="0" t="s">
        <v>54</v>
      </c>
      <c r="D11" s="19" t="s">
        <v>55</v>
      </c>
      <c r="E11" s="26" t="n">
        <v>1</v>
      </c>
      <c r="F11" s="33" t="n">
        <v>51</v>
      </c>
      <c r="G11" s="57" t="n">
        <f aca="false">Recapitulatif!H13*Recapitulatif!$J$4+Recapitulatif!K13*Recapitulatif!$M$4+Recapitulatif!N13*Recapitulatif!$P$4+Recapitulatif!Q13*Recapitulatif!$S$4+Recapitulatif!T13*Recapitulatif!$V$4+Recapitulatif!W13*Recapitulatif!$Y$4+Recapitulatif!Z13*Recapitulatif!$AB$4+Recapitulatif!AC13*Recapitulatif!$AE$4+Recapitulatif!AF13*Recapitulatif!$AH$4+Recapitulatif!AI13*Recapitulatif!$AK$4+Recapitulatif!AL13*Recapitulatif!$AN$4+Recapitulatif!AO13*Recapitulatif!$AQ$4+Recapitulatif!AR13*Recapitulatif!$AT$4+Recapitulatif!AU13*Recapitulatif!$AW$4+Recapitulatif!AX13*Recapitulatif!$AZ$4+Recapitulatif!BA13*Recapitulatif!$BC$4+Recapitulatif!BD13*Recapitulatif!$BF$4+Recapitulatif!BG13*Recapitulatif!$BI$4+Recapitulatif!BJ13*Recapitulatif!$BL$4+Recapitulatif!BM13*Recapitulatif!$BO$4+Recapitulatif!BP13*Recapitulatif!$BR$4</f>
        <v>1</v>
      </c>
      <c r="H11" s="0" t="n">
        <v>1</v>
      </c>
      <c r="I11" s="58" t="n">
        <f aca="false">H11*F11</f>
        <v>51</v>
      </c>
    </row>
    <row collapsed="false" customFormat="false" customHeight="false" hidden="false" ht="14" outlineLevel="0" r="12">
      <c r="A12" s="55" t="s">
        <v>56</v>
      </c>
      <c r="B12" s="17" t="n">
        <v>3938414</v>
      </c>
      <c r="C12" s="17" t="s">
        <v>57</v>
      </c>
      <c r="D12" s="18" t="s">
        <v>58</v>
      </c>
      <c r="E12" s="26" t="n">
        <v>1</v>
      </c>
      <c r="F12" s="33" t="n">
        <v>0.85</v>
      </c>
      <c r="G12" s="57" t="n">
        <f aca="false">Recapitulatif!H14*Recapitulatif!$J$4+Recapitulatif!K14*Recapitulatif!$M$4+Recapitulatif!N14*Recapitulatif!$P$4+Recapitulatif!Q14*Recapitulatif!$S$4+Recapitulatif!T14*Recapitulatif!$V$4+Recapitulatif!W14*Recapitulatif!$Y$4+Recapitulatif!Z14*Recapitulatif!$AB$4+Recapitulatif!AC14*Recapitulatif!$AE$4+Recapitulatif!AF14*Recapitulatif!$AH$4+Recapitulatif!AI14*Recapitulatif!$AK$4+Recapitulatif!AL14*Recapitulatif!$AN$4+Recapitulatif!AO14*Recapitulatif!$AQ$4+Recapitulatif!AR14*Recapitulatif!$AT$4+Recapitulatif!AU14*Recapitulatif!$AW$4+Recapitulatif!AX14*Recapitulatif!$AZ$4+Recapitulatif!BA14*Recapitulatif!$BC$4+Recapitulatif!BD14*Recapitulatif!$BF$4+Recapitulatif!BG14*Recapitulatif!$BI$4+Recapitulatif!BJ14*Recapitulatif!$BL$4+Recapitulatif!BM14*Recapitulatif!$BO$4+Recapitulatif!BP14*Recapitulatif!$BR$4</f>
        <v>24</v>
      </c>
      <c r="H12" s="57" t="n">
        <f aca="false">ROUNDUP(G12/E12,0)</f>
        <v>24</v>
      </c>
      <c r="I12" s="58" t="n">
        <f aca="false">H12*F12</f>
        <v>20.4</v>
      </c>
    </row>
    <row collapsed="false" customFormat="false" customHeight="false" hidden="false" ht="14" outlineLevel="0" r="13">
      <c r="A13" s="24" t="s">
        <v>59</v>
      </c>
      <c r="B13" s="27"/>
      <c r="C13" s="28"/>
      <c r="D13" s="18"/>
      <c r="E13" s="26" t="n">
        <v>1</v>
      </c>
      <c r="F13" s="33" t="n">
        <v>0</v>
      </c>
      <c r="G13" s="57" t="n">
        <f aca="false">Recapitulatif!H15*Recapitulatif!$J$4+Recapitulatif!K15*Recapitulatif!$M$4+Recapitulatif!N15*Recapitulatif!$P$4+Recapitulatif!Q15*Recapitulatif!$S$4+Recapitulatif!T15*Recapitulatif!$V$4+Recapitulatif!W15*Recapitulatif!$Y$4+Recapitulatif!Z15*Recapitulatif!$AB$4+Recapitulatif!AC15*Recapitulatif!$AE$4+Recapitulatif!AF15*Recapitulatif!$AH$4+Recapitulatif!AI15*Recapitulatif!$AK$4+Recapitulatif!AL15*Recapitulatif!$AN$4+Recapitulatif!AO15*Recapitulatif!$AQ$4+Recapitulatif!AR15*Recapitulatif!$AT$4+Recapitulatif!AU15*Recapitulatif!$AW$4+Recapitulatif!AX15*Recapitulatif!$AZ$4+Recapitulatif!BA15*Recapitulatif!$BC$4+Recapitulatif!BD15*Recapitulatif!$BF$4+Recapitulatif!BG15*Recapitulatif!$BI$4+Recapitulatif!BJ15*Recapitulatif!$BL$4+Recapitulatif!BM15*Recapitulatif!$BO$4+Recapitulatif!BP15*Recapitulatif!$BR$4</f>
        <v>4</v>
      </c>
      <c r="H13" s="57" t="n">
        <f aca="false">ROUNDUP(G13/E13,0)</f>
        <v>4</v>
      </c>
      <c r="I13" s="58" t="n">
        <f aca="false">H13*F13</f>
        <v>0</v>
      </c>
    </row>
    <row collapsed="false" customFormat="false" customHeight="false" hidden="false" ht="14" outlineLevel="0" r="14">
      <c r="A14" s="17" t="s">
        <v>60</v>
      </c>
      <c r="B14" s="17" t="n">
        <v>1694239</v>
      </c>
      <c r="C14" s="18" t="s">
        <v>61</v>
      </c>
      <c r="D14" s="18" t="s">
        <v>62</v>
      </c>
      <c r="E14" s="16" t="n">
        <v>1</v>
      </c>
      <c r="F14" s="36" t="n">
        <v>0.036</v>
      </c>
      <c r="G14" s="57" t="n">
        <f aca="false">Recapitulatif!H16*Recapitulatif!$J$4+Recapitulatif!K16*Recapitulatif!$M$4+Recapitulatif!N16*Recapitulatif!$P$4+Recapitulatif!Q16*Recapitulatif!$S$4+Recapitulatif!T16*Recapitulatif!$V$4+Recapitulatif!W16*Recapitulatif!$Y$4+Recapitulatif!Z16*Recapitulatif!$AB$4+Recapitulatif!AC16*Recapitulatif!$AE$4+Recapitulatif!AF16*Recapitulatif!$AH$4+Recapitulatif!AI16*Recapitulatif!$AK$4+Recapitulatif!AL16*Recapitulatif!$AN$4+Recapitulatif!AO16*Recapitulatif!$AQ$4+Recapitulatif!AR16*Recapitulatif!$AT$4+Recapitulatif!AU16*Recapitulatif!$AW$4+Recapitulatif!AX16*Recapitulatif!$AZ$4+Recapitulatif!BA16*Recapitulatif!$BC$4+Recapitulatif!BD16*Recapitulatif!$BF$4+Recapitulatif!BG16*Recapitulatif!$BI$4+Recapitulatif!BJ16*Recapitulatif!$BL$4+Recapitulatif!BM16*Recapitulatif!$BO$4+Recapitulatif!BP16*Recapitulatif!$BR$4</f>
        <v>198</v>
      </c>
      <c r="H14" s="57" t="n">
        <f aca="false">ROUNDUP(G14/E14,0)</f>
        <v>198</v>
      </c>
      <c r="I14" s="58" t="n">
        <f aca="false">H14*F14</f>
        <v>7.128</v>
      </c>
    </row>
    <row collapsed="false" customFormat="false" customHeight="false" hidden="false" ht="14" outlineLevel="0" r="15">
      <c r="A15" s="55" t="s">
        <v>60</v>
      </c>
      <c r="B15" s="17" t="n">
        <v>1457705</v>
      </c>
      <c r="C15" s="18" t="s">
        <v>63</v>
      </c>
      <c r="D15" s="18" t="s">
        <v>64</v>
      </c>
      <c r="E15" s="16" t="n">
        <v>10</v>
      </c>
      <c r="F15" s="33" t="n">
        <v>2.6</v>
      </c>
      <c r="G15" s="57" t="n">
        <f aca="false">Recapitulatif!H17*Recapitulatif!$J$4+Recapitulatif!K17*Recapitulatif!$M$4+Recapitulatif!N17*Recapitulatif!$P$4+Recapitulatif!Q17*Recapitulatif!$S$4+Recapitulatif!T17*Recapitulatif!$V$4+Recapitulatif!W17*Recapitulatif!$Y$4+Recapitulatif!Z17*Recapitulatif!$AB$4+Recapitulatif!AC17*Recapitulatif!$AE$4+Recapitulatif!AF17*Recapitulatif!$AH$4+Recapitulatif!AI17*Recapitulatif!$AK$4+Recapitulatif!AL17*Recapitulatif!$AN$4+Recapitulatif!AO17*Recapitulatif!$AQ$4+Recapitulatif!AR17*Recapitulatif!$AT$4+Recapitulatif!AU17*Recapitulatif!$AW$4+Recapitulatif!AX17*Recapitulatif!$AZ$4+Recapitulatif!BA17*Recapitulatif!$BC$4+Recapitulatif!BD17*Recapitulatif!$BF$4+Recapitulatif!BG17*Recapitulatif!$BI$4+Recapitulatif!BJ17*Recapitulatif!$BL$4+Recapitulatif!BM17*Recapitulatif!$BO$4+Recapitulatif!BP17*Recapitulatif!$BR$4</f>
        <v>14</v>
      </c>
      <c r="H15" s="57" t="n">
        <f aca="false">ROUNDUP(G15/E15,0)</f>
        <v>2</v>
      </c>
      <c r="I15" s="58" t="n">
        <f aca="false">H15*F15</f>
        <v>5.2</v>
      </c>
    </row>
    <row collapsed="false" customFormat="false" customHeight="false" hidden="false" ht="14" outlineLevel="0" r="16">
      <c r="A16" s="55" t="s">
        <v>60</v>
      </c>
      <c r="B16" s="17" t="n">
        <v>1890269</v>
      </c>
      <c r="C16" s="18" t="s">
        <v>65</v>
      </c>
      <c r="D16" s="18" t="s">
        <v>66</v>
      </c>
      <c r="E16" s="16" t="n">
        <v>10</v>
      </c>
      <c r="F16" s="33" t="n">
        <v>8.7</v>
      </c>
      <c r="G16" s="57" t="n">
        <f aca="false">Recapitulatif!H18*Recapitulatif!$J$4+Recapitulatif!K18*Recapitulatif!$M$4+Recapitulatif!N18*Recapitulatif!$P$4+Recapitulatif!Q18*Recapitulatif!$S$4+Recapitulatif!T18*Recapitulatif!$V$4+Recapitulatif!W18*Recapitulatif!$Y$4+Recapitulatif!Z18*Recapitulatif!$AB$4+Recapitulatif!AC18*Recapitulatif!$AE$4+Recapitulatif!AF18*Recapitulatif!$AH$4+Recapitulatif!AI18*Recapitulatif!$AK$4+Recapitulatif!AL18*Recapitulatif!$AN$4+Recapitulatif!AO18*Recapitulatif!$AQ$4+Recapitulatif!AR18*Recapitulatif!$AT$4+Recapitulatif!AU18*Recapitulatif!$AW$4+Recapitulatif!AX18*Recapitulatif!$AZ$4+Recapitulatif!BA18*Recapitulatif!$BC$4+Recapitulatif!BD18*Recapitulatif!$BF$4+Recapitulatif!BG18*Recapitulatif!$BI$4+Recapitulatif!BJ18*Recapitulatif!$BL$4+Recapitulatif!BM18*Recapitulatif!$BO$4+Recapitulatif!BP18*Recapitulatif!$BR$4</f>
        <v>36</v>
      </c>
      <c r="H16" s="57" t="n">
        <f aca="false">ROUNDUP(G16/E16,0)</f>
        <v>4</v>
      </c>
      <c r="I16" s="58" t="n">
        <f aca="false">H16*F16</f>
        <v>34.8</v>
      </c>
    </row>
    <row collapsed="false" customFormat="false" customHeight="false" hidden="false" ht="14" outlineLevel="0" r="17">
      <c r="A17" s="55" t="s">
        <v>60</v>
      </c>
      <c r="B17" s="17" t="n">
        <v>1848561</v>
      </c>
      <c r="C17" s="18" t="s">
        <v>67</v>
      </c>
      <c r="D17" s="18" t="s">
        <v>68</v>
      </c>
      <c r="E17" s="16" t="n">
        <v>5</v>
      </c>
      <c r="F17" s="33" t="n">
        <f aca="false">5*0.29</f>
        <v>1.45</v>
      </c>
      <c r="G17" s="57" t="n">
        <f aca="false">Recapitulatif!H19*Recapitulatif!$J$4+Recapitulatif!K19*Recapitulatif!$M$4+Recapitulatif!N19*Recapitulatif!$P$4+Recapitulatif!Q19*Recapitulatif!$S$4+Recapitulatif!T19*Recapitulatif!$V$4+Recapitulatif!W19*Recapitulatif!$Y$4+Recapitulatif!Z19*Recapitulatif!$AB$4+Recapitulatif!AC19*Recapitulatif!$AE$4+Recapitulatif!AF19*Recapitulatif!$AH$4+Recapitulatif!AI19*Recapitulatif!$AK$4+Recapitulatif!AL19*Recapitulatif!$AN$4+Recapitulatif!AO19*Recapitulatif!$AQ$4+Recapitulatif!AR19*Recapitulatif!$AT$4+Recapitulatif!AU19*Recapitulatif!$AW$4+Recapitulatif!AX19*Recapitulatif!$AZ$4+Recapitulatif!BA19*Recapitulatif!$BC$4+Recapitulatif!BD19*Recapitulatif!$BF$4+Recapitulatif!BG19*Recapitulatif!$BI$4+Recapitulatif!BJ19*Recapitulatif!$BL$4+Recapitulatif!BM19*Recapitulatif!$BO$4+Recapitulatif!BP19*Recapitulatif!$BR$4</f>
        <v>200</v>
      </c>
      <c r="H17" s="57" t="n">
        <f aca="false">ROUNDUP(G17/E17,0)</f>
        <v>40</v>
      </c>
      <c r="I17" s="58" t="n">
        <f aca="false">H17*F17</f>
        <v>58</v>
      </c>
    </row>
    <row collapsed="false" customFormat="false" customHeight="false" hidden="false" ht="14" outlineLevel="0" r="18">
      <c r="A18" s="55" t="s">
        <v>60</v>
      </c>
      <c r="B18" s="17" t="n">
        <v>1144640</v>
      </c>
      <c r="C18" s="18" t="s">
        <v>69</v>
      </c>
      <c r="D18" s="18" t="s">
        <v>70</v>
      </c>
      <c r="E18" s="16" t="n">
        <v>5</v>
      </c>
      <c r="F18" s="33" t="n">
        <f aca="false">0.24*5</f>
        <v>1.2</v>
      </c>
      <c r="G18" s="57" t="n">
        <f aca="false">Recapitulatif!H20*Recapitulatif!$J$4+Recapitulatif!K20*Recapitulatif!$M$4+Recapitulatif!N20*Recapitulatif!$P$4+Recapitulatif!Q20*Recapitulatif!$S$4+Recapitulatif!T20*Recapitulatif!$V$4+Recapitulatif!W20*Recapitulatif!$Y$4+Recapitulatif!Z20*Recapitulatif!$AB$4+Recapitulatif!AC20*Recapitulatif!$AE$4+Recapitulatif!AF20*Recapitulatif!$AH$4+Recapitulatif!AI20*Recapitulatif!$AK$4+Recapitulatif!AL20*Recapitulatif!$AN$4+Recapitulatif!AO20*Recapitulatif!$AQ$4+Recapitulatif!AR20*Recapitulatif!$AT$4+Recapitulatif!AU20*Recapitulatif!$AW$4+Recapitulatif!AX20*Recapitulatif!$AZ$4+Recapitulatif!BA20*Recapitulatif!$BC$4+Recapitulatif!BD20*Recapitulatif!$BF$4+Recapitulatif!BG20*Recapitulatif!$BI$4+Recapitulatif!BJ20*Recapitulatif!$BL$4+Recapitulatif!BM20*Recapitulatif!$BO$4+Recapitulatif!BP20*Recapitulatif!$BR$4</f>
        <v>26</v>
      </c>
      <c r="H18" s="57" t="n">
        <f aca="false">ROUNDUP(G18/E18,0)</f>
        <v>6</v>
      </c>
      <c r="I18" s="58" t="n">
        <f aca="false">H18*F18</f>
        <v>7.2</v>
      </c>
    </row>
    <row collapsed="false" customFormat="false" customHeight="false" hidden="false" ht="14" outlineLevel="0" r="19">
      <c r="A19" s="55" t="s">
        <v>60</v>
      </c>
      <c r="B19" s="17" t="n">
        <v>8126658</v>
      </c>
      <c r="C19" s="18" t="s">
        <v>71</v>
      </c>
      <c r="D19" s="18" t="s">
        <v>72</v>
      </c>
      <c r="E19" s="16" t="n">
        <v>1</v>
      </c>
      <c r="F19" s="33" t="n">
        <v>0.4</v>
      </c>
      <c r="G19" s="57" t="n">
        <f aca="false">Recapitulatif!H21*Recapitulatif!$J$4+Recapitulatif!K21*Recapitulatif!$M$4+Recapitulatif!N21*Recapitulatif!$P$4+Recapitulatif!Q21*Recapitulatif!$S$4+Recapitulatif!T21*Recapitulatif!$V$4+Recapitulatif!W21*Recapitulatif!$Y$4+Recapitulatif!Z21*Recapitulatif!$AB$4+Recapitulatif!AC21*Recapitulatif!$AE$4+Recapitulatif!AF21*Recapitulatif!$AH$4+Recapitulatif!AI21*Recapitulatif!$AK$4+Recapitulatif!AL21*Recapitulatif!$AN$4+Recapitulatif!AO21*Recapitulatif!$AQ$4+Recapitulatif!AR21*Recapitulatif!$AT$4+Recapitulatif!AU21*Recapitulatif!$AW$4+Recapitulatif!AX21*Recapitulatif!$AZ$4+Recapitulatif!BA21*Recapitulatif!$BC$4+Recapitulatif!BD21*Recapitulatif!$BF$4+Recapitulatif!BG21*Recapitulatif!$BI$4+Recapitulatif!BJ21*Recapitulatif!$BL$4+Recapitulatif!BM21*Recapitulatif!$BO$4+Recapitulatif!BP21*Recapitulatif!$BR$4</f>
        <v>32</v>
      </c>
      <c r="H19" s="57" t="n">
        <f aca="false">ROUNDUP(G19/E19,0)</f>
        <v>32</v>
      </c>
      <c r="I19" s="58" t="n">
        <f aca="false">H19*F19</f>
        <v>12.8</v>
      </c>
    </row>
    <row collapsed="false" customFormat="false" customHeight="false" hidden="false" ht="14" outlineLevel="0" r="20">
      <c r="A20" s="55" t="s">
        <v>73</v>
      </c>
      <c r="B20" s="17" t="n">
        <v>1165376</v>
      </c>
      <c r="C20" s="18" t="s">
        <v>74</v>
      </c>
      <c r="D20" s="18" t="s">
        <v>75</v>
      </c>
      <c r="E20" s="16" t="n">
        <v>1</v>
      </c>
      <c r="F20" s="33" t="n">
        <v>2.83</v>
      </c>
      <c r="G20" s="57" t="n">
        <f aca="false">Recapitulatif!H22*Recapitulatif!$J$4+Recapitulatif!K22*Recapitulatif!$M$4+Recapitulatif!N22*Recapitulatif!$P$4+Recapitulatif!Q22*Recapitulatif!$S$4+Recapitulatif!T22*Recapitulatif!$V$4+Recapitulatif!W22*Recapitulatif!$Y$4+Recapitulatif!Z22*Recapitulatif!$AB$4+Recapitulatif!AC22*Recapitulatif!$AE$4+Recapitulatif!AF22*Recapitulatif!$AH$4+Recapitulatif!AI22*Recapitulatif!$AK$4+Recapitulatif!AL22*Recapitulatif!$AN$4+Recapitulatif!AO22*Recapitulatif!$AQ$4+Recapitulatif!AR22*Recapitulatif!$AT$4+Recapitulatif!AU22*Recapitulatif!$AW$4+Recapitulatif!AX22*Recapitulatif!$AZ$4+Recapitulatif!BA22*Recapitulatif!$BC$4+Recapitulatif!BD22*Recapitulatif!$BF$4+Recapitulatif!BG22*Recapitulatif!$BI$4+Recapitulatif!BJ22*Recapitulatif!$BL$4+Recapitulatif!BM22*Recapitulatif!$BO$4+Recapitulatif!BP22*Recapitulatif!$BR$4</f>
        <v>0</v>
      </c>
      <c r="H20" s="57" t="n">
        <f aca="false">ROUNDUP(G20/E20,0)</f>
        <v>0</v>
      </c>
      <c r="I20" s="58" t="n">
        <f aca="false">H20*F20</f>
        <v>0</v>
      </c>
    </row>
    <row collapsed="false" customFormat="false" customHeight="false" hidden="false" ht="14" outlineLevel="0" r="21">
      <c r="A21" s="55" t="s">
        <v>76</v>
      </c>
      <c r="B21" s="17" t="n">
        <v>1144617</v>
      </c>
      <c r="C21" s="18" t="s">
        <v>77</v>
      </c>
      <c r="D21" s="18" t="s">
        <v>75</v>
      </c>
      <c r="E21" s="16" t="n">
        <v>5</v>
      </c>
      <c r="F21" s="33" t="n">
        <f aca="false">0.75*5</f>
        <v>3.75</v>
      </c>
      <c r="G21" s="57" t="n">
        <f aca="false">Recapitulatif!H23*Recapitulatif!$J$4+Recapitulatif!K23*Recapitulatif!$M$4+Recapitulatif!N23*Recapitulatif!$P$4+Recapitulatif!Q23*Recapitulatif!$S$4+Recapitulatif!T23*Recapitulatif!$V$4+Recapitulatif!W23*Recapitulatif!$Y$4+Recapitulatif!Z23*Recapitulatif!$AB$4+Recapitulatif!AC23*Recapitulatif!$AE$4+Recapitulatif!AF23*Recapitulatif!$AH$4+Recapitulatif!AI23*Recapitulatif!$AK$4+Recapitulatif!AL23*Recapitulatif!$AN$4+Recapitulatif!AO23*Recapitulatif!$AQ$4+Recapitulatif!AR23*Recapitulatif!$AT$4+Recapitulatif!AU23*Recapitulatif!$AW$4+Recapitulatif!AX23*Recapitulatif!$AZ$4+Recapitulatif!BA23*Recapitulatif!$BC$4+Recapitulatif!BD23*Recapitulatif!$BF$4+Recapitulatif!BG23*Recapitulatif!$BI$4+Recapitulatif!BJ23*Recapitulatif!$BL$4+Recapitulatif!BM23*Recapitulatif!$BO$4+Recapitulatif!BP23*Recapitulatif!$BR$4</f>
        <v>2</v>
      </c>
      <c r="H21" s="57" t="n">
        <f aca="false">ROUNDUP(G21/E21,0)</f>
        <v>1</v>
      </c>
      <c r="I21" s="58" t="n">
        <f aca="false">H21*F21</f>
        <v>3.75</v>
      </c>
    </row>
    <row collapsed="false" customFormat="false" customHeight="false" hidden="false" ht="14" outlineLevel="0" r="22">
      <c r="A22" s="55" t="s">
        <v>78</v>
      </c>
      <c r="B22" s="17" t="n">
        <v>1756797</v>
      </c>
      <c r="C22" s="18" t="s">
        <v>79</v>
      </c>
      <c r="D22" s="19" t="s">
        <v>80</v>
      </c>
      <c r="E22" s="16" t="n">
        <v>10</v>
      </c>
      <c r="F22" s="33" t="n">
        <v>1.42</v>
      </c>
      <c r="G22" s="57" t="n">
        <f aca="false">Recapitulatif!H24*Recapitulatif!$J$4+Recapitulatif!K24*Recapitulatif!$M$4+Recapitulatif!N24*Recapitulatif!$P$4+Recapitulatif!Q24*Recapitulatif!$S$4+Recapitulatif!T24*Recapitulatif!$V$4+Recapitulatif!W24*Recapitulatif!$Y$4+Recapitulatif!Z24*Recapitulatif!$AB$4+Recapitulatif!AC24*Recapitulatif!$AE$4+Recapitulatif!AF24*Recapitulatif!$AH$4+Recapitulatif!AI24*Recapitulatif!$AK$4+Recapitulatif!AL24*Recapitulatif!$AN$4+Recapitulatif!AO24*Recapitulatif!$AQ$4+Recapitulatif!AR24*Recapitulatif!$AT$4+Recapitulatif!AU24*Recapitulatif!$AW$4+Recapitulatif!AX24*Recapitulatif!$AZ$4+Recapitulatif!BA24*Recapitulatif!$BC$4+Recapitulatif!BD24*Recapitulatif!$BF$4+Recapitulatif!BG24*Recapitulatif!$BI$4+Recapitulatif!BJ24*Recapitulatif!$BL$4+Recapitulatif!BM24*Recapitulatif!$BO$4+Recapitulatif!BP24*Recapitulatif!$BR$4</f>
        <v>192</v>
      </c>
      <c r="H22" s="57" t="n">
        <f aca="false">ROUNDUP(G22/E22,0)</f>
        <v>20</v>
      </c>
      <c r="I22" s="58" t="n">
        <f aca="false">H22*F22</f>
        <v>28.4</v>
      </c>
    </row>
    <row collapsed="false" customFormat="false" customHeight="false" hidden="false" ht="14" outlineLevel="0" r="23">
      <c r="A23" s="55" t="s">
        <v>78</v>
      </c>
      <c r="B23" s="17" t="n">
        <v>1756798</v>
      </c>
      <c r="C23" s="18" t="s">
        <v>81</v>
      </c>
      <c r="D23" s="19" t="s">
        <v>82</v>
      </c>
      <c r="E23" s="16" t="n">
        <v>10</v>
      </c>
      <c r="F23" s="33" t="n">
        <v>2.5</v>
      </c>
      <c r="G23" s="57" t="n">
        <f aca="false">Recapitulatif!H25*Recapitulatif!$J$4+Recapitulatif!K25*Recapitulatif!$M$4+Recapitulatif!N25*Recapitulatif!$P$4+Recapitulatif!Q25*Recapitulatif!$S$4+Recapitulatif!T25*Recapitulatif!$V$4+Recapitulatif!W25*Recapitulatif!$Y$4+Recapitulatif!Z25*Recapitulatif!$AB$4+Recapitulatif!AC25*Recapitulatif!$AE$4+Recapitulatif!AF25*Recapitulatif!$AH$4+Recapitulatif!AI25*Recapitulatif!$AK$4+Recapitulatif!AL25*Recapitulatif!$AN$4+Recapitulatif!AO25*Recapitulatif!$AQ$4+Recapitulatif!AR25*Recapitulatif!$AT$4+Recapitulatif!AU25*Recapitulatif!$AW$4+Recapitulatif!AX25*Recapitulatif!$AZ$4+Recapitulatif!BA25*Recapitulatif!$BC$4+Recapitulatif!BD25*Recapitulatif!$BF$4+Recapitulatif!BG25*Recapitulatif!$BI$4+Recapitulatif!BJ25*Recapitulatif!$BL$4+Recapitulatif!BM25*Recapitulatif!$BO$4+Recapitulatif!BP25*Recapitulatif!$BR$4</f>
        <v>24</v>
      </c>
      <c r="H23" s="57" t="n">
        <f aca="false">ROUNDUP(G23/E23,0)</f>
        <v>3</v>
      </c>
      <c r="I23" s="58" t="n">
        <f aca="false">H23*F23</f>
        <v>7.5</v>
      </c>
    </row>
    <row collapsed="false" customFormat="false" customHeight="false" hidden="false" ht="14" outlineLevel="0" r="24">
      <c r="A24" s="55" t="s">
        <v>83</v>
      </c>
      <c r="B24" s="17" t="n">
        <v>9138625</v>
      </c>
      <c r="C24" s="18" t="s">
        <v>84</v>
      </c>
      <c r="D24" s="19" t="s">
        <v>85</v>
      </c>
      <c r="E24" s="16" t="n">
        <v>1</v>
      </c>
      <c r="F24" s="33" t="n">
        <v>2.5</v>
      </c>
      <c r="G24" s="57" t="n">
        <f aca="false">Recapitulatif!H26*Recapitulatif!$J$4+Recapitulatif!K26*Recapitulatif!$M$4+Recapitulatif!N26*Recapitulatif!$P$4+Recapitulatif!Q26*Recapitulatif!$S$4+Recapitulatif!T26*Recapitulatif!$V$4+Recapitulatif!W26*Recapitulatif!$Y$4+Recapitulatif!Z26*Recapitulatif!$AB$4+Recapitulatif!AC26*Recapitulatif!$AE$4+Recapitulatif!AF26*Recapitulatif!$AH$4+Recapitulatif!AI26*Recapitulatif!$AK$4+Recapitulatif!AL26*Recapitulatif!$AN$4+Recapitulatif!AO26*Recapitulatif!$AQ$4+Recapitulatif!AR26*Recapitulatif!$AT$4+Recapitulatif!AU26*Recapitulatif!$AW$4+Recapitulatif!AX26*Recapitulatif!$AZ$4+Recapitulatif!BA26*Recapitulatif!$BC$4+Recapitulatif!BD26*Recapitulatif!$BF$4+Recapitulatif!BG26*Recapitulatif!$BI$4+Recapitulatif!BJ26*Recapitulatif!$BL$4+Recapitulatif!BM26*Recapitulatif!$BO$4+Recapitulatif!BP26*Recapitulatif!$BR$4</f>
        <v>0</v>
      </c>
      <c r="H24" s="57" t="n">
        <f aca="false">ROUNDUP(G24/E24,0)</f>
        <v>0</v>
      </c>
      <c r="I24" s="58" t="n">
        <f aca="false">H24*F24</f>
        <v>0</v>
      </c>
    </row>
    <row collapsed="false" customFormat="false" customHeight="false" hidden="false" ht="14" outlineLevel="0" r="25">
      <c r="A25" s="55" t="s">
        <v>83</v>
      </c>
      <c r="B25" s="17" t="n">
        <v>9138633</v>
      </c>
      <c r="C25" s="18" t="s">
        <v>86</v>
      </c>
      <c r="D25" s="19" t="s">
        <v>87</v>
      </c>
      <c r="E25" s="16" t="n">
        <v>1</v>
      </c>
      <c r="F25" s="33" t="n">
        <v>2.53</v>
      </c>
      <c r="G25" s="57" t="n">
        <f aca="false">Recapitulatif!H27*Recapitulatif!$J$4+Recapitulatif!K27*Recapitulatif!$M$4+Recapitulatif!N27*Recapitulatif!$P$4+Recapitulatif!Q27*Recapitulatif!$S$4+Recapitulatif!T27*Recapitulatif!$V$4+Recapitulatif!W27*Recapitulatif!$Y$4+Recapitulatif!Z27*Recapitulatif!$AB$4+Recapitulatif!AC27*Recapitulatif!$AE$4+Recapitulatif!AF27*Recapitulatif!$AH$4+Recapitulatif!AI27*Recapitulatif!$AK$4+Recapitulatif!AL27*Recapitulatif!$AN$4+Recapitulatif!AO27*Recapitulatif!$AQ$4+Recapitulatif!AR27*Recapitulatif!$AT$4+Recapitulatif!AU27*Recapitulatif!$AW$4+Recapitulatif!AX27*Recapitulatif!$AZ$4+Recapitulatif!BA27*Recapitulatif!$BC$4+Recapitulatif!BD27*Recapitulatif!$BF$4+Recapitulatif!BG27*Recapitulatif!$BI$4+Recapitulatif!BJ27*Recapitulatif!$BL$4+Recapitulatif!BM27*Recapitulatif!$BO$4+Recapitulatif!BP27*Recapitulatif!$BR$4</f>
        <v>12</v>
      </c>
      <c r="H25" s="57" t="n">
        <f aca="false">ROUNDUP(G25/E25,0)</f>
        <v>12</v>
      </c>
      <c r="I25" s="58" t="n">
        <f aca="false">H25*F25</f>
        <v>30.36</v>
      </c>
    </row>
    <row collapsed="false" customFormat="false" customHeight="false" hidden="false" ht="14" outlineLevel="0" r="26">
      <c r="A26" s="55" t="s">
        <v>88</v>
      </c>
      <c r="B26" s="17" t="n">
        <v>1462926</v>
      </c>
      <c r="C26" s="18" t="s">
        <v>89</v>
      </c>
      <c r="D26" s="19" t="s">
        <v>80</v>
      </c>
      <c r="E26" s="16" t="n">
        <v>1</v>
      </c>
      <c r="F26" s="36" t="n">
        <v>0.071</v>
      </c>
      <c r="G26" s="57" t="n">
        <f aca="false">Recapitulatif!H28*Recapitulatif!$J$4+Recapitulatif!K28*Recapitulatif!$M$4+Recapitulatif!N28*Recapitulatif!$P$4+Recapitulatif!Q28*Recapitulatif!$S$4+Recapitulatif!T28*Recapitulatif!$V$4+Recapitulatif!W28*Recapitulatif!$Y$4+Recapitulatif!Z28*Recapitulatif!$AB$4+Recapitulatif!AC28*Recapitulatif!$AE$4+Recapitulatif!AF28*Recapitulatif!$AH$4+Recapitulatif!AI28*Recapitulatif!$AK$4+Recapitulatif!AL28*Recapitulatif!$AN$4+Recapitulatif!AO28*Recapitulatif!$AQ$4+Recapitulatif!AR28*Recapitulatif!$AT$4+Recapitulatif!AU28*Recapitulatif!$AW$4+Recapitulatif!AX28*Recapitulatif!$AZ$4+Recapitulatif!BA28*Recapitulatif!$BC$4+Recapitulatif!BD28*Recapitulatif!$BF$4+Recapitulatif!BG28*Recapitulatif!$BI$4+Recapitulatif!BJ28*Recapitulatif!$BL$4+Recapitulatif!BM28*Recapitulatif!$BO$4+Recapitulatif!BP28*Recapitulatif!$BR$4</f>
        <v>46</v>
      </c>
      <c r="H26" s="57" t="n">
        <f aca="false">ROUNDUP(G26/E26,0)</f>
        <v>46</v>
      </c>
      <c r="I26" s="58" t="n">
        <f aca="false">H26*F26</f>
        <v>3.266</v>
      </c>
    </row>
    <row collapsed="false" customFormat="false" customHeight="false" hidden="false" ht="14" outlineLevel="0" r="27">
      <c r="A27" s="55" t="s">
        <v>88</v>
      </c>
      <c r="B27" s="17" t="n">
        <v>1756796</v>
      </c>
      <c r="C27" s="18" t="s">
        <v>90</v>
      </c>
      <c r="D27" s="19" t="s">
        <v>82</v>
      </c>
      <c r="E27" s="16" t="n">
        <v>10</v>
      </c>
      <c r="F27" s="36" t="n">
        <v>2.3</v>
      </c>
      <c r="G27" s="57" t="n">
        <f aca="false">Recapitulatif!H29*Recapitulatif!$J$4+Recapitulatif!K29*Recapitulatif!$M$4+Recapitulatif!N29*Recapitulatif!$P$4+Recapitulatif!Q29*Recapitulatif!$S$4+Recapitulatif!T29*Recapitulatif!$V$4+Recapitulatif!W29*Recapitulatif!$Y$4+Recapitulatif!Z29*Recapitulatif!$AB$4+Recapitulatif!AC29*Recapitulatif!$AE$4+Recapitulatif!AF29*Recapitulatif!$AH$4+Recapitulatif!AI29*Recapitulatif!$AK$4+Recapitulatif!AL29*Recapitulatif!$AN$4+Recapitulatif!AO29*Recapitulatif!$AQ$4+Recapitulatif!AR29*Recapitulatif!$AT$4+Recapitulatif!AU29*Recapitulatif!$AW$4+Recapitulatif!AX29*Recapitulatif!$AZ$4+Recapitulatif!BA29*Recapitulatif!$BC$4+Recapitulatif!BD29*Recapitulatif!$BF$4+Recapitulatif!BG29*Recapitulatif!$BI$4+Recapitulatif!BJ29*Recapitulatif!$BL$4+Recapitulatif!BM29*Recapitulatif!$BO$4+Recapitulatif!BP29*Recapitulatif!$BR$4</f>
        <v>26</v>
      </c>
      <c r="H27" s="57" t="n">
        <f aca="false">ROUNDUP(G27/E27,0)</f>
        <v>3</v>
      </c>
      <c r="I27" s="58" t="n">
        <f aca="false">H27*F27</f>
        <v>6.9</v>
      </c>
    </row>
    <row collapsed="false" customFormat="false" customHeight="false" hidden="false" ht="14" outlineLevel="0" r="28">
      <c r="A28" s="17" t="s">
        <v>88</v>
      </c>
      <c r="B28" s="17" t="n">
        <v>1686335</v>
      </c>
      <c r="C28" s="18" t="s">
        <v>91</v>
      </c>
      <c r="D28" s="19" t="s">
        <v>92</v>
      </c>
      <c r="E28" s="26" t="n">
        <v>1</v>
      </c>
      <c r="F28" s="36" t="n">
        <v>0.45</v>
      </c>
      <c r="G28" s="57" t="n">
        <f aca="false">Recapitulatif!H30*Recapitulatif!$J$4+Recapitulatif!K30*Recapitulatif!$M$4+Recapitulatif!N30*Recapitulatif!$P$4+Recapitulatif!Q30*Recapitulatif!$S$4+Recapitulatif!T30*Recapitulatif!$V$4+Recapitulatif!W30*Recapitulatif!$Y$4+Recapitulatif!Z30*Recapitulatif!$AB$4+Recapitulatif!AC30*Recapitulatif!$AE$4+Recapitulatif!AF30*Recapitulatif!$AH$4+Recapitulatif!AI30*Recapitulatif!$AK$4+Recapitulatif!AL30*Recapitulatif!$AN$4+Recapitulatif!AO30*Recapitulatif!$AQ$4+Recapitulatif!AR30*Recapitulatif!$AT$4+Recapitulatif!AU30*Recapitulatif!$AW$4+Recapitulatif!AX30*Recapitulatif!$AZ$4+Recapitulatif!BA30*Recapitulatif!$BC$4+Recapitulatif!BD30*Recapitulatif!$BF$4+Recapitulatif!BG30*Recapitulatif!$BI$4+Recapitulatif!BJ30*Recapitulatif!$BL$4+Recapitulatif!BM30*Recapitulatif!$BO$4+Recapitulatif!BP30*Recapitulatif!$BR$4</f>
        <v>2</v>
      </c>
      <c r="H28" s="57" t="n">
        <f aca="false">ROUNDUP(G28/E28,0)</f>
        <v>2</v>
      </c>
      <c r="I28" s="58" t="n">
        <f aca="false">H28*F28</f>
        <v>0.9</v>
      </c>
    </row>
    <row collapsed="false" customFormat="false" customHeight="false" hidden="false" ht="14" outlineLevel="0" r="29">
      <c r="A29" s="55" t="s">
        <v>88</v>
      </c>
      <c r="B29" s="17" t="n">
        <v>1756805</v>
      </c>
      <c r="C29" s="18" t="s">
        <v>93</v>
      </c>
      <c r="D29" s="19" t="s">
        <v>94</v>
      </c>
      <c r="E29" s="16" t="n">
        <v>10</v>
      </c>
      <c r="F29" s="36" t="n">
        <v>9.3</v>
      </c>
      <c r="G29" s="57" t="n">
        <f aca="false">Recapitulatif!H31*Recapitulatif!$J$4+Recapitulatif!K31*Recapitulatif!$M$4+Recapitulatif!N31*Recapitulatif!$P$4+Recapitulatif!Q31*Recapitulatif!$S$4+Recapitulatif!T31*Recapitulatif!$V$4+Recapitulatif!W31*Recapitulatif!$Y$4+Recapitulatif!Z31*Recapitulatif!$AB$4+Recapitulatif!AC31*Recapitulatif!$AE$4+Recapitulatif!AF31*Recapitulatif!$AH$4+Recapitulatif!AI31*Recapitulatif!$AK$4+Recapitulatif!AL31*Recapitulatif!$AN$4+Recapitulatif!AO31*Recapitulatif!$AQ$4+Recapitulatif!AR31*Recapitulatif!$AT$4+Recapitulatif!AU31*Recapitulatif!$AW$4+Recapitulatif!AX31*Recapitulatif!$AZ$4+Recapitulatif!BA31*Recapitulatif!$BC$4+Recapitulatif!BD31*Recapitulatif!$BF$4+Recapitulatif!BG31*Recapitulatif!$BI$4+Recapitulatif!BJ31*Recapitulatif!$BL$4+Recapitulatif!BM31*Recapitulatif!$BO$4+Recapitulatif!BP31*Recapitulatif!$BR$4</f>
        <v>10</v>
      </c>
      <c r="H29" s="57" t="n">
        <f aca="false">ROUNDUP(G29/E29,0)</f>
        <v>1</v>
      </c>
      <c r="I29" s="58" t="n">
        <f aca="false">H29*F29</f>
        <v>9.3</v>
      </c>
    </row>
    <row collapsed="false" customFormat="false" customHeight="false" hidden="false" ht="14" outlineLevel="0" r="30">
      <c r="A30" s="17" t="s">
        <v>88</v>
      </c>
      <c r="B30" s="30"/>
      <c r="C30" s="31"/>
      <c r="D30" s="19" t="s">
        <v>95</v>
      </c>
      <c r="E30" s="26" t="n">
        <v>1</v>
      </c>
      <c r="F30" s="36" t="n">
        <v>0</v>
      </c>
      <c r="G30" s="57" t="n">
        <f aca="false">Recapitulatif!H32*Recapitulatif!$J$4+Recapitulatif!K32*Recapitulatif!$M$4+Recapitulatif!N32*Recapitulatif!$P$4+Recapitulatif!Q32*Recapitulatif!$S$4+Recapitulatif!T32*Recapitulatif!$V$4+Recapitulatif!W32*Recapitulatif!$Y$4+Recapitulatif!Z32*Recapitulatif!$AB$4+Recapitulatif!AC32*Recapitulatif!$AE$4+Recapitulatif!AF32*Recapitulatif!$AH$4+Recapitulatif!AI32*Recapitulatif!$AK$4+Recapitulatif!AL32*Recapitulatif!$AN$4+Recapitulatif!AO32*Recapitulatif!$AQ$4+Recapitulatif!AR32*Recapitulatif!$AT$4+Recapitulatif!AU32*Recapitulatif!$AW$4+Recapitulatif!AX32*Recapitulatif!$AZ$4+Recapitulatif!BA32*Recapitulatif!$BC$4+Recapitulatif!BD32*Recapitulatif!$BF$4+Recapitulatif!BG32*Recapitulatif!$BI$4+Recapitulatif!BJ32*Recapitulatif!$BL$4+Recapitulatif!BM32*Recapitulatif!$BO$4+Recapitulatif!BP32*Recapitulatif!$BR$4</f>
        <v>2</v>
      </c>
      <c r="H30" s="57" t="n">
        <f aca="false">ROUNDUP(G30/E30,0)</f>
        <v>2</v>
      </c>
      <c r="I30" s="58" t="n">
        <f aca="false">H30*F30</f>
        <v>0</v>
      </c>
    </row>
    <row collapsed="false" customFormat="false" customHeight="false" hidden="false" ht="14" outlineLevel="0" r="31">
      <c r="A31" s="55" t="s">
        <v>88</v>
      </c>
      <c r="B31" s="17" t="n">
        <v>1099254</v>
      </c>
      <c r="C31" s="18" t="s">
        <v>96</v>
      </c>
      <c r="D31" s="19" t="s">
        <v>85</v>
      </c>
      <c r="E31" s="16" t="n">
        <v>1</v>
      </c>
      <c r="F31" s="33" t="n">
        <v>0.5</v>
      </c>
      <c r="G31" s="57" t="n">
        <f aca="false">Recapitulatif!H33*Recapitulatif!$J$4+Recapitulatif!K33*Recapitulatif!$M$4+Recapitulatif!N33*Recapitulatif!$P$4+Recapitulatif!Q33*Recapitulatif!$S$4+Recapitulatif!T33*Recapitulatif!$V$4+Recapitulatif!W33*Recapitulatif!$Y$4+Recapitulatif!Z33*Recapitulatif!$AB$4+Recapitulatif!AC33*Recapitulatif!$AE$4+Recapitulatif!AF33*Recapitulatif!$AH$4+Recapitulatif!AI33*Recapitulatif!$AK$4+Recapitulatif!AL33*Recapitulatif!$AN$4+Recapitulatif!AO33*Recapitulatif!$AQ$4+Recapitulatif!AR33*Recapitulatif!$AT$4+Recapitulatif!AU33*Recapitulatif!$AW$4+Recapitulatif!AX33*Recapitulatif!$AZ$4+Recapitulatif!BA33*Recapitulatif!$BC$4+Recapitulatif!BD33*Recapitulatif!$BF$4+Recapitulatif!BG33*Recapitulatif!$BI$4+Recapitulatif!BJ33*Recapitulatif!$BL$4+Recapitulatif!BM33*Recapitulatif!$BO$4+Recapitulatif!BP33*Recapitulatif!$BR$4</f>
        <v>46</v>
      </c>
      <c r="H31" s="57" t="n">
        <f aca="false">ROUNDUP(G31/E31,0)</f>
        <v>46</v>
      </c>
      <c r="I31" s="58" t="n">
        <f aca="false">H31*F31</f>
        <v>23</v>
      </c>
    </row>
    <row collapsed="false" customFormat="false" customHeight="false" hidden="false" ht="14" outlineLevel="0" r="32">
      <c r="A32" s="55" t="s">
        <v>88</v>
      </c>
      <c r="B32" s="17" t="n">
        <v>9838260</v>
      </c>
      <c r="C32" s="18" t="s">
        <v>97</v>
      </c>
      <c r="D32" s="19" t="s">
        <v>87</v>
      </c>
      <c r="E32" s="16" t="n">
        <v>1</v>
      </c>
      <c r="F32" s="33" t="n">
        <v>3.41</v>
      </c>
      <c r="G32" s="57" t="n">
        <f aca="false">Recapitulatif!H34*Recapitulatif!$J$4+Recapitulatif!K34*Recapitulatif!$M$4+Recapitulatif!N34*Recapitulatif!$P$4+Recapitulatif!Q34*Recapitulatif!$S$4+Recapitulatif!T34*Recapitulatif!$V$4+Recapitulatif!W34*Recapitulatif!$Y$4+Recapitulatif!Z34*Recapitulatif!$AB$4+Recapitulatif!AC34*Recapitulatif!$AE$4+Recapitulatif!AF34*Recapitulatif!$AH$4+Recapitulatif!AI34*Recapitulatif!$AK$4+Recapitulatif!AL34*Recapitulatif!$AN$4+Recapitulatif!AO34*Recapitulatif!$AQ$4+Recapitulatif!AR34*Recapitulatif!$AT$4+Recapitulatif!AU34*Recapitulatif!$AW$4+Recapitulatif!AX34*Recapitulatif!$AZ$4+Recapitulatif!BA34*Recapitulatif!$BC$4+Recapitulatif!BD34*Recapitulatif!$BF$4+Recapitulatif!BG34*Recapitulatif!$BI$4+Recapitulatif!BJ34*Recapitulatif!$BL$4+Recapitulatif!BM34*Recapitulatif!$BO$4+Recapitulatif!BP34*Recapitulatif!$BR$4</f>
        <v>8</v>
      </c>
      <c r="H32" s="57" t="n">
        <f aca="false">ROUNDUP(G32/E32,0)</f>
        <v>8</v>
      </c>
      <c r="I32" s="58" t="n">
        <f aca="false">H32*F32</f>
        <v>27.28</v>
      </c>
    </row>
    <row collapsed="false" customFormat="false" customHeight="false" hidden="false" ht="14" outlineLevel="0" r="33">
      <c r="A33" s="32" t="s">
        <v>98</v>
      </c>
      <c r="B33" s="18" t="n">
        <v>1122589</v>
      </c>
      <c r="C33" s="18" t="s">
        <v>99</v>
      </c>
      <c r="D33" s="18" t="s">
        <v>100</v>
      </c>
      <c r="E33" s="26" t="n">
        <v>1</v>
      </c>
      <c r="F33" s="33" t="n">
        <v>6.06</v>
      </c>
      <c r="G33" s="57" t="n">
        <f aca="false">Recapitulatif!H35*Recapitulatif!$J$4+Recapitulatif!K35*Recapitulatif!$M$4+Recapitulatif!N35*Recapitulatif!$P$4+Recapitulatif!Q35*Recapitulatif!$S$4+Recapitulatif!T35*Recapitulatif!$V$4+Recapitulatif!W35*Recapitulatif!$Y$4+Recapitulatif!Z35*Recapitulatif!$AB$4+Recapitulatif!AC35*Recapitulatif!$AE$4+Recapitulatif!AF35*Recapitulatif!$AH$4+Recapitulatif!AI35*Recapitulatif!$AK$4+Recapitulatif!AL35*Recapitulatif!$AN$4+Recapitulatif!AO35*Recapitulatif!$AQ$4+Recapitulatif!AR35*Recapitulatif!$AT$4+Recapitulatif!AU35*Recapitulatif!$AW$4+Recapitulatif!AX35*Recapitulatif!$AZ$4+Recapitulatif!BA35*Recapitulatif!$BC$4+Recapitulatif!BD35*Recapitulatif!$BF$4+Recapitulatif!BG35*Recapitulatif!$BI$4+Recapitulatif!BJ35*Recapitulatif!$BL$4+Recapitulatif!BM35*Recapitulatif!$BO$4+Recapitulatif!BP35*Recapitulatif!$BR$4</f>
        <v>6</v>
      </c>
      <c r="H33" s="57" t="n">
        <f aca="false">ROUNDUP(G33*1.2,0)</f>
        <v>8</v>
      </c>
      <c r="I33" s="58" t="n">
        <f aca="false">H33*F33</f>
        <v>48.48</v>
      </c>
    </row>
    <row collapsed="false" customFormat="false" customHeight="false" hidden="false" ht="14" outlineLevel="0" r="34">
      <c r="A34" s="32" t="s">
        <v>101</v>
      </c>
      <c r="B34" s="18" t="n">
        <v>1122582</v>
      </c>
      <c r="C34" s="18" t="s">
        <v>102</v>
      </c>
      <c r="D34" s="18" t="s">
        <v>100</v>
      </c>
      <c r="E34" s="26" t="n">
        <v>1</v>
      </c>
      <c r="F34" s="33" t="n">
        <v>6.26</v>
      </c>
      <c r="G34" s="57" t="n">
        <f aca="false">Recapitulatif!H36*Recapitulatif!$J$4+Recapitulatif!K36*Recapitulatif!$M$4+Recapitulatif!N36*Recapitulatif!$P$4+Recapitulatif!Q36*Recapitulatif!$S$4+Recapitulatif!T36*Recapitulatif!$V$4+Recapitulatif!W36*Recapitulatif!$Y$4+Recapitulatif!Z36*Recapitulatif!$AB$4+Recapitulatif!AC36*Recapitulatif!$AE$4+Recapitulatif!AF36*Recapitulatif!$AH$4+Recapitulatif!AI36*Recapitulatif!$AK$4+Recapitulatif!AL36*Recapitulatif!$AN$4+Recapitulatif!AO36*Recapitulatif!$AQ$4+Recapitulatif!AR36*Recapitulatif!$AT$4+Recapitulatif!AU36*Recapitulatif!$AW$4+Recapitulatif!AX36*Recapitulatif!$AZ$4+Recapitulatif!BA36*Recapitulatif!$BC$4+Recapitulatif!BD36*Recapitulatif!$BF$4+Recapitulatif!BG36*Recapitulatif!$BI$4+Recapitulatif!BJ36*Recapitulatif!$BL$4+Recapitulatif!BM36*Recapitulatif!$BO$4+Recapitulatif!BP36*Recapitulatif!$BR$4</f>
        <v>45</v>
      </c>
      <c r="H34" s="57" t="n">
        <f aca="false">ROUNDUP(G34*1.2,0)</f>
        <v>54</v>
      </c>
      <c r="I34" s="58" t="n">
        <f aca="false">H34*F34</f>
        <v>338.04</v>
      </c>
    </row>
    <row collapsed="false" customFormat="false" customHeight="false" hidden="false" ht="14" outlineLevel="0" r="35">
      <c r="A35" s="32" t="s">
        <v>103</v>
      </c>
      <c r="B35" s="18" t="n">
        <v>1122584</v>
      </c>
      <c r="C35" s="18" t="s">
        <v>104</v>
      </c>
      <c r="D35" s="18" t="s">
        <v>105</v>
      </c>
      <c r="E35" s="26" t="n">
        <v>1</v>
      </c>
      <c r="F35" s="33" t="n">
        <v>6.27</v>
      </c>
      <c r="G35" s="57" t="n">
        <f aca="false">Recapitulatif!H37*Recapitulatif!$J$4+Recapitulatif!K37*Recapitulatif!$M$4+Recapitulatif!N37*Recapitulatif!$P$4+Recapitulatif!Q37*Recapitulatif!$S$4+Recapitulatif!T37*Recapitulatif!$V$4+Recapitulatif!W37*Recapitulatif!$Y$4+Recapitulatif!Z37*Recapitulatif!$AB$4+Recapitulatif!AC37*Recapitulatif!$AE$4+Recapitulatif!AF37*Recapitulatif!$AH$4+Recapitulatif!AI37*Recapitulatif!$AK$4+Recapitulatif!AL37*Recapitulatif!$AN$4+Recapitulatif!AO37*Recapitulatif!$AQ$4+Recapitulatif!AR37*Recapitulatif!$AT$4+Recapitulatif!AU37*Recapitulatif!$AW$4+Recapitulatif!AX37*Recapitulatif!$AZ$4+Recapitulatif!BA37*Recapitulatif!$BC$4+Recapitulatif!BD37*Recapitulatif!$BF$4+Recapitulatif!BG37*Recapitulatif!$BI$4+Recapitulatif!BJ37*Recapitulatif!$BL$4+Recapitulatif!BM37*Recapitulatif!$BO$4+Recapitulatif!BP37*Recapitulatif!$BR$4</f>
        <v>20</v>
      </c>
      <c r="H35" s="57" t="n">
        <f aca="false">ROUNDUP(G35*1.2,0)</f>
        <v>24</v>
      </c>
      <c r="I35" s="58" t="n">
        <f aca="false">H35*F35</f>
        <v>150.48</v>
      </c>
    </row>
    <row collapsed="false" customFormat="false" customHeight="false" hidden="false" ht="14" outlineLevel="0" r="36">
      <c r="A36" s="32" t="s">
        <v>106</v>
      </c>
      <c r="B36" s="18" t="n">
        <v>1122811</v>
      </c>
      <c r="C36" s="18" t="s">
        <v>107</v>
      </c>
      <c r="D36" s="18" t="s">
        <v>108</v>
      </c>
      <c r="E36" s="26" t="n">
        <v>1</v>
      </c>
      <c r="F36" s="33" t="n">
        <v>9.24</v>
      </c>
      <c r="G36" s="57" t="n">
        <f aca="false">Recapitulatif!H38*Recapitulatif!$J$4+Recapitulatif!K38*Recapitulatif!$M$4+Recapitulatif!N38*Recapitulatif!$P$4+Recapitulatif!Q38*Recapitulatif!$S$4+Recapitulatif!T38*Recapitulatif!$V$4+Recapitulatif!W38*Recapitulatif!$Y$4+Recapitulatif!Z38*Recapitulatif!$AB$4+Recapitulatif!AC38*Recapitulatif!$AE$4+Recapitulatif!AF38*Recapitulatif!$AH$4+Recapitulatif!AI38*Recapitulatif!$AK$4+Recapitulatif!AL38*Recapitulatif!$AN$4+Recapitulatif!AO38*Recapitulatif!$AQ$4+Recapitulatif!AR38*Recapitulatif!$AT$4+Recapitulatif!AU38*Recapitulatif!$AW$4+Recapitulatif!AX38*Recapitulatif!$AZ$4+Recapitulatif!BA38*Recapitulatif!$BC$4+Recapitulatif!BD38*Recapitulatif!$BF$4+Recapitulatif!BG38*Recapitulatif!$BI$4+Recapitulatif!BJ38*Recapitulatif!$BL$4+Recapitulatif!BM38*Recapitulatif!$BO$4+Recapitulatif!BP38*Recapitulatif!$BR$4</f>
        <v>18</v>
      </c>
      <c r="H36" s="57" t="n">
        <f aca="false">ROUNDUP(G36*1.2,0)</f>
        <v>22</v>
      </c>
      <c r="I36" s="58" t="n">
        <f aca="false">H36*F36</f>
        <v>203.28</v>
      </c>
    </row>
    <row collapsed="false" customFormat="false" customHeight="false" hidden="false" ht="14" outlineLevel="0" r="37">
      <c r="A37" s="32" t="s">
        <v>109</v>
      </c>
      <c r="B37" s="18" t="n">
        <v>1122602</v>
      </c>
      <c r="C37" s="18" t="s">
        <v>110</v>
      </c>
      <c r="D37" s="18" t="s">
        <v>100</v>
      </c>
      <c r="E37" s="26" t="n">
        <v>1</v>
      </c>
      <c r="F37" s="33" t="n">
        <v>4.16</v>
      </c>
      <c r="G37" s="57" t="n">
        <f aca="false">Recapitulatif!H39*Recapitulatif!$J$4+Recapitulatif!K39*Recapitulatif!$M$4+Recapitulatif!N39*Recapitulatif!$P$4+Recapitulatif!Q39*Recapitulatif!$S$4+Recapitulatif!T39*Recapitulatif!$V$4+Recapitulatif!W39*Recapitulatif!$Y$4+Recapitulatif!Z39*Recapitulatif!$AB$4+Recapitulatif!AC39*Recapitulatif!$AE$4+Recapitulatif!AF39*Recapitulatif!$AH$4+Recapitulatif!AI39*Recapitulatif!$AK$4+Recapitulatif!AL39*Recapitulatif!$AN$4+Recapitulatif!AO39*Recapitulatif!$AQ$4+Recapitulatif!AR39*Recapitulatif!$AT$4+Recapitulatif!AU39*Recapitulatif!$AW$4+Recapitulatif!AX39*Recapitulatif!$AZ$4+Recapitulatif!BA39*Recapitulatif!$BC$4+Recapitulatif!BD39*Recapitulatif!$BF$4+Recapitulatif!BG39*Recapitulatif!$BI$4+Recapitulatif!BJ39*Recapitulatif!$BL$4+Recapitulatif!BM39*Recapitulatif!$BO$4+Recapitulatif!BP39*Recapitulatif!$BR$4</f>
        <v>44</v>
      </c>
      <c r="H37" s="57" t="n">
        <f aca="false">ROUNDUP(G37*1.2,0)</f>
        <v>53</v>
      </c>
      <c r="I37" s="58" t="n">
        <f aca="false">H37*F37</f>
        <v>220.48</v>
      </c>
    </row>
    <row collapsed="false" customFormat="false" customHeight="false" hidden="false" ht="14" outlineLevel="0" r="38">
      <c r="A38" s="32" t="s">
        <v>111</v>
      </c>
      <c r="B38" s="18" t="n">
        <v>1122604</v>
      </c>
      <c r="C38" s="18" t="s">
        <v>112</v>
      </c>
      <c r="D38" s="18" t="s">
        <v>105</v>
      </c>
      <c r="E38" s="26" t="n">
        <v>1</v>
      </c>
      <c r="F38" s="33" t="n">
        <v>4.99</v>
      </c>
      <c r="G38" s="57" t="n">
        <f aca="false">Recapitulatif!H40*Recapitulatif!$J$4+Recapitulatif!K40*Recapitulatif!$M$4+Recapitulatif!N40*Recapitulatif!$P$4+Recapitulatif!Q40*Recapitulatif!$S$4+Recapitulatif!T40*Recapitulatif!$V$4+Recapitulatif!W40*Recapitulatif!$Y$4+Recapitulatif!Z40*Recapitulatif!$AB$4+Recapitulatif!AC40*Recapitulatif!$AE$4+Recapitulatif!AF40*Recapitulatif!$AH$4+Recapitulatif!AI40*Recapitulatif!$AK$4+Recapitulatif!AL40*Recapitulatif!$AN$4+Recapitulatif!AO40*Recapitulatif!$AQ$4+Recapitulatif!AR40*Recapitulatif!$AT$4+Recapitulatif!AU40*Recapitulatif!$AW$4+Recapitulatif!AX40*Recapitulatif!$AZ$4+Recapitulatif!BA40*Recapitulatif!$BC$4+Recapitulatif!BD40*Recapitulatif!$BF$4+Recapitulatif!BG40*Recapitulatif!$BI$4+Recapitulatif!BJ40*Recapitulatif!$BL$4+Recapitulatif!BM40*Recapitulatif!$BO$4+Recapitulatif!BP40*Recapitulatif!$BR$4</f>
        <v>20</v>
      </c>
      <c r="H38" s="57" t="n">
        <f aca="false">ROUNDUP(G38*1.2,0)</f>
        <v>24</v>
      </c>
      <c r="I38" s="58" t="n">
        <f aca="false">H38*F38</f>
        <v>119.76</v>
      </c>
    </row>
    <row collapsed="false" customFormat="false" customHeight="false" hidden="false" ht="14" outlineLevel="0" r="39">
      <c r="A39" s="32" t="s">
        <v>113</v>
      </c>
      <c r="B39" s="18" t="n">
        <v>1122820</v>
      </c>
      <c r="C39" s="18" t="s">
        <v>114</v>
      </c>
      <c r="D39" s="18" t="s">
        <v>108</v>
      </c>
      <c r="E39" s="26" t="n">
        <v>1</v>
      </c>
      <c r="F39" s="33" t="n">
        <v>7.86</v>
      </c>
      <c r="G39" s="57" t="n">
        <f aca="false">Recapitulatif!H41*Recapitulatif!$J$4+Recapitulatif!K41*Recapitulatif!$M$4+Recapitulatif!N41*Recapitulatif!$P$4+Recapitulatif!Q41*Recapitulatif!$S$4+Recapitulatif!T41*Recapitulatif!$V$4+Recapitulatif!W41*Recapitulatif!$Y$4+Recapitulatif!Z41*Recapitulatif!$AB$4+Recapitulatif!AC41*Recapitulatif!$AE$4+Recapitulatif!AF41*Recapitulatif!$AH$4+Recapitulatif!AI41*Recapitulatif!$AK$4+Recapitulatif!AL41*Recapitulatif!$AN$4+Recapitulatif!AO41*Recapitulatif!$AQ$4+Recapitulatif!AR41*Recapitulatif!$AT$4+Recapitulatif!AU41*Recapitulatif!$AW$4+Recapitulatif!AX41*Recapitulatif!$AZ$4+Recapitulatif!BA41*Recapitulatif!$BC$4+Recapitulatif!BD41*Recapitulatif!$BF$4+Recapitulatif!BG41*Recapitulatif!$BI$4+Recapitulatif!BJ41*Recapitulatif!$BL$4+Recapitulatif!BM41*Recapitulatif!$BO$4+Recapitulatif!BP41*Recapitulatif!$BR$4</f>
        <v>18</v>
      </c>
      <c r="H39" s="57" t="n">
        <f aca="false">ROUNDUP(G39*1.2,0)</f>
        <v>22</v>
      </c>
      <c r="I39" s="58" t="n">
        <f aca="false">H39*F39</f>
        <v>172.92</v>
      </c>
    </row>
    <row collapsed="false" customFormat="false" customHeight="false" hidden="false" ht="14" outlineLevel="0" r="40">
      <c r="A40" s="32" t="s">
        <v>115</v>
      </c>
      <c r="B40" s="18" t="n">
        <v>1122595</v>
      </c>
      <c r="C40" s="18" t="s">
        <v>116</v>
      </c>
      <c r="D40" s="18" t="s">
        <v>100</v>
      </c>
      <c r="E40" s="26" t="n">
        <v>1</v>
      </c>
      <c r="F40" s="33" t="n">
        <v>4.64</v>
      </c>
      <c r="G40" s="57" t="n">
        <f aca="false">Recapitulatif!H42*Recapitulatif!$J$4+Recapitulatif!K42*Recapitulatif!$M$4+Recapitulatif!N42*Recapitulatif!$P$4+Recapitulatif!Q42*Recapitulatif!$S$4+Recapitulatif!T42*Recapitulatif!$V$4+Recapitulatif!W42*Recapitulatif!$Y$4+Recapitulatif!Z42*Recapitulatif!$AB$4+Recapitulatif!AC42*Recapitulatif!$AE$4+Recapitulatif!AF42*Recapitulatif!$AH$4+Recapitulatif!AI42*Recapitulatif!$AK$4+Recapitulatif!AL42*Recapitulatif!$AN$4+Recapitulatif!AO42*Recapitulatif!$AQ$4+Recapitulatif!AR42*Recapitulatif!$AT$4+Recapitulatif!AU42*Recapitulatif!$AW$4+Recapitulatif!AX42*Recapitulatif!$AZ$4+Recapitulatif!BA42*Recapitulatif!$BC$4+Recapitulatif!BD42*Recapitulatif!$BF$4+Recapitulatif!BG42*Recapitulatif!$BI$4+Recapitulatif!BJ42*Recapitulatif!$BL$4+Recapitulatif!BM42*Recapitulatif!$BO$4+Recapitulatif!BP42*Recapitulatif!$BR$4</f>
        <v>6</v>
      </c>
      <c r="H40" s="57" t="n">
        <f aca="false">ROUNDUP(G40*1.2,0)</f>
        <v>8</v>
      </c>
      <c r="I40" s="58" t="n">
        <f aca="false">H40*F40</f>
        <v>37.12</v>
      </c>
    </row>
    <row collapsed="false" customFormat="false" customHeight="false" hidden="false" ht="14" outlineLevel="0" r="41">
      <c r="A41" s="55" t="s">
        <v>117</v>
      </c>
      <c r="B41" s="17" t="n">
        <v>1003198</v>
      </c>
      <c r="C41" s="18" t="s">
        <v>118</v>
      </c>
      <c r="D41" s="18" t="s">
        <v>119</v>
      </c>
      <c r="E41" s="16" t="n">
        <v>5</v>
      </c>
      <c r="F41" s="33" t="n">
        <v>1.25</v>
      </c>
      <c r="G41" s="57" t="n">
        <f aca="false">Recapitulatif!H43*Recapitulatif!$J$4+Recapitulatif!K43*Recapitulatif!$M$4+Recapitulatif!N43*Recapitulatif!$P$4+Recapitulatif!Q43*Recapitulatif!$S$4+Recapitulatif!T43*Recapitulatif!$V$4+Recapitulatif!W43*Recapitulatif!$Y$4+Recapitulatif!Z43*Recapitulatif!$AB$4+Recapitulatif!AC43*Recapitulatif!$AE$4+Recapitulatif!AF43*Recapitulatif!$AH$4+Recapitulatif!AI43*Recapitulatif!$AK$4+Recapitulatif!AL43*Recapitulatif!$AN$4+Recapitulatif!AO43*Recapitulatif!$AQ$4+Recapitulatif!AR43*Recapitulatif!$AT$4+Recapitulatif!AU43*Recapitulatif!$AW$4+Recapitulatif!AX43*Recapitulatif!$AZ$4+Recapitulatif!BA43*Recapitulatif!$BC$4+Recapitulatif!BD43*Recapitulatif!$BF$4+Recapitulatif!BG43*Recapitulatif!$BI$4+Recapitulatif!BJ43*Recapitulatif!$BL$4+Recapitulatif!BM43*Recapitulatif!$BO$4+Recapitulatif!BP43*Recapitulatif!$BR$4</f>
        <v>8</v>
      </c>
      <c r="H41" s="57" t="n">
        <f aca="false">ROUNDUP(G41/E41,0)</f>
        <v>2</v>
      </c>
      <c r="I41" s="58" t="n">
        <f aca="false">H41*F41</f>
        <v>2.5</v>
      </c>
    </row>
    <row collapsed="false" customFormat="false" customHeight="false" hidden="false" ht="14" outlineLevel="0" r="42">
      <c r="A42" s="55" t="s">
        <v>120</v>
      </c>
      <c r="B42" s="17" t="n">
        <v>1003196</v>
      </c>
      <c r="C42" s="18" t="s">
        <v>121</v>
      </c>
      <c r="D42" s="18" t="s">
        <v>122</v>
      </c>
      <c r="E42" s="16" t="n">
        <v>5</v>
      </c>
      <c r="F42" s="33" t="n">
        <f aca="false">0.22*5</f>
        <v>1.1</v>
      </c>
      <c r="G42" s="57" t="n">
        <f aca="false">Recapitulatif!H44*Recapitulatif!$J$4+Recapitulatif!K44*Recapitulatif!$M$4+Recapitulatif!N44*Recapitulatif!$P$4+Recapitulatif!Q44*Recapitulatif!$S$4+Recapitulatif!T44*Recapitulatif!$V$4+Recapitulatif!W44*Recapitulatif!$Y$4+Recapitulatif!Z44*Recapitulatif!$AB$4+Recapitulatif!AC44*Recapitulatif!$AE$4+Recapitulatif!AF44*Recapitulatif!$AH$4+Recapitulatif!AI44*Recapitulatif!$AK$4+Recapitulatif!AL44*Recapitulatif!$AN$4+Recapitulatif!AO44*Recapitulatif!$AQ$4+Recapitulatif!AR44*Recapitulatif!$AT$4+Recapitulatif!AU44*Recapitulatif!$AW$4+Recapitulatif!AX44*Recapitulatif!$AZ$4+Recapitulatif!BA44*Recapitulatif!$BC$4+Recapitulatif!BD44*Recapitulatif!$BF$4+Recapitulatif!BG44*Recapitulatif!$BI$4+Recapitulatif!BJ44*Recapitulatif!$BL$4+Recapitulatif!BM44*Recapitulatif!$BO$4+Recapitulatif!BP44*Recapitulatif!$BR$4</f>
        <v>40</v>
      </c>
      <c r="H42" s="57" t="n">
        <f aca="false">ROUNDUP(G42/E42,0)</f>
        <v>8</v>
      </c>
      <c r="I42" s="58" t="n">
        <f aca="false">H42*F42</f>
        <v>8.8</v>
      </c>
    </row>
    <row collapsed="false" customFormat="false" customHeight="false" hidden="false" ht="14" outlineLevel="0" r="43">
      <c r="A43" s="55" t="s">
        <v>123</v>
      </c>
      <c r="B43" s="17" t="n">
        <v>1003199</v>
      </c>
      <c r="C43" s="18" t="s">
        <v>124</v>
      </c>
      <c r="D43" s="18" t="s">
        <v>125</v>
      </c>
      <c r="E43" s="16" t="n">
        <v>5</v>
      </c>
      <c r="F43" s="33" t="n">
        <f aca="false">0.194*5</f>
        <v>0.97</v>
      </c>
      <c r="G43" s="57" t="n">
        <f aca="false">Recapitulatif!H45*Recapitulatif!$J$4+Recapitulatif!K45*Recapitulatif!$M$4+Recapitulatif!N45*Recapitulatif!$P$4+Recapitulatif!Q45*Recapitulatif!$S$4+Recapitulatif!T45*Recapitulatif!$V$4+Recapitulatif!W45*Recapitulatif!$Y$4+Recapitulatif!Z45*Recapitulatif!$AB$4+Recapitulatif!AC45*Recapitulatif!$AE$4+Recapitulatif!AF45*Recapitulatif!$AH$4+Recapitulatif!AI45*Recapitulatif!$AK$4+Recapitulatif!AL45*Recapitulatif!$AN$4+Recapitulatif!AO45*Recapitulatif!$AQ$4+Recapitulatif!AR45*Recapitulatif!$AT$4+Recapitulatif!AU45*Recapitulatif!$AW$4+Recapitulatif!AX45*Recapitulatif!$AZ$4+Recapitulatif!BA45*Recapitulatif!$BC$4+Recapitulatif!BD45*Recapitulatif!$BF$4+Recapitulatif!BG45*Recapitulatif!$BI$4+Recapitulatif!BJ45*Recapitulatif!$BL$4+Recapitulatif!BM45*Recapitulatif!$BO$4+Recapitulatif!BP45*Recapitulatif!$BR$4</f>
        <v>0</v>
      </c>
      <c r="H43" s="57" t="n">
        <f aca="false">ROUNDUP(G43/E43,0)</f>
        <v>0</v>
      </c>
      <c r="I43" s="58" t="n">
        <f aca="false">H43*F43</f>
        <v>0</v>
      </c>
    </row>
    <row collapsed="false" customFormat="false" customHeight="false" hidden="false" ht="14" outlineLevel="0" r="44">
      <c r="A44" s="55" t="s">
        <v>126</v>
      </c>
      <c r="B44" s="17" t="n">
        <v>1612346</v>
      </c>
      <c r="C44" s="18" t="s">
        <v>127</v>
      </c>
      <c r="D44" s="18" t="s">
        <v>127</v>
      </c>
      <c r="E44" s="16" t="n">
        <v>1</v>
      </c>
      <c r="F44" s="36" t="n">
        <v>0.039</v>
      </c>
      <c r="G44" s="57" t="n">
        <f aca="false">Recapitulatif!H46*Recapitulatif!$J$4+Recapitulatif!K46*Recapitulatif!$M$4+Recapitulatif!N46*Recapitulatif!$P$4+Recapitulatif!Q46*Recapitulatif!$S$4+Recapitulatif!T46*Recapitulatif!$V$4+Recapitulatif!W46*Recapitulatif!$Y$4+Recapitulatif!Z46*Recapitulatif!$AB$4+Recapitulatif!AC46*Recapitulatif!$AE$4+Recapitulatif!AF46*Recapitulatif!$AH$4+Recapitulatif!AI46*Recapitulatif!$AK$4+Recapitulatif!AL46*Recapitulatif!$AN$4+Recapitulatif!AO46*Recapitulatif!$AQ$4+Recapitulatif!AR46*Recapitulatif!$AT$4+Recapitulatif!AU46*Recapitulatif!$AW$4+Recapitulatif!AX46*Recapitulatif!$AZ$4+Recapitulatif!BA46*Recapitulatif!$BC$4+Recapitulatif!BD46*Recapitulatif!$BF$4+Recapitulatif!BG46*Recapitulatif!$BI$4+Recapitulatif!BJ46*Recapitulatif!$BL$4+Recapitulatif!BM46*Recapitulatif!$BO$4+Recapitulatif!BP46*Recapitulatif!$BR$4</f>
        <v>8</v>
      </c>
      <c r="H44" s="57" t="n">
        <f aca="false">ROUNDUP(G44/E44,0)</f>
        <v>8</v>
      </c>
      <c r="I44" s="58" t="n">
        <f aca="false">H44*F44</f>
        <v>0.312</v>
      </c>
    </row>
    <row collapsed="false" customFormat="false" customHeight="false" hidden="false" ht="14" outlineLevel="0" r="45">
      <c r="A45" s="55" t="s">
        <v>128</v>
      </c>
      <c r="B45" s="17" t="n">
        <v>1861455</v>
      </c>
      <c r="C45" s="18" t="s">
        <v>129</v>
      </c>
      <c r="D45" s="18" t="s">
        <v>129</v>
      </c>
      <c r="E45" s="16" t="n">
        <v>1</v>
      </c>
      <c r="F45" s="36" t="n">
        <v>0.022</v>
      </c>
      <c r="G45" s="57" t="n">
        <f aca="false">Recapitulatif!H47*Recapitulatif!$J$4+Recapitulatif!K47*Recapitulatif!$M$4+Recapitulatif!N47*Recapitulatif!$P$4+Recapitulatif!Q47*Recapitulatif!$S$4+Recapitulatif!T47*Recapitulatif!$V$4+Recapitulatif!W47*Recapitulatif!$Y$4+Recapitulatif!Z47*Recapitulatif!$AB$4+Recapitulatif!AC47*Recapitulatif!$AE$4+Recapitulatif!AF47*Recapitulatif!$AH$4+Recapitulatif!AI47*Recapitulatif!$AK$4+Recapitulatif!AL47*Recapitulatif!$AN$4+Recapitulatif!AO47*Recapitulatif!$AQ$4+Recapitulatif!AR47*Recapitulatif!$AT$4+Recapitulatif!AU47*Recapitulatif!$AW$4+Recapitulatif!AX47*Recapitulatif!$AZ$4+Recapitulatif!BA47*Recapitulatif!$BC$4+Recapitulatif!BD47*Recapitulatif!$BF$4+Recapitulatif!BG47*Recapitulatif!$BI$4+Recapitulatif!BJ47*Recapitulatif!$BL$4+Recapitulatif!BM47*Recapitulatif!$BO$4+Recapitulatif!BP47*Recapitulatif!$BR$4</f>
        <v>2</v>
      </c>
      <c r="H45" s="57" t="n">
        <f aca="false">ROUNDUP(G45/E45,0)</f>
        <v>2</v>
      </c>
      <c r="I45" s="58" t="n">
        <f aca="false">H45*F45</f>
        <v>0.044</v>
      </c>
    </row>
    <row collapsed="false" customFormat="false" customHeight="false" hidden="false" ht="14" outlineLevel="0" r="46">
      <c r="A46" s="55" t="s">
        <v>130</v>
      </c>
      <c r="B46" s="17" t="n">
        <v>1861447</v>
      </c>
      <c r="C46" s="18" t="s">
        <v>131</v>
      </c>
      <c r="D46" s="18" t="s">
        <v>131</v>
      </c>
      <c r="E46" s="16" t="n">
        <v>1</v>
      </c>
      <c r="F46" s="36" t="n">
        <v>0.022</v>
      </c>
      <c r="G46" s="57" t="n">
        <f aca="false">Recapitulatif!H48*Recapitulatif!$J$4+Recapitulatif!K48*Recapitulatif!$M$4+Recapitulatif!N48*Recapitulatif!$P$4+Recapitulatif!Q48*Recapitulatif!$S$4+Recapitulatif!T48*Recapitulatif!$V$4+Recapitulatif!W48*Recapitulatif!$Y$4+Recapitulatif!Z48*Recapitulatif!$AB$4+Recapitulatif!AC48*Recapitulatif!$AE$4+Recapitulatif!AF48*Recapitulatif!$AH$4+Recapitulatif!AI48*Recapitulatif!$AK$4+Recapitulatif!AL48*Recapitulatif!$AN$4+Recapitulatif!AO48*Recapitulatif!$AQ$4+Recapitulatif!AR48*Recapitulatif!$AT$4+Recapitulatif!AU48*Recapitulatif!$AW$4+Recapitulatif!AX48*Recapitulatif!$AZ$4+Recapitulatif!BA48*Recapitulatif!$BC$4+Recapitulatif!BD48*Recapitulatif!$BF$4+Recapitulatif!BG48*Recapitulatif!$BI$4+Recapitulatif!BJ48*Recapitulatif!$BL$4+Recapitulatif!BM48*Recapitulatif!$BO$4+Recapitulatif!BP48*Recapitulatif!$BR$4</f>
        <v>18</v>
      </c>
      <c r="H46" s="57" t="n">
        <f aca="false">ROUNDUP(G46/E46,0)</f>
        <v>18</v>
      </c>
      <c r="I46" s="58" t="n">
        <f aca="false">H46*F46</f>
        <v>0.396</v>
      </c>
    </row>
    <row collapsed="false" customFormat="false" customHeight="false" hidden="false" ht="14" outlineLevel="0" r="47">
      <c r="A47" s="65" t="s">
        <v>132</v>
      </c>
      <c r="B47" s="0" t="n">
        <v>1466761</v>
      </c>
      <c r="C47" s="17" t="s">
        <v>133</v>
      </c>
      <c r="D47" s="18" t="s">
        <v>134</v>
      </c>
      <c r="E47" s="26" t="n">
        <v>4</v>
      </c>
      <c r="F47" s="36" t="n">
        <v>0.179</v>
      </c>
      <c r="G47" s="57" t="n">
        <f aca="false">Recapitulatif!H49*Recapitulatif!$J$4+Recapitulatif!K49*Recapitulatif!$M$4+Recapitulatif!N49*Recapitulatif!$P$4+Recapitulatif!Q49*Recapitulatif!$S$4+Recapitulatif!T49*Recapitulatif!$V$4+Recapitulatif!W49*Recapitulatif!$Y$4+Recapitulatif!Z49*Recapitulatif!$AB$4+Recapitulatif!AC49*Recapitulatif!$AE$4+Recapitulatif!AF49*Recapitulatif!$AH$4+Recapitulatif!AI49*Recapitulatif!$AK$4+Recapitulatif!AL49*Recapitulatif!$AN$4+Recapitulatif!AO49*Recapitulatif!$AQ$4+Recapitulatif!AR49*Recapitulatif!$AT$4+Recapitulatif!AU49*Recapitulatif!$AW$4+Recapitulatif!AX49*Recapitulatif!$AZ$4+Recapitulatif!BA49*Recapitulatif!$BC$4+Recapitulatif!BD49*Recapitulatif!$BF$4+Recapitulatif!BG49*Recapitulatif!$BI$4+Recapitulatif!BJ49*Recapitulatif!$BL$4+Recapitulatif!BM49*Recapitulatif!$BO$4+Recapitulatif!BP49*Recapitulatif!$BR$4</f>
        <v>48</v>
      </c>
      <c r="H47" s="57" t="n">
        <f aca="false">G47*2</f>
        <v>96</v>
      </c>
      <c r="I47" s="58" t="n">
        <f aca="false">H47*F47</f>
        <v>17.184</v>
      </c>
    </row>
    <row collapsed="false" customFormat="false" customHeight="false" hidden="false" ht="14" outlineLevel="0" r="48">
      <c r="A48" s="65" t="s">
        <v>135</v>
      </c>
      <c r="B48" s="0" t="n">
        <v>1466855</v>
      </c>
      <c r="C48" s="17" t="s">
        <v>136</v>
      </c>
      <c r="D48" s="18" t="s">
        <v>134</v>
      </c>
      <c r="E48" s="26" t="n">
        <v>4</v>
      </c>
      <c r="F48" s="36" t="n">
        <v>0.179</v>
      </c>
      <c r="G48" s="57" t="n">
        <f aca="false">Recapitulatif!H50*Recapitulatif!$J$4+Recapitulatif!K50*Recapitulatif!$M$4+Recapitulatif!N50*Recapitulatif!$P$4+Recapitulatif!Q50*Recapitulatif!$S$4+Recapitulatif!T50*Recapitulatif!$V$4+Recapitulatif!W50*Recapitulatif!$Y$4+Recapitulatif!Z50*Recapitulatif!$AB$4+Recapitulatif!AC50*Recapitulatif!$AE$4+Recapitulatif!AF50*Recapitulatif!$AH$4+Recapitulatif!AI50*Recapitulatif!$AK$4+Recapitulatif!AL50*Recapitulatif!$AN$4+Recapitulatif!AO50*Recapitulatif!$AQ$4+Recapitulatif!AR50*Recapitulatif!$AT$4+Recapitulatif!AU50*Recapitulatif!$AW$4+Recapitulatif!AX50*Recapitulatif!$AZ$4+Recapitulatif!BA50*Recapitulatif!$BC$4+Recapitulatif!BD50*Recapitulatif!$BF$4+Recapitulatif!BG50*Recapitulatif!$BI$4+Recapitulatif!BJ50*Recapitulatif!$BL$4+Recapitulatif!BM50*Recapitulatif!$BO$4+Recapitulatif!BP50*Recapitulatif!$BR$4</f>
        <v>44</v>
      </c>
      <c r="H48" s="57" t="n">
        <f aca="false">G48*2</f>
        <v>88</v>
      </c>
      <c r="I48" s="58" t="n">
        <f aca="false">H48*F48</f>
        <v>15.752</v>
      </c>
    </row>
    <row collapsed="false" customFormat="false" customHeight="false" hidden="false" ht="14" outlineLevel="0" r="49">
      <c r="A49" s="55" t="s">
        <v>137</v>
      </c>
      <c r="B49" s="17" t="n">
        <v>1617416</v>
      </c>
      <c r="C49" s="17" t="s">
        <v>138</v>
      </c>
      <c r="D49" s="18" t="s">
        <v>138</v>
      </c>
      <c r="E49" s="26" t="n">
        <v>1</v>
      </c>
      <c r="F49" s="36" t="n">
        <v>85.72</v>
      </c>
      <c r="G49" s="57" t="n">
        <f aca="false">Recapitulatif!H51*Recapitulatif!$J$4+Recapitulatif!K51*Recapitulatif!$M$4+Recapitulatif!N51*Recapitulatif!$P$4+Recapitulatif!Q51*Recapitulatif!$S$4+Recapitulatif!T51*Recapitulatif!$V$4+Recapitulatif!W51*Recapitulatif!$Y$4+Recapitulatif!Z51*Recapitulatif!$AB$4+Recapitulatif!AC51*Recapitulatif!$AE$4+Recapitulatif!AF51*Recapitulatif!$AH$4+Recapitulatif!AI51*Recapitulatif!$AK$4+Recapitulatif!AL51*Recapitulatif!$AN$4+Recapitulatif!AO51*Recapitulatif!$AQ$4+Recapitulatif!AR51*Recapitulatif!$AT$4+Recapitulatif!AU51*Recapitulatif!$AW$4+Recapitulatif!AX51*Recapitulatif!$AZ$4+Recapitulatif!BA51*Recapitulatif!$BC$4+Recapitulatif!BD51*Recapitulatif!$BF$4+Recapitulatif!BG51*Recapitulatif!$BI$4+Recapitulatif!BJ51*Recapitulatif!$BL$4+Recapitulatif!BM51*Recapitulatif!$BO$4+Recapitulatif!BP51*Recapitulatif!$BR$4</f>
        <v>8</v>
      </c>
      <c r="H49" s="57" t="n">
        <f aca="false">ROUNDUP(G49/E49,0)</f>
        <v>8</v>
      </c>
      <c r="I49" s="58" t="n">
        <f aca="false">H49*F49</f>
        <v>685.76</v>
      </c>
    </row>
    <row collapsed="false" customFormat="false" customHeight="false" hidden="false" ht="14" outlineLevel="0" r="50">
      <c r="A50" s="27" t="s">
        <v>139</v>
      </c>
      <c r="B50" s="27"/>
      <c r="C50" s="28"/>
      <c r="D50" s="35" t="s">
        <v>139</v>
      </c>
      <c r="E50" s="26" t="n">
        <v>1</v>
      </c>
      <c r="F50" s="33" t="n">
        <v>0</v>
      </c>
      <c r="G50" s="57" t="n">
        <f aca="false">Recapitulatif!H52*Recapitulatif!$J$4+Recapitulatif!K52*Recapitulatif!$M$4+Recapitulatif!N52*Recapitulatif!$P$4+Recapitulatif!Q52*Recapitulatif!$S$4+Recapitulatif!T52*Recapitulatif!$V$4+Recapitulatif!W52*Recapitulatif!$Y$4+Recapitulatif!Z52*Recapitulatif!$AB$4+Recapitulatif!AC52*Recapitulatif!$AE$4+Recapitulatif!AF52*Recapitulatif!$AH$4+Recapitulatif!AI52*Recapitulatif!$AK$4+Recapitulatif!AL52*Recapitulatif!$AN$4+Recapitulatif!AO52*Recapitulatif!$AQ$4+Recapitulatif!AR52*Recapitulatif!$AT$4+Recapitulatif!AU52*Recapitulatif!$AW$4+Recapitulatif!AX52*Recapitulatif!$AZ$4+Recapitulatif!BA52*Recapitulatif!$BC$4+Recapitulatif!BD52*Recapitulatif!$BF$4+Recapitulatif!BG52*Recapitulatif!$BI$4+Recapitulatif!BJ52*Recapitulatif!$BL$4+Recapitulatif!BM52*Recapitulatif!$BO$4+Recapitulatif!BP52*Recapitulatif!$BR$4</f>
        <v>2</v>
      </c>
      <c r="H50" s="57" t="n">
        <f aca="false">ROUNDUP(G50/E50,0)</f>
        <v>2</v>
      </c>
      <c r="I50" s="58" t="n">
        <f aca="false">H50*F50</f>
        <v>0</v>
      </c>
    </row>
    <row collapsed="false" customFormat="false" customHeight="false" hidden="false" ht="14" outlineLevel="0" r="51">
      <c r="A51" s="24" t="s">
        <v>140</v>
      </c>
      <c r="B51" s="27"/>
      <c r="C51" s="28"/>
      <c r="D51" s="35"/>
      <c r="E51" s="26" t="n">
        <v>1</v>
      </c>
      <c r="F51" s="33" t="n">
        <v>0</v>
      </c>
      <c r="G51" s="57" t="n">
        <f aca="false">Recapitulatif!H53*Recapitulatif!$J$4+Recapitulatif!K53*Recapitulatif!$M$4+Recapitulatif!N53*Recapitulatif!$P$4+Recapitulatif!Q53*Recapitulatif!$S$4+Recapitulatif!T53*Recapitulatif!$V$4+Recapitulatif!W53*Recapitulatif!$Y$4+Recapitulatif!Z53*Recapitulatif!$AB$4+Recapitulatif!AC53*Recapitulatif!$AE$4+Recapitulatif!AF53*Recapitulatif!$AH$4+Recapitulatif!AI53*Recapitulatif!$AK$4+Recapitulatif!AL53*Recapitulatif!$AN$4+Recapitulatif!AO53*Recapitulatif!$AQ$4+Recapitulatif!AR53*Recapitulatif!$AT$4+Recapitulatif!AU53*Recapitulatif!$AW$4+Recapitulatif!AX53*Recapitulatif!$AZ$4+Recapitulatif!BA53*Recapitulatif!$BC$4+Recapitulatif!BD53*Recapitulatif!$BF$4+Recapitulatif!BG53*Recapitulatif!$BI$4+Recapitulatif!BJ53*Recapitulatif!$BL$4+Recapitulatif!BM53*Recapitulatif!$BO$4+Recapitulatif!BP53*Recapitulatif!$BR$4</f>
        <v>24</v>
      </c>
      <c r="H51" s="57" t="n">
        <f aca="false">ROUNDUP(G51/E51,0)</f>
        <v>24</v>
      </c>
      <c r="I51" s="58" t="n">
        <f aca="false">H51*F51</f>
        <v>0</v>
      </c>
    </row>
    <row collapsed="false" customFormat="false" customHeight="false" hidden="false" ht="14" outlineLevel="0" r="52">
      <c r="A52" s="55" t="s">
        <v>141</v>
      </c>
      <c r="B52" s="17" t="n">
        <v>1021247</v>
      </c>
      <c r="C52" s="18" t="s">
        <v>142</v>
      </c>
      <c r="D52" s="19" t="s">
        <v>142</v>
      </c>
      <c r="E52" s="16" t="n">
        <v>1</v>
      </c>
      <c r="F52" s="33" t="n">
        <v>2.96</v>
      </c>
      <c r="G52" s="57" t="n">
        <f aca="false">Recapitulatif!H54*Recapitulatif!$J$4+Recapitulatif!K54*Recapitulatif!$M$4+Recapitulatif!N54*Recapitulatif!$P$4+Recapitulatif!Q54*Recapitulatif!$S$4+Recapitulatif!T54*Recapitulatif!$V$4+Recapitulatif!W54*Recapitulatif!$Y$4+Recapitulatif!Z54*Recapitulatif!$AB$4+Recapitulatif!AC54*Recapitulatif!$AE$4+Recapitulatif!AF54*Recapitulatif!$AH$4+Recapitulatif!AI54*Recapitulatif!$AK$4+Recapitulatif!AL54*Recapitulatif!$AN$4+Recapitulatif!AO54*Recapitulatif!$AQ$4+Recapitulatif!AR54*Recapitulatif!$AT$4+Recapitulatif!AU54*Recapitulatif!$AW$4+Recapitulatif!AX54*Recapitulatif!$AZ$4+Recapitulatif!BA54*Recapitulatif!$BC$4+Recapitulatif!BD54*Recapitulatif!$BF$4+Recapitulatif!BG54*Recapitulatif!$BI$4+Recapitulatif!BJ54*Recapitulatif!$BL$4+Recapitulatif!BM54*Recapitulatif!$BO$4+Recapitulatif!BP54*Recapitulatif!$BR$4</f>
        <v>4</v>
      </c>
      <c r="H52" s="57" t="n">
        <f aca="false">ROUNDUP(G52/E52,0)</f>
        <v>4</v>
      </c>
      <c r="I52" s="58" t="n">
        <f aca="false">H52*F52</f>
        <v>11.84</v>
      </c>
    </row>
    <row collapsed="false" customFormat="false" customHeight="false" hidden="false" ht="14" outlineLevel="0" r="53">
      <c r="A53" s="55" t="s">
        <v>141</v>
      </c>
      <c r="B53" s="17" t="n">
        <v>9994904</v>
      </c>
      <c r="C53" s="18" t="s">
        <v>143</v>
      </c>
      <c r="D53" s="19" t="s">
        <v>144</v>
      </c>
      <c r="E53" s="16" t="n">
        <v>1</v>
      </c>
      <c r="F53" s="33" t="n">
        <v>4.85</v>
      </c>
      <c r="G53" s="57" t="n">
        <f aca="false">Recapitulatif!H55*Recapitulatif!$J$4+Recapitulatif!K55*Recapitulatif!$M$4+Recapitulatif!N55*Recapitulatif!$P$4+Recapitulatif!Q55*Recapitulatif!$S$4+Recapitulatif!T55*Recapitulatif!$V$4+Recapitulatif!W55*Recapitulatif!$Y$4+Recapitulatif!Z55*Recapitulatif!$AB$4+Recapitulatif!AC55*Recapitulatif!$AE$4+Recapitulatif!AF55*Recapitulatif!$AH$4+Recapitulatif!AI55*Recapitulatif!$AK$4+Recapitulatif!AL55*Recapitulatif!$AN$4+Recapitulatif!AO55*Recapitulatif!$AQ$4+Recapitulatif!AR55*Recapitulatif!$AT$4+Recapitulatif!AU55*Recapitulatif!$AW$4+Recapitulatif!AX55*Recapitulatif!$AZ$4+Recapitulatif!BA55*Recapitulatif!$BC$4+Recapitulatif!BD55*Recapitulatif!$BF$4+Recapitulatif!BG55*Recapitulatif!$BI$4+Recapitulatif!BJ55*Recapitulatif!$BL$4+Recapitulatif!BM55*Recapitulatif!$BO$4+Recapitulatif!BP55*Recapitulatif!$BR$4</f>
        <v>2</v>
      </c>
      <c r="H53" s="57" t="n">
        <f aca="false">ROUNDUP(G53/E53,0)</f>
        <v>2</v>
      </c>
      <c r="I53" s="58" t="n">
        <f aca="false">H53*F53</f>
        <v>9.7</v>
      </c>
    </row>
    <row collapsed="false" customFormat="false" customHeight="false" hidden="false" ht="14" outlineLevel="0" r="54">
      <c r="A54" s="61" t="s">
        <v>145</v>
      </c>
      <c r="B54" s="24" t="n">
        <v>9321276</v>
      </c>
      <c r="C54" s="25" t="s">
        <v>146</v>
      </c>
      <c r="D54" s="19" t="s">
        <v>147</v>
      </c>
      <c r="E54" s="16" t="n">
        <v>1</v>
      </c>
      <c r="F54" s="33" t="n">
        <v>8.29</v>
      </c>
      <c r="G54" s="57" t="n">
        <f aca="false">Recapitulatif!H56*Recapitulatif!$J$4+Recapitulatif!K56*Recapitulatif!$M$4+Recapitulatif!N56*Recapitulatif!$P$4+Recapitulatif!Q56*Recapitulatif!$S$4+Recapitulatif!T56*Recapitulatif!$V$4+Recapitulatif!W56*Recapitulatif!$Y$4+Recapitulatif!Z56*Recapitulatif!$AB$4+Recapitulatif!AC56*Recapitulatif!$AE$4+Recapitulatif!AF56*Recapitulatif!$AH$4+Recapitulatif!AI56*Recapitulatif!$AK$4+Recapitulatif!AL56*Recapitulatif!$AN$4+Recapitulatif!AO56*Recapitulatif!$AQ$4+Recapitulatif!AR56*Recapitulatif!$AT$4+Recapitulatif!AU56*Recapitulatif!$AW$4+Recapitulatif!AX56*Recapitulatif!$AZ$4+Recapitulatif!BA56*Recapitulatif!$BC$4+Recapitulatif!BD56*Recapitulatif!$BF$4+Recapitulatif!BG56*Recapitulatif!$BI$4+Recapitulatif!BJ56*Recapitulatif!$BL$4+Recapitulatif!BM56*Recapitulatif!$BO$4+Recapitulatif!BP56*Recapitulatif!$BR$4</f>
        <v>20</v>
      </c>
      <c r="H54" s="57" t="n">
        <f aca="false">ROUNDUP(G54/E54,0)</f>
        <v>20</v>
      </c>
      <c r="I54" s="58" t="n">
        <f aca="false">H54*F54</f>
        <v>165.8</v>
      </c>
    </row>
    <row collapsed="false" customFormat="false" customHeight="false" hidden="false" ht="14" outlineLevel="0" r="55">
      <c r="A55" s="61" t="s">
        <v>148</v>
      </c>
      <c r="B55" s="24" t="n">
        <v>9321373</v>
      </c>
      <c r="C55" s="25" t="s">
        <v>149</v>
      </c>
      <c r="D55" s="18" t="s">
        <v>150</v>
      </c>
      <c r="E55" s="16" t="n">
        <v>1</v>
      </c>
      <c r="F55" s="33" t="n">
        <v>6.97</v>
      </c>
      <c r="G55" s="57" t="n">
        <f aca="false">Recapitulatif!H57*Recapitulatif!$J$4+Recapitulatif!K57*Recapitulatif!$M$4+Recapitulatif!N57*Recapitulatif!$P$4+Recapitulatif!Q57*Recapitulatif!$S$4+Recapitulatif!T57*Recapitulatif!$V$4+Recapitulatif!W57*Recapitulatif!$Y$4+Recapitulatif!Z57*Recapitulatif!$AB$4+Recapitulatif!AC57*Recapitulatif!$AE$4+Recapitulatif!AF57*Recapitulatif!$AH$4+Recapitulatif!AI57*Recapitulatif!$AK$4+Recapitulatif!AL57*Recapitulatif!$AN$4+Recapitulatif!AO57*Recapitulatif!$AQ$4+Recapitulatif!AR57*Recapitulatif!$AT$4+Recapitulatif!AU57*Recapitulatif!$AW$4+Recapitulatif!AX57*Recapitulatif!$AZ$4+Recapitulatif!BA57*Recapitulatif!$BC$4+Recapitulatif!BD57*Recapitulatif!$BF$4+Recapitulatif!BG57*Recapitulatif!$BI$4+Recapitulatif!BJ57*Recapitulatif!$BL$4+Recapitulatif!BM57*Recapitulatif!$BO$4+Recapitulatif!BP57*Recapitulatif!$BR$4</f>
        <v>4</v>
      </c>
      <c r="H55" s="57" t="n">
        <f aca="false">ROUNDUP(G55/E55,0)</f>
        <v>4</v>
      </c>
      <c r="I55" s="58" t="n">
        <f aca="false">H55*F55</f>
        <v>27.88</v>
      </c>
    </row>
    <row collapsed="false" customFormat="false" customHeight="false" hidden="false" ht="14" outlineLevel="0" r="56">
      <c r="A56" s="55" t="s">
        <v>151</v>
      </c>
      <c r="B56" s="17" t="n">
        <v>9755560</v>
      </c>
      <c r="C56" s="18" t="s">
        <v>152</v>
      </c>
      <c r="D56" s="19" t="n">
        <v>4069</v>
      </c>
      <c r="E56" s="16" t="n">
        <v>1</v>
      </c>
      <c r="F56" s="33" t="n">
        <v>0.71</v>
      </c>
      <c r="G56" s="57" t="n">
        <f aca="false">Recapitulatif!H58*Recapitulatif!$J$4+Recapitulatif!K58*Recapitulatif!$M$4+Recapitulatif!N58*Recapitulatif!$P$4+Recapitulatif!Q58*Recapitulatif!$S$4+Recapitulatif!T58*Recapitulatif!$V$4+Recapitulatif!W58*Recapitulatif!$Y$4+Recapitulatif!Z58*Recapitulatif!$AB$4+Recapitulatif!AC58*Recapitulatif!$AE$4+Recapitulatif!AF58*Recapitulatif!$AH$4+Recapitulatif!AI58*Recapitulatif!$AK$4+Recapitulatif!AL58*Recapitulatif!$AN$4+Recapitulatif!AO58*Recapitulatif!$AQ$4+Recapitulatif!AR58*Recapitulatif!$AT$4+Recapitulatif!AU58*Recapitulatif!$AW$4+Recapitulatif!AX58*Recapitulatif!$AZ$4+Recapitulatif!BA58*Recapitulatif!$BC$4+Recapitulatif!BD58*Recapitulatif!$BF$4+Recapitulatif!BG58*Recapitulatif!$BI$4+Recapitulatif!BJ58*Recapitulatif!$BL$4+Recapitulatif!BM58*Recapitulatif!$BO$4+Recapitulatif!BP58*Recapitulatif!$BR$4</f>
        <v>2</v>
      </c>
      <c r="H56" s="57" t="n">
        <f aca="false">ROUNDUP(G56/E56,0)</f>
        <v>2</v>
      </c>
      <c r="I56" s="58" t="n">
        <f aca="false">H56*F56</f>
        <v>1.42</v>
      </c>
    </row>
    <row collapsed="false" customFormat="false" customHeight="false" hidden="false" ht="14" outlineLevel="0" r="57">
      <c r="A57" s="55" t="s">
        <v>153</v>
      </c>
      <c r="B57" s="17" t="n">
        <v>1739899</v>
      </c>
      <c r="C57" s="18" t="s">
        <v>154</v>
      </c>
      <c r="D57" s="19" t="n">
        <v>4001</v>
      </c>
      <c r="E57" s="16" t="n">
        <v>1</v>
      </c>
      <c r="F57" s="33" t="n">
        <v>0.28</v>
      </c>
      <c r="G57" s="57" t="n">
        <f aca="false">Recapitulatif!H59*Recapitulatif!$J$4+Recapitulatif!K59*Recapitulatif!$M$4+Recapitulatif!N59*Recapitulatif!$P$4+Recapitulatif!Q59*Recapitulatif!$S$4+Recapitulatif!T59*Recapitulatif!$V$4+Recapitulatif!W59*Recapitulatif!$Y$4+Recapitulatif!Z59*Recapitulatif!$AB$4+Recapitulatif!AC59*Recapitulatif!$AE$4+Recapitulatif!AF59*Recapitulatif!$AH$4+Recapitulatif!AI59*Recapitulatif!$AK$4+Recapitulatif!AL59*Recapitulatif!$AN$4+Recapitulatif!AO59*Recapitulatif!$AQ$4+Recapitulatif!AR59*Recapitulatif!$AT$4+Recapitulatif!AU59*Recapitulatif!$AW$4+Recapitulatif!AX59*Recapitulatif!$AZ$4+Recapitulatif!BA59*Recapitulatif!$BC$4+Recapitulatif!BD59*Recapitulatif!$BF$4+Recapitulatif!BG59*Recapitulatif!$BI$4+Recapitulatif!BJ59*Recapitulatif!$BL$4+Recapitulatif!BM59*Recapitulatif!$BO$4+Recapitulatif!BP59*Recapitulatif!$BR$4</f>
        <v>2</v>
      </c>
      <c r="H57" s="57" t="n">
        <f aca="false">ROUNDUP(G57/E57,0)</f>
        <v>2</v>
      </c>
      <c r="I57" s="58" t="n">
        <f aca="false">H57*F57</f>
        <v>0.56</v>
      </c>
    </row>
    <row collapsed="false" customFormat="false" customHeight="false" hidden="false" ht="14" outlineLevel="0" r="58">
      <c r="A58" s="55" t="s">
        <v>155</v>
      </c>
      <c r="B58" s="17" t="n">
        <v>1689852</v>
      </c>
      <c r="C58" s="17" t="s">
        <v>156</v>
      </c>
      <c r="D58" s="19" t="s">
        <v>157</v>
      </c>
      <c r="E58" s="26" t="n">
        <v>1</v>
      </c>
      <c r="F58" s="36" t="n">
        <v>1.25</v>
      </c>
      <c r="G58" s="57" t="n">
        <f aca="false">Recapitulatif!H60*Recapitulatif!$J$4+Recapitulatif!K60*Recapitulatif!$M$4+Recapitulatif!N60*Recapitulatif!$P$4+Recapitulatif!Q60*Recapitulatif!$S$4+Recapitulatif!T60*Recapitulatif!$V$4+Recapitulatif!W60*Recapitulatif!$Y$4+Recapitulatif!Z60*Recapitulatif!$AB$4+Recapitulatif!AC60*Recapitulatif!$AE$4+Recapitulatif!AF60*Recapitulatif!$AH$4+Recapitulatif!AI60*Recapitulatif!$AK$4+Recapitulatif!AL60*Recapitulatif!$AN$4+Recapitulatif!AO60*Recapitulatif!$AQ$4+Recapitulatif!AR60*Recapitulatif!$AT$4+Recapitulatif!AU60*Recapitulatif!$AW$4+Recapitulatif!AX60*Recapitulatif!$AZ$4+Recapitulatif!BA60*Recapitulatif!$BC$4+Recapitulatif!BD60*Recapitulatif!$BF$4+Recapitulatif!BG60*Recapitulatif!$BI$4+Recapitulatif!BJ60*Recapitulatif!$BL$4+Recapitulatif!BM60*Recapitulatif!$BO$4+Recapitulatif!BP60*Recapitulatif!$BR$4</f>
        <v>6</v>
      </c>
      <c r="H58" s="57" t="n">
        <f aca="false">ROUNDUP(G58/E58,0)</f>
        <v>6</v>
      </c>
      <c r="I58" s="58" t="n">
        <f aca="false">H58*F58</f>
        <v>7.5</v>
      </c>
    </row>
    <row collapsed="false" customFormat="false" customHeight="false" hidden="false" ht="14" outlineLevel="0" r="59">
      <c r="A59" s="61" t="s">
        <v>158</v>
      </c>
      <c r="B59" s="24" t="n">
        <v>1611856</v>
      </c>
      <c r="C59" s="25" t="s">
        <v>159</v>
      </c>
      <c r="D59" s="19" t="s">
        <v>160</v>
      </c>
      <c r="E59" s="16" t="n">
        <v>1</v>
      </c>
      <c r="F59" s="33" t="n">
        <v>0.4</v>
      </c>
      <c r="G59" s="57" t="n">
        <f aca="false">Recapitulatif!H61*Recapitulatif!$J$4+Recapitulatif!K61*Recapitulatif!$M$4+Recapitulatif!N61*Recapitulatif!$P$4+Recapitulatif!Q61*Recapitulatif!$S$4+Recapitulatif!T61*Recapitulatif!$V$4+Recapitulatif!W61*Recapitulatif!$Y$4+Recapitulatif!Z61*Recapitulatif!$AB$4+Recapitulatif!AC61*Recapitulatif!$AE$4+Recapitulatif!AF61*Recapitulatif!$AH$4+Recapitulatif!AI61*Recapitulatif!$AK$4+Recapitulatif!AL61*Recapitulatif!$AN$4+Recapitulatif!AO61*Recapitulatif!$AQ$4+Recapitulatif!AR61*Recapitulatif!$AT$4+Recapitulatif!AU61*Recapitulatif!$AW$4+Recapitulatif!AX61*Recapitulatif!$AZ$4+Recapitulatif!BA61*Recapitulatif!$BC$4+Recapitulatif!BD61*Recapitulatif!$BF$4+Recapitulatif!BG61*Recapitulatif!$BI$4+Recapitulatif!BJ61*Recapitulatif!$BL$4+Recapitulatif!BM61*Recapitulatif!$BO$4+Recapitulatif!BP61*Recapitulatif!$BR$4</f>
        <v>24</v>
      </c>
      <c r="H59" s="57" t="n">
        <f aca="false">ROUNDUP(G59/E59,0)</f>
        <v>24</v>
      </c>
      <c r="I59" s="58" t="n">
        <f aca="false">H59*F59</f>
        <v>9.6</v>
      </c>
    </row>
    <row collapsed="false" customFormat="false" customHeight="false" hidden="false" ht="14" outlineLevel="0" r="60">
      <c r="A60" s="24" t="s">
        <v>161</v>
      </c>
      <c r="B60" s="27"/>
      <c r="C60" s="28"/>
      <c r="D60" s="18"/>
      <c r="E60" s="26" t="n">
        <v>1</v>
      </c>
      <c r="F60" s="33" t="n">
        <v>0</v>
      </c>
      <c r="G60" s="57" t="n">
        <f aca="false">Recapitulatif!H62*Recapitulatif!$J$4+Recapitulatif!K62*Recapitulatif!$M$4+Recapitulatif!N62*Recapitulatif!$P$4+Recapitulatif!Q62*Recapitulatif!$S$4+Recapitulatif!T62*Recapitulatif!$V$4+Recapitulatif!W62*Recapitulatif!$Y$4+Recapitulatif!Z62*Recapitulatif!$AB$4+Recapitulatif!AC62*Recapitulatif!$AE$4+Recapitulatif!AF62*Recapitulatif!$AH$4+Recapitulatif!AI62*Recapitulatif!$AK$4+Recapitulatif!AL62*Recapitulatif!$AN$4+Recapitulatif!AO62*Recapitulatif!$AQ$4+Recapitulatif!AR62*Recapitulatif!$AT$4+Recapitulatif!AU62*Recapitulatif!$AW$4+Recapitulatif!AX62*Recapitulatif!$AZ$4+Recapitulatif!BA62*Recapitulatif!$BC$4+Recapitulatif!BD62*Recapitulatif!$BF$4+Recapitulatif!BG62*Recapitulatif!$BI$4+Recapitulatif!BJ62*Recapitulatif!$BL$4+Recapitulatif!BM62*Recapitulatif!$BO$4+Recapitulatif!BP62*Recapitulatif!$BR$4</f>
        <v>6</v>
      </c>
      <c r="H60" s="57" t="n">
        <f aca="false">ROUNDUP(G60/E60,0)</f>
        <v>6</v>
      </c>
      <c r="I60" s="58" t="n">
        <f aca="false">H60*F60</f>
        <v>0</v>
      </c>
    </row>
    <row collapsed="false" customFormat="false" customHeight="false" hidden="false" ht="14" outlineLevel="0" r="61">
      <c r="A61" s="66" t="s">
        <v>162</v>
      </c>
      <c r="B61" s="17" t="n">
        <v>9341773</v>
      </c>
      <c r="C61" s="18" t="s">
        <v>163</v>
      </c>
      <c r="D61" s="19" t="n">
        <v>33</v>
      </c>
      <c r="E61" s="16" t="n">
        <v>50</v>
      </c>
      <c r="F61" s="33" t="n">
        <f aca="false">50*0.042</f>
        <v>2.1</v>
      </c>
      <c r="G61" s="57" t="n">
        <f aca="false">Recapitulatif!H63*Recapitulatif!$J$4+Recapitulatif!K63*Recapitulatif!$M$4+Recapitulatif!N63*Recapitulatif!$P$4+Recapitulatif!Q63*Recapitulatif!$S$4+Recapitulatif!T63*Recapitulatif!$V$4+Recapitulatif!W63*Recapitulatif!$Y$4+Recapitulatif!Z63*Recapitulatif!$AB$4+Recapitulatif!AC63*Recapitulatif!$AE$4+Recapitulatif!AF63*Recapitulatif!$AH$4+Recapitulatif!AI63*Recapitulatif!$AK$4+Recapitulatif!AL63*Recapitulatif!$AN$4+Recapitulatif!AO63*Recapitulatif!$AQ$4+Recapitulatif!AR63*Recapitulatif!$AT$4+Recapitulatif!AU63*Recapitulatif!$AW$4+Recapitulatif!AX63*Recapitulatif!$AZ$4+Recapitulatif!BA63*Recapitulatif!$BC$4+Recapitulatif!BD63*Recapitulatif!$BF$4+Recapitulatif!BG63*Recapitulatif!$BI$4+Recapitulatif!BJ63*Recapitulatif!$BL$4+Recapitulatif!BM63*Recapitulatif!$BO$4+Recapitulatif!BP63*Recapitulatif!$BR$4</f>
        <v>2</v>
      </c>
      <c r="H61" s="57" t="n">
        <f aca="false">ROUNDUP(G61/E61,0)</f>
        <v>1</v>
      </c>
      <c r="I61" s="58" t="n">
        <f aca="false">H61*F61</f>
        <v>2.1</v>
      </c>
    </row>
    <row collapsed="false" customFormat="false" customHeight="false" hidden="false" ht="14" outlineLevel="0" r="62">
      <c r="A62" s="55" t="s">
        <v>162</v>
      </c>
      <c r="B62" s="18" t="n">
        <v>1652641</v>
      </c>
      <c r="C62" s="32" t="s">
        <v>164</v>
      </c>
      <c r="D62" s="19" t="n">
        <v>100</v>
      </c>
      <c r="E62" s="16" t="n">
        <v>1</v>
      </c>
      <c r="F62" s="36" t="n">
        <v>0.098</v>
      </c>
      <c r="G62" s="57" t="n">
        <f aca="false">Recapitulatif!H64*Recapitulatif!$J$4+Recapitulatif!K64*Recapitulatif!$M$4+Recapitulatif!N64*Recapitulatif!$P$4+Recapitulatif!Q64*Recapitulatif!$S$4+Recapitulatif!T64*Recapitulatif!$V$4+Recapitulatif!W64*Recapitulatif!$Y$4+Recapitulatif!Z64*Recapitulatif!$AB$4+Recapitulatif!AC64*Recapitulatif!$AE$4+Recapitulatif!AF64*Recapitulatif!$AH$4+Recapitulatif!AI64*Recapitulatif!$AK$4+Recapitulatif!AL64*Recapitulatif!$AN$4+Recapitulatif!AO64*Recapitulatif!$AQ$4+Recapitulatif!AR64*Recapitulatif!$AT$4+Recapitulatif!AU64*Recapitulatif!$AW$4+Recapitulatif!AX64*Recapitulatif!$AZ$4+Recapitulatif!BA64*Recapitulatif!$BC$4+Recapitulatif!BD64*Recapitulatif!$BF$4+Recapitulatif!BG64*Recapitulatif!$BI$4+Recapitulatif!BJ64*Recapitulatif!$BL$4+Recapitulatif!BM64*Recapitulatif!$BO$4+Recapitulatif!BP64*Recapitulatif!$BR$4</f>
        <v>54</v>
      </c>
      <c r="H62" s="57" t="n">
        <f aca="false">ROUNDUP(G62/E62,0)</f>
        <v>54</v>
      </c>
      <c r="I62" s="58" t="n">
        <f aca="false">H62*F62</f>
        <v>5.292</v>
      </c>
    </row>
    <row collapsed="false" customFormat="false" customHeight="false" hidden="false" ht="14" outlineLevel="0" r="63">
      <c r="A63" s="18" t="s">
        <v>162</v>
      </c>
      <c r="B63" s="18" t="n">
        <v>9339299</v>
      </c>
      <c r="C63" s="0" t="s">
        <v>165</v>
      </c>
      <c r="D63" s="19" t="n">
        <v>220</v>
      </c>
      <c r="E63" s="16" t="n">
        <v>50</v>
      </c>
      <c r="F63" s="36" t="n">
        <v>1.2</v>
      </c>
      <c r="G63" s="57" t="n">
        <f aca="false">Recapitulatif!H65*Recapitulatif!$J$4+Recapitulatif!K65*Recapitulatif!$M$4+Recapitulatif!N65*Recapitulatif!$P$4+Recapitulatif!Q65*Recapitulatif!$S$4+Recapitulatif!T65*Recapitulatif!$V$4+Recapitulatif!W65*Recapitulatif!$Y$4+Recapitulatif!Z65*Recapitulatif!$AB$4+Recapitulatif!AC65*Recapitulatif!$AE$4+Recapitulatif!AF65*Recapitulatif!$AH$4+Recapitulatif!AI65*Recapitulatif!$AK$4+Recapitulatif!AL65*Recapitulatif!$AN$4+Recapitulatif!AO65*Recapitulatif!$AQ$4+Recapitulatif!AR65*Recapitulatif!$AT$4+Recapitulatif!AU65*Recapitulatif!$AW$4+Recapitulatif!AX65*Recapitulatif!$AZ$4+Recapitulatif!BA65*Recapitulatif!$BC$4+Recapitulatif!BD65*Recapitulatif!$BF$4+Recapitulatif!BG65*Recapitulatif!$BI$4+Recapitulatif!BJ65*Recapitulatif!$BL$4+Recapitulatif!BM65*Recapitulatif!$BO$4+Recapitulatif!BP65*Recapitulatif!$BR$4</f>
        <v>6</v>
      </c>
      <c r="H63" s="57" t="n">
        <f aca="false">ROUNDUP(G63/E63,0)</f>
        <v>1</v>
      </c>
      <c r="I63" s="58" t="n">
        <f aca="false">H63*F63</f>
        <v>1.2</v>
      </c>
    </row>
    <row collapsed="false" customFormat="false" customHeight="false" hidden="false" ht="14" outlineLevel="0" r="64">
      <c r="A64" s="18" t="s">
        <v>162</v>
      </c>
      <c r="B64" s="18" t="n">
        <v>9339418</v>
      </c>
      <c r="C64" s="0" t="s">
        <v>166</v>
      </c>
      <c r="D64" s="19" t="n">
        <v>330</v>
      </c>
      <c r="E64" s="16" t="n">
        <v>50</v>
      </c>
      <c r="F64" s="36" t="n">
        <v>1.2</v>
      </c>
      <c r="G64" s="57" t="n">
        <f aca="false">Recapitulatif!H66*Recapitulatif!$J$4+Recapitulatif!K66*Recapitulatif!$M$4+Recapitulatif!N66*Recapitulatif!$P$4+Recapitulatif!Q66*Recapitulatif!$S$4+Recapitulatif!T66*Recapitulatif!$V$4+Recapitulatif!W66*Recapitulatif!$Y$4+Recapitulatif!Z66*Recapitulatif!$AB$4+Recapitulatif!AC66*Recapitulatif!$AE$4+Recapitulatif!AF66*Recapitulatif!$AH$4+Recapitulatif!AI66*Recapitulatif!$AK$4+Recapitulatif!AL66*Recapitulatif!$AN$4+Recapitulatif!AO66*Recapitulatif!$AQ$4+Recapitulatif!AR66*Recapitulatif!$AT$4+Recapitulatif!AU66*Recapitulatif!$AW$4+Recapitulatif!AX66*Recapitulatif!$AZ$4+Recapitulatif!BA66*Recapitulatif!$BC$4+Recapitulatif!BD66*Recapitulatif!$BF$4+Recapitulatif!BG66*Recapitulatif!$BI$4+Recapitulatif!BJ66*Recapitulatif!$BL$4+Recapitulatif!BM66*Recapitulatif!$BO$4+Recapitulatif!BP66*Recapitulatif!$BR$4</f>
        <v>8</v>
      </c>
      <c r="H64" s="57" t="n">
        <f aca="false">ROUNDUP(G64/E64,0)</f>
        <v>1</v>
      </c>
      <c r="I64" s="58" t="n">
        <f aca="false">H64*F64</f>
        <v>1.2</v>
      </c>
    </row>
    <row collapsed="false" customFormat="false" customHeight="false" hidden="false" ht="14" outlineLevel="0" r="65">
      <c r="A65" s="18" t="s">
        <v>162</v>
      </c>
      <c r="B65" s="18" t="n">
        <v>9341790</v>
      </c>
      <c r="C65" s="0" t="s">
        <v>167</v>
      </c>
      <c r="D65" s="19" t="n">
        <v>360</v>
      </c>
      <c r="E65" s="16" t="n">
        <v>50</v>
      </c>
      <c r="F65" s="36" t="n">
        <f aca="false">0.019*50</f>
        <v>0.95</v>
      </c>
      <c r="G65" s="57" t="n">
        <f aca="false">Recapitulatif!H67*Recapitulatif!$J$4+Recapitulatif!K67*Recapitulatif!$M$4+Recapitulatif!N67*Recapitulatif!$P$4+Recapitulatif!Q67*Recapitulatif!$S$4+Recapitulatif!T67*Recapitulatif!$V$4+Recapitulatif!W67*Recapitulatif!$Y$4+Recapitulatif!Z67*Recapitulatif!$AB$4+Recapitulatif!AC67*Recapitulatif!$AE$4+Recapitulatif!AF67*Recapitulatif!$AH$4+Recapitulatif!AI67*Recapitulatif!$AK$4+Recapitulatif!AL67*Recapitulatif!$AN$4+Recapitulatif!AO67*Recapitulatif!$AQ$4+Recapitulatif!AR67*Recapitulatif!$AT$4+Recapitulatif!AU67*Recapitulatif!$AW$4+Recapitulatif!AX67*Recapitulatif!$AZ$4+Recapitulatif!BA67*Recapitulatif!$BC$4+Recapitulatif!BD67*Recapitulatif!$BF$4+Recapitulatif!BG67*Recapitulatif!$BI$4+Recapitulatif!BJ67*Recapitulatif!$BL$4+Recapitulatif!BM67*Recapitulatif!$BO$4+Recapitulatif!BP67*Recapitulatif!$BR$4</f>
        <v>8</v>
      </c>
      <c r="H65" s="57" t="n">
        <f aca="false">ROUNDUP(G65/E65,0)</f>
        <v>1</v>
      </c>
      <c r="I65" s="58" t="n">
        <f aca="false">H65*F65</f>
        <v>0.95</v>
      </c>
    </row>
    <row collapsed="false" customFormat="false" customHeight="false" hidden="false" ht="14" outlineLevel="0" r="66">
      <c r="A66" s="65" t="s">
        <v>162</v>
      </c>
      <c r="B66" s="18" t="n">
        <v>9342001</v>
      </c>
      <c r="C66" s="16" t="s">
        <v>168</v>
      </c>
      <c r="D66" s="19" t="n">
        <v>510</v>
      </c>
      <c r="E66" s="26" t="n">
        <v>50</v>
      </c>
      <c r="F66" s="36" t="n">
        <f aca="false">50*0.042</f>
        <v>2.1</v>
      </c>
      <c r="G66" s="57" t="n">
        <f aca="false">Recapitulatif!H68*Recapitulatif!$J$4+Recapitulatif!K68*Recapitulatif!$M$4+Recapitulatif!N68*Recapitulatif!$P$4+Recapitulatif!Q68*Recapitulatif!$S$4+Recapitulatif!T68*Recapitulatif!$V$4+Recapitulatif!W68*Recapitulatif!$Y$4+Recapitulatif!Z68*Recapitulatif!$AB$4+Recapitulatif!AC68*Recapitulatif!$AE$4+Recapitulatif!AF68*Recapitulatif!$AH$4+Recapitulatif!AI68*Recapitulatif!$AK$4+Recapitulatif!AL68*Recapitulatif!$AN$4+Recapitulatif!AO68*Recapitulatif!$AQ$4+Recapitulatif!AR68*Recapitulatif!$AT$4+Recapitulatif!AU68*Recapitulatif!$AW$4+Recapitulatif!AX68*Recapitulatif!$AZ$4+Recapitulatif!BA68*Recapitulatif!$BC$4+Recapitulatif!BD68*Recapitulatif!$BF$4+Recapitulatif!BG68*Recapitulatif!$BI$4+Recapitulatif!BJ68*Recapitulatif!$BL$4+Recapitulatif!BM68*Recapitulatif!$BO$4+Recapitulatif!BP68*Recapitulatif!$BR$4</f>
        <v>18</v>
      </c>
      <c r="H66" s="57" t="n">
        <f aca="false">ROUNDUP(G66/E66,0)</f>
        <v>1</v>
      </c>
      <c r="I66" s="58" t="n">
        <f aca="false">H66*F66</f>
        <v>2.1</v>
      </c>
    </row>
    <row collapsed="false" customFormat="false" customHeight="false" hidden="false" ht="14" outlineLevel="0" r="67">
      <c r="A67" s="67" t="s">
        <v>162</v>
      </c>
      <c r="B67" s="18" t="n">
        <v>1652663</v>
      </c>
      <c r="C67" s="32" t="s">
        <v>169</v>
      </c>
      <c r="D67" s="19" t="s">
        <v>170</v>
      </c>
      <c r="E67" s="16" t="n">
        <v>1</v>
      </c>
      <c r="F67" s="36" t="n">
        <v>0.083</v>
      </c>
      <c r="G67" s="57" t="n">
        <f aca="false">Recapitulatif!H69*Recapitulatif!$J$4+Recapitulatif!K69*Recapitulatif!$M$4+Recapitulatif!N69*Recapitulatif!$P$4+Recapitulatif!Q69*Recapitulatif!$S$4+Recapitulatif!T69*Recapitulatif!$V$4+Recapitulatif!W69*Recapitulatif!$Y$4+Recapitulatif!Z69*Recapitulatif!$AB$4+Recapitulatif!AC69*Recapitulatif!$AE$4+Recapitulatif!AF69*Recapitulatif!$AH$4+Recapitulatif!AI69*Recapitulatif!$AK$4+Recapitulatif!AL69*Recapitulatif!$AN$4+Recapitulatif!AO69*Recapitulatif!$AQ$4+Recapitulatif!AR69*Recapitulatif!$AT$4+Recapitulatif!AU69*Recapitulatif!$AW$4+Recapitulatif!AX69*Recapitulatif!$AZ$4+Recapitulatif!BA69*Recapitulatif!$BC$4+Recapitulatif!BD69*Recapitulatif!$BF$4+Recapitulatif!BG69*Recapitulatif!$BI$4+Recapitulatif!BJ69*Recapitulatif!$BL$4+Recapitulatif!BM69*Recapitulatif!$BO$4+Recapitulatif!BP69*Recapitulatif!$BR$4</f>
        <v>54</v>
      </c>
      <c r="H67" s="57" t="n">
        <f aca="false">ROUNDUP(G67/E67,0)</f>
        <v>54</v>
      </c>
      <c r="I67" s="58" t="n">
        <f aca="false">H67*F67</f>
        <v>4.482</v>
      </c>
    </row>
    <row collapsed="false" customFormat="false" customHeight="false" hidden="false" ht="14" outlineLevel="0" r="68">
      <c r="A68" s="18" t="s">
        <v>162</v>
      </c>
      <c r="B68" s="18" t="n">
        <v>1754850</v>
      </c>
      <c r="C68" s="0" t="s">
        <v>171</v>
      </c>
      <c r="D68" s="19" t="s">
        <v>172</v>
      </c>
      <c r="E68" s="16" t="n">
        <v>1</v>
      </c>
      <c r="F68" s="36" t="n">
        <v>5.78</v>
      </c>
      <c r="G68" s="57" t="n">
        <f aca="false">Recapitulatif!H70*Recapitulatif!$J$4+Recapitulatif!K70*Recapitulatif!$M$4+Recapitulatif!N70*Recapitulatif!$P$4+Recapitulatif!Q70*Recapitulatif!$S$4+Recapitulatif!T70*Recapitulatif!$V$4+Recapitulatif!W70*Recapitulatif!$Y$4+Recapitulatif!Z70*Recapitulatif!$AB$4+Recapitulatif!AC70*Recapitulatif!$AE$4+Recapitulatif!AF70*Recapitulatif!$AH$4+Recapitulatif!AI70*Recapitulatif!$AK$4+Recapitulatif!AL70*Recapitulatif!$AN$4+Recapitulatif!AO70*Recapitulatif!$AQ$4+Recapitulatif!AR70*Recapitulatif!$AT$4+Recapitulatif!AU70*Recapitulatif!$AW$4+Recapitulatif!AX70*Recapitulatif!$AZ$4+Recapitulatif!BA70*Recapitulatif!$BC$4+Recapitulatif!BD70*Recapitulatif!$BF$4+Recapitulatif!BG70*Recapitulatif!$BI$4+Recapitulatif!BJ70*Recapitulatif!$BL$4+Recapitulatif!BM70*Recapitulatif!$BO$4+Recapitulatif!BP70*Recapitulatif!$BR$4</f>
        <v>28</v>
      </c>
      <c r="H68" s="57" t="n">
        <f aca="false">ROUNDUP(G68/E68,0)</f>
        <v>28</v>
      </c>
      <c r="I68" s="58" t="n">
        <f aca="false">H68*F68</f>
        <v>161.84</v>
      </c>
    </row>
    <row collapsed="false" customFormat="false" customHeight="false" hidden="false" ht="14" outlineLevel="0" r="69">
      <c r="A69" s="68" t="s">
        <v>162</v>
      </c>
      <c r="B69" s="18" t="n">
        <v>9341110</v>
      </c>
      <c r="C69" s="32" t="s">
        <v>173</v>
      </c>
      <c r="D69" s="19" t="s">
        <v>157</v>
      </c>
      <c r="E69" s="16" t="n">
        <v>50</v>
      </c>
      <c r="F69" s="33" t="n">
        <f aca="false">0.042*50</f>
        <v>2.1</v>
      </c>
      <c r="G69" s="57" t="n">
        <f aca="false">Recapitulatif!H71*Recapitulatif!$J$4+Recapitulatif!K71*Recapitulatif!$M$4+Recapitulatif!N71*Recapitulatif!$P$4+Recapitulatif!Q71*Recapitulatif!$S$4+Recapitulatif!T71*Recapitulatif!$V$4+Recapitulatif!W71*Recapitulatif!$Y$4+Recapitulatif!Z71*Recapitulatif!$AB$4+Recapitulatif!AC71*Recapitulatif!$AE$4+Recapitulatif!AF71*Recapitulatif!$AH$4+Recapitulatif!AI71*Recapitulatif!$AK$4+Recapitulatif!AL71*Recapitulatif!$AN$4+Recapitulatif!AO71*Recapitulatif!$AQ$4+Recapitulatif!AR71*Recapitulatif!$AT$4+Recapitulatif!AU71*Recapitulatif!$AW$4+Recapitulatif!AX71*Recapitulatif!$AZ$4+Recapitulatif!BA71*Recapitulatif!$BC$4+Recapitulatif!BD71*Recapitulatif!$BF$4+Recapitulatif!BG71*Recapitulatif!$BI$4+Recapitulatif!BJ71*Recapitulatif!$BL$4+Recapitulatif!BM71*Recapitulatif!$BO$4+Recapitulatif!BP71*Recapitulatif!$BR$4</f>
        <v>34</v>
      </c>
      <c r="H69" s="57" t="n">
        <f aca="false">ROUNDUP(G69/E69,0)</f>
        <v>1</v>
      </c>
      <c r="I69" s="58" t="n">
        <f aca="false">H69*F69</f>
        <v>2.1</v>
      </c>
    </row>
    <row collapsed="false" customFormat="false" customHeight="false" hidden="false" ht="14" outlineLevel="0" r="70">
      <c r="A70" s="18" t="s">
        <v>162</v>
      </c>
      <c r="B70" s="18" t="n">
        <v>9339191</v>
      </c>
      <c r="C70" s="0" t="s">
        <v>174</v>
      </c>
      <c r="D70" s="19" t="s">
        <v>175</v>
      </c>
      <c r="E70" s="26" t="n">
        <v>50</v>
      </c>
      <c r="F70" s="36" t="n">
        <f aca="false">0.024*50</f>
        <v>1.2</v>
      </c>
      <c r="G70" s="57" t="n">
        <f aca="false">Recapitulatif!H72*Recapitulatif!$J$4+Recapitulatif!K72*Recapitulatif!$M$4+Recapitulatif!N72*Recapitulatif!$P$4+Recapitulatif!Q72*Recapitulatif!$S$4+Recapitulatif!T72*Recapitulatif!$V$4+Recapitulatif!W72*Recapitulatif!$Y$4+Recapitulatif!Z72*Recapitulatif!$AB$4+Recapitulatif!AC72*Recapitulatif!$AE$4+Recapitulatif!AF72*Recapitulatif!$AH$4+Recapitulatif!AI72*Recapitulatif!$AK$4+Recapitulatif!AL72*Recapitulatif!$AN$4+Recapitulatif!AO72*Recapitulatif!$AQ$4+Recapitulatif!AR72*Recapitulatif!$AT$4+Recapitulatif!AU72*Recapitulatif!$AW$4+Recapitulatif!AX72*Recapitulatif!$AZ$4+Recapitulatif!BA72*Recapitulatif!$BC$4+Recapitulatif!BD72*Recapitulatif!$BF$4+Recapitulatif!BG72*Recapitulatif!$BI$4+Recapitulatif!BJ72*Recapitulatif!$BL$4+Recapitulatif!BM72*Recapitulatif!$BO$4+Recapitulatif!BP72*Recapitulatif!$BR$4</f>
        <v>6</v>
      </c>
      <c r="H70" s="57" t="n">
        <f aca="false">ROUNDUP(G70/E70,0)</f>
        <v>1</v>
      </c>
      <c r="I70" s="58" t="n">
        <f aca="false">H70*F70</f>
        <v>1.2</v>
      </c>
    </row>
    <row collapsed="false" customFormat="false" customHeight="false" hidden="false" ht="14" outlineLevel="0" r="71">
      <c r="A71" s="68" t="s">
        <v>162</v>
      </c>
      <c r="B71" s="18" t="n">
        <v>9341498</v>
      </c>
      <c r="C71" s="32" t="s">
        <v>176</v>
      </c>
      <c r="D71" s="19" t="s">
        <v>177</v>
      </c>
      <c r="E71" s="16" t="n">
        <v>50</v>
      </c>
      <c r="F71" s="33" t="n">
        <f aca="false">0.042*50</f>
        <v>2.1</v>
      </c>
      <c r="G71" s="57" t="n">
        <f aca="false">Recapitulatif!H73*Recapitulatif!$J$4+Recapitulatif!K73*Recapitulatif!$M$4+Recapitulatif!N73*Recapitulatif!$P$4+Recapitulatif!Q73*Recapitulatif!$S$4+Recapitulatif!T73*Recapitulatif!$V$4+Recapitulatif!W73*Recapitulatif!$Y$4+Recapitulatif!Z73*Recapitulatif!$AB$4+Recapitulatif!AC73*Recapitulatif!$AE$4+Recapitulatif!AF73*Recapitulatif!$AH$4+Recapitulatif!AI73*Recapitulatif!$AK$4+Recapitulatif!AL73*Recapitulatif!$AN$4+Recapitulatif!AO73*Recapitulatif!$AQ$4+Recapitulatif!AR73*Recapitulatif!$AT$4+Recapitulatif!AU73*Recapitulatif!$AW$4+Recapitulatif!AX73*Recapitulatif!$AZ$4+Recapitulatif!BA73*Recapitulatif!$BC$4+Recapitulatif!BD73*Recapitulatif!$BF$4+Recapitulatif!BG73*Recapitulatif!$BI$4+Recapitulatif!BJ73*Recapitulatif!$BL$4+Recapitulatif!BM73*Recapitulatif!$BO$4+Recapitulatif!BP73*Recapitulatif!$BR$4</f>
        <v>4</v>
      </c>
      <c r="H71" s="57" t="n">
        <f aca="false">ROUNDUP(G71/E71,0)</f>
        <v>1</v>
      </c>
      <c r="I71" s="58" t="n">
        <f aca="false">H71*F71</f>
        <v>2.1</v>
      </c>
    </row>
    <row collapsed="false" customFormat="false" customHeight="false" hidden="false" ht="14" outlineLevel="0" r="72">
      <c r="A72" s="65" t="s">
        <v>162</v>
      </c>
      <c r="B72" s="18" t="n">
        <v>9339558</v>
      </c>
      <c r="C72" s="16" t="s">
        <v>178</v>
      </c>
      <c r="D72" s="19" t="s">
        <v>179</v>
      </c>
      <c r="E72" s="26" t="n">
        <v>50</v>
      </c>
      <c r="F72" s="33" t="n">
        <f aca="false">0.024*50</f>
        <v>1.2</v>
      </c>
      <c r="G72" s="57" t="n">
        <f aca="false">Recapitulatif!H74*Recapitulatif!$J$4+Recapitulatif!K74*Recapitulatif!$M$4+Recapitulatif!N74*Recapitulatif!$P$4+Recapitulatif!Q74*Recapitulatif!$S$4+Recapitulatif!T74*Recapitulatif!$V$4+Recapitulatif!W74*Recapitulatif!$Y$4+Recapitulatif!Z74*Recapitulatif!$AB$4+Recapitulatif!AC74*Recapitulatif!$AE$4+Recapitulatif!AF74*Recapitulatif!$AH$4+Recapitulatif!AI74*Recapitulatif!$AK$4+Recapitulatif!AL74*Recapitulatif!$AN$4+Recapitulatif!AO74*Recapitulatif!$AQ$4+Recapitulatif!AR74*Recapitulatif!$AT$4+Recapitulatif!AU74*Recapitulatif!$AW$4+Recapitulatif!AX74*Recapitulatif!$AZ$4+Recapitulatif!BA74*Recapitulatif!$BC$4+Recapitulatif!BD74*Recapitulatif!$BF$4+Recapitulatif!BG74*Recapitulatif!$BI$4+Recapitulatif!BJ74*Recapitulatif!$BL$4+Recapitulatif!BM74*Recapitulatif!$BO$4+Recapitulatif!BP74*Recapitulatif!$BR$4</f>
        <v>24</v>
      </c>
      <c r="H72" s="57" t="n">
        <f aca="false">ROUNDUP(G72/E72,0)</f>
        <v>1</v>
      </c>
      <c r="I72" s="58" t="n">
        <f aca="false">H72*F72</f>
        <v>1.2</v>
      </c>
    </row>
    <row collapsed="false" customFormat="false" customHeight="false" hidden="false" ht="14" outlineLevel="0" r="73">
      <c r="A73" s="37" t="s">
        <v>180</v>
      </c>
      <c r="B73" s="18" t="n">
        <v>1738703</v>
      </c>
      <c r="C73" s="0" t="s">
        <v>181</v>
      </c>
      <c r="D73" s="19" t="s">
        <v>182</v>
      </c>
      <c r="E73" s="16" t="n">
        <v>10</v>
      </c>
      <c r="F73" s="36" t="n">
        <v>2</v>
      </c>
      <c r="G73" s="57" t="n">
        <f aca="false">Recapitulatif!H75*Recapitulatif!$J$4+Recapitulatif!K75*Recapitulatif!$M$4+Recapitulatif!N75*Recapitulatif!$P$4+Recapitulatif!Q75*Recapitulatif!$S$4+Recapitulatif!T75*Recapitulatif!$V$4+Recapitulatif!W75*Recapitulatif!$Y$4+Recapitulatif!Z75*Recapitulatif!$AB$4+Recapitulatif!AC75*Recapitulatif!$AE$4+Recapitulatif!AF75*Recapitulatif!$AH$4+Recapitulatif!AI75*Recapitulatif!$AK$4+Recapitulatif!AL75*Recapitulatif!$AN$4+Recapitulatif!AO75*Recapitulatif!$AQ$4+Recapitulatif!AR75*Recapitulatif!$AT$4+Recapitulatif!AU75*Recapitulatif!$AW$4+Recapitulatif!AX75*Recapitulatif!$AZ$4+Recapitulatif!BA75*Recapitulatif!$BC$4+Recapitulatif!BD75*Recapitulatif!$BF$4+Recapitulatif!BG75*Recapitulatif!$BI$4+Recapitulatif!BJ75*Recapitulatif!$BL$4+Recapitulatif!BM75*Recapitulatif!$BO$4+Recapitulatif!BP75*Recapitulatif!$BR$4</f>
        <v>4</v>
      </c>
      <c r="H73" s="57" t="n">
        <f aca="false">ROUNDUP(G73/E73,0)</f>
        <v>1</v>
      </c>
      <c r="I73" s="58" t="n">
        <f aca="false">H73*F73</f>
        <v>2</v>
      </c>
    </row>
    <row collapsed="false" customFormat="false" customHeight="false" hidden="false" ht="14" outlineLevel="0" r="74">
      <c r="A74" s="18" t="s">
        <v>180</v>
      </c>
      <c r="B74" s="18" t="n">
        <v>1738708</v>
      </c>
      <c r="C74" s="0" t="s">
        <v>183</v>
      </c>
      <c r="D74" s="19" t="s">
        <v>184</v>
      </c>
      <c r="E74" s="16" t="n">
        <v>10</v>
      </c>
      <c r="F74" s="36" t="n">
        <v>2</v>
      </c>
      <c r="G74" s="57" t="n">
        <f aca="false">Recapitulatif!H76*Recapitulatif!$J$4+Recapitulatif!K76*Recapitulatif!$M$4+Recapitulatif!N76*Recapitulatif!$P$4+Recapitulatif!Q76*Recapitulatif!$S$4+Recapitulatif!T76*Recapitulatif!$V$4+Recapitulatif!W76*Recapitulatif!$Y$4+Recapitulatif!Z76*Recapitulatif!$AB$4+Recapitulatif!AC76*Recapitulatif!$AE$4+Recapitulatif!AF76*Recapitulatif!$AH$4+Recapitulatif!AI76*Recapitulatif!$AK$4+Recapitulatif!AL76*Recapitulatif!$AN$4+Recapitulatif!AO76*Recapitulatif!$AQ$4+Recapitulatif!AR76*Recapitulatif!$AT$4+Recapitulatif!AU76*Recapitulatif!$AW$4+Recapitulatif!AX76*Recapitulatif!$AZ$4+Recapitulatif!BA76*Recapitulatif!$BC$4+Recapitulatif!BD76*Recapitulatif!$BF$4+Recapitulatif!BG76*Recapitulatif!$BI$4+Recapitulatif!BJ76*Recapitulatif!$BL$4+Recapitulatif!BM76*Recapitulatif!$BO$4+Recapitulatif!BP76*Recapitulatif!$BR$4</f>
        <v>4</v>
      </c>
      <c r="H74" s="57" t="n">
        <f aca="false">ROUNDUP(G74/E74,0)</f>
        <v>1</v>
      </c>
      <c r="I74" s="58" t="n">
        <f aca="false">H74*F74</f>
        <v>2</v>
      </c>
    </row>
    <row collapsed="false" customFormat="false" customHeight="false" hidden="false" ht="14" outlineLevel="0" r="75">
      <c r="A75" s="37" t="s">
        <v>185</v>
      </c>
      <c r="B75" s="18" t="n">
        <v>1103837</v>
      </c>
      <c r="C75" s="32" t="s">
        <v>186</v>
      </c>
      <c r="D75" s="18" t="s">
        <v>187</v>
      </c>
      <c r="E75" s="26" t="n">
        <v>17</v>
      </c>
      <c r="F75" s="33" t="n">
        <v>4.85</v>
      </c>
      <c r="G75" s="57" t="n">
        <f aca="false">Recapitulatif!H77*Recapitulatif!$J$4+Recapitulatif!K77*Recapitulatif!$M$4+Recapitulatif!N77*Recapitulatif!$P$4+Recapitulatif!Q77*Recapitulatif!$S$4+Recapitulatif!T77*Recapitulatif!$V$4+Recapitulatif!W77*Recapitulatif!$Y$4+Recapitulatif!Z77*Recapitulatif!$AB$4+Recapitulatif!AC77*Recapitulatif!$AE$4+Recapitulatif!AF77*Recapitulatif!$AH$4+Recapitulatif!AI77*Recapitulatif!$AK$4+Recapitulatif!AL77*Recapitulatif!$AN$4+Recapitulatif!AO77*Recapitulatif!$AQ$4+Recapitulatif!AR77*Recapitulatif!$AT$4+Recapitulatif!AU77*Recapitulatif!$AW$4+Recapitulatif!AX77*Recapitulatif!$AZ$4+Recapitulatif!BA77*Recapitulatif!$BC$4+Recapitulatif!BD77*Recapitulatif!$BF$4+Recapitulatif!BG77*Recapitulatif!$BI$4+Recapitulatif!BJ77*Recapitulatif!$BL$4+Recapitulatif!BM77*Recapitulatif!$BO$4+Recapitulatif!BP77*Recapitulatif!$BR$4</f>
        <v>24</v>
      </c>
      <c r="H75" s="57" t="n">
        <f aca="false">ROUNDUP(G75/E75,0)</f>
        <v>2</v>
      </c>
      <c r="I75" s="58" t="n">
        <f aca="false">H75*F75</f>
        <v>9.7</v>
      </c>
    </row>
    <row collapsed="false" customFormat="false" customHeight="false" hidden="false" ht="14" outlineLevel="0" r="76">
      <c r="A76" s="65" t="s">
        <v>188</v>
      </c>
      <c r="B76" s="18" t="n">
        <v>1103855</v>
      </c>
      <c r="C76" s="32" t="s">
        <v>189</v>
      </c>
      <c r="D76" s="18" t="s">
        <v>190</v>
      </c>
      <c r="E76" s="26" t="n">
        <v>5</v>
      </c>
      <c r="F76" s="33" t="n">
        <f aca="false">5*2.27</f>
        <v>11.35</v>
      </c>
      <c r="G76" s="57" t="n">
        <f aca="false">Recapitulatif!H78*Recapitulatif!$J$4+Recapitulatif!K78*Recapitulatif!$M$4+Recapitulatif!N78*Recapitulatif!$P$4+Recapitulatif!Q78*Recapitulatif!$S$4+Recapitulatif!T78*Recapitulatif!$V$4+Recapitulatif!W78*Recapitulatif!$Y$4+Recapitulatif!Z78*Recapitulatif!$AB$4+Recapitulatif!AC78*Recapitulatif!$AE$4+Recapitulatif!AF78*Recapitulatif!$AH$4+Recapitulatif!AI78*Recapitulatif!$AK$4+Recapitulatif!AL78*Recapitulatif!$AN$4+Recapitulatif!AO78*Recapitulatif!$AQ$4+Recapitulatif!AR78*Recapitulatif!$AT$4+Recapitulatif!AU78*Recapitulatif!$AW$4+Recapitulatif!AX78*Recapitulatif!$AZ$4+Recapitulatif!BA78*Recapitulatif!$BC$4+Recapitulatif!BD78*Recapitulatif!$BF$4+Recapitulatif!BG78*Recapitulatif!$BI$4+Recapitulatif!BJ78*Recapitulatif!$BL$4+Recapitulatif!BM78*Recapitulatif!$BO$4+Recapitulatif!BP78*Recapitulatif!$BR$4</f>
        <v>4</v>
      </c>
      <c r="H76" s="57" t="n">
        <f aca="false">ROUNDUP(G76/E76,0)</f>
        <v>1</v>
      </c>
      <c r="I76" s="58" t="n">
        <f aca="false">H76*F76</f>
        <v>11.35</v>
      </c>
    </row>
    <row collapsed="false" customFormat="false" customHeight="false" hidden="false" ht="14" outlineLevel="0" r="77">
      <c r="A77" s="17" t="s">
        <v>191</v>
      </c>
      <c r="B77" s="18"/>
      <c r="C77" s="32"/>
      <c r="D77" s="18"/>
      <c r="E77" s="26" t="n">
        <v>1</v>
      </c>
      <c r="F77" s="33" t="n">
        <v>0</v>
      </c>
      <c r="G77" s="57" t="n">
        <f aca="false">Recapitulatif!H79*Recapitulatif!$J$4+Recapitulatif!K79*Recapitulatif!$M$4+Recapitulatif!N79*Recapitulatif!$P$4+Recapitulatif!Q79*Recapitulatif!$S$4+Recapitulatif!T79*Recapitulatif!$V$4+Recapitulatif!W79*Recapitulatif!$Y$4+Recapitulatif!Z79*Recapitulatif!$AB$4+Recapitulatif!AC79*Recapitulatif!$AE$4+Recapitulatif!AF79*Recapitulatif!$AH$4+Recapitulatif!AI79*Recapitulatif!$AK$4+Recapitulatif!AL79*Recapitulatif!$AN$4+Recapitulatif!AO79*Recapitulatif!$AQ$4+Recapitulatif!AR79*Recapitulatif!$AT$4+Recapitulatif!AU79*Recapitulatif!$AW$4+Recapitulatif!AX79*Recapitulatif!$AZ$4+Recapitulatif!BA79*Recapitulatif!$BC$4+Recapitulatif!BD79*Recapitulatif!$BF$4+Recapitulatif!BG79*Recapitulatif!$BI$4+Recapitulatif!BJ79*Recapitulatif!$BL$4+Recapitulatif!BM79*Recapitulatif!$BO$4+Recapitulatif!BP79*Recapitulatif!$BR$4</f>
        <v>0</v>
      </c>
      <c r="H77" s="57" t="n">
        <f aca="false">ROUNDUP(G77/E77,0)</f>
        <v>0</v>
      </c>
      <c r="I77" s="58" t="n">
        <f aca="false">H77*F77</f>
        <v>0</v>
      </c>
    </row>
    <row collapsed="false" customFormat="false" customHeight="false" hidden="false" ht="14" outlineLevel="0" r="78">
      <c r="A78" s="55" t="s">
        <v>192</v>
      </c>
      <c r="B78" s="18" t="n">
        <v>1077344</v>
      </c>
      <c r="C78" s="18" t="s">
        <v>193</v>
      </c>
      <c r="D78" s="18" t="s">
        <v>194</v>
      </c>
      <c r="E78" s="26" t="n">
        <v>1</v>
      </c>
      <c r="F78" s="33" t="n">
        <v>0.66</v>
      </c>
      <c r="G78" s="57" t="n">
        <f aca="false">Recapitulatif!H80*Recapitulatif!$J$4+Recapitulatif!K80*Recapitulatif!$M$4+Recapitulatif!N80*Recapitulatif!$P$4+Recapitulatif!Q80*Recapitulatif!$S$4+Recapitulatif!T80*Recapitulatif!$V$4+Recapitulatif!W80*Recapitulatif!$Y$4+Recapitulatif!Z80*Recapitulatif!$AB$4+Recapitulatif!AC80*Recapitulatif!$AE$4+Recapitulatif!AF80*Recapitulatif!$AH$4+Recapitulatif!AI80*Recapitulatif!$AK$4+Recapitulatif!AL80*Recapitulatif!$AN$4+Recapitulatif!AO80*Recapitulatif!$AQ$4+Recapitulatif!AR80*Recapitulatif!$AT$4+Recapitulatif!AU80*Recapitulatif!$AW$4+Recapitulatif!AX80*Recapitulatif!$AZ$4+Recapitulatif!BA80*Recapitulatif!$BC$4+Recapitulatif!BD80*Recapitulatif!$BF$4+Recapitulatif!BG80*Recapitulatif!$BI$4+Recapitulatif!BJ80*Recapitulatif!$BL$4+Recapitulatif!BM80*Recapitulatif!$BO$4+Recapitulatif!BP80*Recapitulatif!$BR$4</f>
        <v>24</v>
      </c>
      <c r="H78" s="57" t="n">
        <f aca="false">ROUNDUP(G78/E78,0)</f>
        <v>24</v>
      </c>
      <c r="I78" s="58" t="n">
        <f aca="false">H78*F78</f>
        <v>15.84</v>
      </c>
    </row>
    <row collapsed="false" customFormat="false" customHeight="false" hidden="false" ht="14" outlineLevel="0" r="79">
      <c r="A79" s="55" t="s">
        <v>195</v>
      </c>
      <c r="B79" s="38" t="n">
        <v>1284269</v>
      </c>
      <c r="C79" s="37" t="s">
        <v>196</v>
      </c>
      <c r="D79" s="37" t="s">
        <v>197</v>
      </c>
      <c r="E79" s="16" t="n">
        <v>1</v>
      </c>
      <c r="F79" s="33" t="n">
        <v>46.7</v>
      </c>
      <c r="G79" s="57" t="n">
        <f aca="false">Recapitulatif!H81*Recapitulatif!$J$4+Recapitulatif!K81*Recapitulatif!$M$4+Recapitulatif!N81*Recapitulatif!$P$4+Recapitulatif!Q81*Recapitulatif!$S$4+Recapitulatif!T81*Recapitulatif!$V$4+Recapitulatif!W81*Recapitulatif!$Y$4+Recapitulatif!Z81*Recapitulatif!$AB$4+Recapitulatif!AC81*Recapitulatif!$AE$4+Recapitulatif!AF81*Recapitulatif!$AH$4+Recapitulatif!AI81*Recapitulatif!$AK$4+Recapitulatif!AL81*Recapitulatif!$AN$4+Recapitulatif!AO81*Recapitulatif!$AQ$4+Recapitulatif!AR81*Recapitulatif!$AT$4+Recapitulatif!AU81*Recapitulatif!$AW$4+Recapitulatif!AX81*Recapitulatif!$AZ$4+Recapitulatif!BA81*Recapitulatif!$BC$4+Recapitulatif!BD81*Recapitulatif!$BF$4+Recapitulatif!BG81*Recapitulatif!$BI$4+Recapitulatif!BJ81*Recapitulatif!$BL$4+Recapitulatif!BM81*Recapitulatif!$BO$4+Recapitulatif!BP81*Recapitulatif!$BR$4</f>
        <v>2</v>
      </c>
      <c r="H79" s="57" t="n">
        <f aca="false">ROUNDUP(G79/E79,0)</f>
        <v>2</v>
      </c>
      <c r="I79" s="58" t="n">
        <f aca="false">H79*F79</f>
        <v>93.4</v>
      </c>
    </row>
    <row collapsed="false" customFormat="false" customHeight="false" hidden="false" ht="14" outlineLevel="0" r="80">
      <c r="A80" s="55" t="s">
        <v>198</v>
      </c>
      <c r="B80" s="38" t="n">
        <v>1205017</v>
      </c>
      <c r="C80" s="37" t="s">
        <v>199</v>
      </c>
      <c r="D80" s="37" t="s">
        <v>199</v>
      </c>
      <c r="E80" s="16" t="n">
        <v>1</v>
      </c>
      <c r="F80" s="33" t="n">
        <v>22.4</v>
      </c>
      <c r="G80" s="57" t="n">
        <f aca="false">Recapitulatif!H82*Recapitulatif!$J$4+Recapitulatif!K82*Recapitulatif!$M$4+Recapitulatif!N82*Recapitulatif!$P$4+Recapitulatif!Q82*Recapitulatif!$S$4+Recapitulatif!T82*Recapitulatif!$V$4+Recapitulatif!W82*Recapitulatif!$Y$4+Recapitulatif!Z82*Recapitulatif!$AB$4+Recapitulatif!AC82*Recapitulatif!$AE$4+Recapitulatif!AF82*Recapitulatif!$AH$4+Recapitulatif!AI82*Recapitulatif!$AK$4+Recapitulatif!AL82*Recapitulatif!$AN$4+Recapitulatif!AO82*Recapitulatif!$AQ$4+Recapitulatif!AR82*Recapitulatif!$AT$4+Recapitulatif!AU82*Recapitulatif!$AW$4+Recapitulatif!AX82*Recapitulatif!$AZ$4+Recapitulatif!BA82*Recapitulatif!$BC$4+Recapitulatif!BD82*Recapitulatif!$BF$4+Recapitulatif!BG82*Recapitulatif!$BI$4+Recapitulatif!BJ82*Recapitulatif!$BL$4+Recapitulatif!BM82*Recapitulatif!$BO$4+Recapitulatif!BP82*Recapitulatif!$BR$4</f>
        <v>4</v>
      </c>
      <c r="H80" s="57" t="n">
        <f aca="false">ROUNDUP(G80/E80,0)</f>
        <v>4</v>
      </c>
      <c r="I80" s="58" t="n">
        <f aca="false">H80*F80</f>
        <v>89.6</v>
      </c>
    </row>
    <row collapsed="false" customFormat="false" customHeight="false" hidden="false" ht="14" outlineLevel="0" r="81">
      <c r="A81" s="61" t="s">
        <v>200</v>
      </c>
      <c r="B81" s="24" t="n">
        <v>1439745</v>
      </c>
      <c r="C81" s="25" t="s">
        <v>201</v>
      </c>
      <c r="D81" s="19" t="s">
        <v>202</v>
      </c>
      <c r="E81" s="16" t="n">
        <v>1</v>
      </c>
      <c r="F81" s="33" t="n">
        <v>1.6</v>
      </c>
      <c r="G81" s="57" t="n">
        <f aca="false">Recapitulatif!H83*Recapitulatif!$J$4+Recapitulatif!K83*Recapitulatif!$M$4+Recapitulatif!N83*Recapitulatif!$P$4+Recapitulatif!Q83*Recapitulatif!$S$4+Recapitulatif!T83*Recapitulatif!$V$4+Recapitulatif!W83*Recapitulatif!$Y$4+Recapitulatif!Z83*Recapitulatif!$AB$4+Recapitulatif!AC83*Recapitulatif!$AE$4+Recapitulatif!AF83*Recapitulatif!$AH$4+Recapitulatif!AI83*Recapitulatif!$AK$4+Recapitulatif!AL83*Recapitulatif!$AN$4+Recapitulatif!AO83*Recapitulatif!$AQ$4+Recapitulatif!AR83*Recapitulatif!$AT$4+Recapitulatif!AU83*Recapitulatif!$AW$4+Recapitulatif!AX83*Recapitulatif!$AZ$4+Recapitulatif!BA83*Recapitulatif!$BC$4+Recapitulatif!BD83*Recapitulatif!$BF$4+Recapitulatif!BG83*Recapitulatif!$BI$4+Recapitulatif!BJ83*Recapitulatif!$BL$4+Recapitulatif!BM83*Recapitulatif!$BO$4+Recapitulatif!BP83*Recapitulatif!$BR$4</f>
        <v>24</v>
      </c>
      <c r="H81" s="57" t="n">
        <f aca="false">ROUNDUP(G81/E81,0)</f>
        <v>24</v>
      </c>
      <c r="I81" s="58" t="n">
        <f aca="false">H81*F81</f>
        <v>38.4</v>
      </c>
    </row>
    <row collapsed="false" customFormat="false" customHeight="false" hidden="false" ht="14" outlineLevel="0" r="82">
      <c r="A82" s="17" t="s">
        <v>203</v>
      </c>
      <c r="B82" s="17" t="n">
        <v>1268655</v>
      </c>
      <c r="C82" s="18" t="s">
        <v>204</v>
      </c>
      <c r="D82" s="18" t="s">
        <v>205</v>
      </c>
      <c r="E82" s="16" t="n">
        <v>1</v>
      </c>
      <c r="F82" s="33" t="n">
        <v>0.29</v>
      </c>
      <c r="G82" s="57" t="n">
        <f aca="false">Recapitulatif!H84*Recapitulatif!$J$4+Recapitulatif!K84*Recapitulatif!$M$4+Recapitulatif!N84*Recapitulatif!$P$4+Recapitulatif!Q84*Recapitulatif!$S$4+Recapitulatif!T84*Recapitulatif!$V$4+Recapitulatif!W84*Recapitulatif!$Y$4+Recapitulatif!Z84*Recapitulatif!$AB$4+Recapitulatif!AC84*Recapitulatif!$AE$4+Recapitulatif!AF84*Recapitulatif!$AH$4+Recapitulatif!AI84*Recapitulatif!$AK$4+Recapitulatif!AL84*Recapitulatif!$AN$4+Recapitulatif!AO84*Recapitulatif!$AQ$4+Recapitulatif!AR84*Recapitulatif!$AT$4+Recapitulatif!AU84*Recapitulatif!$AW$4+Recapitulatif!AX84*Recapitulatif!$AZ$4+Recapitulatif!BA84*Recapitulatif!$BC$4+Recapitulatif!BD84*Recapitulatif!$BF$4+Recapitulatif!BG84*Recapitulatif!$BI$4+Recapitulatif!BJ84*Recapitulatif!$BL$4+Recapitulatif!BM84*Recapitulatif!$BO$4+Recapitulatif!BP84*Recapitulatif!$BR$4</f>
        <v>6</v>
      </c>
      <c r="H82" s="57" t="n">
        <f aca="false">ROUNDUP(G82/E82,0)</f>
        <v>6</v>
      </c>
      <c r="I82" s="58" t="n">
        <f aca="false">H82*F82</f>
        <v>1.74</v>
      </c>
    </row>
    <row collapsed="false" customFormat="false" customHeight="false" hidden="false" ht="14" outlineLevel="0" r="83">
      <c r="A83" s="69" t="s">
        <v>206</v>
      </c>
      <c r="B83" s="18" t="n">
        <v>1877102</v>
      </c>
      <c r="C83" s="32" t="s">
        <v>207</v>
      </c>
      <c r="D83" s="32" t="s">
        <v>134</v>
      </c>
      <c r="E83" s="17" t="n">
        <v>100</v>
      </c>
      <c r="F83" s="33" t="n">
        <v>28.6</v>
      </c>
      <c r="G83" s="26" t="n">
        <v>1</v>
      </c>
      <c r="H83" s="26" t="n">
        <v>1</v>
      </c>
      <c r="I83" s="58" t="n">
        <f aca="false">H83*F83</f>
        <v>28.6</v>
      </c>
    </row>
    <row collapsed="false" customFormat="false" customHeight="false" hidden="false" ht="14" outlineLevel="0" r="84">
      <c r="A84" s="70" t="s">
        <v>208</v>
      </c>
      <c r="B84" s="41" t="n">
        <v>1420015</v>
      </c>
      <c r="C84" s="40" t="s">
        <v>209</v>
      </c>
      <c r="D84" s="42" t="s">
        <v>134</v>
      </c>
      <c r="E84" s="43" t="n">
        <v>100</v>
      </c>
      <c r="F84" s="44" t="n">
        <v>3.79</v>
      </c>
      <c r="G84" s="26" t="n">
        <v>1</v>
      </c>
      <c r="H84" s="26" t="n">
        <v>1</v>
      </c>
      <c r="I84" s="58" t="n">
        <f aca="false">H84*F84</f>
        <v>3.79</v>
      </c>
    </row>
    <row collapsed="false" customFormat="false" customHeight="false" hidden="false" ht="14" outlineLevel="0" r="85">
      <c r="F85" s="46" t="s">
        <v>220</v>
      </c>
      <c r="G85" s="57" t="n">
        <f aca="false">SUM(G5:G82)</f>
        <v>1749</v>
      </c>
      <c r="H85" s="57" t="n">
        <f aca="false">SUM(H5:H82)</f>
        <v>1251</v>
      </c>
      <c r="I85" s="58" t="n">
        <f aca="false">SUM(I5:I82)</f>
        <v>3660.406</v>
      </c>
    </row>
  </sheetData>
  <mergeCells count="1">
    <mergeCell ref="A3:F3"/>
  </mergeCells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F26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pane activePane="topLeft" topLeftCell="A1" xSplit="0" ySplit="-1"/>
      <selection activeCell="B24" activeCellId="0" pane="topLeft" sqref="B24"/>
      <selection activeCell="A1" activeCellId="0" pane="bottomLeft" sqref="A1"/>
    </sheetView>
  </sheetViews>
  <cols>
    <col collapsed="false" hidden="false" max="1" min="1" style="0" width="23.7764705882353"/>
    <col collapsed="false" hidden="false" max="2" min="2" style="0" width="14.1843137254902"/>
    <col collapsed="false" hidden="false" max="3" min="3" style="0" width="109.882352941176"/>
    <col collapsed="false" hidden="false" max="1025" min="4" style="0" width="10.6196078431373"/>
  </cols>
  <sheetData>
    <row collapsed="false" customFormat="false" customHeight="false" hidden="false" ht="14" outlineLevel="0" r="3">
      <c r="B3" s="46" t="s">
        <v>221</v>
      </c>
    </row>
    <row collapsed="false" customFormat="false" customHeight="false" hidden="false" ht="14.9" outlineLevel="0" r="4">
      <c r="A4" s="0" t="s">
        <v>222</v>
      </c>
      <c r="B4" s="0" t="s">
        <v>38</v>
      </c>
      <c r="C4" s="0" t="s">
        <v>223</v>
      </c>
      <c r="D4" s="0" t="s">
        <v>224</v>
      </c>
      <c r="E4" s="0" t="s">
        <v>225</v>
      </c>
    </row>
    <row collapsed="false" customFormat="false" customHeight="false" hidden="false" ht="14.9" outlineLevel="0" r="5">
      <c r="A5" s="0" t="s">
        <v>226</v>
      </c>
      <c r="B5" s="0" t="s">
        <v>72</v>
      </c>
      <c r="C5" s="0" t="s">
        <v>227</v>
      </c>
      <c r="D5" s="0" t="n">
        <v>1</v>
      </c>
      <c r="E5" s="71" t="s">
        <v>228</v>
      </c>
    </row>
    <row collapsed="false" customFormat="false" customHeight="false" hidden="false" ht="14.9" outlineLevel="0" r="6">
      <c r="A6" s="0" t="s">
        <v>226</v>
      </c>
      <c r="B6" s="0" t="s">
        <v>68</v>
      </c>
      <c r="C6" s="0" t="s">
        <v>229</v>
      </c>
      <c r="D6" s="0" t="n">
        <v>7</v>
      </c>
      <c r="E6" s="71" t="s">
        <v>230</v>
      </c>
    </row>
    <row collapsed="false" customFormat="false" customHeight="false" hidden="false" ht="14.9" outlineLevel="0" r="7">
      <c r="A7" s="0" t="s">
        <v>226</v>
      </c>
      <c r="B7" s="0" t="s">
        <v>62</v>
      </c>
      <c r="C7" s="72" t="s">
        <v>231</v>
      </c>
      <c r="D7" s="0" t="n">
        <v>8</v>
      </c>
      <c r="E7" s="71" t="s">
        <v>232</v>
      </c>
    </row>
    <row collapsed="false" customFormat="false" customHeight="false" hidden="false" ht="14.9" outlineLevel="0" r="8">
      <c r="A8" s="0" t="s">
        <v>226</v>
      </c>
      <c r="B8" s="0" t="s">
        <v>66</v>
      </c>
      <c r="C8" s="72" t="s">
        <v>233</v>
      </c>
      <c r="D8" s="0" t="n">
        <v>17</v>
      </c>
      <c r="E8" s="71" t="s">
        <v>234</v>
      </c>
    </row>
    <row collapsed="false" customFormat="false" customHeight="false" hidden="false" ht="14" outlineLevel="0" r="9">
      <c r="A9" s="0" t="s">
        <v>235</v>
      </c>
      <c r="B9" s="0" t="s">
        <v>236</v>
      </c>
      <c r="C9" s="0" t="s">
        <v>237</v>
      </c>
      <c r="D9" s="0" t="n">
        <v>2</v>
      </c>
      <c r="E9" s="71" t="n">
        <v>1142515</v>
      </c>
    </row>
    <row collapsed="false" customFormat="false" customHeight="false" hidden="false" ht="14.9" outlineLevel="0" r="10">
      <c r="A10" s="0" t="s">
        <v>238</v>
      </c>
      <c r="B10" s="0" t="s">
        <v>239</v>
      </c>
      <c r="C10" s="72" t="s">
        <v>240</v>
      </c>
      <c r="D10" s="0" t="n">
        <v>9</v>
      </c>
      <c r="E10" s="71" t="s">
        <v>241</v>
      </c>
    </row>
    <row collapsed="false" customFormat="false" customHeight="false" hidden="false" ht="14.9" outlineLevel="0" r="11">
      <c r="A11" s="0" t="s">
        <v>242</v>
      </c>
      <c r="B11" s="0" t="s">
        <v>94</v>
      </c>
      <c r="C11" s="0" t="s">
        <v>243</v>
      </c>
      <c r="D11" s="0" t="n">
        <v>5</v>
      </c>
      <c r="E11" s="71" t="s">
        <v>244</v>
      </c>
    </row>
    <row collapsed="false" customFormat="false" customHeight="false" hidden="false" ht="14.9" outlineLevel="0" r="12">
      <c r="A12" s="0" t="s">
        <v>242</v>
      </c>
      <c r="B12" s="0" t="s">
        <v>245</v>
      </c>
      <c r="C12" s="72" t="s">
        <v>246</v>
      </c>
      <c r="D12" s="0" t="n">
        <v>2</v>
      </c>
      <c r="E12" s="71" t="s">
        <v>247</v>
      </c>
    </row>
    <row collapsed="false" customFormat="false" customHeight="false" hidden="false" ht="14.9" outlineLevel="0" r="13">
      <c r="A13" s="0" t="s">
        <v>242</v>
      </c>
      <c r="B13" s="0" t="s">
        <v>82</v>
      </c>
      <c r="C13" s="72" t="s">
        <v>248</v>
      </c>
      <c r="D13" s="0" t="n">
        <v>10</v>
      </c>
      <c r="E13" s="71" t="s">
        <v>249</v>
      </c>
    </row>
    <row collapsed="false" customFormat="false" customHeight="false" hidden="false" ht="14.9" outlineLevel="0" r="14">
      <c r="A14" s="0" t="s">
        <v>242</v>
      </c>
      <c r="B14" s="0" t="s">
        <v>80</v>
      </c>
      <c r="C14" s="72" t="s">
        <v>250</v>
      </c>
      <c r="D14" s="0" t="n">
        <v>11</v>
      </c>
      <c r="E14" s="71" t="s">
        <v>251</v>
      </c>
    </row>
    <row collapsed="false" customFormat="false" customHeight="false" hidden="false" ht="14.9" outlineLevel="0" r="15">
      <c r="A15" s="0" t="s">
        <v>252</v>
      </c>
      <c r="B15" s="0" t="s">
        <v>253</v>
      </c>
      <c r="C15" s="72" t="s">
        <v>254</v>
      </c>
      <c r="D15" s="0" t="n">
        <v>11</v>
      </c>
      <c r="E15" s="71" t="s">
        <v>255</v>
      </c>
    </row>
    <row collapsed="false" customFormat="false" customHeight="false" hidden="false" ht="14.9" outlineLevel="0" r="16">
      <c r="A16" s="0" t="s">
        <v>252</v>
      </c>
      <c r="B16" s="0" t="s">
        <v>256</v>
      </c>
      <c r="C16" s="72" t="s">
        <v>257</v>
      </c>
      <c r="D16" s="0" t="n">
        <v>25</v>
      </c>
      <c r="E16" s="71" t="s">
        <v>258</v>
      </c>
    </row>
    <row collapsed="false" customFormat="false" customHeight="false" hidden="false" ht="14.9" outlineLevel="0" r="17">
      <c r="A17" s="0" t="s">
        <v>252</v>
      </c>
      <c r="B17" s="0" t="s">
        <v>259</v>
      </c>
      <c r="C17" s="72" t="s">
        <v>260</v>
      </c>
      <c r="D17" s="0" t="n">
        <v>1</v>
      </c>
      <c r="E17" s="71" t="s">
        <v>261</v>
      </c>
    </row>
    <row collapsed="false" customFormat="false" customHeight="false" hidden="false" ht="14.9" outlineLevel="0" r="18">
      <c r="A18" s="0" t="s">
        <v>252</v>
      </c>
      <c r="B18" s="0" t="s">
        <v>262</v>
      </c>
      <c r="C18" s="72" t="s">
        <v>263</v>
      </c>
      <c r="D18" s="0" t="n">
        <v>3</v>
      </c>
      <c r="E18" s="71" t="s">
        <v>264</v>
      </c>
    </row>
    <row collapsed="false" customFormat="false" customHeight="false" hidden="false" ht="14.9" outlineLevel="0" r="19">
      <c r="A19" s="0" t="s">
        <v>252</v>
      </c>
      <c r="B19" s="0" t="s">
        <v>265</v>
      </c>
      <c r="C19" s="72" t="s">
        <v>266</v>
      </c>
      <c r="D19" s="0" t="n">
        <v>2</v>
      </c>
      <c r="E19" s="71" t="s">
        <v>267</v>
      </c>
    </row>
    <row collapsed="false" customFormat="false" customHeight="false" hidden="false" ht="14.9" outlineLevel="0" r="20">
      <c r="A20" s="0" t="s">
        <v>252</v>
      </c>
      <c r="B20" s="0" t="s">
        <v>268</v>
      </c>
      <c r="C20" s="72" t="s">
        <v>269</v>
      </c>
      <c r="D20" s="0" t="n">
        <v>14</v>
      </c>
      <c r="E20" s="71" t="s">
        <v>270</v>
      </c>
      <c r="F20" s="0" t="s">
        <v>271</v>
      </c>
    </row>
    <row collapsed="false" customFormat="false" customHeight="false" hidden="false" ht="14.9" outlineLevel="0" r="21">
      <c r="A21" s="0" t="s">
        <v>252</v>
      </c>
      <c r="B21" s="0" t="s">
        <v>272</v>
      </c>
      <c r="C21" s="72" t="s">
        <v>273</v>
      </c>
      <c r="D21" s="0" t="n">
        <v>3</v>
      </c>
      <c r="E21" s="71" t="s">
        <v>274</v>
      </c>
    </row>
    <row collapsed="false" customFormat="false" customHeight="false" hidden="false" ht="14.9" outlineLevel="0" r="22">
      <c r="A22" s="0" t="s">
        <v>252</v>
      </c>
      <c r="B22" s="0" t="s">
        <v>275</v>
      </c>
      <c r="C22" s="72" t="s">
        <v>276</v>
      </c>
      <c r="D22" s="0" t="n">
        <v>4</v>
      </c>
      <c r="E22" s="71" t="s">
        <v>277</v>
      </c>
    </row>
    <row collapsed="false" customFormat="false" customHeight="false" hidden="false" ht="14.9" outlineLevel="0" r="23">
      <c r="A23" s="0" t="s">
        <v>155</v>
      </c>
      <c r="B23" s="0" t="s">
        <v>157</v>
      </c>
      <c r="C23" s="72" t="s">
        <v>278</v>
      </c>
      <c r="D23" s="0" t="n">
        <v>1</v>
      </c>
      <c r="E23" s="71" t="s">
        <v>279</v>
      </c>
    </row>
    <row collapsed="false" customFormat="false" customHeight="false" hidden="false" ht="14.9" outlineLevel="0" r="24">
      <c r="A24" s="0" t="s">
        <v>280</v>
      </c>
      <c r="B24" s="0" t="s">
        <v>198</v>
      </c>
      <c r="C24" s="72" t="s">
        <v>281</v>
      </c>
      <c r="D24" s="0" t="n">
        <v>1</v>
      </c>
    </row>
    <row collapsed="false" customFormat="false" customHeight="false" hidden="false" ht="14.9" outlineLevel="0" r="25">
      <c r="A25" s="0" t="s">
        <v>282</v>
      </c>
      <c r="B25" s="0" t="s">
        <v>283</v>
      </c>
      <c r="C25" s="72" t="s">
        <v>284</v>
      </c>
      <c r="D25" s="0" t="n">
        <v>6</v>
      </c>
    </row>
    <row collapsed="false" customFormat="false" customHeight="false" hidden="false" ht="14.9" outlineLevel="0" r="26">
      <c r="A26" s="0" t="s">
        <v>282</v>
      </c>
      <c r="B26" s="0" t="s">
        <v>139</v>
      </c>
      <c r="C26" s="72" t="s">
        <v>285</v>
      </c>
      <c r="D26" s="0" t="n">
        <v>1</v>
      </c>
    </row>
  </sheetData>
  <hyperlinks>
    <hyperlink display="8767122 " ref="E5" r:id="rId1"/>
    <hyperlink display="1236677 " ref="E6" r:id="rId2"/>
    <hyperlink display="1834998 " ref="E7" r:id="rId3"/>
    <hyperlink display="1457659 " ref="E8" r:id="rId4"/>
    <hyperlink display="1861447 " ref="E10" r:id="rId5"/>
    <hyperlink display="1756826 " ref="E11" r:id="rId6"/>
    <hyperlink display="1099257 " ref="E12" r:id="rId7"/>
    <hyperlink display="1756762 " ref="E13" r:id="rId8"/>
    <hyperlink display="1360130 " ref="E14" r:id="rId9"/>
    <hyperlink display="1700237 " ref="E15" r:id="rId10"/>
    <hyperlink display="9339043 " ref="E16" r:id="rId11"/>
    <hyperlink display="9339400 " ref="E17" r:id="rId12"/>
    <hyperlink display="9339060 " ref="E18" r:id="rId13"/>
    <hyperlink display="9341498 " ref="E19" r:id="rId14"/>
    <hyperlink display="9342010 " ref="E20" r:id="rId15"/>
    <hyperlink display="9339191 " ref="E21" r:id="rId16"/>
    <hyperlink display="9339418 " ref="E22" r:id="rId17"/>
    <hyperlink display="1689852 " ref="E23" r:id="rId18"/>
  </hyperlinks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4:D20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pane activePane="topLeft" topLeftCell="A1" xSplit="0" ySplit="-1"/>
      <selection activeCell="D20" activeCellId="0" pane="topLeft" sqref="D20"/>
      <selection activeCell="A1" activeCellId="0" pane="bottomLeft" sqref="A1"/>
    </sheetView>
  </sheetViews>
  <cols>
    <col collapsed="false" hidden="false" max="1" min="1" style="0" width="13.4666666666667"/>
    <col collapsed="false" hidden="false" max="2" min="2" style="0" width="21.0588235294118"/>
    <col collapsed="false" hidden="false" max="3" min="3" style="0" width="21.7764705882353"/>
    <col collapsed="false" hidden="false" max="4" min="4" style="0" width="12.4627450980392"/>
    <col collapsed="false" hidden="false" max="1025" min="5" style="0" width="10.6196078431373"/>
  </cols>
  <sheetData>
    <row collapsed="false" customFormat="false" customHeight="false" hidden="false" ht="14" outlineLevel="0" r="4">
      <c r="B4" s="46" t="s">
        <v>286</v>
      </c>
    </row>
    <row collapsed="false" customFormat="false" customHeight="false" hidden="false" ht="14" outlineLevel="0" r="5">
      <c r="A5" s="0" t="s">
        <v>222</v>
      </c>
      <c r="B5" s="0" t="s">
        <v>38</v>
      </c>
      <c r="C5" s="0" t="s">
        <v>287</v>
      </c>
      <c r="D5" s="0" t="s">
        <v>288</v>
      </c>
    </row>
    <row collapsed="false" customFormat="false" customHeight="false" hidden="false" ht="14" outlineLevel="0" r="6">
      <c r="A6" s="0" t="s">
        <v>226</v>
      </c>
      <c r="B6" s="0" t="s">
        <v>62</v>
      </c>
      <c r="C6" s="0" t="s">
        <v>289</v>
      </c>
      <c r="D6" s="0" t="n">
        <v>1</v>
      </c>
    </row>
    <row collapsed="false" customFormat="false" customHeight="false" hidden="false" ht="14" outlineLevel="0" r="7">
      <c r="A7" s="0" t="s">
        <v>226</v>
      </c>
      <c r="B7" s="0" t="s">
        <v>72</v>
      </c>
      <c r="C7" s="0" t="s">
        <v>227</v>
      </c>
      <c r="D7" s="0" t="n">
        <v>1</v>
      </c>
    </row>
    <row collapsed="false" customFormat="false" customHeight="false" hidden="false" ht="14" outlineLevel="0" r="8">
      <c r="A8" s="0" t="s">
        <v>226</v>
      </c>
      <c r="B8" s="0" t="s">
        <v>66</v>
      </c>
      <c r="C8" s="0" t="s">
        <v>290</v>
      </c>
      <c r="D8" s="0" t="n">
        <v>1</v>
      </c>
    </row>
    <row collapsed="false" customFormat="false" customHeight="false" hidden="false" ht="14" outlineLevel="0" r="9">
      <c r="A9" s="0" t="s">
        <v>226</v>
      </c>
      <c r="B9" s="0" t="s">
        <v>64</v>
      </c>
      <c r="C9" s="0" t="s">
        <v>291</v>
      </c>
      <c r="D9" s="0" t="n">
        <v>1</v>
      </c>
    </row>
    <row collapsed="false" customFormat="false" customHeight="false" hidden="false" ht="14" outlineLevel="0" r="10">
      <c r="A10" s="0" t="s">
        <v>226</v>
      </c>
      <c r="B10" s="0" t="s">
        <v>68</v>
      </c>
      <c r="C10" s="0" t="s">
        <v>292</v>
      </c>
      <c r="D10" s="0" t="n">
        <v>1</v>
      </c>
    </row>
    <row collapsed="false" customFormat="false" customHeight="false" hidden="false" ht="14" outlineLevel="0" r="11">
      <c r="A11" s="0" t="s">
        <v>293</v>
      </c>
      <c r="B11" s="0" t="s">
        <v>236</v>
      </c>
      <c r="C11" s="0" t="s">
        <v>237</v>
      </c>
      <c r="D11" s="0" t="n">
        <v>2</v>
      </c>
    </row>
    <row collapsed="false" customFormat="false" customHeight="false" hidden="false" ht="14" outlineLevel="0" r="12">
      <c r="A12" s="0" t="s">
        <v>238</v>
      </c>
      <c r="B12" s="0" t="s">
        <v>294</v>
      </c>
      <c r="C12" s="0" t="s">
        <v>295</v>
      </c>
      <c r="D12" s="0" t="n">
        <v>4</v>
      </c>
    </row>
    <row collapsed="false" customFormat="false" customHeight="false" hidden="false" ht="14" outlineLevel="0" r="13">
      <c r="A13" s="0" t="s">
        <v>242</v>
      </c>
      <c r="B13" s="0" t="s">
        <v>245</v>
      </c>
      <c r="C13" s="0" t="s">
        <v>296</v>
      </c>
      <c r="D13" s="0" t="n">
        <v>2</v>
      </c>
    </row>
    <row collapsed="false" customFormat="false" customHeight="false" hidden="false" ht="14" outlineLevel="0" r="14">
      <c r="A14" s="0" t="s">
        <v>242</v>
      </c>
      <c r="B14" s="0" t="s">
        <v>80</v>
      </c>
      <c r="C14" s="0" t="s">
        <v>297</v>
      </c>
      <c r="D14" s="0" t="n">
        <v>4</v>
      </c>
    </row>
    <row collapsed="false" customFormat="false" customHeight="false" hidden="false" ht="14" outlineLevel="0" r="15">
      <c r="A15" s="0" t="s">
        <v>242</v>
      </c>
      <c r="B15" s="0" t="s">
        <v>82</v>
      </c>
      <c r="C15" s="0" t="s">
        <v>298</v>
      </c>
      <c r="D15" s="0" t="n">
        <v>1</v>
      </c>
    </row>
    <row collapsed="false" customFormat="false" customHeight="false" hidden="false" ht="14" outlineLevel="0" r="16">
      <c r="A16" s="0" t="s">
        <v>252</v>
      </c>
      <c r="B16" s="0" t="s">
        <v>299</v>
      </c>
      <c r="C16" s="0" t="s">
        <v>300</v>
      </c>
      <c r="D16" s="0" t="n">
        <v>2</v>
      </c>
    </row>
    <row collapsed="false" customFormat="false" customHeight="false" hidden="false" ht="14" outlineLevel="0" r="17">
      <c r="A17" s="0" t="s">
        <v>252</v>
      </c>
      <c r="B17" s="0" t="s">
        <v>253</v>
      </c>
      <c r="C17" s="0" t="s">
        <v>301</v>
      </c>
      <c r="D17" s="0" t="n">
        <v>7</v>
      </c>
    </row>
    <row collapsed="false" customFormat="false" customHeight="false" hidden="false" ht="14" outlineLevel="0" r="18">
      <c r="A18" s="0" t="s">
        <v>252</v>
      </c>
      <c r="B18" s="0" t="s">
        <v>302</v>
      </c>
      <c r="C18" s="0" t="s">
        <v>303</v>
      </c>
      <c r="D18" s="0" t="n">
        <v>2</v>
      </c>
    </row>
    <row collapsed="false" customFormat="false" customHeight="false" hidden="false" ht="14" outlineLevel="0" r="19">
      <c r="A19" s="0" t="s">
        <v>304</v>
      </c>
      <c r="B19" s="0" t="s">
        <v>198</v>
      </c>
      <c r="C19" s="0" t="s">
        <v>281</v>
      </c>
      <c r="D19" s="0" t="n">
        <v>1</v>
      </c>
    </row>
    <row collapsed="false" customFormat="false" customHeight="false" hidden="false" ht="14" outlineLevel="0" r="20">
      <c r="A20" s="0" t="s">
        <v>282</v>
      </c>
      <c r="B20" s="0" t="s">
        <v>305</v>
      </c>
      <c r="C20" s="0" t="s">
        <v>306</v>
      </c>
      <c r="D20" s="0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4:D12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pane activePane="topLeft" topLeftCell="A1" xSplit="0" ySplit="-1"/>
      <selection activeCell="E26" activeCellId="0" pane="topLeft" sqref="E26"/>
      <selection activeCell="A1" activeCellId="0" pane="bottomLeft" sqref="A1"/>
    </sheetView>
  </sheetViews>
  <cols>
    <col collapsed="false" hidden="false" max="1" min="1" style="0" width="13.4666666666667"/>
    <col collapsed="false" hidden="false" max="2" min="2" style="0" width="10.6196078431373"/>
    <col collapsed="false" hidden="false" max="3" min="3" style="0" width="13.1803921568627"/>
    <col collapsed="false" hidden="false" max="4" min="4" style="0" width="12.4627450980392"/>
    <col collapsed="false" hidden="false" max="1025" min="5" style="0" width="10.6196078431373"/>
  </cols>
  <sheetData>
    <row collapsed="false" customFormat="false" customHeight="false" hidden="false" ht="14" outlineLevel="0" r="4">
      <c r="B4" s="46" t="s">
        <v>307</v>
      </c>
    </row>
    <row collapsed="false" customFormat="false" customHeight="false" hidden="false" ht="14" outlineLevel="0" r="5">
      <c r="A5" s="0" t="s">
        <v>222</v>
      </c>
      <c r="B5" s="0" t="s">
        <v>38</v>
      </c>
      <c r="C5" s="0" t="s">
        <v>287</v>
      </c>
      <c r="D5" s="0" t="s">
        <v>288</v>
      </c>
    </row>
    <row collapsed="false" customFormat="false" customHeight="false" hidden="false" ht="14" outlineLevel="0" r="6">
      <c r="A6" s="0" t="s">
        <v>226</v>
      </c>
      <c r="B6" s="0" t="s">
        <v>308</v>
      </c>
      <c r="C6" s="0" t="s">
        <v>309</v>
      </c>
      <c r="D6" s="0" t="n">
        <v>1</v>
      </c>
    </row>
    <row collapsed="false" customFormat="false" customHeight="false" hidden="false" ht="14" outlineLevel="0" r="7">
      <c r="A7" s="0" t="s">
        <v>226</v>
      </c>
      <c r="B7" s="0" t="s">
        <v>62</v>
      </c>
      <c r="C7" s="0" t="s">
        <v>227</v>
      </c>
      <c r="D7" s="0" t="n">
        <v>1</v>
      </c>
    </row>
    <row collapsed="false" customFormat="false" customHeight="false" hidden="false" ht="14" outlineLevel="0" r="8">
      <c r="A8" s="0" t="s">
        <v>242</v>
      </c>
      <c r="B8" s="0" t="s">
        <v>80</v>
      </c>
      <c r="C8" s="0" t="s">
        <v>310</v>
      </c>
      <c r="D8" s="0" t="n">
        <v>1</v>
      </c>
    </row>
    <row collapsed="false" customFormat="false" customHeight="false" hidden="false" ht="14" outlineLevel="0" r="9">
      <c r="A9" s="0" t="s">
        <v>242</v>
      </c>
      <c r="B9" s="0" t="s">
        <v>82</v>
      </c>
      <c r="C9" s="0" t="s">
        <v>311</v>
      </c>
      <c r="D9" s="0" t="n">
        <v>1</v>
      </c>
    </row>
    <row collapsed="false" customFormat="false" customHeight="false" hidden="false" ht="14" outlineLevel="0" r="10">
      <c r="A10" s="0" t="s">
        <v>252</v>
      </c>
      <c r="B10" s="0" t="s">
        <v>312</v>
      </c>
      <c r="C10" s="0" t="s">
        <v>313</v>
      </c>
      <c r="D10" s="0" t="n">
        <v>2</v>
      </c>
    </row>
    <row collapsed="false" customFormat="false" customHeight="false" hidden="false" ht="14" outlineLevel="0" r="11">
      <c r="A11" s="0" t="s">
        <v>252</v>
      </c>
      <c r="B11" s="0" t="s">
        <v>314</v>
      </c>
      <c r="C11" s="0" t="s">
        <v>315</v>
      </c>
      <c r="D11" s="0" t="n">
        <v>2</v>
      </c>
    </row>
    <row collapsed="false" customFormat="false" customHeight="false" hidden="false" ht="14" outlineLevel="0" r="12">
      <c r="A12" s="0" t="s">
        <v>137</v>
      </c>
      <c r="B12" s="0" t="s">
        <v>137</v>
      </c>
      <c r="C12" s="0" t="s">
        <v>316</v>
      </c>
      <c r="D12" s="0" t="n">
        <v>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E20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pane activePane="topLeft" topLeftCell="A1" xSplit="0" ySplit="-1"/>
      <selection activeCell="E20" activeCellId="0" pane="topLeft" sqref="E20"/>
      <selection activeCell="A1" activeCellId="0" pane="bottomLeft" sqref="A1"/>
    </sheetView>
  </sheetViews>
  <cols>
    <col collapsed="false" hidden="false" max="1" min="1" style="0" width="10.6196078431373"/>
    <col collapsed="false" hidden="false" max="2" min="2" style="0" width="14.8980392156863"/>
    <col collapsed="false" hidden="false" max="3" min="3" style="0" width="21.9176470588235"/>
    <col collapsed="false" hidden="false" max="4" min="4" style="0" width="25.2078431372549"/>
    <col collapsed="false" hidden="false" max="1025" min="5" style="0" width="10.6196078431373"/>
  </cols>
  <sheetData>
    <row collapsed="false" customFormat="false" customHeight="false" hidden="false" ht="14" outlineLevel="0" r="3">
      <c r="C3" s="46" t="s">
        <v>317</v>
      </c>
    </row>
    <row collapsed="false" customFormat="false" customHeight="false" hidden="false" ht="14" outlineLevel="0" r="4">
      <c r="B4" s="0" t="s">
        <v>222</v>
      </c>
      <c r="C4" s="0" t="s">
        <v>38</v>
      </c>
      <c r="D4" s="0" t="s">
        <v>287</v>
      </c>
      <c r="E4" s="0" t="s">
        <v>288</v>
      </c>
    </row>
    <row collapsed="false" customFormat="false" customHeight="false" hidden="false" ht="14" outlineLevel="0" r="5">
      <c r="B5" s="0" t="s">
        <v>226</v>
      </c>
      <c r="C5" s="0" t="s">
        <v>62</v>
      </c>
      <c r="D5" s="0" t="s">
        <v>318</v>
      </c>
      <c r="E5" s="0" t="n">
        <v>7</v>
      </c>
    </row>
    <row collapsed="false" customFormat="false" customHeight="false" hidden="false" ht="14" outlineLevel="0" r="6">
      <c r="B6" s="0" t="s">
        <v>226</v>
      </c>
      <c r="C6" s="0" t="s">
        <v>68</v>
      </c>
      <c r="D6" s="0" t="s">
        <v>319</v>
      </c>
      <c r="E6" s="0" t="n">
        <v>7</v>
      </c>
    </row>
    <row collapsed="false" customFormat="false" customHeight="false" hidden="false" ht="14" outlineLevel="0" r="7">
      <c r="B7" s="0" t="s">
        <v>226</v>
      </c>
      <c r="C7" s="0" t="s">
        <v>72</v>
      </c>
      <c r="D7" s="0" t="s">
        <v>320</v>
      </c>
      <c r="E7" s="0" t="n">
        <v>1</v>
      </c>
    </row>
    <row collapsed="false" customFormat="false" customHeight="false" hidden="false" ht="14" outlineLevel="0" r="8">
      <c r="B8" s="0" t="s">
        <v>226</v>
      </c>
      <c r="C8" s="0" t="s">
        <v>70</v>
      </c>
      <c r="D8" s="0" t="s">
        <v>321</v>
      </c>
      <c r="E8" s="0" t="n">
        <v>1</v>
      </c>
    </row>
    <row collapsed="false" customFormat="false" customHeight="false" hidden="false" ht="14" outlineLevel="0" r="9">
      <c r="B9" s="0" t="s">
        <v>322</v>
      </c>
      <c r="C9" s="0" t="s">
        <v>323</v>
      </c>
      <c r="D9" s="0" t="s">
        <v>324</v>
      </c>
      <c r="E9" s="0" t="n">
        <v>1</v>
      </c>
    </row>
    <row collapsed="false" customFormat="false" customHeight="false" hidden="false" ht="14" outlineLevel="0" r="10">
      <c r="B10" s="0" t="s">
        <v>242</v>
      </c>
      <c r="C10" s="0" t="s">
        <v>325</v>
      </c>
      <c r="D10" s="0" t="s">
        <v>326</v>
      </c>
      <c r="E10" s="0" t="n">
        <v>1</v>
      </c>
    </row>
    <row collapsed="false" customFormat="false" customHeight="false" hidden="false" ht="14" outlineLevel="0" r="11">
      <c r="B11" s="0" t="s">
        <v>242</v>
      </c>
      <c r="C11" s="0" t="s">
        <v>327</v>
      </c>
      <c r="D11" s="0" t="s">
        <v>328</v>
      </c>
      <c r="E11" s="0" t="n">
        <v>2</v>
      </c>
    </row>
    <row collapsed="false" customFormat="false" customHeight="false" hidden="false" ht="14" outlineLevel="0" r="12">
      <c r="B12" s="0" t="s">
        <v>242</v>
      </c>
      <c r="C12" s="0" t="s">
        <v>80</v>
      </c>
      <c r="D12" s="0" t="s">
        <v>329</v>
      </c>
      <c r="E12" s="0" t="n">
        <v>9</v>
      </c>
    </row>
    <row collapsed="false" customFormat="false" customHeight="false" hidden="false" ht="14" outlineLevel="0" r="13">
      <c r="B13" s="0" t="s">
        <v>252</v>
      </c>
      <c r="C13" s="0" t="s">
        <v>330</v>
      </c>
      <c r="D13" s="0" t="s">
        <v>331</v>
      </c>
      <c r="E13" s="0" t="n">
        <v>3</v>
      </c>
    </row>
    <row collapsed="false" customFormat="false" customHeight="false" hidden="false" ht="14" outlineLevel="0" r="14">
      <c r="B14" s="0" t="s">
        <v>252</v>
      </c>
      <c r="C14" s="0" t="s">
        <v>332</v>
      </c>
      <c r="D14" s="0" t="s">
        <v>333</v>
      </c>
      <c r="E14" s="0" t="n">
        <v>1</v>
      </c>
    </row>
    <row collapsed="false" customFormat="false" customHeight="false" hidden="false" ht="14" outlineLevel="0" r="15">
      <c r="B15" s="0" t="s">
        <v>334</v>
      </c>
      <c r="C15" s="0" t="s">
        <v>202</v>
      </c>
      <c r="D15" s="0" t="s">
        <v>306</v>
      </c>
      <c r="E15" s="0" t="n">
        <v>1</v>
      </c>
    </row>
    <row collapsed="false" customFormat="false" customHeight="false" hidden="false" ht="14" outlineLevel="0" r="16">
      <c r="B16" s="0" t="s">
        <v>335</v>
      </c>
      <c r="C16" s="0" t="s">
        <v>58</v>
      </c>
      <c r="D16" s="0" t="s">
        <v>285</v>
      </c>
      <c r="E16" s="0" t="n">
        <v>1</v>
      </c>
    </row>
    <row collapsed="false" customFormat="false" customHeight="false" hidden="false" ht="14" outlineLevel="0" r="17">
      <c r="B17" s="0" t="s">
        <v>336</v>
      </c>
      <c r="C17" s="0" t="s">
        <v>337</v>
      </c>
      <c r="D17" s="0" t="s">
        <v>338</v>
      </c>
      <c r="E17" s="0" t="n">
        <v>1</v>
      </c>
    </row>
    <row collapsed="false" customFormat="false" customHeight="false" hidden="false" ht="14" outlineLevel="0" r="18">
      <c r="B18" s="0" t="s">
        <v>339</v>
      </c>
      <c r="C18" s="0" t="s">
        <v>340</v>
      </c>
      <c r="D18" s="0" t="s">
        <v>341</v>
      </c>
      <c r="E18" s="0" t="n">
        <v>1</v>
      </c>
    </row>
    <row collapsed="false" customFormat="false" customHeight="false" hidden="false" ht="14" outlineLevel="0" r="19">
      <c r="B19" s="0" t="s">
        <v>42</v>
      </c>
      <c r="C19" s="0" t="s">
        <v>342</v>
      </c>
      <c r="D19" s="0" t="s">
        <v>343</v>
      </c>
      <c r="E19" s="0" t="n">
        <v>1</v>
      </c>
    </row>
    <row collapsed="false" customFormat="false" customHeight="false" hidden="false" ht="14" outlineLevel="0" r="20">
      <c r="B20" s="0" t="s">
        <v>344</v>
      </c>
      <c r="C20" s="0" t="s">
        <v>345</v>
      </c>
      <c r="D20" s="0" t="s">
        <v>346</v>
      </c>
      <c r="E20" s="0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8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pane activePane="topLeft" topLeftCell="A1" xSplit="0" ySplit="-1"/>
      <selection activeCell="D18" activeCellId="0" pane="topLeft" sqref="D18"/>
      <selection activeCell="A1" activeCellId="0" pane="bottomLeft" sqref="A1"/>
    </sheetView>
  </sheetViews>
  <cols>
    <col collapsed="false" hidden="false" max="1" min="1" style="0" width="14.8980392156863"/>
    <col collapsed="false" hidden="false" max="2" min="2" style="0" width="16.478431372549"/>
    <col collapsed="false" hidden="false" max="3" min="3" style="0" width="29.2156862745098"/>
    <col collapsed="false" hidden="false" max="4" min="4" style="0" width="12.3176470588235"/>
    <col collapsed="false" hidden="false" max="1025" min="5" style="0" width="10.6196078431373"/>
  </cols>
  <sheetData>
    <row collapsed="false" customFormat="false" customHeight="false" hidden="false" ht="14" outlineLevel="0" r="1">
      <c r="B1" s="46" t="s">
        <v>347</v>
      </c>
    </row>
    <row collapsed="false" customFormat="false" customHeight="false" hidden="false" ht="14" outlineLevel="0" r="2">
      <c r="A2" s="0" t="s">
        <v>222</v>
      </c>
      <c r="B2" s="0" t="s">
        <v>38</v>
      </c>
      <c r="C2" s="0" t="s">
        <v>287</v>
      </c>
      <c r="D2" s="0" t="s">
        <v>288</v>
      </c>
    </row>
    <row collapsed="false" customFormat="false" customHeight="false" hidden="false" ht="14" outlineLevel="0" r="3">
      <c r="A3" s="0" t="s">
        <v>226</v>
      </c>
      <c r="B3" s="0" t="s">
        <v>62</v>
      </c>
      <c r="C3" s="0" t="s">
        <v>348</v>
      </c>
      <c r="D3" s="0" t="n">
        <v>8</v>
      </c>
    </row>
    <row collapsed="false" customFormat="false" customHeight="false" hidden="false" ht="14" outlineLevel="0" r="4">
      <c r="A4" s="0" t="s">
        <v>226</v>
      </c>
      <c r="B4" s="0" t="s">
        <v>72</v>
      </c>
      <c r="C4" s="0" t="s">
        <v>227</v>
      </c>
      <c r="D4" s="0" t="n">
        <v>1</v>
      </c>
    </row>
    <row collapsed="false" customFormat="false" customHeight="false" hidden="false" ht="14" outlineLevel="0" r="5">
      <c r="A5" s="0" t="s">
        <v>226</v>
      </c>
      <c r="B5" s="0" t="s">
        <v>70</v>
      </c>
      <c r="C5" s="0" t="s">
        <v>290</v>
      </c>
      <c r="D5" s="0" t="n">
        <v>1</v>
      </c>
    </row>
    <row collapsed="false" customFormat="false" customHeight="false" hidden="false" ht="14.9" outlineLevel="0" r="6">
      <c r="A6" s="0" t="s">
        <v>226</v>
      </c>
      <c r="B6" s="0" t="s">
        <v>68</v>
      </c>
      <c r="C6" s="72" t="s">
        <v>349</v>
      </c>
      <c r="D6" s="0" t="n">
        <v>8</v>
      </c>
    </row>
    <row collapsed="false" customFormat="false" customHeight="false" hidden="false" ht="14" outlineLevel="0" r="7">
      <c r="A7" s="0" t="s">
        <v>293</v>
      </c>
      <c r="B7" s="2" t="s">
        <v>323</v>
      </c>
      <c r="C7" s="0" t="s">
        <v>324</v>
      </c>
      <c r="D7" s="0" t="n">
        <v>1</v>
      </c>
    </row>
    <row collapsed="false" customFormat="false" customHeight="false" hidden="false" ht="14" outlineLevel="0" r="8">
      <c r="A8" s="0" t="s">
        <v>242</v>
      </c>
      <c r="B8" s="0" t="s">
        <v>325</v>
      </c>
      <c r="C8" s="0" t="s">
        <v>326</v>
      </c>
      <c r="D8" s="0" t="n">
        <v>1</v>
      </c>
    </row>
    <row collapsed="false" customFormat="false" customHeight="false" hidden="false" ht="14" outlineLevel="0" r="9">
      <c r="A9" s="0" t="s">
        <v>242</v>
      </c>
      <c r="B9" s="0" t="s">
        <v>350</v>
      </c>
      <c r="C9" s="0" t="s">
        <v>328</v>
      </c>
      <c r="D9" s="0" t="n">
        <v>2</v>
      </c>
    </row>
    <row collapsed="false" customFormat="false" customHeight="false" hidden="false" ht="14" outlineLevel="0" r="10">
      <c r="A10" s="0" t="s">
        <v>242</v>
      </c>
      <c r="B10" s="0" t="s">
        <v>80</v>
      </c>
      <c r="C10" s="0" t="s">
        <v>351</v>
      </c>
      <c r="D10" s="0" t="n">
        <v>3</v>
      </c>
    </row>
    <row collapsed="false" customFormat="false" customHeight="false" hidden="false" ht="14" outlineLevel="0" r="11">
      <c r="A11" s="0" t="s">
        <v>252</v>
      </c>
      <c r="B11" s="0" t="s">
        <v>330</v>
      </c>
      <c r="C11" s="0" t="s">
        <v>352</v>
      </c>
      <c r="D11" s="0" t="n">
        <v>2</v>
      </c>
    </row>
    <row collapsed="false" customFormat="false" customHeight="false" hidden="false" ht="14" outlineLevel="0" r="12">
      <c r="A12" s="0" t="s">
        <v>252</v>
      </c>
      <c r="B12" s="0" t="s">
        <v>332</v>
      </c>
      <c r="C12" s="0" t="s">
        <v>333</v>
      </c>
      <c r="D12" s="0" t="n">
        <v>1</v>
      </c>
    </row>
    <row collapsed="false" customFormat="false" customHeight="false" hidden="false" ht="14" outlineLevel="0" r="13">
      <c r="A13" s="0" t="s">
        <v>42</v>
      </c>
      <c r="B13" s="0" t="n">
        <v>7805</v>
      </c>
      <c r="C13" s="0" t="s">
        <v>281</v>
      </c>
      <c r="D13" s="0" t="n">
        <v>1</v>
      </c>
    </row>
    <row collapsed="false" customFormat="false" customHeight="false" hidden="false" ht="14" outlineLevel="0" r="14">
      <c r="A14" s="0" t="s">
        <v>200</v>
      </c>
      <c r="B14" s="0" t="s">
        <v>202</v>
      </c>
      <c r="C14" s="0" t="s">
        <v>306</v>
      </c>
      <c r="D14" s="0" t="n">
        <v>1</v>
      </c>
    </row>
    <row collapsed="false" customFormat="false" customHeight="false" hidden="false" ht="14" outlineLevel="0" r="15">
      <c r="A15" s="0" t="s">
        <v>335</v>
      </c>
      <c r="B15" s="0" t="s">
        <v>58</v>
      </c>
      <c r="C15" s="0" t="s">
        <v>285</v>
      </c>
      <c r="D15" s="0" t="n">
        <v>1</v>
      </c>
    </row>
    <row collapsed="false" customFormat="false" customHeight="false" hidden="false" ht="14" outlineLevel="0" r="16">
      <c r="A16" s="0" t="s">
        <v>336</v>
      </c>
      <c r="B16" s="0" t="s">
        <v>337</v>
      </c>
      <c r="C16" s="0" t="s">
        <v>338</v>
      </c>
      <c r="D16" s="0" t="n">
        <v>1</v>
      </c>
    </row>
    <row collapsed="false" customFormat="false" customHeight="false" hidden="false" ht="14" outlineLevel="0" r="17">
      <c r="A17" s="0" t="s">
        <v>339</v>
      </c>
      <c r="B17" s="0" t="s">
        <v>353</v>
      </c>
      <c r="C17" s="0" t="s">
        <v>341</v>
      </c>
      <c r="D17" s="0" t="n">
        <v>1</v>
      </c>
    </row>
    <row collapsed="false" customFormat="false" customHeight="false" hidden="false" ht="14" outlineLevel="0" r="18">
      <c r="A18" s="0" t="s">
        <v>344</v>
      </c>
      <c r="B18" s="0" t="s">
        <v>345</v>
      </c>
      <c r="C18" s="0" t="s">
        <v>346</v>
      </c>
      <c r="D18" s="0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4:D19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pane activePane="topLeft" topLeftCell="A1" xSplit="0" ySplit="-1"/>
      <selection activeCell="D6" activeCellId="0" pane="topLeft" sqref="D6"/>
      <selection activeCell="A1" activeCellId="0" pane="bottomLeft" sqref="A1"/>
    </sheetView>
  </sheetViews>
  <cols>
    <col collapsed="false" hidden="false" max="1" min="1" style="0" width="16.0470588235294"/>
    <col collapsed="false" hidden="false" max="2" min="2" style="0" width="15.6156862745098"/>
    <col collapsed="false" hidden="false" max="3" min="3" style="0" width="13.1803921568627"/>
    <col collapsed="false" hidden="false" max="4" min="4" style="0" width="12.4627450980392"/>
    <col collapsed="false" hidden="false" max="1025" min="5" style="0" width="10.6196078431373"/>
  </cols>
  <sheetData>
    <row collapsed="false" customFormat="false" customHeight="false" hidden="false" ht="14" outlineLevel="0" r="4">
      <c r="B4" s="46" t="s">
        <v>354</v>
      </c>
    </row>
    <row collapsed="false" customFormat="false" customHeight="false" hidden="false" ht="14" outlineLevel="0" r="5">
      <c r="A5" s="0" t="s">
        <v>222</v>
      </c>
      <c r="B5" s="0" t="s">
        <v>38</v>
      </c>
      <c r="C5" s="0" t="s">
        <v>287</v>
      </c>
      <c r="D5" s="0" t="s">
        <v>288</v>
      </c>
    </row>
    <row collapsed="false" customFormat="false" customHeight="false" hidden="false" ht="14" outlineLevel="0" r="6">
      <c r="A6" s="0" t="s">
        <v>226</v>
      </c>
      <c r="B6" s="0" t="s">
        <v>70</v>
      </c>
      <c r="C6" s="0" t="s">
        <v>309</v>
      </c>
      <c r="D6" s="0" t="n">
        <v>1</v>
      </c>
    </row>
    <row collapsed="false" customFormat="false" customHeight="false" hidden="false" ht="14" outlineLevel="0" r="7">
      <c r="A7" s="0" t="s">
        <v>226</v>
      </c>
      <c r="B7" s="0" t="s">
        <v>62</v>
      </c>
      <c r="C7" s="0" t="s">
        <v>355</v>
      </c>
      <c r="D7" s="0" t="n">
        <v>2</v>
      </c>
    </row>
    <row collapsed="false" customFormat="false" customHeight="false" hidden="false" ht="14" outlineLevel="0" r="8">
      <c r="A8" s="0" t="s">
        <v>226</v>
      </c>
      <c r="B8" s="0" t="s">
        <v>68</v>
      </c>
      <c r="C8" s="0" t="s">
        <v>290</v>
      </c>
      <c r="D8" s="0" t="n">
        <v>1</v>
      </c>
    </row>
    <row collapsed="false" customFormat="false" customHeight="false" hidden="false" ht="14" outlineLevel="0" r="9">
      <c r="A9" s="0" t="s">
        <v>293</v>
      </c>
      <c r="B9" s="0" t="s">
        <v>356</v>
      </c>
      <c r="C9" s="0" t="s">
        <v>357</v>
      </c>
      <c r="D9" s="0" t="n">
        <v>3</v>
      </c>
    </row>
    <row collapsed="false" customFormat="false" customHeight="false" hidden="false" ht="14" outlineLevel="0" r="10">
      <c r="A10" s="0" t="s">
        <v>358</v>
      </c>
      <c r="B10" s="0" t="s">
        <v>359</v>
      </c>
      <c r="C10" s="0" t="s">
        <v>360</v>
      </c>
      <c r="D10" s="0" t="n">
        <v>3</v>
      </c>
    </row>
    <row collapsed="false" customFormat="false" customHeight="false" hidden="false" ht="14" outlineLevel="0" r="11">
      <c r="A11" s="0" t="s">
        <v>242</v>
      </c>
      <c r="B11" s="0" t="s">
        <v>80</v>
      </c>
      <c r="C11" s="0" t="s">
        <v>310</v>
      </c>
      <c r="D11" s="0" t="n">
        <v>1</v>
      </c>
    </row>
    <row collapsed="false" customFormat="false" customHeight="false" hidden="false" ht="14" outlineLevel="0" r="12">
      <c r="A12" s="0" t="s">
        <v>242</v>
      </c>
      <c r="B12" s="0" t="s">
        <v>82</v>
      </c>
      <c r="C12" s="0" t="s">
        <v>311</v>
      </c>
      <c r="D12" s="0" t="n">
        <v>1</v>
      </c>
    </row>
    <row collapsed="false" customFormat="false" customHeight="false" hidden="false" ht="14" outlineLevel="0" r="13">
      <c r="A13" s="0" t="s">
        <v>242</v>
      </c>
      <c r="B13" s="0" t="s">
        <v>95</v>
      </c>
      <c r="C13" s="0" t="s">
        <v>361</v>
      </c>
      <c r="D13" s="0" t="n">
        <v>1</v>
      </c>
    </row>
    <row collapsed="false" customFormat="false" customHeight="false" hidden="false" ht="14" outlineLevel="0" r="14">
      <c r="A14" s="0" t="s">
        <v>362</v>
      </c>
      <c r="B14" s="0" t="s">
        <v>363</v>
      </c>
      <c r="C14" s="0" t="s">
        <v>364</v>
      </c>
      <c r="D14" s="0" t="n">
        <v>3</v>
      </c>
    </row>
    <row collapsed="false" customFormat="false" customHeight="false" hidden="false" ht="14" outlineLevel="0" r="15">
      <c r="A15" s="0" t="s">
        <v>252</v>
      </c>
      <c r="B15" s="0" t="s">
        <v>262</v>
      </c>
      <c r="C15" s="0" t="s">
        <v>352</v>
      </c>
      <c r="D15" s="0" t="n">
        <v>2</v>
      </c>
    </row>
    <row collapsed="false" customFormat="false" customHeight="false" hidden="false" ht="14" outlineLevel="0" r="16">
      <c r="A16" s="0" t="s">
        <v>252</v>
      </c>
      <c r="B16" s="0" t="s">
        <v>253</v>
      </c>
      <c r="C16" s="0" t="s">
        <v>365</v>
      </c>
      <c r="D16" s="0" t="n">
        <v>3</v>
      </c>
    </row>
    <row collapsed="false" customFormat="false" customHeight="false" hidden="false" ht="14" outlineLevel="0" r="17">
      <c r="A17" s="0" t="s">
        <v>252</v>
      </c>
      <c r="B17" s="0" t="s">
        <v>366</v>
      </c>
      <c r="C17" s="0" t="s">
        <v>367</v>
      </c>
      <c r="D17" s="0" t="n">
        <v>3</v>
      </c>
    </row>
    <row collapsed="false" customFormat="false" customHeight="false" hidden="false" ht="14" outlineLevel="0" r="18">
      <c r="A18" s="0" t="s">
        <v>282</v>
      </c>
      <c r="B18" s="0" t="s">
        <v>46</v>
      </c>
      <c r="C18" s="0" t="s">
        <v>281</v>
      </c>
      <c r="D18" s="0" t="n">
        <v>1</v>
      </c>
    </row>
    <row collapsed="false" customFormat="false" customHeight="false" hidden="false" ht="14" outlineLevel="0" r="19">
      <c r="A19" s="0" t="s">
        <v>368</v>
      </c>
      <c r="B19" s="73" t="n">
        <v>4001</v>
      </c>
      <c r="C19" s="0" t="s">
        <v>341</v>
      </c>
      <c r="D19" s="0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E1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pane activePane="topLeft" topLeftCell="A1" xSplit="0" ySplit="-1"/>
      <selection activeCell="B14" activeCellId="0" pane="topLeft" sqref="B14"/>
      <selection activeCell="A1" activeCellId="0" pane="bottomLeft" sqref="A1"/>
    </sheetView>
  </sheetViews>
  <cols>
    <col collapsed="false" hidden="false" max="1" min="1" style="0" width="10.6196078431373"/>
    <col collapsed="false" hidden="false" max="2" min="2" style="0" width="13.4666666666667"/>
    <col collapsed="false" hidden="false" max="3" min="3" style="0" width="10.6196078431373"/>
    <col collapsed="false" hidden="false" max="4" min="4" style="0" width="15.4745098039216"/>
    <col collapsed="false" hidden="false" max="1025" min="5" style="0" width="10.6196078431373"/>
  </cols>
  <sheetData>
    <row collapsed="false" customFormat="false" customHeight="false" hidden="false" ht="14" outlineLevel="0" r="3">
      <c r="C3" s="46" t="s">
        <v>369</v>
      </c>
    </row>
    <row collapsed="false" customFormat="false" customHeight="false" hidden="false" ht="14" outlineLevel="0" r="4">
      <c r="B4" s="0" t="s">
        <v>222</v>
      </c>
      <c r="C4" s="0" t="s">
        <v>38</v>
      </c>
      <c r="D4" s="0" t="s">
        <v>287</v>
      </c>
      <c r="E4" s="0" t="s">
        <v>288</v>
      </c>
    </row>
    <row collapsed="false" customFormat="false" customHeight="false" hidden="false" ht="14" outlineLevel="0" r="5">
      <c r="B5" s="0" t="s">
        <v>226</v>
      </c>
      <c r="C5" s="0" t="s">
        <v>62</v>
      </c>
      <c r="D5" s="0" t="s">
        <v>309</v>
      </c>
      <c r="E5" s="0" t="n">
        <v>1</v>
      </c>
    </row>
    <row collapsed="false" customFormat="false" customHeight="false" hidden="false" ht="14" outlineLevel="0" r="6">
      <c r="B6" s="0" t="s">
        <v>226</v>
      </c>
      <c r="C6" s="0" t="s">
        <v>68</v>
      </c>
      <c r="D6" s="0" t="s">
        <v>227</v>
      </c>
      <c r="E6" s="0" t="n">
        <v>1</v>
      </c>
    </row>
    <row collapsed="false" customFormat="false" customHeight="false" hidden="false" ht="14" outlineLevel="0" r="7">
      <c r="B7" s="0" t="s">
        <v>293</v>
      </c>
      <c r="C7" s="74" t="s">
        <v>370</v>
      </c>
      <c r="D7" s="0" t="s">
        <v>324</v>
      </c>
      <c r="E7" s="0" t="n">
        <v>1</v>
      </c>
    </row>
    <row collapsed="false" customFormat="false" customHeight="false" hidden="false" ht="14" outlineLevel="0" r="8">
      <c r="B8" s="0" t="s">
        <v>242</v>
      </c>
      <c r="C8" s="0" t="s">
        <v>245</v>
      </c>
      <c r="D8" s="0" t="s">
        <v>371</v>
      </c>
      <c r="E8" s="0" t="n">
        <v>2</v>
      </c>
    </row>
    <row collapsed="false" customFormat="false" customHeight="false" hidden="false" ht="14" outlineLevel="0" r="9">
      <c r="B9" s="0" t="s">
        <v>242</v>
      </c>
      <c r="C9" s="0" t="s">
        <v>80</v>
      </c>
      <c r="D9" s="0" t="s">
        <v>310</v>
      </c>
      <c r="E9" s="0" t="n">
        <v>1</v>
      </c>
    </row>
    <row collapsed="false" customFormat="false" customHeight="false" hidden="false" ht="14" outlineLevel="0" r="10">
      <c r="B10" s="0" t="s">
        <v>252</v>
      </c>
      <c r="C10" s="0" t="s">
        <v>262</v>
      </c>
      <c r="D10" s="0" t="s">
        <v>352</v>
      </c>
      <c r="E10" s="0" t="n">
        <v>2</v>
      </c>
    </row>
    <row collapsed="false" customFormat="false" customHeight="false" hidden="false" ht="14" outlineLevel="0" r="11">
      <c r="B11" s="0" t="s">
        <v>372</v>
      </c>
      <c r="C11" s="0" t="s">
        <v>305</v>
      </c>
      <c r="D11" s="0" t="s">
        <v>281</v>
      </c>
      <c r="E11" s="0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revision>0</cp:revision>
</cp:coreProperties>
</file>