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<sst xmlns="http://schemas.openxmlformats.org/spreadsheetml/2006/main" count="34" uniqueCount="23">
  <si>
    <t>n</t>
  </si>
  <si>
    <t>xi</t>
  </si>
  <si>
    <t>yi</t>
  </si>
  <si>
    <t>ln xi</t>
  </si>
  <si>
    <t>ln yi</t>
  </si>
  <si>
    <t>ln xi * ln y</t>
  </si>
  <si>
    <t>ln xi^2</t>
  </si>
  <si>
    <t>ln yi^2</t>
  </si>
  <si>
    <t>sigma</t>
  </si>
  <si>
    <t>x topi</t>
  </si>
  <si>
    <t>y topi</t>
  </si>
  <si>
    <t>e</t>
  </si>
  <si>
    <t>log xi</t>
  </si>
  <si>
    <t>log yi</t>
  </si>
  <si>
    <t>a</t>
  </si>
  <si>
    <t>b</t>
  </si>
  <si>
    <t>Y=</t>
  </si>
  <si>
    <t>+</t>
  </si>
  <si>
    <t>x</t>
  </si>
  <si>
    <t>y</t>
  </si>
  <si>
    <t>x=</t>
  </si>
  <si>
    <t>x^2=</t>
  </si>
  <si>
    <t>y=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</si>
</sst>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1"/>
  <sheetViews>
    <sheetView tabSelected="1" topLeftCell="C10" workbookViewId="0">
      <selection activeCell="E33" sqref="E33"/>
    </sheetView>
  </sheetViews>
  <sheetFormatPr defaultColWidth="9" defaultRowHeight="14.25"/>
  <cols>
    <col min="1" max="1" width="11.5"/>
    <col min="4" max="4" width="13.75"/>
    <col min="5" max="6" width="12.625"/>
    <col min="7" max="7" width="13.75"/>
    <col min="8" max="9" width="12.625"/>
  </cols>
  <sheetData>
    <row r="2" spans="2: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>
      <c r="B3">
        <v>1</v>
      </c>
      <c r="C3">
        <v>2</v>
      </c>
      <c r="D3">
        <v>4595</v>
      </c>
      <c r="E3">
        <f>LN(C3)</f>
        <v>0.693147180559945</v>
      </c>
      <c r="F3">
        <f>LN(D3)</f>
        <v>8.43272403478979</v>
      </c>
      <c r="G3">
        <f>E3*F3</f>
        <v>5.84511888915463</v>
      </c>
      <c r="H3">
        <f>E3^2</f>
        <v>0.480453013918201</v>
      </c>
      <c r="I3">
        <f>F3^2</f>
        <v>71.1108346469213</v>
      </c>
    </row>
    <row r="4" spans="2:9">
      <c r="B4">
        <v>2</v>
      </c>
      <c r="C4">
        <v>5</v>
      </c>
      <c r="D4">
        <v>13797</v>
      </c>
      <c r="E4">
        <f>LN(C4)</f>
        <v>1.6094379124341</v>
      </c>
      <c r="F4">
        <f>LN(D4)</f>
        <v>9.53220645620803</v>
      </c>
      <c r="G4">
        <f>E4*F4</f>
        <v>15.3414944597703</v>
      </c>
      <c r="H4">
        <f>E4^2</f>
        <v>2.59029039398024</v>
      </c>
      <c r="I4">
        <f>F4^2</f>
        <v>90.8629599237741</v>
      </c>
    </row>
    <row r="5" spans="2:9">
      <c r="B5">
        <v>3</v>
      </c>
      <c r="C5">
        <v>8</v>
      </c>
      <c r="D5">
        <v>24251</v>
      </c>
      <c r="E5">
        <f>LN(C5)</f>
        <v>2.07944154167984</v>
      </c>
      <c r="F5">
        <f>LN(D5)</f>
        <v>10.0962131326288</v>
      </c>
      <c r="G5">
        <f>E5*F5</f>
        <v>20.9944850016418</v>
      </c>
      <c r="H5">
        <f>E5^2</f>
        <v>4.32407712526381</v>
      </c>
      <c r="I5">
        <f>F5^2</f>
        <v>101.933519619466</v>
      </c>
    </row>
    <row r="6" spans="2:9">
      <c r="B6">
        <v>4</v>
      </c>
      <c r="C6">
        <v>10</v>
      </c>
      <c r="D6">
        <v>31698</v>
      </c>
      <c r="E6">
        <f>LN(C6)</f>
        <v>2.30258509299405</v>
      </c>
      <c r="F6">
        <f>LN(D6)</f>
        <v>10.3640088663924</v>
      </c>
      <c r="G6">
        <f>E6*F6</f>
        <v>23.8640123194132</v>
      </c>
      <c r="H6">
        <f>E6^2</f>
        <v>5.3018981104784</v>
      </c>
      <c r="I6">
        <f>F6^2</f>
        <v>107.41267978266</v>
      </c>
    </row>
    <row r="7" spans="2:9">
      <c r="B7" t="s">
        <v>8</v>
      </c>
      <c r="C7">
        <f>SUM(C2:C6)</f>
        <v>25</v>
      </c>
      <c r="D7">
        <f>SUM(D2:D6)</f>
        <v>74341</v>
      </c>
      <c r="E7">
        <f>SUM(E2:E6)</f>
        <v>6.68461172766793</v>
      </c>
      <c r="F7">
        <f>SUM(F2:F6)</f>
        <v>38.425152490019</v>
      </c>
      <c r="G7">
        <f>SUM(G3:G6)</f>
        <v>66.04511066998</v>
      </c>
      <c r="H7">
        <f>E7^2</f>
        <v>44.6840339496756</v>
      </c>
      <c r="I7">
        <f>F7^2</f>
        <v>1476.49234388121</v>
      </c>
    </row>
    <row r="9" spans="5:6">
      <c r="E9" t="s">
        <v>9</v>
      </c>
      <c r="F9" t="s">
        <v>10</v>
      </c>
    </row>
    <row r="10" spans="1:6">
      <c r="A10" t="s">
        <v>11</v>
      </c>
      <c r="E10">
        <f>1/B6*E7</f>
        <v>1.67115293191698</v>
      </c>
      <c r="F10">
        <f>1/B6*F7</f>
        <v>9.60628812250475</v>
      </c>
    </row>
    <row r="11" spans="1:1">
      <c r="A11" s="1">
        <v>2.71828183</v>
      </c>
    </row>
    <row r="13" spans="2:9">
      <c r="B13" t="s">
        <v>0</v>
      </c>
      <c r="C13" t="s">
        <v>1</v>
      </c>
      <c r="D13" t="s">
        <v>2</v>
      </c>
      <c r="E13" t="s">
        <v>12</v>
      </c>
      <c r="F13" t="s">
        <v>13</v>
      </c>
      <c r="G13" t="s">
        <v>5</v>
      </c>
      <c r="H13" t="s">
        <v>6</v>
      </c>
      <c r="I13" t="s">
        <v>7</v>
      </c>
    </row>
    <row r="14" spans="2:9">
      <c r="B14">
        <v>1</v>
      </c>
      <c r="C14">
        <v>2</v>
      </c>
      <c r="D14">
        <v>4595</v>
      </c>
      <c r="E14">
        <f t="shared" ref="E14:E17" si="0">LN(C14)</f>
        <v>0.693147180559945</v>
      </c>
      <c r="F14">
        <f t="shared" ref="F14:F17" si="1">LN(D14)</f>
        <v>8.43272403478979</v>
      </c>
      <c r="G14">
        <f t="shared" ref="G14:G17" si="2">E14*F14</f>
        <v>5.84511888915463</v>
      </c>
      <c r="H14">
        <f t="shared" ref="H14:H18" si="3">E14^2</f>
        <v>0.480453013918201</v>
      </c>
      <c r="I14">
        <f t="shared" ref="I14:I18" si="4">F14^2</f>
        <v>71.1108346469213</v>
      </c>
    </row>
    <row r="15" spans="2:9">
      <c r="B15">
        <v>2</v>
      </c>
      <c r="C15">
        <v>5</v>
      </c>
      <c r="D15">
        <v>13797</v>
      </c>
      <c r="E15">
        <f t="shared" si="0"/>
        <v>1.6094379124341</v>
      </c>
      <c r="F15">
        <f t="shared" si="1"/>
        <v>9.53220645620803</v>
      </c>
      <c r="G15">
        <f t="shared" si="2"/>
        <v>15.3414944597703</v>
      </c>
      <c r="H15">
        <f t="shared" si="3"/>
        <v>2.59029039398024</v>
      </c>
      <c r="I15">
        <f t="shared" si="4"/>
        <v>90.8629599237741</v>
      </c>
    </row>
    <row r="16" spans="2:9">
      <c r="B16">
        <v>3</v>
      </c>
      <c r="C16">
        <v>8</v>
      </c>
      <c r="D16">
        <v>24251</v>
      </c>
      <c r="E16">
        <f t="shared" si="0"/>
        <v>2.07944154167984</v>
      </c>
      <c r="F16">
        <f t="shared" si="1"/>
        <v>10.0962131326288</v>
      </c>
      <c r="G16">
        <f t="shared" si="2"/>
        <v>20.9944850016418</v>
      </c>
      <c r="H16">
        <f t="shared" si="3"/>
        <v>4.32407712526381</v>
      </c>
      <c r="I16">
        <f t="shared" si="4"/>
        <v>101.933519619466</v>
      </c>
    </row>
    <row r="17" spans="2:9">
      <c r="B17">
        <v>4</v>
      </c>
      <c r="C17">
        <v>10</v>
      </c>
      <c r="D17">
        <v>31698</v>
      </c>
      <c r="E17">
        <f t="shared" si="0"/>
        <v>2.30258509299405</v>
      </c>
      <c r="F17">
        <f t="shared" si="1"/>
        <v>10.3640088663924</v>
      </c>
      <c r="G17">
        <f t="shared" si="2"/>
        <v>23.8640123194132</v>
      </c>
      <c r="H17">
        <f t="shared" si="3"/>
        <v>5.3018981104784</v>
      </c>
      <c r="I17">
        <f t="shared" si="4"/>
        <v>107.41267978266</v>
      </c>
    </row>
    <row r="18" spans="2:9">
      <c r="B18" t="s">
        <v>8</v>
      </c>
      <c r="C18">
        <f t="shared" ref="C18:F18" si="5">SUM(C13:C17)</f>
        <v>25</v>
      </c>
      <c r="D18">
        <f t="shared" si="5"/>
        <v>74341</v>
      </c>
      <c r="E18">
        <f>SUM(E13:E17)</f>
        <v>6.68461172766793</v>
      </c>
      <c r="F18">
        <f>SUM(F13:F17)</f>
        <v>38.425152490019</v>
      </c>
      <c r="G18">
        <f>SUM(G14:G17)</f>
        <v>66.04511066998</v>
      </c>
      <c r="H18">
        <f>SUM(H14:H17)</f>
        <v>12.6967186436406</v>
      </c>
      <c r="I18">
        <f>SUM(I14:I17)</f>
        <v>371.319993972821</v>
      </c>
    </row>
    <row r="20" spans="3:4">
      <c r="C20" t="s">
        <v>14</v>
      </c>
      <c r="D20">
        <f>((F18*H18)-(E18*G18))/((4*H18)-E18)-(E18^2)</f>
        <v>-43.6322187893941</v>
      </c>
    </row>
    <row r="21" spans="3:10">
      <c r="C21" t="s">
        <v>15</v>
      </c>
      <c r="D21">
        <f>((4*G18)-(E18*F18))/((4*H18)-(E18^2))</f>
        <v>1.19996869619155</v>
      </c>
      <c r="F21" t="s">
        <v>16</v>
      </c>
      <c r="G21">
        <f>D20</f>
        <v>-43.6322187893941</v>
      </c>
      <c r="H21" t="s">
        <v>17</v>
      </c>
      <c r="I21">
        <f>D21</f>
        <v>1.19996869619155</v>
      </c>
      <c r="J21" t="s">
        <v>18</v>
      </c>
    </row>
    <row r="25" spans="3:10">
      <c r="C25" t="s">
        <v>18</v>
      </c>
      <c r="D25">
        <v>15</v>
      </c>
      <c r="E25">
        <v>19</v>
      </c>
      <c r="F25">
        <v>20</v>
      </c>
      <c r="G25">
        <v>23</v>
      </c>
      <c r="H25">
        <v>24</v>
      </c>
      <c r="I25">
        <v>25</v>
      </c>
      <c r="J25">
        <v>30</v>
      </c>
    </row>
    <row r="26" spans="3:10">
      <c r="C26" t="s">
        <v>19</v>
      </c>
      <c r="D26">
        <v>6</v>
      </c>
      <c r="E26">
        <v>4</v>
      </c>
      <c r="F26">
        <v>5</v>
      </c>
      <c r="G26">
        <v>9</v>
      </c>
      <c r="H26">
        <v>11</v>
      </c>
      <c r="I26">
        <v>15</v>
      </c>
      <c r="J26">
        <v>20</v>
      </c>
    </row>
    <row r="28" spans="4:8">
      <c r="D28" t="s">
        <v>20</v>
      </c>
      <c r="E28">
        <v>27</v>
      </c>
      <c r="G28" t="s">
        <v>21</v>
      </c>
      <c r="H28">
        <f>E28*E28</f>
        <v>729</v>
      </c>
    </row>
    <row r="30" spans="3:8">
      <c r="C30" s="2" t="s">
        <v>14</v>
      </c>
      <c r="D30" t="s">
        <v>22</v>
      </c>
      <c r="E30">
        <f>F26+((E28-F25)/(J25-F25))*(J26-F26)</f>
        <v>15.5</v>
      </c>
      <c r="H30">
        <f>E30^2</f>
        <v>240.25</v>
      </c>
    </row>
    <row r="31" spans="3:8">
      <c r="C31" s="2" t="s">
        <v>15</v>
      </c>
      <c r="D31" t="s">
        <v>22</v>
      </c>
      <c r="E31">
        <f>I26+((27-25)/(30-25))*(20-15)</f>
        <v>17</v>
      </c>
      <c r="H31">
        <f>E31^2</f>
        <v>289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sembarang</dc:creator>
  <cp:lastModifiedBy>sembarang</cp:lastModifiedBy>
  <dcterms:created xsi:type="dcterms:W3CDTF">2024-07-05T11:48:11Z</dcterms:created>
  <dcterms:modified xsi:type="dcterms:W3CDTF">2024-07-06T14:28:56Z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