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olgaspackova/data/skola/TU_Munchen/RAT_software/"/>
    </mc:Choice>
  </mc:AlternateContent>
  <bookViews>
    <workbookView xWindow="340" yWindow="460" windowWidth="25060" windowHeight="13440"/>
  </bookViews>
  <sheets>
    <sheet name="GeneralInformation" sheetId="1" r:id="rId1"/>
    <sheet name="RiskEstimation" sheetId="2" r:id="rId2"/>
    <sheet name="RiskCurves" sheetId="3" r:id="rId3"/>
    <sheet name="RiskDiscounting" sheetId="4" r:id="rId4"/>
    <sheet name="CostEstimation" sheetId="5" r:id="rId5"/>
    <sheet name="Evaluation" sheetId="6" r:id="rId6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5" i="4" l="1"/>
  <c r="E46" i="4"/>
  <c r="F45" i="4"/>
  <c r="F46" i="4"/>
  <c r="G45" i="4"/>
  <c r="G46" i="4"/>
  <c r="H45" i="4"/>
  <c r="H46" i="4"/>
  <c r="I45" i="4"/>
  <c r="I46" i="4"/>
  <c r="J45" i="4"/>
  <c r="J46" i="4"/>
  <c r="K45" i="4"/>
  <c r="K46" i="4"/>
  <c r="L45" i="4"/>
  <c r="L46" i="4"/>
  <c r="M45" i="4"/>
  <c r="M46" i="4"/>
  <c r="N45" i="4"/>
  <c r="N46" i="4"/>
  <c r="O45" i="4"/>
  <c r="O46" i="4"/>
  <c r="P45" i="4"/>
  <c r="P46" i="4"/>
  <c r="Q45" i="4"/>
  <c r="Q46" i="4"/>
  <c r="R45" i="4"/>
  <c r="R46" i="4"/>
  <c r="S45" i="4"/>
  <c r="S46" i="4"/>
  <c r="T45" i="4"/>
  <c r="T46" i="4"/>
  <c r="U45" i="4"/>
  <c r="U46" i="4"/>
  <c r="V45" i="4"/>
  <c r="V46" i="4"/>
  <c r="W45" i="4"/>
  <c r="W46" i="4"/>
  <c r="X45" i="4"/>
  <c r="X46" i="4"/>
  <c r="Y45" i="4"/>
  <c r="Y46" i="4"/>
  <c r="Z45" i="4"/>
  <c r="Z46" i="4"/>
  <c r="AA45" i="4"/>
  <c r="AA46" i="4"/>
  <c r="AB45" i="4"/>
  <c r="AB46" i="4"/>
  <c r="AC45" i="4"/>
  <c r="AC46" i="4"/>
  <c r="AD45" i="4"/>
  <c r="AD46" i="4"/>
  <c r="AE45" i="4"/>
  <c r="AE46" i="4"/>
  <c r="AF45" i="4"/>
  <c r="AF46" i="4"/>
  <c r="AG45" i="4"/>
  <c r="AG46" i="4"/>
  <c r="AH45" i="4"/>
  <c r="AH46" i="4"/>
  <c r="AI45" i="4"/>
  <c r="AI46" i="4"/>
  <c r="AJ45" i="4"/>
  <c r="AJ46" i="4"/>
  <c r="AK45" i="4"/>
  <c r="AK46" i="4"/>
  <c r="AL45" i="4"/>
  <c r="AL46" i="4"/>
  <c r="AM45" i="4"/>
  <c r="AM46" i="4"/>
  <c r="AN45" i="4"/>
  <c r="AN46" i="4"/>
  <c r="AO45" i="4"/>
  <c r="AO46" i="4"/>
  <c r="AP45" i="4"/>
  <c r="AP46" i="4"/>
  <c r="AQ45" i="4"/>
  <c r="AQ46" i="4"/>
  <c r="AR45" i="4"/>
  <c r="AR46" i="4"/>
  <c r="AS45" i="4"/>
  <c r="AS46" i="4"/>
  <c r="AT45" i="4"/>
  <c r="AT46" i="4"/>
  <c r="AU45" i="4"/>
  <c r="AU46" i="4"/>
  <c r="AV45" i="4"/>
  <c r="AV46" i="4"/>
  <c r="AW45" i="4"/>
  <c r="AW46" i="4"/>
  <c r="AX45" i="4"/>
  <c r="AX46" i="4"/>
  <c r="AY45" i="4"/>
  <c r="AY46" i="4"/>
  <c r="AZ45" i="4"/>
  <c r="AZ46" i="4"/>
  <c r="BA45" i="4"/>
  <c r="BA46" i="4"/>
  <c r="BB45" i="4"/>
  <c r="BB46" i="4"/>
  <c r="BC45" i="4"/>
  <c r="BC46" i="4"/>
  <c r="BD45" i="4"/>
  <c r="BD46" i="4"/>
  <c r="BE45" i="4"/>
  <c r="BE46" i="4"/>
  <c r="BF45" i="4"/>
  <c r="BF46" i="4"/>
  <c r="BG45" i="4"/>
  <c r="BG46" i="4"/>
  <c r="BH45" i="4"/>
  <c r="BH46" i="4"/>
  <c r="BI45" i="4"/>
  <c r="BI46" i="4"/>
  <c r="BJ45" i="4"/>
  <c r="BJ46" i="4"/>
  <c r="BK45" i="4"/>
  <c r="BK46" i="4"/>
  <c r="BL45" i="4"/>
  <c r="BL46" i="4"/>
  <c r="BM45" i="4"/>
  <c r="BM46" i="4"/>
  <c r="BN45" i="4"/>
  <c r="BN46" i="4"/>
  <c r="BO45" i="4"/>
  <c r="BO46" i="4"/>
  <c r="BP45" i="4"/>
  <c r="BP46" i="4"/>
  <c r="BQ45" i="4"/>
  <c r="BQ46" i="4"/>
  <c r="BR45" i="4"/>
  <c r="BR46" i="4"/>
  <c r="BS45" i="4"/>
  <c r="BS46" i="4"/>
  <c r="BT45" i="4"/>
  <c r="BT46" i="4"/>
  <c r="BU45" i="4"/>
  <c r="BU46" i="4"/>
  <c r="BV45" i="4"/>
  <c r="BV46" i="4"/>
  <c r="BW45" i="4"/>
  <c r="BW46" i="4"/>
  <c r="BX45" i="4"/>
  <c r="BX46" i="4"/>
  <c r="BY45" i="4"/>
  <c r="BY46" i="4"/>
  <c r="BZ45" i="4"/>
  <c r="BZ46" i="4"/>
  <c r="CA45" i="4"/>
  <c r="CA46" i="4"/>
  <c r="CB45" i="4"/>
  <c r="CB46" i="4"/>
  <c r="CC45" i="4"/>
  <c r="CC46" i="4"/>
  <c r="CD45" i="4"/>
  <c r="CD46" i="4"/>
  <c r="CE45" i="4"/>
  <c r="CE46" i="4"/>
  <c r="CF45" i="4"/>
  <c r="CF46" i="4"/>
  <c r="CG45" i="4"/>
  <c r="CG46" i="4"/>
  <c r="CH45" i="4"/>
  <c r="CH46" i="4"/>
  <c r="CI45" i="4"/>
  <c r="CI46" i="4"/>
  <c r="CJ45" i="4"/>
  <c r="CJ46" i="4"/>
  <c r="CK45" i="4"/>
  <c r="CK46" i="4"/>
  <c r="CL45" i="4"/>
  <c r="CL46" i="4"/>
  <c r="CM45" i="4"/>
  <c r="CM46" i="4"/>
  <c r="CN45" i="4"/>
  <c r="CN46" i="4"/>
  <c r="CO45" i="4"/>
  <c r="CO46" i="4"/>
  <c r="CP45" i="4"/>
  <c r="CP46" i="4"/>
  <c r="CQ45" i="4"/>
  <c r="CQ46" i="4"/>
  <c r="CR45" i="4"/>
  <c r="CR46" i="4"/>
  <c r="CS45" i="4"/>
  <c r="CS46" i="4"/>
  <c r="CT45" i="4"/>
  <c r="CT46" i="4"/>
  <c r="CU45" i="4"/>
  <c r="CU46" i="4"/>
  <c r="CV45" i="4"/>
  <c r="CV46" i="4"/>
  <c r="CW45" i="4"/>
  <c r="CW46" i="4"/>
  <c r="CX45" i="4"/>
  <c r="CX46" i="4"/>
  <c r="CY45" i="4"/>
  <c r="CY46" i="4"/>
  <c r="D47" i="4"/>
  <c r="D87" i="4"/>
  <c r="D82" i="4"/>
  <c r="D77" i="4"/>
  <c r="D71" i="4"/>
  <c r="D66" i="4"/>
  <c r="D61" i="4"/>
  <c r="D55" i="4"/>
  <c r="D50" i="4"/>
  <c r="D45" i="4"/>
  <c r="E22" i="2"/>
  <c r="E23" i="2"/>
  <c r="M22" i="2"/>
  <c r="M23" i="2"/>
  <c r="P22" i="2"/>
  <c r="E24" i="2"/>
  <c r="M24" i="2"/>
  <c r="P23" i="2"/>
  <c r="E25" i="2"/>
  <c r="M25" i="2"/>
  <c r="P24" i="2"/>
  <c r="E26" i="2"/>
  <c r="M26" i="2"/>
  <c r="P25" i="2"/>
  <c r="P26" i="2"/>
  <c r="S22" i="2"/>
  <c r="D88" i="4"/>
  <c r="E87" i="4"/>
  <c r="E88" i="4"/>
  <c r="F87" i="4"/>
  <c r="F88" i="4"/>
  <c r="G87" i="4"/>
  <c r="G88" i="4"/>
  <c r="H87" i="4"/>
  <c r="H88" i="4"/>
  <c r="I87" i="4"/>
  <c r="I88" i="4"/>
  <c r="J87" i="4"/>
  <c r="J88" i="4"/>
  <c r="K87" i="4"/>
  <c r="K88" i="4"/>
  <c r="L87" i="4"/>
  <c r="L88" i="4"/>
  <c r="M87" i="4"/>
  <c r="M88" i="4"/>
  <c r="N87" i="4"/>
  <c r="N88" i="4"/>
  <c r="O87" i="4"/>
  <c r="O88" i="4"/>
  <c r="P87" i="4"/>
  <c r="P88" i="4"/>
  <c r="Q87" i="4"/>
  <c r="Q88" i="4"/>
  <c r="R87" i="4"/>
  <c r="R88" i="4"/>
  <c r="S87" i="4"/>
  <c r="S88" i="4"/>
  <c r="T87" i="4"/>
  <c r="T88" i="4"/>
  <c r="U87" i="4"/>
  <c r="U88" i="4"/>
  <c r="V87" i="4"/>
  <c r="V88" i="4"/>
  <c r="W87" i="4"/>
  <c r="W88" i="4"/>
  <c r="X87" i="4"/>
  <c r="X88" i="4"/>
  <c r="Y87" i="4"/>
  <c r="Y88" i="4"/>
  <c r="Z87" i="4"/>
  <c r="Z88" i="4"/>
  <c r="AA87" i="4"/>
  <c r="AA88" i="4"/>
  <c r="AB87" i="4"/>
  <c r="AB88" i="4"/>
  <c r="AC87" i="4"/>
  <c r="AC88" i="4"/>
  <c r="AD87" i="4"/>
  <c r="AD88" i="4"/>
  <c r="AE87" i="4"/>
  <c r="AE88" i="4"/>
  <c r="AF87" i="4"/>
  <c r="AF88" i="4"/>
  <c r="AG87" i="4"/>
  <c r="AG88" i="4"/>
  <c r="AH87" i="4"/>
  <c r="AH88" i="4"/>
  <c r="AI87" i="4"/>
  <c r="AI88" i="4"/>
  <c r="AJ87" i="4"/>
  <c r="AJ88" i="4"/>
  <c r="AK87" i="4"/>
  <c r="AK88" i="4"/>
  <c r="AL87" i="4"/>
  <c r="AL88" i="4"/>
  <c r="AM87" i="4"/>
  <c r="AM88" i="4"/>
  <c r="AN87" i="4"/>
  <c r="AN88" i="4"/>
  <c r="AO87" i="4"/>
  <c r="AO88" i="4"/>
  <c r="AP87" i="4"/>
  <c r="AP88" i="4"/>
  <c r="AQ87" i="4"/>
  <c r="AQ88" i="4"/>
  <c r="AR87" i="4"/>
  <c r="AR88" i="4"/>
  <c r="AS87" i="4"/>
  <c r="AS88" i="4"/>
  <c r="AT87" i="4"/>
  <c r="AT88" i="4"/>
  <c r="AU87" i="4"/>
  <c r="AU88" i="4"/>
  <c r="AV87" i="4"/>
  <c r="AV88" i="4"/>
  <c r="AW87" i="4"/>
  <c r="AW88" i="4"/>
  <c r="AX87" i="4"/>
  <c r="AX88" i="4"/>
  <c r="AY87" i="4"/>
  <c r="AY88" i="4"/>
  <c r="AZ87" i="4"/>
  <c r="AZ88" i="4"/>
  <c r="BA87" i="4"/>
  <c r="BA88" i="4"/>
  <c r="BB87" i="4"/>
  <c r="BB88" i="4"/>
  <c r="BC87" i="4"/>
  <c r="BC88" i="4"/>
  <c r="BD87" i="4"/>
  <c r="BD88" i="4"/>
  <c r="BE87" i="4"/>
  <c r="BE88" i="4"/>
  <c r="BF87" i="4"/>
  <c r="BF88" i="4"/>
  <c r="BG87" i="4"/>
  <c r="BG88" i="4"/>
  <c r="BH87" i="4"/>
  <c r="BH88" i="4"/>
  <c r="BI87" i="4"/>
  <c r="BI88" i="4"/>
  <c r="BJ87" i="4"/>
  <c r="BJ88" i="4"/>
  <c r="BK87" i="4"/>
  <c r="BK88" i="4"/>
  <c r="BL87" i="4"/>
  <c r="BL88" i="4"/>
  <c r="BM87" i="4"/>
  <c r="BM88" i="4"/>
  <c r="BN87" i="4"/>
  <c r="BN88" i="4"/>
  <c r="BO87" i="4"/>
  <c r="BO88" i="4"/>
  <c r="BP87" i="4"/>
  <c r="BP88" i="4"/>
  <c r="BQ87" i="4"/>
  <c r="BQ88" i="4"/>
  <c r="BR87" i="4"/>
  <c r="BR88" i="4"/>
  <c r="BS87" i="4"/>
  <c r="BS88" i="4"/>
  <c r="BT87" i="4"/>
  <c r="BT88" i="4"/>
  <c r="BU87" i="4"/>
  <c r="BU88" i="4"/>
  <c r="BV87" i="4"/>
  <c r="BV88" i="4"/>
  <c r="BW87" i="4"/>
  <c r="BW88" i="4"/>
  <c r="BX87" i="4"/>
  <c r="BX88" i="4"/>
  <c r="BY87" i="4"/>
  <c r="BY88" i="4"/>
  <c r="BZ87" i="4"/>
  <c r="BZ88" i="4"/>
  <c r="CA87" i="4"/>
  <c r="CA88" i="4"/>
  <c r="CB87" i="4"/>
  <c r="CB88" i="4"/>
  <c r="CC87" i="4"/>
  <c r="CC88" i="4"/>
  <c r="CD87" i="4"/>
  <c r="CD88" i="4"/>
  <c r="CE87" i="4"/>
  <c r="CE88" i="4"/>
  <c r="CF87" i="4"/>
  <c r="CF88" i="4"/>
  <c r="CG87" i="4"/>
  <c r="CG88" i="4"/>
  <c r="CH87" i="4"/>
  <c r="CH88" i="4"/>
  <c r="CI87" i="4"/>
  <c r="CI88" i="4"/>
  <c r="CJ87" i="4"/>
  <c r="CJ88" i="4"/>
  <c r="CK87" i="4"/>
  <c r="CK88" i="4"/>
  <c r="CL87" i="4"/>
  <c r="CL88" i="4"/>
  <c r="CM87" i="4"/>
  <c r="CM88" i="4"/>
  <c r="CN87" i="4"/>
  <c r="CN88" i="4"/>
  <c r="CO87" i="4"/>
  <c r="CO88" i="4"/>
  <c r="CP87" i="4"/>
  <c r="CP88" i="4"/>
  <c r="CQ87" i="4"/>
  <c r="CQ88" i="4"/>
  <c r="CR87" i="4"/>
  <c r="CR88" i="4"/>
  <c r="CS87" i="4"/>
  <c r="CS88" i="4"/>
  <c r="CT87" i="4"/>
  <c r="CT88" i="4"/>
  <c r="CU87" i="4"/>
  <c r="CU88" i="4"/>
  <c r="CV87" i="4"/>
  <c r="CV88" i="4"/>
  <c r="CW87" i="4"/>
  <c r="CW88" i="4"/>
  <c r="CX87" i="4"/>
  <c r="CX88" i="4"/>
  <c r="CY87" i="4"/>
  <c r="CY88" i="4"/>
  <c r="D89" i="4"/>
  <c r="N10" i="6"/>
  <c r="L22" i="2"/>
  <c r="L23" i="2"/>
  <c r="O22" i="2"/>
  <c r="L24" i="2"/>
  <c r="O23" i="2"/>
  <c r="L25" i="2"/>
  <c r="O24" i="2"/>
  <c r="L26" i="2"/>
  <c r="O25" i="2"/>
  <c r="O26" i="2"/>
  <c r="R22" i="2"/>
  <c r="D78" i="4"/>
  <c r="E77" i="4"/>
  <c r="E78" i="4"/>
  <c r="F77" i="4"/>
  <c r="F78" i="4"/>
  <c r="G77" i="4"/>
  <c r="G78" i="4"/>
  <c r="H77" i="4"/>
  <c r="H78" i="4"/>
  <c r="I77" i="4"/>
  <c r="I78" i="4"/>
  <c r="J77" i="4"/>
  <c r="J78" i="4"/>
  <c r="K77" i="4"/>
  <c r="K78" i="4"/>
  <c r="L77" i="4"/>
  <c r="L78" i="4"/>
  <c r="M77" i="4"/>
  <c r="M78" i="4"/>
  <c r="N77" i="4"/>
  <c r="N78" i="4"/>
  <c r="O77" i="4"/>
  <c r="O78" i="4"/>
  <c r="P77" i="4"/>
  <c r="P78" i="4"/>
  <c r="Q77" i="4"/>
  <c r="Q78" i="4"/>
  <c r="R77" i="4"/>
  <c r="R78" i="4"/>
  <c r="S77" i="4"/>
  <c r="S78" i="4"/>
  <c r="T77" i="4"/>
  <c r="T78" i="4"/>
  <c r="U77" i="4"/>
  <c r="U78" i="4"/>
  <c r="V77" i="4"/>
  <c r="V78" i="4"/>
  <c r="W77" i="4"/>
  <c r="W78" i="4"/>
  <c r="X77" i="4"/>
  <c r="X78" i="4"/>
  <c r="Y77" i="4"/>
  <c r="Y78" i="4"/>
  <c r="Z77" i="4"/>
  <c r="Z78" i="4"/>
  <c r="AA77" i="4"/>
  <c r="AA78" i="4"/>
  <c r="AB77" i="4"/>
  <c r="AB78" i="4"/>
  <c r="AC77" i="4"/>
  <c r="AC78" i="4"/>
  <c r="AD77" i="4"/>
  <c r="AD78" i="4"/>
  <c r="AE77" i="4"/>
  <c r="AE78" i="4"/>
  <c r="AF77" i="4"/>
  <c r="AF78" i="4"/>
  <c r="AG77" i="4"/>
  <c r="AG78" i="4"/>
  <c r="AH77" i="4"/>
  <c r="AH78" i="4"/>
  <c r="AI77" i="4"/>
  <c r="AI78" i="4"/>
  <c r="AJ77" i="4"/>
  <c r="AJ78" i="4"/>
  <c r="AK77" i="4"/>
  <c r="AK78" i="4"/>
  <c r="AL77" i="4"/>
  <c r="AL78" i="4"/>
  <c r="AM77" i="4"/>
  <c r="AM78" i="4"/>
  <c r="AN77" i="4"/>
  <c r="AN78" i="4"/>
  <c r="AO77" i="4"/>
  <c r="AO78" i="4"/>
  <c r="AP77" i="4"/>
  <c r="AP78" i="4"/>
  <c r="AQ77" i="4"/>
  <c r="AQ78" i="4"/>
  <c r="AR77" i="4"/>
  <c r="AR78" i="4"/>
  <c r="AS77" i="4"/>
  <c r="AS78" i="4"/>
  <c r="AT77" i="4"/>
  <c r="AT78" i="4"/>
  <c r="AU77" i="4"/>
  <c r="AU78" i="4"/>
  <c r="AV77" i="4"/>
  <c r="AV78" i="4"/>
  <c r="AW77" i="4"/>
  <c r="AW78" i="4"/>
  <c r="AX77" i="4"/>
  <c r="AX78" i="4"/>
  <c r="AY77" i="4"/>
  <c r="AY78" i="4"/>
  <c r="AZ77" i="4"/>
  <c r="AZ78" i="4"/>
  <c r="BA77" i="4"/>
  <c r="BA78" i="4"/>
  <c r="BB77" i="4"/>
  <c r="BB78" i="4"/>
  <c r="BC77" i="4"/>
  <c r="BC78" i="4"/>
  <c r="BD77" i="4"/>
  <c r="BD78" i="4"/>
  <c r="BE77" i="4"/>
  <c r="BE78" i="4"/>
  <c r="BF77" i="4"/>
  <c r="BF78" i="4"/>
  <c r="BG77" i="4"/>
  <c r="BG78" i="4"/>
  <c r="BH77" i="4"/>
  <c r="BH78" i="4"/>
  <c r="BI77" i="4"/>
  <c r="BI78" i="4"/>
  <c r="BJ77" i="4"/>
  <c r="BJ78" i="4"/>
  <c r="BK77" i="4"/>
  <c r="BK78" i="4"/>
  <c r="BL77" i="4"/>
  <c r="BL78" i="4"/>
  <c r="BM77" i="4"/>
  <c r="BM78" i="4"/>
  <c r="BN77" i="4"/>
  <c r="BN78" i="4"/>
  <c r="BO77" i="4"/>
  <c r="BO78" i="4"/>
  <c r="BP77" i="4"/>
  <c r="BP78" i="4"/>
  <c r="BQ77" i="4"/>
  <c r="BQ78" i="4"/>
  <c r="BR77" i="4"/>
  <c r="BR78" i="4"/>
  <c r="BS77" i="4"/>
  <c r="BS78" i="4"/>
  <c r="BT77" i="4"/>
  <c r="BT78" i="4"/>
  <c r="BU77" i="4"/>
  <c r="BU78" i="4"/>
  <c r="BV77" i="4"/>
  <c r="BV78" i="4"/>
  <c r="BW77" i="4"/>
  <c r="BW78" i="4"/>
  <c r="BX77" i="4"/>
  <c r="BX78" i="4"/>
  <c r="BY77" i="4"/>
  <c r="BY78" i="4"/>
  <c r="BZ77" i="4"/>
  <c r="BZ78" i="4"/>
  <c r="CA77" i="4"/>
  <c r="CA78" i="4"/>
  <c r="CB77" i="4"/>
  <c r="CB78" i="4"/>
  <c r="CC77" i="4"/>
  <c r="CC78" i="4"/>
  <c r="CD77" i="4"/>
  <c r="CD78" i="4"/>
  <c r="CE77" i="4"/>
  <c r="CE78" i="4"/>
  <c r="CF77" i="4"/>
  <c r="CF78" i="4"/>
  <c r="CG77" i="4"/>
  <c r="CG78" i="4"/>
  <c r="CH77" i="4"/>
  <c r="CH78" i="4"/>
  <c r="CI77" i="4"/>
  <c r="CI78" i="4"/>
  <c r="CJ77" i="4"/>
  <c r="CJ78" i="4"/>
  <c r="CK77" i="4"/>
  <c r="CK78" i="4"/>
  <c r="CL77" i="4"/>
  <c r="CL78" i="4"/>
  <c r="CM77" i="4"/>
  <c r="CM78" i="4"/>
  <c r="CN77" i="4"/>
  <c r="CN78" i="4"/>
  <c r="CO77" i="4"/>
  <c r="CO78" i="4"/>
  <c r="CP77" i="4"/>
  <c r="CP78" i="4"/>
  <c r="CQ77" i="4"/>
  <c r="CQ78" i="4"/>
  <c r="CR77" i="4"/>
  <c r="CR78" i="4"/>
  <c r="CS77" i="4"/>
  <c r="CS78" i="4"/>
  <c r="CT77" i="4"/>
  <c r="CT78" i="4"/>
  <c r="CU77" i="4"/>
  <c r="CU78" i="4"/>
  <c r="CV77" i="4"/>
  <c r="CV78" i="4"/>
  <c r="CW77" i="4"/>
  <c r="CW78" i="4"/>
  <c r="CX77" i="4"/>
  <c r="CX78" i="4"/>
  <c r="CY77" i="4"/>
  <c r="CY78" i="4"/>
  <c r="D79" i="4"/>
  <c r="M10" i="6"/>
  <c r="V10" i="6"/>
  <c r="K22" i="2"/>
  <c r="K23" i="2"/>
  <c r="N22" i="2"/>
  <c r="K24" i="2"/>
  <c r="N23" i="2"/>
  <c r="K25" i="2"/>
  <c r="N24" i="2"/>
  <c r="K26" i="2"/>
  <c r="N25" i="2"/>
  <c r="N26" i="2"/>
  <c r="Q22" i="2"/>
  <c r="D83" i="4"/>
  <c r="E82" i="4"/>
  <c r="E83" i="4"/>
  <c r="F82" i="4"/>
  <c r="F83" i="4"/>
  <c r="G82" i="4"/>
  <c r="G83" i="4"/>
  <c r="H82" i="4"/>
  <c r="H83" i="4"/>
  <c r="I82" i="4"/>
  <c r="I83" i="4"/>
  <c r="J82" i="4"/>
  <c r="J83" i="4"/>
  <c r="K82" i="4"/>
  <c r="K83" i="4"/>
  <c r="L82" i="4"/>
  <c r="L83" i="4"/>
  <c r="M82" i="4"/>
  <c r="M83" i="4"/>
  <c r="N82" i="4"/>
  <c r="N83" i="4"/>
  <c r="O82" i="4"/>
  <c r="O83" i="4"/>
  <c r="P82" i="4"/>
  <c r="P83" i="4"/>
  <c r="Q82" i="4"/>
  <c r="Q83" i="4"/>
  <c r="R82" i="4"/>
  <c r="R83" i="4"/>
  <c r="S82" i="4"/>
  <c r="S83" i="4"/>
  <c r="T82" i="4"/>
  <c r="T83" i="4"/>
  <c r="U82" i="4"/>
  <c r="U83" i="4"/>
  <c r="V82" i="4"/>
  <c r="V83" i="4"/>
  <c r="W82" i="4"/>
  <c r="W83" i="4"/>
  <c r="X82" i="4"/>
  <c r="X83" i="4"/>
  <c r="Y82" i="4"/>
  <c r="Y83" i="4"/>
  <c r="Z82" i="4"/>
  <c r="Z83" i="4"/>
  <c r="AA82" i="4"/>
  <c r="AA83" i="4"/>
  <c r="AB82" i="4"/>
  <c r="AB83" i="4"/>
  <c r="AC82" i="4"/>
  <c r="AC83" i="4"/>
  <c r="AD82" i="4"/>
  <c r="AD83" i="4"/>
  <c r="AE82" i="4"/>
  <c r="AE83" i="4"/>
  <c r="AF82" i="4"/>
  <c r="AF83" i="4"/>
  <c r="AG82" i="4"/>
  <c r="AG83" i="4"/>
  <c r="AH82" i="4"/>
  <c r="AH83" i="4"/>
  <c r="AI82" i="4"/>
  <c r="AI83" i="4"/>
  <c r="AJ82" i="4"/>
  <c r="AJ83" i="4"/>
  <c r="AK82" i="4"/>
  <c r="AK83" i="4"/>
  <c r="AL82" i="4"/>
  <c r="AL83" i="4"/>
  <c r="AM82" i="4"/>
  <c r="AM83" i="4"/>
  <c r="AN82" i="4"/>
  <c r="AN83" i="4"/>
  <c r="AO82" i="4"/>
  <c r="AO83" i="4"/>
  <c r="AP82" i="4"/>
  <c r="AP83" i="4"/>
  <c r="AQ82" i="4"/>
  <c r="AQ83" i="4"/>
  <c r="AR82" i="4"/>
  <c r="AR83" i="4"/>
  <c r="AS82" i="4"/>
  <c r="AS83" i="4"/>
  <c r="AT82" i="4"/>
  <c r="AT83" i="4"/>
  <c r="AU82" i="4"/>
  <c r="AU83" i="4"/>
  <c r="AV82" i="4"/>
  <c r="AV83" i="4"/>
  <c r="AW82" i="4"/>
  <c r="AW83" i="4"/>
  <c r="AX82" i="4"/>
  <c r="AX83" i="4"/>
  <c r="AY82" i="4"/>
  <c r="AY83" i="4"/>
  <c r="AZ82" i="4"/>
  <c r="AZ83" i="4"/>
  <c r="BA82" i="4"/>
  <c r="BA83" i="4"/>
  <c r="BB82" i="4"/>
  <c r="BB83" i="4"/>
  <c r="BC82" i="4"/>
  <c r="BC83" i="4"/>
  <c r="BD82" i="4"/>
  <c r="BD83" i="4"/>
  <c r="BE82" i="4"/>
  <c r="BE83" i="4"/>
  <c r="BF82" i="4"/>
  <c r="BF83" i="4"/>
  <c r="BG82" i="4"/>
  <c r="BG83" i="4"/>
  <c r="BH82" i="4"/>
  <c r="BH83" i="4"/>
  <c r="BI82" i="4"/>
  <c r="BI83" i="4"/>
  <c r="BJ82" i="4"/>
  <c r="BJ83" i="4"/>
  <c r="BK82" i="4"/>
  <c r="BK83" i="4"/>
  <c r="BL82" i="4"/>
  <c r="BL83" i="4"/>
  <c r="BM82" i="4"/>
  <c r="BM83" i="4"/>
  <c r="BN82" i="4"/>
  <c r="BN83" i="4"/>
  <c r="BO82" i="4"/>
  <c r="BO83" i="4"/>
  <c r="BP82" i="4"/>
  <c r="BP83" i="4"/>
  <c r="BQ82" i="4"/>
  <c r="BQ83" i="4"/>
  <c r="BR82" i="4"/>
  <c r="BR83" i="4"/>
  <c r="BS82" i="4"/>
  <c r="BS83" i="4"/>
  <c r="BT82" i="4"/>
  <c r="BT83" i="4"/>
  <c r="BU82" i="4"/>
  <c r="BU83" i="4"/>
  <c r="BV82" i="4"/>
  <c r="BV83" i="4"/>
  <c r="BW82" i="4"/>
  <c r="BW83" i="4"/>
  <c r="BX82" i="4"/>
  <c r="BX83" i="4"/>
  <c r="BY82" i="4"/>
  <c r="BY83" i="4"/>
  <c r="BZ82" i="4"/>
  <c r="BZ83" i="4"/>
  <c r="CA82" i="4"/>
  <c r="CA83" i="4"/>
  <c r="CB82" i="4"/>
  <c r="CB83" i="4"/>
  <c r="CC82" i="4"/>
  <c r="CC83" i="4"/>
  <c r="CD82" i="4"/>
  <c r="CD83" i="4"/>
  <c r="CE82" i="4"/>
  <c r="CE83" i="4"/>
  <c r="CF82" i="4"/>
  <c r="CF83" i="4"/>
  <c r="CG82" i="4"/>
  <c r="CG83" i="4"/>
  <c r="CH82" i="4"/>
  <c r="CH83" i="4"/>
  <c r="CI82" i="4"/>
  <c r="CI83" i="4"/>
  <c r="CJ82" i="4"/>
  <c r="CJ83" i="4"/>
  <c r="CK82" i="4"/>
  <c r="CK83" i="4"/>
  <c r="CL82" i="4"/>
  <c r="CL83" i="4"/>
  <c r="CM82" i="4"/>
  <c r="CM83" i="4"/>
  <c r="CN82" i="4"/>
  <c r="CN83" i="4"/>
  <c r="CO82" i="4"/>
  <c r="CO83" i="4"/>
  <c r="CP82" i="4"/>
  <c r="CP83" i="4"/>
  <c r="CQ82" i="4"/>
  <c r="CQ83" i="4"/>
  <c r="CR82" i="4"/>
  <c r="CR83" i="4"/>
  <c r="CS82" i="4"/>
  <c r="CS83" i="4"/>
  <c r="CT82" i="4"/>
  <c r="CT83" i="4"/>
  <c r="CU82" i="4"/>
  <c r="CU83" i="4"/>
  <c r="CV82" i="4"/>
  <c r="CV83" i="4"/>
  <c r="CW82" i="4"/>
  <c r="CW83" i="4"/>
  <c r="CX82" i="4"/>
  <c r="CX83" i="4"/>
  <c r="CY82" i="4"/>
  <c r="CY83" i="4"/>
  <c r="D84" i="4"/>
  <c r="L10" i="6"/>
  <c r="U10" i="6"/>
  <c r="E16" i="2"/>
  <c r="E17" i="2"/>
  <c r="M16" i="2"/>
  <c r="M17" i="2"/>
  <c r="P16" i="2"/>
  <c r="E18" i="2"/>
  <c r="M18" i="2"/>
  <c r="P17" i="2"/>
  <c r="E19" i="2"/>
  <c r="M19" i="2"/>
  <c r="P18" i="2"/>
  <c r="E20" i="2"/>
  <c r="M20" i="2"/>
  <c r="P19" i="2"/>
  <c r="E21" i="2"/>
  <c r="M21" i="2"/>
  <c r="P20" i="2"/>
  <c r="P21" i="2"/>
  <c r="S16" i="2"/>
  <c r="D72" i="4"/>
  <c r="E71" i="4"/>
  <c r="E72" i="4"/>
  <c r="F71" i="4"/>
  <c r="F72" i="4"/>
  <c r="G71" i="4"/>
  <c r="G72" i="4"/>
  <c r="H71" i="4"/>
  <c r="H72" i="4"/>
  <c r="I71" i="4"/>
  <c r="I72" i="4"/>
  <c r="J71" i="4"/>
  <c r="J72" i="4"/>
  <c r="K71" i="4"/>
  <c r="K72" i="4"/>
  <c r="L71" i="4"/>
  <c r="L72" i="4"/>
  <c r="M71" i="4"/>
  <c r="M72" i="4"/>
  <c r="N71" i="4"/>
  <c r="N72" i="4"/>
  <c r="O71" i="4"/>
  <c r="O72" i="4"/>
  <c r="P71" i="4"/>
  <c r="P72" i="4"/>
  <c r="Q71" i="4"/>
  <c r="Q72" i="4"/>
  <c r="R71" i="4"/>
  <c r="R72" i="4"/>
  <c r="S71" i="4"/>
  <c r="S72" i="4"/>
  <c r="T71" i="4"/>
  <c r="T72" i="4"/>
  <c r="U71" i="4"/>
  <c r="U72" i="4"/>
  <c r="V71" i="4"/>
  <c r="V72" i="4"/>
  <c r="W71" i="4"/>
  <c r="W72" i="4"/>
  <c r="X71" i="4"/>
  <c r="X72" i="4"/>
  <c r="Y71" i="4"/>
  <c r="Y72" i="4"/>
  <c r="Z71" i="4"/>
  <c r="Z72" i="4"/>
  <c r="AA71" i="4"/>
  <c r="AA72" i="4"/>
  <c r="AB71" i="4"/>
  <c r="AB72" i="4"/>
  <c r="AC71" i="4"/>
  <c r="AC72" i="4"/>
  <c r="AD71" i="4"/>
  <c r="AD72" i="4"/>
  <c r="AE71" i="4"/>
  <c r="AE72" i="4"/>
  <c r="AF71" i="4"/>
  <c r="AF72" i="4"/>
  <c r="AG71" i="4"/>
  <c r="AG72" i="4"/>
  <c r="AH71" i="4"/>
  <c r="AH72" i="4"/>
  <c r="AI71" i="4"/>
  <c r="AI72" i="4"/>
  <c r="AJ71" i="4"/>
  <c r="AJ72" i="4"/>
  <c r="AK71" i="4"/>
  <c r="AK72" i="4"/>
  <c r="AL71" i="4"/>
  <c r="AL72" i="4"/>
  <c r="AM71" i="4"/>
  <c r="AM72" i="4"/>
  <c r="AN71" i="4"/>
  <c r="AN72" i="4"/>
  <c r="AO71" i="4"/>
  <c r="AO72" i="4"/>
  <c r="AP71" i="4"/>
  <c r="AP72" i="4"/>
  <c r="AQ71" i="4"/>
  <c r="AQ72" i="4"/>
  <c r="AR71" i="4"/>
  <c r="AR72" i="4"/>
  <c r="AS71" i="4"/>
  <c r="AS72" i="4"/>
  <c r="AT71" i="4"/>
  <c r="AT72" i="4"/>
  <c r="AU71" i="4"/>
  <c r="AU72" i="4"/>
  <c r="AV71" i="4"/>
  <c r="AV72" i="4"/>
  <c r="AW71" i="4"/>
  <c r="AW72" i="4"/>
  <c r="AX71" i="4"/>
  <c r="AX72" i="4"/>
  <c r="AY71" i="4"/>
  <c r="AY72" i="4"/>
  <c r="AZ71" i="4"/>
  <c r="AZ72" i="4"/>
  <c r="BA71" i="4"/>
  <c r="BA72" i="4"/>
  <c r="BB71" i="4"/>
  <c r="BB72" i="4"/>
  <c r="BC71" i="4"/>
  <c r="BC72" i="4"/>
  <c r="BD71" i="4"/>
  <c r="BD72" i="4"/>
  <c r="BE71" i="4"/>
  <c r="BE72" i="4"/>
  <c r="BF71" i="4"/>
  <c r="BF72" i="4"/>
  <c r="BG71" i="4"/>
  <c r="BG72" i="4"/>
  <c r="BH71" i="4"/>
  <c r="BH72" i="4"/>
  <c r="BI71" i="4"/>
  <c r="BI72" i="4"/>
  <c r="BJ71" i="4"/>
  <c r="BJ72" i="4"/>
  <c r="BK71" i="4"/>
  <c r="BK72" i="4"/>
  <c r="BL71" i="4"/>
  <c r="BL72" i="4"/>
  <c r="BM71" i="4"/>
  <c r="BM72" i="4"/>
  <c r="BN71" i="4"/>
  <c r="BN72" i="4"/>
  <c r="BO71" i="4"/>
  <c r="BO72" i="4"/>
  <c r="BP71" i="4"/>
  <c r="BP72" i="4"/>
  <c r="BQ71" i="4"/>
  <c r="BQ72" i="4"/>
  <c r="BR71" i="4"/>
  <c r="BR72" i="4"/>
  <c r="BS71" i="4"/>
  <c r="BS72" i="4"/>
  <c r="BT71" i="4"/>
  <c r="BT72" i="4"/>
  <c r="BU71" i="4"/>
  <c r="BU72" i="4"/>
  <c r="BV71" i="4"/>
  <c r="BV72" i="4"/>
  <c r="BW71" i="4"/>
  <c r="BW72" i="4"/>
  <c r="BX71" i="4"/>
  <c r="BX72" i="4"/>
  <c r="BY71" i="4"/>
  <c r="BY72" i="4"/>
  <c r="BZ71" i="4"/>
  <c r="BZ72" i="4"/>
  <c r="CA71" i="4"/>
  <c r="CA72" i="4"/>
  <c r="CB71" i="4"/>
  <c r="CB72" i="4"/>
  <c r="CC71" i="4"/>
  <c r="CC72" i="4"/>
  <c r="CD71" i="4"/>
  <c r="CD72" i="4"/>
  <c r="CE71" i="4"/>
  <c r="CE72" i="4"/>
  <c r="CF71" i="4"/>
  <c r="CF72" i="4"/>
  <c r="CG71" i="4"/>
  <c r="CG72" i="4"/>
  <c r="CH71" i="4"/>
  <c r="CH72" i="4"/>
  <c r="CI71" i="4"/>
  <c r="CI72" i="4"/>
  <c r="CJ71" i="4"/>
  <c r="CJ72" i="4"/>
  <c r="CK71" i="4"/>
  <c r="CK72" i="4"/>
  <c r="CL71" i="4"/>
  <c r="CL72" i="4"/>
  <c r="CM71" i="4"/>
  <c r="CM72" i="4"/>
  <c r="CN71" i="4"/>
  <c r="CN72" i="4"/>
  <c r="CO71" i="4"/>
  <c r="CO72" i="4"/>
  <c r="CP71" i="4"/>
  <c r="CP72" i="4"/>
  <c r="CQ71" i="4"/>
  <c r="CQ72" i="4"/>
  <c r="CR71" i="4"/>
  <c r="CR72" i="4"/>
  <c r="CS71" i="4"/>
  <c r="CS72" i="4"/>
  <c r="CT71" i="4"/>
  <c r="CT72" i="4"/>
  <c r="CU71" i="4"/>
  <c r="CU72" i="4"/>
  <c r="CV71" i="4"/>
  <c r="CV72" i="4"/>
  <c r="CW71" i="4"/>
  <c r="CW72" i="4"/>
  <c r="CX71" i="4"/>
  <c r="CX72" i="4"/>
  <c r="CY71" i="4"/>
  <c r="CY72" i="4"/>
  <c r="D73" i="4"/>
  <c r="N9" i="6"/>
  <c r="L16" i="2"/>
  <c r="L17" i="2"/>
  <c r="O16" i="2"/>
  <c r="L18" i="2"/>
  <c r="O17" i="2"/>
  <c r="L19" i="2"/>
  <c r="O18" i="2"/>
  <c r="L20" i="2"/>
  <c r="O19" i="2"/>
  <c r="L21" i="2"/>
  <c r="O20" i="2"/>
  <c r="O21" i="2"/>
  <c r="R16" i="2"/>
  <c r="D62" i="4"/>
  <c r="E61" i="4"/>
  <c r="E62" i="4"/>
  <c r="F61" i="4"/>
  <c r="F62" i="4"/>
  <c r="G61" i="4"/>
  <c r="G62" i="4"/>
  <c r="H61" i="4"/>
  <c r="H62" i="4"/>
  <c r="I61" i="4"/>
  <c r="I62" i="4"/>
  <c r="J61" i="4"/>
  <c r="J62" i="4"/>
  <c r="K61" i="4"/>
  <c r="K62" i="4"/>
  <c r="L61" i="4"/>
  <c r="L62" i="4"/>
  <c r="M61" i="4"/>
  <c r="M62" i="4"/>
  <c r="N61" i="4"/>
  <c r="N62" i="4"/>
  <c r="O61" i="4"/>
  <c r="O62" i="4"/>
  <c r="P61" i="4"/>
  <c r="P62" i="4"/>
  <c r="Q61" i="4"/>
  <c r="Q62" i="4"/>
  <c r="R61" i="4"/>
  <c r="R62" i="4"/>
  <c r="S61" i="4"/>
  <c r="S62" i="4"/>
  <c r="T61" i="4"/>
  <c r="T62" i="4"/>
  <c r="U61" i="4"/>
  <c r="U62" i="4"/>
  <c r="V61" i="4"/>
  <c r="V62" i="4"/>
  <c r="W61" i="4"/>
  <c r="W62" i="4"/>
  <c r="X61" i="4"/>
  <c r="X62" i="4"/>
  <c r="Y61" i="4"/>
  <c r="Y62" i="4"/>
  <c r="Z61" i="4"/>
  <c r="Z62" i="4"/>
  <c r="AA61" i="4"/>
  <c r="AA62" i="4"/>
  <c r="AB61" i="4"/>
  <c r="AB62" i="4"/>
  <c r="AC61" i="4"/>
  <c r="AC62" i="4"/>
  <c r="AD61" i="4"/>
  <c r="AD62" i="4"/>
  <c r="AE61" i="4"/>
  <c r="AE62" i="4"/>
  <c r="AF61" i="4"/>
  <c r="AF62" i="4"/>
  <c r="AG61" i="4"/>
  <c r="AG62" i="4"/>
  <c r="AH61" i="4"/>
  <c r="AH62" i="4"/>
  <c r="AI61" i="4"/>
  <c r="AI62" i="4"/>
  <c r="AJ61" i="4"/>
  <c r="AJ62" i="4"/>
  <c r="AK61" i="4"/>
  <c r="AK62" i="4"/>
  <c r="AL61" i="4"/>
  <c r="AL62" i="4"/>
  <c r="AM61" i="4"/>
  <c r="AM62" i="4"/>
  <c r="AN61" i="4"/>
  <c r="AN62" i="4"/>
  <c r="AO61" i="4"/>
  <c r="AO62" i="4"/>
  <c r="AP61" i="4"/>
  <c r="AP62" i="4"/>
  <c r="AQ61" i="4"/>
  <c r="AQ62" i="4"/>
  <c r="AR61" i="4"/>
  <c r="AR62" i="4"/>
  <c r="AS61" i="4"/>
  <c r="AS62" i="4"/>
  <c r="AT61" i="4"/>
  <c r="AT62" i="4"/>
  <c r="AU61" i="4"/>
  <c r="AU62" i="4"/>
  <c r="AV61" i="4"/>
  <c r="AV62" i="4"/>
  <c r="AW61" i="4"/>
  <c r="AW62" i="4"/>
  <c r="AX61" i="4"/>
  <c r="AX62" i="4"/>
  <c r="AY61" i="4"/>
  <c r="AY62" i="4"/>
  <c r="AZ61" i="4"/>
  <c r="AZ62" i="4"/>
  <c r="BA61" i="4"/>
  <c r="BA62" i="4"/>
  <c r="BB61" i="4"/>
  <c r="BB62" i="4"/>
  <c r="BC61" i="4"/>
  <c r="BC62" i="4"/>
  <c r="BD61" i="4"/>
  <c r="BD62" i="4"/>
  <c r="BE61" i="4"/>
  <c r="BE62" i="4"/>
  <c r="BF61" i="4"/>
  <c r="BF62" i="4"/>
  <c r="BG61" i="4"/>
  <c r="BG62" i="4"/>
  <c r="BH61" i="4"/>
  <c r="BH62" i="4"/>
  <c r="BI61" i="4"/>
  <c r="BI62" i="4"/>
  <c r="BJ61" i="4"/>
  <c r="BJ62" i="4"/>
  <c r="BK61" i="4"/>
  <c r="BK62" i="4"/>
  <c r="BL61" i="4"/>
  <c r="BL62" i="4"/>
  <c r="BM61" i="4"/>
  <c r="BM62" i="4"/>
  <c r="BN61" i="4"/>
  <c r="BN62" i="4"/>
  <c r="BO61" i="4"/>
  <c r="BO62" i="4"/>
  <c r="BP61" i="4"/>
  <c r="BP62" i="4"/>
  <c r="BQ61" i="4"/>
  <c r="BQ62" i="4"/>
  <c r="BR61" i="4"/>
  <c r="BR62" i="4"/>
  <c r="BS61" i="4"/>
  <c r="BS62" i="4"/>
  <c r="BT61" i="4"/>
  <c r="BT62" i="4"/>
  <c r="BU61" i="4"/>
  <c r="BU62" i="4"/>
  <c r="BV61" i="4"/>
  <c r="BV62" i="4"/>
  <c r="BW61" i="4"/>
  <c r="BW62" i="4"/>
  <c r="BX61" i="4"/>
  <c r="BX62" i="4"/>
  <c r="BY61" i="4"/>
  <c r="BY62" i="4"/>
  <c r="BZ61" i="4"/>
  <c r="BZ62" i="4"/>
  <c r="CA61" i="4"/>
  <c r="CA62" i="4"/>
  <c r="CB61" i="4"/>
  <c r="CB62" i="4"/>
  <c r="CC61" i="4"/>
  <c r="CC62" i="4"/>
  <c r="CD61" i="4"/>
  <c r="CD62" i="4"/>
  <c r="CE61" i="4"/>
  <c r="CE62" i="4"/>
  <c r="CF61" i="4"/>
  <c r="CF62" i="4"/>
  <c r="CG61" i="4"/>
  <c r="CG62" i="4"/>
  <c r="CH61" i="4"/>
  <c r="CH62" i="4"/>
  <c r="CI61" i="4"/>
  <c r="CI62" i="4"/>
  <c r="CJ61" i="4"/>
  <c r="CJ62" i="4"/>
  <c r="CK61" i="4"/>
  <c r="CK62" i="4"/>
  <c r="CL61" i="4"/>
  <c r="CL62" i="4"/>
  <c r="CM61" i="4"/>
  <c r="CM62" i="4"/>
  <c r="CN61" i="4"/>
  <c r="CN62" i="4"/>
  <c r="CO61" i="4"/>
  <c r="CO62" i="4"/>
  <c r="CP61" i="4"/>
  <c r="CP62" i="4"/>
  <c r="CQ61" i="4"/>
  <c r="CQ62" i="4"/>
  <c r="CR61" i="4"/>
  <c r="CR62" i="4"/>
  <c r="CS61" i="4"/>
  <c r="CS62" i="4"/>
  <c r="CT61" i="4"/>
  <c r="CT62" i="4"/>
  <c r="CU61" i="4"/>
  <c r="CU62" i="4"/>
  <c r="CV61" i="4"/>
  <c r="CV62" i="4"/>
  <c r="CW61" i="4"/>
  <c r="CW62" i="4"/>
  <c r="CX61" i="4"/>
  <c r="CX62" i="4"/>
  <c r="CY61" i="4"/>
  <c r="CY62" i="4"/>
  <c r="D63" i="4"/>
  <c r="M9" i="6"/>
  <c r="V9" i="6"/>
  <c r="K16" i="2"/>
  <c r="K17" i="2"/>
  <c r="N16" i="2"/>
  <c r="K18" i="2"/>
  <c r="N17" i="2"/>
  <c r="K19" i="2"/>
  <c r="N18" i="2"/>
  <c r="K20" i="2"/>
  <c r="N19" i="2"/>
  <c r="K21" i="2"/>
  <c r="N20" i="2"/>
  <c r="N21" i="2"/>
  <c r="Q16" i="2"/>
  <c r="D67" i="4"/>
  <c r="E66" i="4"/>
  <c r="E67" i="4"/>
  <c r="F66" i="4"/>
  <c r="F67" i="4"/>
  <c r="G66" i="4"/>
  <c r="G67" i="4"/>
  <c r="H66" i="4"/>
  <c r="H67" i="4"/>
  <c r="I66" i="4"/>
  <c r="I67" i="4"/>
  <c r="J66" i="4"/>
  <c r="J67" i="4"/>
  <c r="K66" i="4"/>
  <c r="K67" i="4"/>
  <c r="L66" i="4"/>
  <c r="L67" i="4"/>
  <c r="M66" i="4"/>
  <c r="M67" i="4"/>
  <c r="N66" i="4"/>
  <c r="N67" i="4"/>
  <c r="O66" i="4"/>
  <c r="O67" i="4"/>
  <c r="P66" i="4"/>
  <c r="P67" i="4"/>
  <c r="Q66" i="4"/>
  <c r="Q67" i="4"/>
  <c r="R66" i="4"/>
  <c r="R67" i="4"/>
  <c r="S66" i="4"/>
  <c r="S67" i="4"/>
  <c r="T66" i="4"/>
  <c r="T67" i="4"/>
  <c r="U66" i="4"/>
  <c r="U67" i="4"/>
  <c r="V66" i="4"/>
  <c r="V67" i="4"/>
  <c r="W66" i="4"/>
  <c r="W67" i="4"/>
  <c r="X66" i="4"/>
  <c r="X67" i="4"/>
  <c r="Y66" i="4"/>
  <c r="Y67" i="4"/>
  <c r="Z66" i="4"/>
  <c r="Z67" i="4"/>
  <c r="AA66" i="4"/>
  <c r="AA67" i="4"/>
  <c r="AB66" i="4"/>
  <c r="AB67" i="4"/>
  <c r="AC66" i="4"/>
  <c r="AC67" i="4"/>
  <c r="AD66" i="4"/>
  <c r="AD67" i="4"/>
  <c r="AE66" i="4"/>
  <c r="AE67" i="4"/>
  <c r="AF66" i="4"/>
  <c r="AF67" i="4"/>
  <c r="AG66" i="4"/>
  <c r="AG67" i="4"/>
  <c r="AH66" i="4"/>
  <c r="AH67" i="4"/>
  <c r="AI66" i="4"/>
  <c r="AI67" i="4"/>
  <c r="AJ66" i="4"/>
  <c r="AJ67" i="4"/>
  <c r="AK66" i="4"/>
  <c r="AK67" i="4"/>
  <c r="AL66" i="4"/>
  <c r="AL67" i="4"/>
  <c r="AM66" i="4"/>
  <c r="AM67" i="4"/>
  <c r="AN66" i="4"/>
  <c r="AN67" i="4"/>
  <c r="AO66" i="4"/>
  <c r="AO67" i="4"/>
  <c r="AP66" i="4"/>
  <c r="AP67" i="4"/>
  <c r="AQ66" i="4"/>
  <c r="AQ67" i="4"/>
  <c r="AR66" i="4"/>
  <c r="AR67" i="4"/>
  <c r="AS66" i="4"/>
  <c r="AS67" i="4"/>
  <c r="AT66" i="4"/>
  <c r="AT67" i="4"/>
  <c r="AU66" i="4"/>
  <c r="AU67" i="4"/>
  <c r="AV66" i="4"/>
  <c r="AV67" i="4"/>
  <c r="AW66" i="4"/>
  <c r="AW67" i="4"/>
  <c r="AX66" i="4"/>
  <c r="AX67" i="4"/>
  <c r="AY66" i="4"/>
  <c r="AY67" i="4"/>
  <c r="AZ66" i="4"/>
  <c r="AZ67" i="4"/>
  <c r="BA66" i="4"/>
  <c r="BA67" i="4"/>
  <c r="BB66" i="4"/>
  <c r="BB67" i="4"/>
  <c r="BC66" i="4"/>
  <c r="BC67" i="4"/>
  <c r="BD66" i="4"/>
  <c r="BD67" i="4"/>
  <c r="BE66" i="4"/>
  <c r="BE67" i="4"/>
  <c r="BF66" i="4"/>
  <c r="BF67" i="4"/>
  <c r="BG66" i="4"/>
  <c r="BG67" i="4"/>
  <c r="BH66" i="4"/>
  <c r="BH67" i="4"/>
  <c r="BI66" i="4"/>
  <c r="BI67" i="4"/>
  <c r="BJ66" i="4"/>
  <c r="BJ67" i="4"/>
  <c r="BK66" i="4"/>
  <c r="BK67" i="4"/>
  <c r="BL66" i="4"/>
  <c r="BL67" i="4"/>
  <c r="BM66" i="4"/>
  <c r="BM67" i="4"/>
  <c r="BN66" i="4"/>
  <c r="BN67" i="4"/>
  <c r="BO66" i="4"/>
  <c r="BO67" i="4"/>
  <c r="BP66" i="4"/>
  <c r="BP67" i="4"/>
  <c r="BQ66" i="4"/>
  <c r="BQ67" i="4"/>
  <c r="BR66" i="4"/>
  <c r="BR67" i="4"/>
  <c r="BS66" i="4"/>
  <c r="BS67" i="4"/>
  <c r="BT66" i="4"/>
  <c r="BT67" i="4"/>
  <c r="BU66" i="4"/>
  <c r="BU67" i="4"/>
  <c r="BV66" i="4"/>
  <c r="BV67" i="4"/>
  <c r="BW66" i="4"/>
  <c r="BW67" i="4"/>
  <c r="BX66" i="4"/>
  <c r="BX67" i="4"/>
  <c r="BY66" i="4"/>
  <c r="BY67" i="4"/>
  <c r="BZ66" i="4"/>
  <c r="BZ67" i="4"/>
  <c r="CA66" i="4"/>
  <c r="CA67" i="4"/>
  <c r="CB66" i="4"/>
  <c r="CB67" i="4"/>
  <c r="CC66" i="4"/>
  <c r="CC67" i="4"/>
  <c r="CD66" i="4"/>
  <c r="CD67" i="4"/>
  <c r="CE66" i="4"/>
  <c r="CE67" i="4"/>
  <c r="CF66" i="4"/>
  <c r="CF67" i="4"/>
  <c r="CG66" i="4"/>
  <c r="CG67" i="4"/>
  <c r="CH66" i="4"/>
  <c r="CH67" i="4"/>
  <c r="CI66" i="4"/>
  <c r="CI67" i="4"/>
  <c r="CJ66" i="4"/>
  <c r="CJ67" i="4"/>
  <c r="CK66" i="4"/>
  <c r="CK67" i="4"/>
  <c r="CL66" i="4"/>
  <c r="CL67" i="4"/>
  <c r="CM66" i="4"/>
  <c r="CM67" i="4"/>
  <c r="CN66" i="4"/>
  <c r="CN67" i="4"/>
  <c r="CO66" i="4"/>
  <c r="CO67" i="4"/>
  <c r="CP66" i="4"/>
  <c r="CP67" i="4"/>
  <c r="CQ66" i="4"/>
  <c r="CQ67" i="4"/>
  <c r="CR66" i="4"/>
  <c r="CR67" i="4"/>
  <c r="CS66" i="4"/>
  <c r="CS67" i="4"/>
  <c r="CT66" i="4"/>
  <c r="CT67" i="4"/>
  <c r="CU66" i="4"/>
  <c r="CU67" i="4"/>
  <c r="CV66" i="4"/>
  <c r="CV67" i="4"/>
  <c r="CW66" i="4"/>
  <c r="CW67" i="4"/>
  <c r="CX66" i="4"/>
  <c r="CX67" i="4"/>
  <c r="CY66" i="4"/>
  <c r="CY67" i="4"/>
  <c r="D68" i="4"/>
  <c r="L9" i="6"/>
  <c r="U9" i="6"/>
  <c r="E8" i="2"/>
  <c r="E9" i="2"/>
  <c r="M8" i="2"/>
  <c r="M9" i="2"/>
  <c r="P8" i="2"/>
  <c r="E10" i="2"/>
  <c r="M10" i="2"/>
  <c r="P9" i="2"/>
  <c r="E11" i="2"/>
  <c r="M11" i="2"/>
  <c r="P10" i="2"/>
  <c r="E12" i="2"/>
  <c r="M12" i="2"/>
  <c r="P11" i="2"/>
  <c r="E13" i="2"/>
  <c r="M13" i="2"/>
  <c r="P12" i="2"/>
  <c r="E15" i="2"/>
  <c r="M15" i="2"/>
  <c r="P13" i="2"/>
  <c r="P15" i="2"/>
  <c r="S8" i="2"/>
  <c r="D56" i="4"/>
  <c r="E55" i="4"/>
  <c r="E56" i="4"/>
  <c r="F55" i="4"/>
  <c r="F56" i="4"/>
  <c r="G55" i="4"/>
  <c r="G56" i="4"/>
  <c r="H55" i="4"/>
  <c r="H56" i="4"/>
  <c r="I55" i="4"/>
  <c r="I56" i="4"/>
  <c r="J55" i="4"/>
  <c r="J56" i="4"/>
  <c r="K55" i="4"/>
  <c r="K56" i="4"/>
  <c r="L55" i="4"/>
  <c r="L56" i="4"/>
  <c r="M55" i="4"/>
  <c r="M56" i="4"/>
  <c r="N55" i="4"/>
  <c r="N56" i="4"/>
  <c r="O55" i="4"/>
  <c r="O56" i="4"/>
  <c r="P55" i="4"/>
  <c r="P56" i="4"/>
  <c r="Q55" i="4"/>
  <c r="Q56" i="4"/>
  <c r="R55" i="4"/>
  <c r="R56" i="4"/>
  <c r="S55" i="4"/>
  <c r="S56" i="4"/>
  <c r="T55" i="4"/>
  <c r="T56" i="4"/>
  <c r="U55" i="4"/>
  <c r="U56" i="4"/>
  <c r="V55" i="4"/>
  <c r="V56" i="4"/>
  <c r="W55" i="4"/>
  <c r="W56" i="4"/>
  <c r="X55" i="4"/>
  <c r="X56" i="4"/>
  <c r="Y55" i="4"/>
  <c r="Y56" i="4"/>
  <c r="Z55" i="4"/>
  <c r="Z56" i="4"/>
  <c r="AA55" i="4"/>
  <c r="AA56" i="4"/>
  <c r="AB55" i="4"/>
  <c r="AB56" i="4"/>
  <c r="AC55" i="4"/>
  <c r="AC56" i="4"/>
  <c r="AD55" i="4"/>
  <c r="AD56" i="4"/>
  <c r="AE55" i="4"/>
  <c r="AE56" i="4"/>
  <c r="AF55" i="4"/>
  <c r="AF56" i="4"/>
  <c r="AG55" i="4"/>
  <c r="AG56" i="4"/>
  <c r="AH55" i="4"/>
  <c r="AH56" i="4"/>
  <c r="AI55" i="4"/>
  <c r="AI56" i="4"/>
  <c r="AJ55" i="4"/>
  <c r="AJ56" i="4"/>
  <c r="AK55" i="4"/>
  <c r="AK56" i="4"/>
  <c r="AL55" i="4"/>
  <c r="AL56" i="4"/>
  <c r="AM55" i="4"/>
  <c r="AM56" i="4"/>
  <c r="AN55" i="4"/>
  <c r="AN56" i="4"/>
  <c r="AO55" i="4"/>
  <c r="AO56" i="4"/>
  <c r="AP55" i="4"/>
  <c r="AP56" i="4"/>
  <c r="AQ55" i="4"/>
  <c r="AQ56" i="4"/>
  <c r="AR55" i="4"/>
  <c r="AR56" i="4"/>
  <c r="AS55" i="4"/>
  <c r="AS56" i="4"/>
  <c r="AT55" i="4"/>
  <c r="AT56" i="4"/>
  <c r="AU55" i="4"/>
  <c r="AU56" i="4"/>
  <c r="AV55" i="4"/>
  <c r="AV56" i="4"/>
  <c r="AW55" i="4"/>
  <c r="AW56" i="4"/>
  <c r="AX55" i="4"/>
  <c r="AX56" i="4"/>
  <c r="AY55" i="4"/>
  <c r="AY56" i="4"/>
  <c r="AZ55" i="4"/>
  <c r="AZ56" i="4"/>
  <c r="BA55" i="4"/>
  <c r="BA56" i="4"/>
  <c r="BB55" i="4"/>
  <c r="BB56" i="4"/>
  <c r="BC55" i="4"/>
  <c r="BC56" i="4"/>
  <c r="BD55" i="4"/>
  <c r="BD56" i="4"/>
  <c r="BE55" i="4"/>
  <c r="BE56" i="4"/>
  <c r="BF55" i="4"/>
  <c r="BF56" i="4"/>
  <c r="BG55" i="4"/>
  <c r="BG56" i="4"/>
  <c r="BH55" i="4"/>
  <c r="BH56" i="4"/>
  <c r="BI55" i="4"/>
  <c r="BI56" i="4"/>
  <c r="BJ55" i="4"/>
  <c r="BJ56" i="4"/>
  <c r="BK55" i="4"/>
  <c r="BK56" i="4"/>
  <c r="BL55" i="4"/>
  <c r="BL56" i="4"/>
  <c r="BM55" i="4"/>
  <c r="BM56" i="4"/>
  <c r="BN55" i="4"/>
  <c r="BN56" i="4"/>
  <c r="BO55" i="4"/>
  <c r="BO56" i="4"/>
  <c r="BP55" i="4"/>
  <c r="BP56" i="4"/>
  <c r="BQ55" i="4"/>
  <c r="BQ56" i="4"/>
  <c r="BR55" i="4"/>
  <c r="BR56" i="4"/>
  <c r="BS55" i="4"/>
  <c r="BS56" i="4"/>
  <c r="BT55" i="4"/>
  <c r="BT56" i="4"/>
  <c r="BU55" i="4"/>
  <c r="BU56" i="4"/>
  <c r="BV55" i="4"/>
  <c r="BV56" i="4"/>
  <c r="BW55" i="4"/>
  <c r="BW56" i="4"/>
  <c r="BX55" i="4"/>
  <c r="BX56" i="4"/>
  <c r="BY55" i="4"/>
  <c r="BY56" i="4"/>
  <c r="BZ55" i="4"/>
  <c r="BZ56" i="4"/>
  <c r="CA55" i="4"/>
  <c r="CA56" i="4"/>
  <c r="CB55" i="4"/>
  <c r="CB56" i="4"/>
  <c r="CC55" i="4"/>
  <c r="CC56" i="4"/>
  <c r="CD55" i="4"/>
  <c r="CD56" i="4"/>
  <c r="CE55" i="4"/>
  <c r="CE56" i="4"/>
  <c r="CF55" i="4"/>
  <c r="CF56" i="4"/>
  <c r="CG55" i="4"/>
  <c r="CG56" i="4"/>
  <c r="CH55" i="4"/>
  <c r="CH56" i="4"/>
  <c r="CI55" i="4"/>
  <c r="CI56" i="4"/>
  <c r="CJ55" i="4"/>
  <c r="CJ56" i="4"/>
  <c r="CK55" i="4"/>
  <c r="CK56" i="4"/>
  <c r="CL55" i="4"/>
  <c r="CL56" i="4"/>
  <c r="CM55" i="4"/>
  <c r="CM56" i="4"/>
  <c r="CN55" i="4"/>
  <c r="CN56" i="4"/>
  <c r="CO55" i="4"/>
  <c r="CO56" i="4"/>
  <c r="CP55" i="4"/>
  <c r="CP56" i="4"/>
  <c r="CQ55" i="4"/>
  <c r="CQ56" i="4"/>
  <c r="CR55" i="4"/>
  <c r="CR56" i="4"/>
  <c r="CS55" i="4"/>
  <c r="CS56" i="4"/>
  <c r="CT55" i="4"/>
  <c r="CT56" i="4"/>
  <c r="CU55" i="4"/>
  <c r="CU56" i="4"/>
  <c r="CV55" i="4"/>
  <c r="CV56" i="4"/>
  <c r="CW55" i="4"/>
  <c r="CW56" i="4"/>
  <c r="CX55" i="4"/>
  <c r="CX56" i="4"/>
  <c r="CY55" i="4"/>
  <c r="CY56" i="4"/>
  <c r="D57" i="4"/>
  <c r="N8" i="6"/>
  <c r="L8" i="2"/>
  <c r="L9" i="2"/>
  <c r="O8" i="2"/>
  <c r="L10" i="2"/>
  <c r="O9" i="2"/>
  <c r="L11" i="2"/>
  <c r="O10" i="2"/>
  <c r="L12" i="2"/>
  <c r="O11" i="2"/>
  <c r="L13" i="2"/>
  <c r="O12" i="2"/>
  <c r="L15" i="2"/>
  <c r="O13" i="2"/>
  <c r="O15" i="2"/>
  <c r="R8" i="2"/>
  <c r="D46" i="4"/>
  <c r="M8" i="6"/>
  <c r="V8" i="6"/>
  <c r="K8" i="2"/>
  <c r="K9" i="2"/>
  <c r="N8" i="2"/>
  <c r="K10" i="2"/>
  <c r="N9" i="2"/>
  <c r="K11" i="2"/>
  <c r="N10" i="2"/>
  <c r="K12" i="2"/>
  <c r="N11" i="2"/>
  <c r="K13" i="2"/>
  <c r="N12" i="2"/>
  <c r="K15" i="2"/>
  <c r="N13" i="2"/>
  <c r="N15" i="2"/>
  <c r="Q8" i="2"/>
  <c r="D51" i="4"/>
  <c r="E50" i="4"/>
  <c r="E51" i="4"/>
  <c r="F50" i="4"/>
  <c r="F51" i="4"/>
  <c r="G50" i="4"/>
  <c r="G51" i="4"/>
  <c r="H50" i="4"/>
  <c r="H51" i="4"/>
  <c r="I50" i="4"/>
  <c r="I51" i="4"/>
  <c r="J50" i="4"/>
  <c r="J51" i="4"/>
  <c r="K50" i="4"/>
  <c r="K51" i="4"/>
  <c r="L50" i="4"/>
  <c r="L51" i="4"/>
  <c r="M50" i="4"/>
  <c r="M51" i="4"/>
  <c r="N50" i="4"/>
  <c r="N51" i="4"/>
  <c r="O50" i="4"/>
  <c r="O51" i="4"/>
  <c r="P50" i="4"/>
  <c r="P51" i="4"/>
  <c r="Q50" i="4"/>
  <c r="Q51" i="4"/>
  <c r="R50" i="4"/>
  <c r="R51" i="4"/>
  <c r="S50" i="4"/>
  <c r="S51" i="4"/>
  <c r="T50" i="4"/>
  <c r="T51" i="4"/>
  <c r="U50" i="4"/>
  <c r="U51" i="4"/>
  <c r="V50" i="4"/>
  <c r="V51" i="4"/>
  <c r="W50" i="4"/>
  <c r="W51" i="4"/>
  <c r="X50" i="4"/>
  <c r="X51" i="4"/>
  <c r="Y50" i="4"/>
  <c r="Y51" i="4"/>
  <c r="Z50" i="4"/>
  <c r="Z51" i="4"/>
  <c r="AA50" i="4"/>
  <c r="AA51" i="4"/>
  <c r="AB50" i="4"/>
  <c r="AB51" i="4"/>
  <c r="AC50" i="4"/>
  <c r="AC51" i="4"/>
  <c r="AD50" i="4"/>
  <c r="AD51" i="4"/>
  <c r="AE50" i="4"/>
  <c r="AE51" i="4"/>
  <c r="AF50" i="4"/>
  <c r="AF51" i="4"/>
  <c r="AG50" i="4"/>
  <c r="AG51" i="4"/>
  <c r="AH50" i="4"/>
  <c r="AH51" i="4"/>
  <c r="AI50" i="4"/>
  <c r="AI51" i="4"/>
  <c r="AJ50" i="4"/>
  <c r="AJ51" i="4"/>
  <c r="AK50" i="4"/>
  <c r="AK51" i="4"/>
  <c r="AL50" i="4"/>
  <c r="AL51" i="4"/>
  <c r="AM50" i="4"/>
  <c r="AM51" i="4"/>
  <c r="AN50" i="4"/>
  <c r="AN51" i="4"/>
  <c r="AO50" i="4"/>
  <c r="AO51" i="4"/>
  <c r="AP50" i="4"/>
  <c r="AP51" i="4"/>
  <c r="AQ50" i="4"/>
  <c r="AQ51" i="4"/>
  <c r="AR50" i="4"/>
  <c r="AR51" i="4"/>
  <c r="AS50" i="4"/>
  <c r="AS51" i="4"/>
  <c r="AT50" i="4"/>
  <c r="AT51" i="4"/>
  <c r="AU50" i="4"/>
  <c r="AU51" i="4"/>
  <c r="AV50" i="4"/>
  <c r="AV51" i="4"/>
  <c r="AW50" i="4"/>
  <c r="AW51" i="4"/>
  <c r="AX50" i="4"/>
  <c r="AX51" i="4"/>
  <c r="AY50" i="4"/>
  <c r="AY51" i="4"/>
  <c r="AZ50" i="4"/>
  <c r="AZ51" i="4"/>
  <c r="BA50" i="4"/>
  <c r="BA51" i="4"/>
  <c r="BB50" i="4"/>
  <c r="BB51" i="4"/>
  <c r="BC50" i="4"/>
  <c r="BC51" i="4"/>
  <c r="BD50" i="4"/>
  <c r="BD51" i="4"/>
  <c r="BE50" i="4"/>
  <c r="BE51" i="4"/>
  <c r="BF50" i="4"/>
  <c r="BF51" i="4"/>
  <c r="BG50" i="4"/>
  <c r="BG51" i="4"/>
  <c r="BH50" i="4"/>
  <c r="BH51" i="4"/>
  <c r="BI50" i="4"/>
  <c r="BI51" i="4"/>
  <c r="BJ50" i="4"/>
  <c r="BJ51" i="4"/>
  <c r="BK50" i="4"/>
  <c r="BK51" i="4"/>
  <c r="BL50" i="4"/>
  <c r="BL51" i="4"/>
  <c r="BM50" i="4"/>
  <c r="BM51" i="4"/>
  <c r="BN50" i="4"/>
  <c r="BN51" i="4"/>
  <c r="BO50" i="4"/>
  <c r="BO51" i="4"/>
  <c r="BP50" i="4"/>
  <c r="BP51" i="4"/>
  <c r="BQ50" i="4"/>
  <c r="BQ51" i="4"/>
  <c r="BR50" i="4"/>
  <c r="BR51" i="4"/>
  <c r="BS50" i="4"/>
  <c r="BS51" i="4"/>
  <c r="BT50" i="4"/>
  <c r="BT51" i="4"/>
  <c r="BU50" i="4"/>
  <c r="BU51" i="4"/>
  <c r="BV50" i="4"/>
  <c r="BV51" i="4"/>
  <c r="BW50" i="4"/>
  <c r="BW51" i="4"/>
  <c r="BX50" i="4"/>
  <c r="BX51" i="4"/>
  <c r="BY50" i="4"/>
  <c r="BY51" i="4"/>
  <c r="BZ50" i="4"/>
  <c r="BZ51" i="4"/>
  <c r="CA50" i="4"/>
  <c r="CA51" i="4"/>
  <c r="CB50" i="4"/>
  <c r="CB51" i="4"/>
  <c r="CC50" i="4"/>
  <c r="CC51" i="4"/>
  <c r="CD50" i="4"/>
  <c r="CD51" i="4"/>
  <c r="CE50" i="4"/>
  <c r="CE51" i="4"/>
  <c r="CF50" i="4"/>
  <c r="CF51" i="4"/>
  <c r="CG50" i="4"/>
  <c r="CG51" i="4"/>
  <c r="CH50" i="4"/>
  <c r="CH51" i="4"/>
  <c r="CI50" i="4"/>
  <c r="CI51" i="4"/>
  <c r="CJ50" i="4"/>
  <c r="CJ51" i="4"/>
  <c r="CK50" i="4"/>
  <c r="CK51" i="4"/>
  <c r="CL50" i="4"/>
  <c r="CL51" i="4"/>
  <c r="CM50" i="4"/>
  <c r="CM51" i="4"/>
  <c r="CN50" i="4"/>
  <c r="CN51" i="4"/>
  <c r="CO50" i="4"/>
  <c r="CO51" i="4"/>
  <c r="CP50" i="4"/>
  <c r="CP51" i="4"/>
  <c r="CQ50" i="4"/>
  <c r="CQ51" i="4"/>
  <c r="CR50" i="4"/>
  <c r="CR51" i="4"/>
  <c r="CS50" i="4"/>
  <c r="CS51" i="4"/>
  <c r="CT50" i="4"/>
  <c r="CT51" i="4"/>
  <c r="CU50" i="4"/>
  <c r="CU51" i="4"/>
  <c r="CV50" i="4"/>
  <c r="CV51" i="4"/>
  <c r="CW50" i="4"/>
  <c r="CW51" i="4"/>
  <c r="CX50" i="4"/>
  <c r="CX51" i="4"/>
  <c r="CY50" i="4"/>
  <c r="CY51" i="4"/>
  <c r="D52" i="4"/>
  <c r="L8" i="6"/>
  <c r="U8" i="6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BE51" i="5"/>
  <c r="BF51" i="5"/>
  <c r="BG51" i="5"/>
  <c r="BH51" i="5"/>
  <c r="BI51" i="5"/>
  <c r="BJ51" i="5"/>
  <c r="BK51" i="5"/>
  <c r="BL51" i="5"/>
  <c r="BM51" i="5"/>
  <c r="BN51" i="5"/>
  <c r="BO51" i="5"/>
  <c r="BP51" i="5"/>
  <c r="BQ51" i="5"/>
  <c r="BR51" i="5"/>
  <c r="BS51" i="5"/>
  <c r="BT51" i="5"/>
  <c r="BU51" i="5"/>
  <c r="BV51" i="5"/>
  <c r="BW51" i="5"/>
  <c r="BX51" i="5"/>
  <c r="BY51" i="5"/>
  <c r="BZ51" i="5"/>
  <c r="CA51" i="5"/>
  <c r="CB51" i="5"/>
  <c r="CC51" i="5"/>
  <c r="CD51" i="5"/>
  <c r="CE51" i="5"/>
  <c r="CF51" i="5"/>
  <c r="CG51" i="5"/>
  <c r="CH51" i="5"/>
  <c r="CI51" i="5"/>
  <c r="CJ51" i="5"/>
  <c r="CK51" i="5"/>
  <c r="CL51" i="5"/>
  <c r="CM51" i="5"/>
  <c r="CN51" i="5"/>
  <c r="CO51" i="5"/>
  <c r="CP51" i="5"/>
  <c r="CQ51" i="5"/>
  <c r="CR51" i="5"/>
  <c r="CS51" i="5"/>
  <c r="CT51" i="5"/>
  <c r="CU51" i="5"/>
  <c r="CV51" i="5"/>
  <c r="CW51" i="5"/>
  <c r="CX51" i="5"/>
  <c r="CY51" i="5"/>
  <c r="CZ51" i="5"/>
  <c r="D52" i="5"/>
  <c r="O8" i="6"/>
  <c r="T8" i="6"/>
  <c r="S8" i="6"/>
  <c r="R8" i="6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AP61" i="5"/>
  <c r="AQ61" i="5"/>
  <c r="AR61" i="5"/>
  <c r="AS61" i="5"/>
  <c r="AT61" i="5"/>
  <c r="AU61" i="5"/>
  <c r="AV61" i="5"/>
  <c r="AW61" i="5"/>
  <c r="AX61" i="5"/>
  <c r="AY61" i="5"/>
  <c r="AZ61" i="5"/>
  <c r="BA61" i="5"/>
  <c r="BB61" i="5"/>
  <c r="BC61" i="5"/>
  <c r="BD61" i="5"/>
  <c r="BE61" i="5"/>
  <c r="BF61" i="5"/>
  <c r="BG61" i="5"/>
  <c r="BH61" i="5"/>
  <c r="BI61" i="5"/>
  <c r="BJ61" i="5"/>
  <c r="BK61" i="5"/>
  <c r="BL61" i="5"/>
  <c r="BM61" i="5"/>
  <c r="BN61" i="5"/>
  <c r="BO61" i="5"/>
  <c r="BP61" i="5"/>
  <c r="BQ61" i="5"/>
  <c r="BR61" i="5"/>
  <c r="BS61" i="5"/>
  <c r="BT61" i="5"/>
  <c r="BU61" i="5"/>
  <c r="BV61" i="5"/>
  <c r="BW61" i="5"/>
  <c r="BX61" i="5"/>
  <c r="BY61" i="5"/>
  <c r="BZ61" i="5"/>
  <c r="CA61" i="5"/>
  <c r="CB61" i="5"/>
  <c r="CC61" i="5"/>
  <c r="CD61" i="5"/>
  <c r="CE61" i="5"/>
  <c r="CF61" i="5"/>
  <c r="CG61" i="5"/>
  <c r="CH61" i="5"/>
  <c r="CI61" i="5"/>
  <c r="CJ61" i="5"/>
  <c r="CK61" i="5"/>
  <c r="CL61" i="5"/>
  <c r="CM61" i="5"/>
  <c r="CN61" i="5"/>
  <c r="CO61" i="5"/>
  <c r="CP61" i="5"/>
  <c r="CQ61" i="5"/>
  <c r="CR61" i="5"/>
  <c r="CS61" i="5"/>
  <c r="CT61" i="5"/>
  <c r="CU61" i="5"/>
  <c r="CV61" i="5"/>
  <c r="CW61" i="5"/>
  <c r="CX61" i="5"/>
  <c r="CY61" i="5"/>
  <c r="CZ61" i="5"/>
  <c r="D62" i="5"/>
  <c r="O10" i="6"/>
  <c r="P10" i="6"/>
  <c r="Q10" i="6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BE56" i="5"/>
  <c r="BF56" i="5"/>
  <c r="BG56" i="5"/>
  <c r="BH56" i="5"/>
  <c r="BI56" i="5"/>
  <c r="BJ56" i="5"/>
  <c r="BK56" i="5"/>
  <c r="BL56" i="5"/>
  <c r="BM56" i="5"/>
  <c r="BN56" i="5"/>
  <c r="BO56" i="5"/>
  <c r="BP56" i="5"/>
  <c r="BQ56" i="5"/>
  <c r="BR56" i="5"/>
  <c r="BS56" i="5"/>
  <c r="BT56" i="5"/>
  <c r="BU56" i="5"/>
  <c r="BV56" i="5"/>
  <c r="BW56" i="5"/>
  <c r="BX56" i="5"/>
  <c r="BY56" i="5"/>
  <c r="BZ56" i="5"/>
  <c r="CA56" i="5"/>
  <c r="CB56" i="5"/>
  <c r="CC56" i="5"/>
  <c r="CD56" i="5"/>
  <c r="CE56" i="5"/>
  <c r="CF56" i="5"/>
  <c r="CG56" i="5"/>
  <c r="CH56" i="5"/>
  <c r="CI56" i="5"/>
  <c r="CJ56" i="5"/>
  <c r="CK56" i="5"/>
  <c r="CL56" i="5"/>
  <c r="CM56" i="5"/>
  <c r="CN56" i="5"/>
  <c r="CO56" i="5"/>
  <c r="CP56" i="5"/>
  <c r="CQ56" i="5"/>
  <c r="CR56" i="5"/>
  <c r="CS56" i="5"/>
  <c r="CT56" i="5"/>
  <c r="CU56" i="5"/>
  <c r="CV56" i="5"/>
  <c r="CW56" i="5"/>
  <c r="CX56" i="5"/>
  <c r="CY56" i="5"/>
  <c r="CZ56" i="5"/>
  <c r="D57" i="5"/>
  <c r="O9" i="6"/>
  <c r="P9" i="6"/>
  <c r="Q9" i="6"/>
  <c r="P8" i="6"/>
  <c r="Q8" i="6"/>
  <c r="T10" i="6"/>
  <c r="S10" i="6"/>
  <c r="R10" i="6"/>
  <c r="T9" i="6"/>
  <c r="S9" i="6"/>
  <c r="R9" i="6"/>
  <c r="K10" i="6"/>
  <c r="K9" i="6"/>
  <c r="K8" i="6"/>
</calcChain>
</file>

<file path=xl/sharedStrings.xml><?xml version="1.0" encoding="utf-8"?>
<sst xmlns="http://schemas.openxmlformats.org/spreadsheetml/2006/main" count="156" uniqueCount="75">
  <si>
    <t>General Information</t>
  </si>
  <si>
    <t>Project name</t>
  </si>
  <si>
    <t>Company / Institution</t>
  </si>
  <si>
    <t>Author</t>
  </si>
  <si>
    <t>Date</t>
  </si>
  <si>
    <t>Planning details</t>
  </si>
  <si>
    <t>Planning horizon [years]</t>
  </si>
  <si>
    <t>Discount rate</t>
  </si>
  <si>
    <t>Currency</t>
  </si>
  <si>
    <t>€</t>
  </si>
  <si>
    <t>Currency unit</t>
  </si>
  <si>
    <t>[€]</t>
  </si>
  <si>
    <t>Risk Estimation</t>
  </si>
  <si>
    <t>Strategy</t>
  </si>
  <si>
    <t>Scenarios</t>
  </si>
  <si>
    <t>Subscenarios</t>
  </si>
  <si>
    <t>Damage
per (sub)scenario [€]</t>
  </si>
  <si>
    <t>Calculated Damage
per scenario [€]</t>
  </si>
  <si>
    <t>Annual Risk
[€/year]</t>
  </si>
  <si>
    <t>Name</t>
  </si>
  <si>
    <t>Description</t>
  </si>
  <si>
    <t>Return period
[years]</t>
  </si>
  <si>
    <t>Exceedence
probability</t>
  </si>
  <si>
    <t>Probability of subscenario given a specific scenario</t>
  </si>
  <si>
    <t>lower
estimate</t>
  </si>
  <si>
    <t>mean
estimate</t>
  </si>
  <si>
    <t>upper
estimate</t>
  </si>
  <si>
    <t>S0</t>
  </si>
  <si>
    <t>13-year event</t>
  </si>
  <si>
    <t>20-year event</t>
  </si>
  <si>
    <t>40-year event</t>
  </si>
  <si>
    <t>50-year event</t>
  </si>
  <si>
    <t>100-year event</t>
  </si>
  <si>
    <t>200-year event</t>
  </si>
  <si>
    <t>500-year event</t>
  </si>
  <si>
    <t>S1</t>
  </si>
  <si>
    <t>S2</t>
  </si>
  <si>
    <t>1000-year event</t>
  </si>
  <si>
    <t>Technische Universität München</t>
  </si>
  <si>
    <t>Olga Spackova</t>
  </si>
  <si>
    <t>13.9.2016</t>
  </si>
  <si>
    <t>S0 - preserve actual state</t>
  </si>
  <si>
    <t>S1 - dykes</t>
  </si>
  <si>
    <t>S2 - dykes + retention basin</t>
  </si>
  <si>
    <t>normal development</t>
  </si>
  <si>
    <t>debris flow</t>
  </si>
  <si>
    <t>Risk calculation following Eq. 3 of RAT - Mehodolgy</t>
  </si>
  <si>
    <t>Risk Curves</t>
  </si>
  <si>
    <t>Risk Discounting</t>
  </si>
  <si>
    <t>S0 - Mean estimate</t>
  </si>
  <si>
    <t>Year</t>
  </si>
  <si>
    <t>Annual risk [€]</t>
  </si>
  <si>
    <t>Discounted risk [€]</t>
  </si>
  <si>
    <t>Sum of the discounted risk [€]</t>
  </si>
  <si>
    <t>S0 - Lower estimate</t>
  </si>
  <si>
    <t>S0 - Upper estimate</t>
  </si>
  <si>
    <t>S1 - Mean estimate</t>
  </si>
  <si>
    <t>S1 - Lower estimate</t>
  </si>
  <si>
    <t>S1 - Upper estimate</t>
  </si>
  <si>
    <t>S2 - Mean estimate</t>
  </si>
  <si>
    <t>S2 - Lower estimate</t>
  </si>
  <si>
    <t>S2 - Upper estimate</t>
  </si>
  <si>
    <t>Example from Section 2.2 of RAT - Examples with slight modification to include a subscenario and time-variable risk</t>
  </si>
  <si>
    <t xml:space="preserve">Annual risk increase </t>
  </si>
  <si>
    <t>Cost Estimation</t>
  </si>
  <si>
    <t>Annual costs [€]</t>
  </si>
  <si>
    <t>Discounted costs [€]</t>
  </si>
  <si>
    <t>Sum of the discounted costs [€]</t>
  </si>
  <si>
    <t>Evaluation</t>
  </si>
  <si>
    <t>Cumulated Discounted Risk [€]</t>
  </si>
  <si>
    <t>Sum (Risk + Cost) [€]</t>
  </si>
  <si>
    <t>lower estimate</t>
  </si>
  <si>
    <t>mean estimate</t>
  </si>
  <si>
    <t>upper estimate</t>
  </si>
  <si>
    <t xml:space="preserve">Cumulated Discounted Cost  [€]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</si>
</sst>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0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4" tint="0.79995117038483843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CFDFE"/>
        <bgColor indexed="64"/>
      </patternFill>
    </fill>
    <fill>
      <patternFill patternType="solid">
        <fgColor rgb="FFEEF7FC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F2F7FC"/>
        <bgColor indexed="64"/>
      </patternFill>
    </fill>
  </fills>
  <borders count="64">
    <border>
      <left/>
      <right/>
      <top/>
      <bottom/>
      <diagonal/>
    </border>
    <border>
      <left/>
      <right/>
      <top/>
      <bottom style="thick">
        <color rgb="FF007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ck">
        <color rgb="FF0070C0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medium">
        <color indexed="8"/>
      </right>
      <top/>
      <bottom style="double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22">
    <xf numFmtId="0" fontId="0" fillId="0" borderId="0" xfId="0"/>
    <xf numFmtId="0" fontId="2" fillId="2" borderId="0" xfId="0" applyFont="1" applyFill="1" applyBorder="1" applyAlignment="1">
      <alignment vertical="center"/>
    </xf>
    <xf numFmtId="0" fontId="0" fillId="2" borderId="0" xfId="0" applyFill="1" applyBorder="1"/>
    <xf numFmtId="0" fontId="3" fillId="2" borderId="0" xfId="0" applyFont="1" applyFill="1" applyBorder="1"/>
    <xf numFmtId="0" fontId="4" fillId="2" borderId="0" xfId="0" applyFont="1" applyFill="1" applyBorder="1"/>
    <xf numFmtId="0" fontId="2" fillId="2" borderId="1" xfId="0" applyFont="1" applyFill="1" applyBorder="1" applyAlignment="1">
      <alignment vertical="center"/>
    </xf>
    <xf numFmtId="0" fontId="0" fillId="2" borderId="1" xfId="0" applyFill="1" applyBorder="1"/>
    <xf numFmtId="0" fontId="2" fillId="2" borderId="0" xfId="0" applyFont="1" applyFill="1" applyBorder="1" applyAlignment="1">
      <alignment horizontal="center" vertical="center"/>
    </xf>
    <xf numFmtId="0" fontId="0" fillId="2" borderId="0" xfId="0" applyFill="1"/>
    <xf numFmtId="0" fontId="5" fillId="3" borderId="0" xfId="0" applyFont="1" applyFill="1"/>
    <xf numFmtId="0" fontId="5" fillId="2" borderId="0" xfId="0" applyFont="1" applyFill="1" applyAlignment="1">
      <alignment wrapText="1"/>
    </xf>
    <xf numFmtId="0" fontId="6" fillId="4" borderId="0" xfId="0" applyFont="1" applyFill="1"/>
    <xf numFmtId="0" fontId="0" fillId="2" borderId="2" xfId="0" applyFill="1" applyBorder="1"/>
    <xf numFmtId="14" fontId="0" fillId="2" borderId="2" xfId="0" applyNumberForma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0" xfId="0" applyFill="1" applyAlignment="1">
      <alignment horizontal="left"/>
    </xf>
    <xf numFmtId="2" fontId="0" fillId="2" borderId="2" xfId="0" applyNumberFormat="1" applyFill="1" applyBorder="1" applyAlignment="1">
      <alignment horizontal="left"/>
    </xf>
    <xf numFmtId="0" fontId="0" fillId="2" borderId="3" xfId="0" applyFill="1" applyBorder="1"/>
    <xf numFmtId="0" fontId="2" fillId="2" borderId="0" xfId="0" applyFont="1" applyFill="1" applyAlignment="1">
      <alignment horizontal="left"/>
    </xf>
    <xf numFmtId="3" fontId="0" fillId="2" borderId="0" xfId="0" applyNumberFormat="1" applyFill="1"/>
    <xf numFmtId="0" fontId="2" fillId="2" borderId="0" xfId="0" applyFont="1" applyFill="1" applyAlignment="1">
      <alignment horizontal="center"/>
    </xf>
    <xf numFmtId="0" fontId="8" fillId="3" borderId="12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3" fontId="8" fillId="3" borderId="12" xfId="0" applyNumberFormat="1" applyFont="1" applyFill="1" applyBorder="1" applyAlignment="1">
      <alignment horizontal="center" vertical="center" wrapText="1"/>
    </xf>
    <xf numFmtId="3" fontId="8" fillId="3" borderId="15" xfId="0" applyNumberFormat="1" applyFont="1" applyFill="1" applyBorder="1" applyAlignment="1">
      <alignment horizontal="center" vertical="center" wrapText="1"/>
    </xf>
    <xf numFmtId="3" fontId="8" fillId="3" borderId="13" xfId="0" applyNumberFormat="1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left" vertical="center"/>
    </xf>
    <xf numFmtId="0" fontId="8" fillId="5" borderId="7" xfId="0" applyFont="1" applyFill="1" applyBorder="1" applyAlignment="1">
      <alignment horizontal="center" vertical="center" wrapText="1"/>
    </xf>
    <xf numFmtId="164" fontId="8" fillId="5" borderId="8" xfId="0" applyNumberFormat="1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left" vertical="center"/>
    </xf>
    <xf numFmtId="2" fontId="8" fillId="5" borderId="7" xfId="0" applyNumberFormat="1" applyFont="1" applyFill="1" applyBorder="1" applyAlignment="1">
      <alignment horizontal="center" vertical="center" wrapText="1"/>
    </xf>
    <xf numFmtId="3" fontId="8" fillId="5" borderId="11" xfId="0" applyNumberFormat="1" applyFont="1" applyFill="1" applyBorder="1" applyAlignment="1">
      <alignment horizontal="right" vertical="center" wrapText="1"/>
    </xf>
    <xf numFmtId="3" fontId="8" fillId="5" borderId="7" xfId="0" applyNumberFormat="1" applyFont="1" applyFill="1" applyBorder="1" applyAlignment="1">
      <alignment horizontal="right" vertical="center" wrapText="1"/>
    </xf>
    <xf numFmtId="3" fontId="8" fillId="5" borderId="8" xfId="0" applyNumberFormat="1" applyFont="1" applyFill="1" applyBorder="1" applyAlignment="1">
      <alignment horizontal="right" vertical="center" wrapText="1"/>
    </xf>
    <xf numFmtId="3" fontId="6" fillId="5" borderId="16" xfId="0" applyNumberFormat="1" applyFont="1" applyFill="1" applyBorder="1" applyAlignment="1">
      <alignment horizontal="right" vertical="center" wrapText="1"/>
    </xf>
    <xf numFmtId="3" fontId="6" fillId="5" borderId="17" xfId="0" applyNumberFormat="1" applyFont="1" applyFill="1" applyBorder="1" applyAlignment="1">
      <alignment horizontal="right" vertical="center" wrapText="1"/>
    </xf>
    <xf numFmtId="3" fontId="6" fillId="5" borderId="18" xfId="0" applyNumberFormat="1" applyFont="1" applyFill="1" applyBorder="1" applyAlignment="1">
      <alignment horizontal="right" vertical="center" wrapText="1"/>
    </xf>
    <xf numFmtId="0" fontId="1" fillId="2" borderId="0" xfId="0" applyFont="1" applyFill="1"/>
    <xf numFmtId="0" fontId="8" fillId="5" borderId="19" xfId="0" applyFont="1" applyFill="1" applyBorder="1" applyAlignment="1">
      <alignment horizontal="left" vertical="center"/>
    </xf>
    <xf numFmtId="0" fontId="8" fillId="5" borderId="2" xfId="0" applyFont="1" applyFill="1" applyBorder="1" applyAlignment="1">
      <alignment horizontal="center" vertical="center" wrapText="1"/>
    </xf>
    <xf numFmtId="164" fontId="8" fillId="5" borderId="20" xfId="0" applyNumberFormat="1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left" vertical="center"/>
    </xf>
    <xf numFmtId="2" fontId="8" fillId="5" borderId="2" xfId="0" applyNumberFormat="1" applyFont="1" applyFill="1" applyBorder="1" applyAlignment="1">
      <alignment horizontal="center" vertical="center" wrapText="1"/>
    </xf>
    <xf numFmtId="3" fontId="8" fillId="5" borderId="19" xfId="0" applyNumberFormat="1" applyFont="1" applyFill="1" applyBorder="1" applyAlignment="1">
      <alignment horizontal="right" vertical="center" wrapText="1"/>
    </xf>
    <xf numFmtId="3" fontId="8" fillId="5" borderId="2" xfId="0" applyNumberFormat="1" applyFont="1" applyFill="1" applyBorder="1" applyAlignment="1">
      <alignment horizontal="right" vertical="center" wrapText="1"/>
    </xf>
    <xf numFmtId="3" fontId="8" fillId="5" borderId="20" xfId="0" applyNumberFormat="1" applyFont="1" applyFill="1" applyBorder="1" applyAlignment="1">
      <alignment horizontal="right" vertical="center" wrapText="1"/>
    </xf>
    <xf numFmtId="3" fontId="6" fillId="5" borderId="21" xfId="0" applyNumberFormat="1" applyFont="1" applyFill="1" applyBorder="1" applyAlignment="1">
      <alignment horizontal="right" vertical="center" wrapText="1"/>
    </xf>
    <xf numFmtId="3" fontId="6" fillId="5" borderId="22" xfId="0" applyNumberFormat="1" applyFont="1" applyFill="1" applyBorder="1" applyAlignment="1">
      <alignment horizontal="right" vertical="center" wrapText="1"/>
    </xf>
    <xf numFmtId="3" fontId="6" fillId="5" borderId="23" xfId="0" applyNumberFormat="1" applyFont="1" applyFill="1" applyBorder="1" applyAlignment="1">
      <alignment horizontal="right" vertical="center" wrapText="1"/>
    </xf>
    <xf numFmtId="0" fontId="8" fillId="5" borderId="12" xfId="0" applyFont="1" applyFill="1" applyBorder="1" applyAlignment="1">
      <alignment horizontal="left" vertical="center"/>
    </xf>
    <xf numFmtId="0" fontId="8" fillId="5" borderId="15" xfId="0" applyFont="1" applyFill="1" applyBorder="1" applyAlignment="1">
      <alignment horizontal="center" vertical="center" wrapText="1"/>
    </xf>
    <xf numFmtId="164" fontId="8" fillId="5" borderId="13" xfId="0" applyNumberFormat="1" applyFont="1" applyFill="1" applyBorder="1" applyAlignment="1">
      <alignment horizontal="center" vertical="center" wrapText="1"/>
    </xf>
    <xf numFmtId="0" fontId="8" fillId="5" borderId="15" xfId="0" applyFont="1" applyFill="1" applyBorder="1" applyAlignment="1">
      <alignment horizontal="left" vertical="center"/>
    </xf>
    <xf numFmtId="2" fontId="8" fillId="5" borderId="15" xfId="0" applyNumberFormat="1" applyFont="1" applyFill="1" applyBorder="1" applyAlignment="1">
      <alignment horizontal="center" vertical="center" wrapText="1"/>
    </xf>
    <xf numFmtId="3" fontId="8" fillId="5" borderId="12" xfId="0" applyNumberFormat="1" applyFont="1" applyFill="1" applyBorder="1" applyAlignment="1">
      <alignment horizontal="right" vertical="center" wrapText="1"/>
    </xf>
    <xf numFmtId="3" fontId="8" fillId="5" borderId="15" xfId="0" applyNumberFormat="1" applyFont="1" applyFill="1" applyBorder="1" applyAlignment="1">
      <alignment horizontal="right" vertical="center" wrapText="1"/>
    </xf>
    <xf numFmtId="3" fontId="8" fillId="5" borderId="13" xfId="0" applyNumberFormat="1" applyFont="1" applyFill="1" applyBorder="1" applyAlignment="1">
      <alignment horizontal="right" vertical="center" wrapText="1"/>
    </xf>
    <xf numFmtId="3" fontId="6" fillId="5" borderId="24" xfId="0" applyNumberFormat="1" applyFont="1" applyFill="1" applyBorder="1" applyAlignment="1">
      <alignment horizontal="right" vertical="center" wrapText="1"/>
    </xf>
    <xf numFmtId="3" fontId="6" fillId="5" borderId="25" xfId="0" applyNumberFormat="1" applyFont="1" applyFill="1" applyBorder="1" applyAlignment="1">
      <alignment horizontal="right" vertical="center" wrapText="1"/>
    </xf>
    <xf numFmtId="3" fontId="6" fillId="5" borderId="26" xfId="0" applyNumberFormat="1" applyFont="1" applyFill="1" applyBorder="1" applyAlignment="1">
      <alignment horizontal="right" vertical="center" wrapText="1"/>
    </xf>
    <xf numFmtId="0" fontId="8" fillId="6" borderId="11" xfId="0" applyFont="1" applyFill="1" applyBorder="1" applyAlignment="1">
      <alignment horizontal="left" vertical="center"/>
    </xf>
    <xf numFmtId="0" fontId="8" fillId="6" borderId="7" xfId="0" applyFont="1" applyFill="1" applyBorder="1" applyAlignment="1">
      <alignment horizontal="center" vertical="center" wrapText="1"/>
    </xf>
    <xf numFmtId="164" fontId="8" fillId="6" borderId="8" xfId="0" applyNumberFormat="1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left" vertical="center"/>
    </xf>
    <xf numFmtId="2" fontId="8" fillId="6" borderId="7" xfId="0" applyNumberFormat="1" applyFont="1" applyFill="1" applyBorder="1" applyAlignment="1">
      <alignment horizontal="center" vertical="center" wrapText="1"/>
    </xf>
    <xf numFmtId="3" fontId="8" fillId="6" borderId="11" xfId="0" applyNumberFormat="1" applyFont="1" applyFill="1" applyBorder="1" applyAlignment="1">
      <alignment horizontal="right" vertical="center" wrapText="1"/>
    </xf>
    <xf numFmtId="3" fontId="8" fillId="6" borderId="7" xfId="0" applyNumberFormat="1" applyFont="1" applyFill="1" applyBorder="1" applyAlignment="1">
      <alignment horizontal="right" vertical="center" wrapText="1"/>
    </xf>
    <xf numFmtId="3" fontId="8" fillId="6" borderId="8" xfId="0" applyNumberFormat="1" applyFont="1" applyFill="1" applyBorder="1" applyAlignment="1">
      <alignment horizontal="right" vertical="center" wrapText="1"/>
    </xf>
    <xf numFmtId="3" fontId="6" fillId="6" borderId="16" xfId="0" applyNumberFormat="1" applyFont="1" applyFill="1" applyBorder="1" applyAlignment="1">
      <alignment horizontal="right" vertical="center" wrapText="1"/>
    </xf>
    <xf numFmtId="3" fontId="6" fillId="6" borderId="17" xfId="0" applyNumberFormat="1" applyFont="1" applyFill="1" applyBorder="1" applyAlignment="1">
      <alignment horizontal="right" vertical="center" wrapText="1"/>
    </xf>
    <xf numFmtId="3" fontId="6" fillId="6" borderId="18" xfId="0" applyNumberFormat="1" applyFont="1" applyFill="1" applyBorder="1" applyAlignment="1">
      <alignment horizontal="right" vertical="center" wrapText="1"/>
    </xf>
    <xf numFmtId="0" fontId="8" fillId="6" borderId="19" xfId="0" applyFont="1" applyFill="1" applyBorder="1" applyAlignment="1">
      <alignment horizontal="left" vertical="center"/>
    </xf>
    <xf numFmtId="0" fontId="8" fillId="6" borderId="2" xfId="0" applyFont="1" applyFill="1" applyBorder="1" applyAlignment="1">
      <alignment horizontal="center" vertical="center" wrapText="1"/>
    </xf>
    <xf numFmtId="164" fontId="8" fillId="6" borderId="20" xfId="0" applyNumberFormat="1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left" vertical="center"/>
    </xf>
    <xf numFmtId="2" fontId="8" fillId="6" borderId="2" xfId="0" applyNumberFormat="1" applyFont="1" applyFill="1" applyBorder="1" applyAlignment="1">
      <alignment horizontal="center" vertical="center" wrapText="1"/>
    </xf>
    <xf numFmtId="3" fontId="8" fillId="6" borderId="19" xfId="0" applyNumberFormat="1" applyFont="1" applyFill="1" applyBorder="1" applyAlignment="1">
      <alignment horizontal="right" vertical="center" wrapText="1"/>
    </xf>
    <xf numFmtId="3" fontId="8" fillId="6" borderId="2" xfId="0" applyNumberFormat="1" applyFont="1" applyFill="1" applyBorder="1" applyAlignment="1">
      <alignment horizontal="right" vertical="center" wrapText="1"/>
    </xf>
    <xf numFmtId="3" fontId="8" fillId="6" borderId="20" xfId="0" applyNumberFormat="1" applyFont="1" applyFill="1" applyBorder="1" applyAlignment="1">
      <alignment horizontal="right" vertical="center" wrapText="1"/>
    </xf>
    <xf numFmtId="3" fontId="6" fillId="6" borderId="21" xfId="0" applyNumberFormat="1" applyFont="1" applyFill="1" applyBorder="1" applyAlignment="1">
      <alignment horizontal="right" vertical="center" wrapText="1"/>
    </xf>
    <xf numFmtId="3" fontId="6" fillId="6" borderId="22" xfId="0" applyNumberFormat="1" applyFont="1" applyFill="1" applyBorder="1" applyAlignment="1">
      <alignment horizontal="right" vertical="center" wrapText="1"/>
    </xf>
    <xf numFmtId="3" fontId="6" fillId="6" borderId="23" xfId="0" applyNumberFormat="1" applyFont="1" applyFill="1" applyBorder="1" applyAlignment="1">
      <alignment horizontal="right" vertical="center" wrapText="1"/>
    </xf>
    <xf numFmtId="0" fontId="8" fillId="6" borderId="12" xfId="0" applyFont="1" applyFill="1" applyBorder="1" applyAlignment="1">
      <alignment horizontal="left" vertical="center"/>
    </xf>
    <xf numFmtId="0" fontId="8" fillId="6" borderId="15" xfId="0" applyFont="1" applyFill="1" applyBorder="1" applyAlignment="1">
      <alignment horizontal="center" vertical="center" wrapText="1"/>
    </xf>
    <xf numFmtId="164" fontId="8" fillId="6" borderId="13" xfId="0" applyNumberFormat="1" applyFont="1" applyFill="1" applyBorder="1" applyAlignment="1">
      <alignment horizontal="center" vertical="center" wrapText="1"/>
    </xf>
    <xf numFmtId="0" fontId="8" fillId="6" borderId="15" xfId="0" applyFont="1" applyFill="1" applyBorder="1" applyAlignment="1">
      <alignment horizontal="left" vertical="center"/>
    </xf>
    <xf numFmtId="2" fontId="8" fillId="6" borderId="15" xfId="0" applyNumberFormat="1" applyFont="1" applyFill="1" applyBorder="1" applyAlignment="1">
      <alignment horizontal="center" vertical="center" wrapText="1"/>
    </xf>
    <xf numFmtId="3" fontId="8" fillId="6" borderId="12" xfId="0" applyNumberFormat="1" applyFont="1" applyFill="1" applyBorder="1" applyAlignment="1">
      <alignment horizontal="right" vertical="center" wrapText="1"/>
    </xf>
    <xf numFmtId="3" fontId="8" fillId="6" borderId="15" xfId="0" applyNumberFormat="1" applyFont="1" applyFill="1" applyBorder="1" applyAlignment="1">
      <alignment horizontal="right" vertical="center" wrapText="1"/>
    </xf>
    <xf numFmtId="3" fontId="8" fillId="6" borderId="13" xfId="0" applyNumberFormat="1" applyFont="1" applyFill="1" applyBorder="1" applyAlignment="1">
      <alignment horizontal="right" vertical="center" wrapText="1"/>
    </xf>
    <xf numFmtId="3" fontId="6" fillId="6" borderId="24" xfId="0" applyNumberFormat="1" applyFont="1" applyFill="1" applyBorder="1" applyAlignment="1">
      <alignment horizontal="right" vertical="center" wrapText="1"/>
    </xf>
    <xf numFmtId="3" fontId="6" fillId="6" borderId="25" xfId="0" applyNumberFormat="1" applyFont="1" applyFill="1" applyBorder="1" applyAlignment="1">
      <alignment horizontal="right" vertical="center" wrapText="1"/>
    </xf>
    <xf numFmtId="3" fontId="6" fillId="6" borderId="26" xfId="0" applyNumberFormat="1" applyFont="1" applyFill="1" applyBorder="1" applyAlignment="1">
      <alignment horizontal="right" vertical="center" wrapText="1"/>
    </xf>
    <xf numFmtId="0" fontId="5" fillId="3" borderId="27" xfId="0" applyFont="1" applyFill="1" applyBorder="1" applyAlignment="1">
      <alignment horizontal="centerContinuous" vertical="center" wrapText="1"/>
    </xf>
    <xf numFmtId="0" fontId="8" fillId="3" borderId="28" xfId="0" applyFont="1" applyFill="1" applyBorder="1" applyAlignment="1">
      <alignment horizontal="center" vertical="center"/>
    </xf>
    <xf numFmtId="3" fontId="8" fillId="5" borderId="30" xfId="0" applyNumberFormat="1" applyFont="1" applyFill="1" applyBorder="1" applyAlignment="1">
      <alignment horizontal="right" vertical="center" wrapText="1"/>
    </xf>
    <xf numFmtId="3" fontId="8" fillId="5" borderId="29" xfId="0" applyNumberFormat="1" applyFont="1" applyFill="1" applyBorder="1" applyAlignment="1">
      <alignment horizontal="right" vertical="center" wrapText="1"/>
    </xf>
    <xf numFmtId="3" fontId="8" fillId="5" borderId="31" xfId="0" applyNumberFormat="1" applyFont="1" applyFill="1" applyBorder="1" applyAlignment="1">
      <alignment horizontal="right" vertical="center" wrapText="1"/>
    </xf>
    <xf numFmtId="164" fontId="8" fillId="5" borderId="37" xfId="0" applyNumberFormat="1" applyFont="1" applyFill="1" applyBorder="1" applyAlignment="1">
      <alignment horizontal="center" vertical="center" wrapText="1"/>
    </xf>
    <xf numFmtId="164" fontId="8" fillId="5" borderId="38" xfId="0" applyNumberFormat="1" applyFont="1" applyFill="1" applyBorder="1" applyAlignment="1">
      <alignment horizontal="center" vertical="center" wrapText="1"/>
    </xf>
    <xf numFmtId="164" fontId="8" fillId="5" borderId="39" xfId="0" applyNumberFormat="1" applyFont="1" applyFill="1" applyBorder="1" applyAlignment="1">
      <alignment horizontal="center" vertical="center" wrapText="1"/>
    </xf>
    <xf numFmtId="2" fontId="8" fillId="5" borderId="8" xfId="0" applyNumberFormat="1" applyFont="1" applyFill="1" applyBorder="1" applyAlignment="1">
      <alignment horizontal="center" vertical="center" wrapText="1"/>
    </xf>
    <xf numFmtId="2" fontId="8" fillId="5" borderId="20" xfId="0" applyNumberFormat="1" applyFont="1" applyFill="1" applyBorder="1" applyAlignment="1">
      <alignment horizontal="center" vertical="center" wrapText="1"/>
    </xf>
    <xf numFmtId="2" fontId="8" fillId="5" borderId="31" xfId="0" applyNumberFormat="1" applyFont="1" applyFill="1" applyBorder="1" applyAlignment="1">
      <alignment horizontal="center" vertical="center" wrapText="1"/>
    </xf>
    <xf numFmtId="2" fontId="8" fillId="5" borderId="13" xfId="0" applyNumberFormat="1" applyFont="1" applyFill="1" applyBorder="1" applyAlignment="1">
      <alignment horizontal="center" vertical="center" wrapText="1"/>
    </xf>
    <xf numFmtId="3" fontId="8" fillId="5" borderId="41" xfId="0" applyNumberFormat="1" applyFont="1" applyFill="1" applyBorder="1" applyAlignment="1">
      <alignment horizontal="right" vertical="center" wrapText="1"/>
    </xf>
    <xf numFmtId="3" fontId="8" fillId="5" borderId="42" xfId="0" applyNumberFormat="1" applyFont="1" applyFill="1" applyBorder="1" applyAlignment="1">
      <alignment horizontal="right" vertical="center" wrapText="1"/>
    </xf>
    <xf numFmtId="3" fontId="8" fillId="5" borderId="43" xfId="0" applyNumberFormat="1" applyFont="1" applyFill="1" applyBorder="1" applyAlignment="1">
      <alignment horizontal="right" vertical="center" wrapText="1"/>
    </xf>
    <xf numFmtId="3" fontId="8" fillId="6" borderId="41" xfId="0" applyNumberFormat="1" applyFont="1" applyFill="1" applyBorder="1" applyAlignment="1">
      <alignment horizontal="right" vertical="center" wrapText="1"/>
    </xf>
    <xf numFmtId="3" fontId="8" fillId="6" borderId="42" xfId="0" applyNumberFormat="1" applyFont="1" applyFill="1" applyBorder="1" applyAlignment="1">
      <alignment horizontal="right" vertical="center" wrapText="1"/>
    </xf>
    <xf numFmtId="3" fontId="8" fillId="6" borderId="43" xfId="0" applyNumberFormat="1" applyFont="1" applyFill="1" applyBorder="1" applyAlignment="1">
      <alignment horizontal="right" vertical="center" wrapText="1"/>
    </xf>
    <xf numFmtId="3" fontId="8" fillId="3" borderId="24" xfId="0" applyNumberFormat="1" applyFont="1" applyFill="1" applyBorder="1" applyAlignment="1">
      <alignment horizontal="center" vertical="center" wrapText="1"/>
    </xf>
    <xf numFmtId="3" fontId="8" fillId="3" borderId="25" xfId="0" applyNumberFormat="1" applyFont="1" applyFill="1" applyBorder="1" applyAlignment="1">
      <alignment horizontal="center" vertical="center" wrapText="1"/>
    </xf>
    <xf numFmtId="3" fontId="8" fillId="3" borderId="26" xfId="0" applyNumberFormat="1" applyFont="1" applyFill="1" applyBorder="1" applyAlignment="1">
      <alignment horizontal="center" vertical="center" wrapText="1"/>
    </xf>
    <xf numFmtId="3" fontId="8" fillId="5" borderId="37" xfId="0" applyNumberFormat="1" applyFont="1" applyFill="1" applyBorder="1" applyAlignment="1">
      <alignment horizontal="right" vertical="center" wrapText="1"/>
    </xf>
    <xf numFmtId="3" fontId="8" fillId="5" borderId="38" xfId="0" applyNumberFormat="1" applyFont="1" applyFill="1" applyBorder="1" applyAlignment="1">
      <alignment horizontal="right" vertical="center" wrapText="1"/>
    </xf>
    <xf numFmtId="3" fontId="8" fillId="5" borderId="39" xfId="0" applyNumberFormat="1" applyFont="1" applyFill="1" applyBorder="1" applyAlignment="1">
      <alignment horizontal="right" vertical="center" wrapText="1"/>
    </xf>
    <xf numFmtId="3" fontId="8" fillId="5" borderId="16" xfId="0" applyNumberFormat="1" applyFont="1" applyFill="1" applyBorder="1" applyAlignment="1">
      <alignment horizontal="right" vertical="center" wrapText="1"/>
    </xf>
    <xf numFmtId="3" fontId="8" fillId="5" borderId="5" xfId="0" applyNumberFormat="1" applyFont="1" applyFill="1" applyBorder="1" applyAlignment="1">
      <alignment horizontal="right" vertical="center" wrapText="1"/>
    </xf>
    <xf numFmtId="3" fontId="8" fillId="5" borderId="21" xfId="0" applyNumberFormat="1" applyFont="1" applyFill="1" applyBorder="1" applyAlignment="1">
      <alignment horizontal="right" vertical="center" wrapText="1"/>
    </xf>
    <xf numFmtId="3" fontId="8" fillId="5" borderId="47" xfId="0" applyNumberFormat="1" applyFont="1" applyFill="1" applyBorder="1" applyAlignment="1">
      <alignment horizontal="right" vertical="center" wrapText="1"/>
    </xf>
    <xf numFmtId="3" fontId="8" fillId="5" borderId="24" xfId="0" applyNumberFormat="1" applyFont="1" applyFill="1" applyBorder="1" applyAlignment="1">
      <alignment horizontal="right" vertical="center" wrapText="1"/>
    </xf>
    <xf numFmtId="3" fontId="8" fillId="5" borderId="49" xfId="0" applyNumberFormat="1" applyFont="1" applyFill="1" applyBorder="1" applyAlignment="1">
      <alignment horizontal="right" vertical="center" wrapText="1"/>
    </xf>
    <xf numFmtId="3" fontId="0" fillId="2" borderId="1" xfId="0" applyNumberFormat="1" applyFill="1" applyBorder="1"/>
    <xf numFmtId="0" fontId="1" fillId="7" borderId="50" xfId="0" applyFont="1" applyFill="1" applyBorder="1"/>
    <xf numFmtId="0" fontId="0" fillId="2" borderId="51" xfId="0" applyFill="1" applyBorder="1"/>
    <xf numFmtId="0" fontId="0" fillId="2" borderId="52" xfId="0" applyFill="1" applyBorder="1"/>
    <xf numFmtId="0" fontId="0" fillId="2" borderId="53" xfId="0" applyFill="1" applyBorder="1"/>
    <xf numFmtId="0" fontId="0" fillId="7" borderId="54" xfId="0" applyFill="1" applyBorder="1"/>
    <xf numFmtId="0" fontId="0" fillId="2" borderId="54" xfId="0" applyFill="1" applyBorder="1"/>
    <xf numFmtId="3" fontId="0" fillId="2" borderId="0" xfId="0" applyNumberFormat="1" applyFill="1" applyBorder="1"/>
    <xf numFmtId="3" fontId="0" fillId="2" borderId="55" xfId="0" applyNumberFormat="1" applyFill="1" applyBorder="1"/>
    <xf numFmtId="0" fontId="0" fillId="7" borderId="56" xfId="0" applyFill="1" applyBorder="1"/>
    <xf numFmtId="0" fontId="0" fillId="2" borderId="57" xfId="0" applyFill="1" applyBorder="1"/>
    <xf numFmtId="3" fontId="0" fillId="2" borderId="58" xfId="0" applyNumberFormat="1" applyFill="1" applyBorder="1"/>
    <xf numFmtId="3" fontId="0" fillId="2" borderId="59" xfId="0" applyNumberFormat="1" applyFill="1" applyBorder="1"/>
    <xf numFmtId="0" fontId="0" fillId="7" borderId="60" xfId="0" applyFill="1" applyBorder="1"/>
    <xf numFmtId="0" fontId="6" fillId="2" borderId="60" xfId="0" applyFont="1" applyFill="1" applyBorder="1"/>
    <xf numFmtId="3" fontId="6" fillId="2" borderId="61" xfId="0" applyNumberFormat="1" applyFont="1" applyFill="1" applyBorder="1"/>
    <xf numFmtId="3" fontId="0" fillId="2" borderId="61" xfId="0" applyNumberFormat="1" applyFill="1" applyBorder="1"/>
    <xf numFmtId="3" fontId="0" fillId="2" borderId="62" xfId="0" applyNumberFormat="1" applyFill="1" applyBorder="1"/>
    <xf numFmtId="0" fontId="0" fillId="8" borderId="50" xfId="0" applyFill="1" applyBorder="1"/>
    <xf numFmtId="0" fontId="0" fillId="8" borderId="54" xfId="0" applyFill="1" applyBorder="1"/>
    <xf numFmtId="0" fontId="0" fillId="8" borderId="56" xfId="0" applyFill="1" applyBorder="1"/>
    <xf numFmtId="0" fontId="0" fillId="8" borderId="60" xfId="0" applyFill="1" applyBorder="1"/>
    <xf numFmtId="0" fontId="1" fillId="2" borderId="60" xfId="0" applyFont="1" applyFill="1" applyBorder="1"/>
    <xf numFmtId="3" fontId="1" fillId="2" borderId="61" xfId="0" applyNumberFormat="1" applyFont="1" applyFill="1" applyBorder="1"/>
    <xf numFmtId="164" fontId="0" fillId="2" borderId="2" xfId="0" applyNumberFormat="1" applyFill="1" applyBorder="1" applyAlignment="1">
      <alignment horizontal="left"/>
    </xf>
    <xf numFmtId="0" fontId="9" fillId="7" borderId="54" xfId="0" applyFont="1" applyFill="1" applyBorder="1"/>
    <xf numFmtId="4" fontId="0" fillId="2" borderId="0" xfId="0" applyNumberFormat="1" applyFill="1" applyBorder="1"/>
    <xf numFmtId="4" fontId="0" fillId="2" borderId="0" xfId="0" applyNumberFormat="1" applyFill="1"/>
    <xf numFmtId="0" fontId="8" fillId="3" borderId="30" xfId="0" applyFont="1" applyFill="1" applyBorder="1" applyAlignment="1">
      <alignment horizontal="center" vertical="center"/>
    </xf>
    <xf numFmtId="4" fontId="8" fillId="3" borderId="29" xfId="0" applyNumberFormat="1" applyFont="1" applyFill="1" applyBorder="1" applyAlignment="1">
      <alignment horizontal="center" vertical="center"/>
    </xf>
    <xf numFmtId="4" fontId="8" fillId="3" borderId="31" xfId="0" applyNumberFormat="1" applyFont="1" applyFill="1" applyBorder="1" applyAlignment="1">
      <alignment horizontal="center" vertical="center"/>
    </xf>
    <xf numFmtId="3" fontId="0" fillId="5" borderId="11" xfId="0" applyNumberFormat="1" applyFill="1" applyBorder="1" applyAlignment="1">
      <alignment horizontal="right"/>
    </xf>
    <xf numFmtId="3" fontId="0" fillId="5" borderId="7" xfId="0" applyNumberFormat="1" applyFill="1" applyBorder="1" applyAlignment="1">
      <alignment horizontal="right"/>
    </xf>
    <xf numFmtId="3" fontId="0" fillId="5" borderId="8" xfId="0" applyNumberFormat="1" applyFill="1" applyBorder="1" applyAlignment="1">
      <alignment horizontal="right"/>
    </xf>
    <xf numFmtId="3" fontId="1" fillId="5" borderId="11" xfId="0" applyNumberFormat="1" applyFont="1" applyFill="1" applyBorder="1" applyAlignment="1">
      <alignment horizontal="right"/>
    </xf>
    <xf numFmtId="3" fontId="1" fillId="5" borderId="7" xfId="0" applyNumberFormat="1" applyFont="1" applyFill="1" applyBorder="1" applyAlignment="1">
      <alignment horizontal="right"/>
    </xf>
    <xf numFmtId="3" fontId="1" fillId="5" borderId="8" xfId="0" applyNumberFormat="1" applyFont="1" applyFill="1" applyBorder="1" applyAlignment="1">
      <alignment horizontal="right"/>
    </xf>
    <xf numFmtId="3" fontId="0" fillId="6" borderId="19" xfId="0" applyNumberFormat="1" applyFill="1" applyBorder="1" applyAlignment="1">
      <alignment horizontal="right"/>
    </xf>
    <xf numFmtId="3" fontId="0" fillId="6" borderId="2" xfId="0" applyNumberFormat="1" applyFill="1" applyBorder="1" applyAlignment="1">
      <alignment horizontal="right"/>
    </xf>
    <xf numFmtId="3" fontId="0" fillId="6" borderId="20" xfId="0" applyNumberFormat="1" applyFill="1" applyBorder="1" applyAlignment="1">
      <alignment horizontal="right"/>
    </xf>
    <xf numFmtId="3" fontId="1" fillId="6" borderId="19" xfId="0" applyNumberFormat="1" applyFont="1" applyFill="1" applyBorder="1" applyAlignment="1">
      <alignment horizontal="right"/>
    </xf>
    <xf numFmtId="3" fontId="1" fillId="6" borderId="2" xfId="0" applyNumberFormat="1" applyFont="1" applyFill="1" applyBorder="1" applyAlignment="1">
      <alignment horizontal="right"/>
    </xf>
    <xf numFmtId="3" fontId="1" fillId="6" borderId="20" xfId="0" applyNumberFormat="1" applyFont="1" applyFill="1" applyBorder="1" applyAlignment="1">
      <alignment horizontal="right"/>
    </xf>
    <xf numFmtId="3" fontId="0" fillId="5" borderId="12" xfId="0" applyNumberFormat="1" applyFill="1" applyBorder="1" applyAlignment="1">
      <alignment horizontal="right"/>
    </xf>
    <xf numFmtId="3" fontId="0" fillId="5" borderId="15" xfId="0" applyNumberFormat="1" applyFill="1" applyBorder="1" applyAlignment="1">
      <alignment horizontal="right"/>
    </xf>
    <xf numFmtId="3" fontId="0" fillId="5" borderId="13" xfId="0" applyNumberFormat="1" applyFill="1" applyBorder="1" applyAlignment="1">
      <alignment horizontal="right"/>
    </xf>
    <xf numFmtId="3" fontId="1" fillId="5" borderId="12" xfId="0" applyNumberFormat="1" applyFont="1" applyFill="1" applyBorder="1" applyAlignment="1">
      <alignment horizontal="right"/>
    </xf>
    <xf numFmtId="3" fontId="1" fillId="5" borderId="15" xfId="0" applyNumberFormat="1" applyFont="1" applyFill="1" applyBorder="1" applyAlignment="1">
      <alignment horizontal="right"/>
    </xf>
    <xf numFmtId="3" fontId="1" fillId="5" borderId="13" xfId="0" applyNumberFormat="1" applyFont="1" applyFill="1" applyBorder="1" applyAlignment="1">
      <alignment horizontal="right"/>
    </xf>
    <xf numFmtId="0" fontId="1" fillId="5" borderId="11" xfId="0" applyFont="1" applyFill="1" applyBorder="1" applyAlignment="1">
      <alignment horizontal="left"/>
    </xf>
    <xf numFmtId="0" fontId="1" fillId="6" borderId="19" xfId="0" applyFont="1" applyFill="1" applyBorder="1" applyAlignment="1">
      <alignment horizontal="left"/>
    </xf>
    <xf numFmtId="0" fontId="1" fillId="5" borderId="12" xfId="0" applyFont="1" applyFill="1" applyBorder="1" applyAlignment="1">
      <alignment horizontal="left"/>
    </xf>
    <xf numFmtId="4" fontId="6" fillId="3" borderId="4" xfId="0" applyNumberFormat="1" applyFont="1" applyFill="1" applyBorder="1" applyAlignment="1">
      <alignment horizontal="center" vertical="top" wrapText="1"/>
    </xf>
    <xf numFmtId="4" fontId="6" fillId="3" borderId="48" xfId="0" applyNumberFormat="1" applyFont="1" applyFill="1" applyBorder="1" applyAlignment="1">
      <alignment horizontal="center" vertical="top" wrapText="1"/>
    </xf>
    <xf numFmtId="3" fontId="0" fillId="5" borderId="6" xfId="0" applyNumberFormat="1" applyFill="1" applyBorder="1" applyAlignment="1">
      <alignment horizontal="right"/>
    </xf>
    <xf numFmtId="0" fontId="6" fillId="5" borderId="7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/>
    </xf>
    <xf numFmtId="0" fontId="6" fillId="5" borderId="15" xfId="0" applyFont="1" applyFill="1" applyBorder="1" applyAlignment="1">
      <alignment horizontal="left" vertical="center"/>
    </xf>
    <xf numFmtId="0" fontId="6" fillId="6" borderId="7" xfId="0" applyFont="1" applyFill="1" applyBorder="1" applyAlignment="1">
      <alignment horizontal="left" vertical="center"/>
    </xf>
    <xf numFmtId="0" fontId="6" fillId="6" borderId="2" xfId="0" applyFont="1" applyFill="1" applyBorder="1" applyAlignment="1">
      <alignment horizontal="left" vertical="center"/>
    </xf>
    <xf numFmtId="0" fontId="6" fillId="6" borderId="15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center" vertical="center" wrapText="1"/>
    </xf>
    <xf numFmtId="0" fontId="5" fillId="3" borderId="40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3" fontId="5" fillId="3" borderId="44" xfId="0" applyNumberFormat="1" applyFont="1" applyFill="1" applyBorder="1" applyAlignment="1">
      <alignment horizontal="center" vertical="center" wrapText="1"/>
    </xf>
    <xf numFmtId="3" fontId="5" fillId="3" borderId="45" xfId="0" applyNumberFormat="1" applyFont="1" applyFill="1" applyBorder="1" applyAlignment="1">
      <alignment horizontal="center" vertical="center" wrapText="1"/>
    </xf>
    <xf numFmtId="3" fontId="5" fillId="3" borderId="46" xfId="0" applyNumberFormat="1" applyFont="1" applyFill="1" applyBorder="1" applyAlignment="1">
      <alignment horizontal="center" vertical="center" wrapText="1"/>
    </xf>
    <xf numFmtId="3" fontId="8" fillId="5" borderId="22" xfId="0" applyNumberFormat="1" applyFont="1" applyFill="1" applyBorder="1" applyAlignment="1">
      <alignment horizontal="right" vertical="center" wrapText="1"/>
    </xf>
    <xf numFmtId="3" fontId="8" fillId="5" borderId="21" xfId="0" applyNumberFormat="1" applyFont="1" applyFill="1" applyBorder="1" applyAlignment="1">
      <alignment horizontal="right" vertical="center" wrapText="1"/>
    </xf>
    <xf numFmtId="3" fontId="8" fillId="5" borderId="23" xfId="0" applyNumberFormat="1" applyFont="1" applyFill="1" applyBorder="1" applyAlignment="1">
      <alignment horizontal="right" vertical="center" wrapText="1"/>
    </xf>
    <xf numFmtId="3" fontId="8" fillId="5" borderId="35" xfId="0" applyNumberFormat="1" applyFont="1" applyFill="1" applyBorder="1" applyAlignment="1">
      <alignment horizontal="center" vertical="center" wrapText="1"/>
    </xf>
    <xf numFmtId="3" fontId="8" fillId="5" borderId="36" xfId="0" applyNumberFormat="1" applyFont="1" applyFill="1" applyBorder="1" applyAlignment="1">
      <alignment horizontal="center" vertical="center" wrapText="1"/>
    </xf>
    <xf numFmtId="3" fontId="5" fillId="3" borderId="9" xfId="0" applyNumberFormat="1" applyFont="1" applyFill="1" applyBorder="1" applyAlignment="1">
      <alignment horizontal="center" vertical="center" wrapText="1"/>
    </xf>
    <xf numFmtId="3" fontId="5" fillId="3" borderId="40" xfId="0" applyNumberFormat="1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40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3" fontId="5" fillId="3" borderId="10" xfId="0" applyNumberFormat="1" applyFont="1" applyFill="1" applyBorder="1" applyAlignment="1">
      <alignment horizontal="center" vertical="center" wrapText="1"/>
    </xf>
    <xf numFmtId="3" fontId="8" fillId="5" borderId="29" xfId="0" applyNumberFormat="1" applyFont="1" applyFill="1" applyBorder="1" applyAlignment="1">
      <alignment horizontal="center" vertical="center" wrapText="1"/>
    </xf>
    <xf numFmtId="3" fontId="8" fillId="5" borderId="34" xfId="0" applyNumberFormat="1" applyFont="1" applyFill="1" applyBorder="1" applyAlignment="1">
      <alignment horizontal="center" vertical="center" wrapText="1"/>
    </xf>
    <xf numFmtId="0" fontId="6" fillId="5" borderId="31" xfId="0" applyFont="1" applyFill="1" applyBorder="1" applyAlignment="1">
      <alignment horizontal="left" vertical="center"/>
    </xf>
    <xf numFmtId="0" fontId="6" fillId="5" borderId="32" xfId="0" applyFont="1" applyFill="1" applyBorder="1" applyAlignment="1">
      <alignment horizontal="left" vertical="center"/>
    </xf>
    <xf numFmtId="0" fontId="8" fillId="5" borderId="30" xfId="0" applyFont="1" applyFill="1" applyBorder="1" applyAlignment="1">
      <alignment horizontal="left" vertical="center"/>
    </xf>
    <xf numFmtId="0" fontId="8" fillId="5" borderId="33" xfId="0" applyFont="1" applyFill="1" applyBorder="1" applyAlignment="1">
      <alignment horizontal="left" vertical="center"/>
    </xf>
    <xf numFmtId="0" fontId="8" fillId="5" borderId="29" xfId="0" applyFont="1" applyFill="1" applyBorder="1" applyAlignment="1">
      <alignment horizontal="center" vertical="center" wrapText="1"/>
    </xf>
    <xf numFmtId="0" fontId="8" fillId="5" borderId="34" xfId="0" applyFont="1" applyFill="1" applyBorder="1" applyAlignment="1">
      <alignment horizontal="center" vertical="center" wrapText="1"/>
    </xf>
    <xf numFmtId="164" fontId="8" fillId="5" borderId="35" xfId="0" applyNumberFormat="1" applyFont="1" applyFill="1" applyBorder="1" applyAlignment="1">
      <alignment horizontal="center" vertical="center" wrapText="1"/>
    </xf>
    <xf numFmtId="164" fontId="8" fillId="5" borderId="36" xfId="0" applyNumberFormat="1" applyFont="1" applyFill="1" applyBorder="1" applyAlignment="1">
      <alignment horizontal="center" vertical="center" wrapText="1"/>
    </xf>
    <xf numFmtId="3" fontId="8" fillId="5" borderId="30" xfId="0" applyNumberFormat="1" applyFont="1" applyFill="1" applyBorder="1" applyAlignment="1">
      <alignment horizontal="center" vertical="center" wrapText="1"/>
    </xf>
    <xf numFmtId="3" fontId="8" fillId="5" borderId="33" xfId="0" applyNumberFormat="1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top"/>
    </xf>
    <xf numFmtId="0" fontId="6" fillId="3" borderId="40" xfId="0" applyFont="1" applyFill="1" applyBorder="1" applyAlignment="1">
      <alignment horizontal="center" vertical="top"/>
    </xf>
    <xf numFmtId="0" fontId="6" fillId="3" borderId="10" xfId="0" applyFont="1" applyFill="1" applyBorder="1" applyAlignment="1">
      <alignment horizontal="center" vertical="top"/>
    </xf>
    <xf numFmtId="4" fontId="6" fillId="3" borderId="27" xfId="0" applyNumberFormat="1" applyFont="1" applyFill="1" applyBorder="1" applyAlignment="1">
      <alignment horizontal="center" vertical="top" wrapText="1"/>
    </xf>
    <xf numFmtId="4" fontId="6" fillId="3" borderId="63" xfId="0" applyNumberFormat="1" applyFont="1" applyFill="1" applyBorder="1" applyAlignment="1">
      <alignment horizontal="center" vertical="top" wrapText="1"/>
    </xf>
    <xf numFmtId="0" fontId="6" fillId="3" borderId="27" xfId="0" applyFont="1" applyFill="1" applyBorder="1" applyAlignment="1">
      <alignment horizontal="center" vertical="top"/>
    </xf>
    <xf numFmtId="0" fontId="6" fillId="3" borderId="63" xfId="0" applyFont="1" applyFill="1" applyBorder="1" applyAlignment="1">
      <alignment horizontal="center" vertical="top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>
                <a:latin typeface="Arial"/>
                <a:ea typeface="Arial"/>
                <a:cs typeface="Arial"/>
              </a:defRPr>
            </a:pPr>
            <a:r>
              <a:rPr lang="de-DE"/>
              <a:t>EP curve for strategy S0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0557407407407407"/>
          <c:y val="0.142222222222222"/>
          <c:w val="0.944259259259259"/>
          <c:h val="0.746296296296296"/>
        </c:manualLayout>
      </c:layout>
      <c:scatterChart>
        <c:scatterStyle val="lineMarker"/>
        <c:varyColors val="0"/>
        <c:ser>
          <c:idx val="3"/>
          <c:order val="0"/>
          <c:tx>
            <c:strRef>
              <c:f>RiskEstimation!$K$7</c:f>
              <c:strCache>
                <c:ptCount val="1"/>
                <c:pt idx="0">
                  <c:v>lower_x000d_estimate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pPr>
              <a:ln>
                <a:solidFill>
                  <a:srgbClr val="FF0000"/>
                </a:solidFill>
              </a:ln>
            </c:spPr>
          </c:marker>
          <c:xVal>
            <c:numRef>
              <c:f>RiskEstimation!$E$8:$E$15</c:f>
              <c:numCache>
                <c:formatCode>0.000</c:formatCode>
                <c:ptCount val="8"/>
                <c:pt idx="0">
                  <c:v>0.0769230769230769</c:v>
                </c:pt>
                <c:pt idx="1">
                  <c:v>0.05</c:v>
                </c:pt>
                <c:pt idx="2">
                  <c:v>0.025</c:v>
                </c:pt>
                <c:pt idx="3">
                  <c:v>0.02</c:v>
                </c:pt>
                <c:pt idx="4">
                  <c:v>0.01</c:v>
                </c:pt>
                <c:pt idx="5">
                  <c:v>0.005</c:v>
                </c:pt>
                <c:pt idx="7">
                  <c:v>0.002</c:v>
                </c:pt>
              </c:numCache>
            </c:numRef>
          </c:xVal>
          <c:yVal>
            <c:numRef>
              <c:f>RiskEstimation!$K$8:$K$15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2.97779E8</c:v>
                </c:pt>
                <c:pt idx="7">
                  <c:v>3.65620238E8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RiskEstimation!$L$7</c:f>
              <c:strCache>
                <c:ptCount val="1"/>
                <c:pt idx="0">
                  <c:v>mean_x000d_estimate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xVal>
            <c:numRef>
              <c:f>RiskEstimation!$E$8:$E$15</c:f>
              <c:numCache>
                <c:formatCode>0.000</c:formatCode>
                <c:ptCount val="8"/>
                <c:pt idx="0">
                  <c:v>0.0769230769230769</c:v>
                </c:pt>
                <c:pt idx="1">
                  <c:v>0.05</c:v>
                </c:pt>
                <c:pt idx="2">
                  <c:v>0.025</c:v>
                </c:pt>
                <c:pt idx="3">
                  <c:v>0.02</c:v>
                </c:pt>
                <c:pt idx="4">
                  <c:v>0.01</c:v>
                </c:pt>
                <c:pt idx="5">
                  <c:v>0.005</c:v>
                </c:pt>
                <c:pt idx="7">
                  <c:v>0.002</c:v>
                </c:pt>
              </c:numCache>
            </c:numRef>
          </c:xVal>
          <c:yVal>
            <c:numRef>
              <c:f>RiskEstimation!$L$8:$L$15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1.8734375E8</c:v>
                </c:pt>
                <c:pt idx="4">
                  <c:v>3.306E8</c:v>
                </c:pt>
                <c:pt idx="5">
                  <c:v>5.16185E8</c:v>
                </c:pt>
                <c:pt idx="7">
                  <c:v>7.717125E8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RiskEstimation!$M$7</c:f>
              <c:strCache>
                <c:ptCount val="1"/>
                <c:pt idx="0">
                  <c:v>upper_x000d_estimate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RiskEstimation!$E$8:$E$15</c:f>
              <c:numCache>
                <c:formatCode>0.000</c:formatCode>
                <c:ptCount val="8"/>
                <c:pt idx="0">
                  <c:v>0.0769230769230769</c:v>
                </c:pt>
                <c:pt idx="1">
                  <c:v>0.05</c:v>
                </c:pt>
                <c:pt idx="2">
                  <c:v>0.025</c:v>
                </c:pt>
                <c:pt idx="3">
                  <c:v>0.02</c:v>
                </c:pt>
                <c:pt idx="4">
                  <c:v>0.01</c:v>
                </c:pt>
                <c:pt idx="5">
                  <c:v>0.005</c:v>
                </c:pt>
                <c:pt idx="7">
                  <c:v>0.002</c:v>
                </c:pt>
              </c:numCache>
            </c:numRef>
          </c:xVal>
          <c:yVal>
            <c:numRef>
              <c:f>RiskEstimation!$M$8:$M$15</c:f>
              <c:numCache>
                <c:formatCode>#,##0</c:formatCode>
                <c:ptCount val="8"/>
                <c:pt idx="0">
                  <c:v>0.0</c:v>
                </c:pt>
                <c:pt idx="1">
                  <c:v>2.4065E8</c:v>
                </c:pt>
                <c:pt idx="2">
                  <c:v>3.7628E8</c:v>
                </c:pt>
                <c:pt idx="3">
                  <c:v>4.4255E8</c:v>
                </c:pt>
                <c:pt idx="4">
                  <c:v>8.2657E8</c:v>
                </c:pt>
                <c:pt idx="5">
                  <c:v>1.452215E9</c:v>
                </c:pt>
                <c:pt idx="7">
                  <c:v>1.7249E9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58430624"/>
        <c:axId val="-1259334432"/>
      </c:scatterChart>
      <c:valAx>
        <c:axId val="-1258430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Exceedence probability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1259334432"/>
        <c:crosses val="autoZero"/>
        <c:crossBetween val="midCat"/>
      </c:valAx>
      <c:valAx>
        <c:axId val="-1259334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Damage [€]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1258430624"/>
        <c:crosses val="autoZero"/>
        <c:crossBetween val="midCat"/>
      </c:valAx>
      <c:spPr>
        <a:ln>
          <a:solidFill>
            <a:srgbClr val="000000"/>
          </a:solidFill>
        </a:ln>
      </c:spPr>
    </c:plotArea>
    <c:legend>
      <c:legendPos val="r"/>
      <c:layout>
        <c:manualLayout>
          <c:xMode val="edge"/>
          <c:yMode val="edge"/>
          <c:x val="0.562685300302375"/>
          <c:y val="0.187682706328376"/>
          <c:w val="0.352612546238738"/>
          <c:h val="0.309310586176728"/>
        </c:manualLayout>
      </c:layout>
      <c:overlay val="0"/>
      <c:spPr>
        <a:solidFill>
          <a:srgbClr val="FFFFFF"/>
        </a:solidFill>
        <a:ln>
          <a:solidFill>
            <a:srgbClr val="000000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solidFill>
      <a:srgbClr val="F2F7FC"/>
    </a:solidFill>
  </c:spPr>
  <c:printSettings>
    <c:headerFooter/>
    <c:pageMargins b="0.787401575" l="0.7" r="0.7" t="0.7874015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>
                <a:latin typeface="Arial"/>
                <a:ea typeface="Arial"/>
                <a:cs typeface="Arial"/>
              </a:defRPr>
            </a:pPr>
            <a:r>
              <a:rPr lang="de-DE"/>
              <a:t>EP curve for strategy S1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0557407407407407"/>
          <c:y val="0.142222222222222"/>
          <c:w val="0.944259259259259"/>
          <c:h val="0.746296296296296"/>
        </c:manualLayout>
      </c:layout>
      <c:scatterChart>
        <c:scatterStyle val="lineMarker"/>
        <c:varyColors val="0"/>
        <c:ser>
          <c:idx val="0"/>
          <c:order val="0"/>
          <c:tx>
            <c:strRef>
              <c:f>RiskEstimation!$L$7</c:f>
              <c:strCache>
                <c:ptCount val="1"/>
                <c:pt idx="0">
                  <c:v>mean_x000d_estimate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diamond"/>
            <c:size val="8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RiskEstimation!$E$16:$E$21</c:f>
              <c:numCache>
                <c:formatCode>0.000</c:formatCode>
                <c:ptCount val="6"/>
                <c:pt idx="0">
                  <c:v>0.05</c:v>
                </c:pt>
                <c:pt idx="1">
                  <c:v>0.025</c:v>
                </c:pt>
                <c:pt idx="2">
                  <c:v>0.02</c:v>
                </c:pt>
                <c:pt idx="3">
                  <c:v>0.01</c:v>
                </c:pt>
                <c:pt idx="4">
                  <c:v>0.005</c:v>
                </c:pt>
                <c:pt idx="5">
                  <c:v>0.002</c:v>
                </c:pt>
              </c:numCache>
            </c:numRef>
          </c:xVal>
          <c:yVal>
            <c:numRef>
              <c:f>RiskEstimation!$L$16:$L$21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4.95E6</c:v>
                </c:pt>
                <c:pt idx="3">
                  <c:v>9.05E6</c:v>
                </c:pt>
                <c:pt idx="4">
                  <c:v>3.9455E8</c:v>
                </c:pt>
                <c:pt idx="5">
                  <c:v>7.717125E8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D3D-4207-88C8-476C047D3A92}"/>
            </c:ext>
          </c:extLst>
        </c:ser>
        <c:ser>
          <c:idx val="1"/>
          <c:order val="1"/>
          <c:tx>
            <c:strRef>
              <c:f>RiskEstimation!$K$7</c:f>
              <c:strCache>
                <c:ptCount val="1"/>
                <c:pt idx="0">
                  <c:v>lower_x000d_estimate</c:v>
                </c:pt>
              </c:strCache>
            </c:strRef>
          </c:tx>
          <c:spPr>
            <a:ln>
              <a:solidFill>
                <a:srgbClr val="92D050"/>
              </a:solidFill>
              <a:prstDash val="sysDash"/>
            </a:ln>
          </c:spPr>
          <c:marker>
            <c:symbol val="diamond"/>
            <c:size val="8"/>
            <c:spPr>
              <a:solidFill>
                <a:srgbClr val="92D050"/>
              </a:solidFill>
              <a:ln w="22225">
                <a:solidFill>
                  <a:srgbClr val="92D050"/>
                </a:solidFill>
                <a:prstDash val="sysDash"/>
              </a:ln>
            </c:spPr>
          </c:marker>
          <c:xVal>
            <c:numRef>
              <c:f>RiskEstimation!$E$16:$E$21</c:f>
              <c:numCache>
                <c:formatCode>0.000</c:formatCode>
                <c:ptCount val="6"/>
                <c:pt idx="0">
                  <c:v>0.05</c:v>
                </c:pt>
                <c:pt idx="1">
                  <c:v>0.025</c:v>
                </c:pt>
                <c:pt idx="2">
                  <c:v>0.02</c:v>
                </c:pt>
                <c:pt idx="3">
                  <c:v>0.01</c:v>
                </c:pt>
                <c:pt idx="4">
                  <c:v>0.005</c:v>
                </c:pt>
                <c:pt idx="5">
                  <c:v>0.002</c:v>
                </c:pt>
              </c:numCache>
            </c:numRef>
          </c:xVal>
          <c:yVal>
            <c:numRef>
              <c:f>RiskEstimation!$K$16:$K$21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6.86E6</c:v>
                </c:pt>
                <c:pt idx="5">
                  <c:v>3.65620238E8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D3D-4207-88C8-476C047D3A92}"/>
            </c:ext>
          </c:extLst>
        </c:ser>
        <c:ser>
          <c:idx val="2"/>
          <c:order val="2"/>
          <c:tx>
            <c:strRef>
              <c:f>RiskEstimation!$M$7</c:f>
              <c:strCache>
                <c:ptCount val="1"/>
                <c:pt idx="0">
                  <c:v>upper_x000d_estimate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diamond"/>
            <c:size val="8"/>
            <c:spPr>
              <a:solidFill>
                <a:srgbClr val="92D050"/>
              </a:solidFill>
              <a:ln w="22225">
                <a:solidFill>
                  <a:srgbClr val="92D050"/>
                </a:solidFill>
                <a:prstDash val="dash"/>
              </a:ln>
            </c:spPr>
          </c:marker>
          <c:xVal>
            <c:numRef>
              <c:f>RiskEstimation!$E$16:$E$21</c:f>
              <c:numCache>
                <c:formatCode>0.000</c:formatCode>
                <c:ptCount val="6"/>
                <c:pt idx="0">
                  <c:v>0.05</c:v>
                </c:pt>
                <c:pt idx="1">
                  <c:v>0.025</c:v>
                </c:pt>
                <c:pt idx="2">
                  <c:v>0.02</c:v>
                </c:pt>
                <c:pt idx="3">
                  <c:v>0.01</c:v>
                </c:pt>
                <c:pt idx="4">
                  <c:v>0.005</c:v>
                </c:pt>
                <c:pt idx="5">
                  <c:v>0.002</c:v>
                </c:pt>
              </c:numCache>
            </c:numRef>
          </c:xVal>
          <c:yVal>
            <c:numRef>
              <c:f>RiskEstimation!$M$16:$M$21</c:f>
              <c:numCache>
                <c:formatCode>#,##0</c:formatCode>
                <c:ptCount val="6"/>
                <c:pt idx="0">
                  <c:v>0.0</c:v>
                </c:pt>
                <c:pt idx="1">
                  <c:v>3.7628E8</c:v>
                </c:pt>
                <c:pt idx="2">
                  <c:v>4.4255E8</c:v>
                </c:pt>
                <c:pt idx="3">
                  <c:v>8.2657E8</c:v>
                </c:pt>
                <c:pt idx="4">
                  <c:v>1.21745E9</c:v>
                </c:pt>
                <c:pt idx="5">
                  <c:v>1.7249E9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D3D-4207-88C8-476C047D3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3689136"/>
        <c:axId val="-1890052176"/>
      </c:scatterChart>
      <c:valAx>
        <c:axId val="-2023689136"/>
        <c:scaling>
          <c:orientation val="minMax"/>
          <c:max val="0.09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400"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Exceedence probability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1890052176"/>
        <c:crosses val="autoZero"/>
        <c:crossBetween val="midCat"/>
        <c:majorUnit val="0.01"/>
      </c:valAx>
      <c:valAx>
        <c:axId val="-18900521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Damage [€]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23689136"/>
        <c:crosses val="autoZero"/>
        <c:crossBetween val="midCat"/>
      </c:valAx>
      <c:spPr>
        <a:ln>
          <a:solidFill>
            <a:srgbClr val="000000"/>
          </a:solidFill>
        </a:ln>
      </c:spPr>
    </c:plotArea>
    <c:legend>
      <c:legendPos val="r"/>
      <c:layout>
        <c:manualLayout>
          <c:xMode val="edge"/>
          <c:yMode val="edge"/>
          <c:x val="0.566583935779957"/>
          <c:y val="0.191386410032079"/>
          <c:w val="0.363045079891329"/>
          <c:h val="0.254655293088364"/>
        </c:manualLayout>
      </c:layout>
      <c:overlay val="0"/>
      <c:spPr>
        <a:solidFill>
          <a:srgbClr val="FFFFFF"/>
        </a:solidFill>
        <a:ln>
          <a:solidFill>
            <a:srgbClr val="000000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solidFill>
      <a:srgbClr val="F2F7FC"/>
    </a:solidFill>
  </c:spPr>
  <c:printSettings>
    <c:headerFooter/>
    <c:pageMargins b="0.787401575" l="0.7" r="0.7" t="0.7874015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>
                <a:latin typeface="Arial"/>
                <a:ea typeface="Arial"/>
                <a:cs typeface="Arial"/>
              </a:defRPr>
            </a:pPr>
            <a:r>
              <a:rPr lang="de-DE"/>
              <a:t>EP curve for strategy S2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0557407407407407"/>
          <c:y val="0.142222222222222"/>
          <c:w val="0.944259259259259"/>
          <c:h val="0.746296296296296"/>
        </c:manualLayout>
      </c:layout>
      <c:scatterChart>
        <c:scatterStyle val="lineMarker"/>
        <c:varyColors val="0"/>
        <c:ser>
          <c:idx val="0"/>
          <c:order val="0"/>
          <c:tx>
            <c:strRef>
              <c:f>RiskEstimation!$L$7</c:f>
              <c:strCache>
                <c:ptCount val="1"/>
                <c:pt idx="0">
                  <c:v>mean_x000d_estimate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diamond"/>
            <c:size val="8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RiskEstimation!$E$22:$E$26</c:f>
              <c:numCache>
                <c:formatCode>0.000</c:formatCode>
                <c:ptCount val="5"/>
                <c:pt idx="0">
                  <c:v>0.02</c:v>
                </c:pt>
                <c:pt idx="1">
                  <c:v>0.01</c:v>
                </c:pt>
                <c:pt idx="2">
                  <c:v>0.005</c:v>
                </c:pt>
                <c:pt idx="3">
                  <c:v>0.002</c:v>
                </c:pt>
                <c:pt idx="4">
                  <c:v>0.001</c:v>
                </c:pt>
              </c:numCache>
            </c:numRef>
          </c:xVal>
          <c:yVal>
            <c:numRef>
              <c:f>RiskEstimation!$L$22:$L$26</c:f>
              <c:numCache>
                <c:formatCode>#,##0</c:formatCode>
                <c:ptCount val="5"/>
                <c:pt idx="0">
                  <c:v>0.0</c:v>
                </c:pt>
                <c:pt idx="1">
                  <c:v>4.95E6</c:v>
                </c:pt>
                <c:pt idx="2">
                  <c:v>9.05E6</c:v>
                </c:pt>
                <c:pt idx="3">
                  <c:v>3.9455E8</c:v>
                </c:pt>
                <c:pt idx="4">
                  <c:v>7.717125E8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B2-4B28-ADB2-3CA9AD0E957D}"/>
            </c:ext>
          </c:extLst>
        </c:ser>
        <c:ser>
          <c:idx val="1"/>
          <c:order val="1"/>
          <c:tx>
            <c:strRef>
              <c:f>RiskEstimation!$K$7</c:f>
              <c:strCache>
                <c:ptCount val="1"/>
                <c:pt idx="0">
                  <c:v>lower_x000d_estimate</c:v>
                </c:pt>
              </c:strCache>
            </c:strRef>
          </c:tx>
          <c:spPr>
            <a:ln>
              <a:solidFill>
                <a:srgbClr val="0070C0"/>
              </a:solidFill>
              <a:prstDash val="sysDash"/>
            </a:ln>
          </c:spPr>
          <c:marker>
            <c:symbol val="diamond"/>
            <c:size val="8"/>
            <c:spPr>
              <a:solidFill>
                <a:srgbClr val="0070C0"/>
              </a:solidFill>
              <a:ln w="22225">
                <a:solidFill>
                  <a:srgbClr val="0070C0"/>
                </a:solidFill>
                <a:prstDash val="sysDash"/>
              </a:ln>
            </c:spPr>
          </c:marker>
          <c:xVal>
            <c:numRef>
              <c:f>RiskEstimation!$E$22:$E$26</c:f>
              <c:numCache>
                <c:formatCode>0.000</c:formatCode>
                <c:ptCount val="5"/>
                <c:pt idx="0">
                  <c:v>0.02</c:v>
                </c:pt>
                <c:pt idx="1">
                  <c:v>0.01</c:v>
                </c:pt>
                <c:pt idx="2">
                  <c:v>0.005</c:v>
                </c:pt>
                <c:pt idx="3">
                  <c:v>0.002</c:v>
                </c:pt>
                <c:pt idx="4">
                  <c:v>0.001</c:v>
                </c:pt>
              </c:numCache>
            </c:numRef>
          </c:xVal>
          <c:yVal>
            <c:numRef>
              <c:f>RiskEstimation!$K$22:$K$26</c:f>
              <c:numCache>
                <c:formatCode>#,##0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6.86E6</c:v>
                </c:pt>
                <c:pt idx="4">
                  <c:v>3.65620238E8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7B2-4B28-ADB2-3CA9AD0E957D}"/>
            </c:ext>
          </c:extLst>
        </c:ser>
        <c:ser>
          <c:idx val="2"/>
          <c:order val="2"/>
          <c:tx>
            <c:strRef>
              <c:f>RiskEstimation!$M$7</c:f>
              <c:strCache>
                <c:ptCount val="1"/>
                <c:pt idx="0">
                  <c:v>upper_x000d_estimate</c:v>
                </c:pt>
              </c:strCache>
            </c:strRef>
          </c:tx>
          <c:spPr>
            <a:ln>
              <a:solidFill>
                <a:srgbClr val="0070C0"/>
              </a:solidFill>
              <a:prstDash val="dash"/>
            </a:ln>
          </c:spPr>
          <c:marker>
            <c:symbol val="diamond"/>
            <c:size val="8"/>
            <c:spPr>
              <a:solidFill>
                <a:srgbClr val="0070C0"/>
              </a:solidFill>
              <a:ln w="22225">
                <a:solidFill>
                  <a:srgbClr val="0070C0"/>
                </a:solidFill>
                <a:prstDash val="dash"/>
              </a:ln>
            </c:spPr>
          </c:marker>
          <c:xVal>
            <c:numRef>
              <c:f>RiskEstimation!$E$22:$E$26</c:f>
              <c:numCache>
                <c:formatCode>0.000</c:formatCode>
                <c:ptCount val="5"/>
                <c:pt idx="0">
                  <c:v>0.02</c:v>
                </c:pt>
                <c:pt idx="1">
                  <c:v>0.01</c:v>
                </c:pt>
                <c:pt idx="2">
                  <c:v>0.005</c:v>
                </c:pt>
                <c:pt idx="3">
                  <c:v>0.002</c:v>
                </c:pt>
                <c:pt idx="4">
                  <c:v>0.001</c:v>
                </c:pt>
              </c:numCache>
            </c:numRef>
          </c:xVal>
          <c:yVal>
            <c:numRef>
              <c:f>RiskEstimation!$M$22:$M$26</c:f>
              <c:numCache>
                <c:formatCode>#,##0</c:formatCode>
                <c:ptCount val="5"/>
                <c:pt idx="0">
                  <c:v>0.0</c:v>
                </c:pt>
                <c:pt idx="1">
                  <c:v>4.4255E8</c:v>
                </c:pt>
                <c:pt idx="2">
                  <c:v>8.2657E8</c:v>
                </c:pt>
                <c:pt idx="3">
                  <c:v>1.21745E9</c:v>
                </c:pt>
                <c:pt idx="4">
                  <c:v>1.7249E9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7B2-4B28-ADB2-3CA9AD0E9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43425520"/>
        <c:axId val="2114168384"/>
      </c:scatterChart>
      <c:valAx>
        <c:axId val="-1943425520"/>
        <c:scaling>
          <c:orientation val="minMax"/>
          <c:max val="0.09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400"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Exceedence probability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14168384"/>
        <c:crosses val="autoZero"/>
        <c:crossBetween val="midCat"/>
        <c:majorUnit val="0.01"/>
      </c:valAx>
      <c:valAx>
        <c:axId val="21141683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Damage [€]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1943425520"/>
        <c:crosses val="autoZero"/>
        <c:crossBetween val="midCat"/>
      </c:valAx>
      <c:spPr>
        <a:ln>
          <a:solidFill>
            <a:srgbClr val="000000"/>
          </a:solidFill>
        </a:ln>
      </c:spPr>
    </c:plotArea>
    <c:legend>
      <c:legendPos val="r"/>
      <c:layout>
        <c:manualLayout>
          <c:xMode val="edge"/>
          <c:yMode val="edge"/>
          <c:x val="0.613367561510951"/>
          <c:y val="0.191386322543015"/>
          <c:w val="0.326008042854292"/>
          <c:h val="0.254655293088364"/>
        </c:manualLayout>
      </c:layout>
      <c:overlay val="0"/>
      <c:spPr>
        <a:solidFill>
          <a:srgbClr val="FFFFFF"/>
        </a:solidFill>
        <a:ln>
          <a:solidFill>
            <a:srgbClr val="000000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solidFill>
      <a:srgbClr val="F2F7FC"/>
    </a:solidFill>
  </c:spPr>
  <c:printSettings>
    <c:headerFooter/>
    <c:pageMargins b="0.787401575" l="0.7" r="0.7" t="0.7874015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>
                <a:latin typeface="Arial"/>
                <a:ea typeface="Arial"/>
                <a:cs typeface="Arial"/>
              </a:defRPr>
            </a:pPr>
            <a:r>
              <a:rPr lang="de-DE"/>
              <a:t>Discounted annual risks</a:t>
            </a:r>
            <a:r>
              <a:rPr lang="de-DE" baseline="0"/>
              <a:t> - mean stimate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14731953330557"/>
          <c:y val="0.147315199811437"/>
          <c:w val="0.879017316398049"/>
          <c:h val="0.6304373014966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RiskEstimation!$B$8</c:f>
              <c:strCache>
                <c:ptCount val="1"/>
                <c:pt idx="0">
                  <c:v>S0 - preserve actual state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RiskDiscounting!$D$44:$CY$44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RiskDiscounting!$D$46:$CY$46</c:f>
              <c:numCache>
                <c:formatCode>#,##0</c:formatCode>
                <c:ptCount val="100"/>
                <c:pt idx="0">
                  <c:v>8.48069791666667E6</c:v>
                </c:pt>
                <c:pt idx="1">
                  <c:v>8.33935295138889E6</c:v>
                </c:pt>
                <c:pt idx="2">
                  <c:v>8.20036373553241E6</c:v>
                </c:pt>
                <c:pt idx="3">
                  <c:v>8.06369100660686E6</c:v>
                </c:pt>
                <c:pt idx="4">
                  <c:v>7.92929615649675E6</c:v>
                </c:pt>
                <c:pt idx="5">
                  <c:v>7.79714122055513E6</c:v>
                </c:pt>
                <c:pt idx="6">
                  <c:v>7.66718886687922E6</c:v>
                </c:pt>
                <c:pt idx="7">
                  <c:v>7.53940238576456E6</c:v>
                </c:pt>
                <c:pt idx="8">
                  <c:v>7.41374567933515E6</c:v>
                </c:pt>
                <c:pt idx="9">
                  <c:v>7.29018325134623E6</c:v>
                </c:pt>
                <c:pt idx="10">
                  <c:v>7.16868019715713E6</c:v>
                </c:pt>
                <c:pt idx="11">
                  <c:v>7.04920219387118E6</c:v>
                </c:pt>
                <c:pt idx="12">
                  <c:v>6.93171549063999E6</c:v>
                </c:pt>
                <c:pt idx="13">
                  <c:v>6.81618689912932E6</c:v>
                </c:pt>
                <c:pt idx="14">
                  <c:v>6.70258378414383E6</c:v>
                </c:pt>
                <c:pt idx="15">
                  <c:v>6.5908740544081E6</c:v>
                </c:pt>
                <c:pt idx="16">
                  <c:v>6.4810261535013E6</c:v>
                </c:pt>
                <c:pt idx="17">
                  <c:v>6.37300905094294E6</c:v>
                </c:pt>
                <c:pt idx="18">
                  <c:v>6.26679223342723E6</c:v>
                </c:pt>
                <c:pt idx="19">
                  <c:v>6.16234569620344E6</c:v>
                </c:pt>
                <c:pt idx="20">
                  <c:v>6.05963993460005E6</c:v>
                </c:pt>
                <c:pt idx="21">
                  <c:v>5.95864593569004E6</c:v>
                </c:pt>
                <c:pt idx="22">
                  <c:v>5.85933517009521E6</c:v>
                </c:pt>
                <c:pt idx="23">
                  <c:v>5.76167958392696E6</c:v>
                </c:pt>
                <c:pt idx="24">
                  <c:v>5.66565159086151E6</c:v>
                </c:pt>
                <c:pt idx="25">
                  <c:v>5.57122406434715E6</c:v>
                </c:pt>
                <c:pt idx="26">
                  <c:v>5.47837032994136E6</c:v>
                </c:pt>
                <c:pt idx="27">
                  <c:v>5.38706415777567E6</c:v>
                </c:pt>
                <c:pt idx="28">
                  <c:v>5.29727975514608E6</c:v>
                </c:pt>
                <c:pt idx="29">
                  <c:v>5.20899175922697E6</c:v>
                </c:pt>
                <c:pt idx="30">
                  <c:v>5.12217522990652E6</c:v>
                </c:pt>
                <c:pt idx="31">
                  <c:v>5.03680564274141E6</c:v>
                </c:pt>
                <c:pt idx="32">
                  <c:v>4.95285888202906E6</c:v>
                </c:pt>
                <c:pt idx="33">
                  <c:v>4.87031123399524E6</c:v>
                </c:pt>
                <c:pt idx="34">
                  <c:v>4.78913938009532E6</c:v>
                </c:pt>
                <c:pt idx="35">
                  <c:v>4.70932039042706E6</c:v>
                </c:pt>
                <c:pt idx="36">
                  <c:v>4.63083171725328E6</c:v>
                </c:pt>
                <c:pt idx="37">
                  <c:v>4.55365118863239E6</c:v>
                </c:pt>
                <c:pt idx="38">
                  <c:v>4.47775700215518E6</c:v>
                </c:pt>
                <c:pt idx="39">
                  <c:v>4.40312771878593E6</c:v>
                </c:pt>
                <c:pt idx="40">
                  <c:v>4.32974225680616E6</c:v>
                </c:pt>
                <c:pt idx="41">
                  <c:v>4.25757988585939E6</c:v>
                </c:pt>
                <c:pt idx="42">
                  <c:v>4.18662022109507E6</c:v>
                </c:pt>
                <c:pt idx="43">
                  <c:v>4.11684321741015E6</c:v>
                </c:pt>
                <c:pt idx="44">
                  <c:v>4.04822916378665E6</c:v>
                </c:pt>
                <c:pt idx="45">
                  <c:v>3.98075867772354E6</c:v>
                </c:pt>
                <c:pt idx="46">
                  <c:v>3.91441269976148E6</c:v>
                </c:pt>
                <c:pt idx="47">
                  <c:v>3.84917248809879E6</c:v>
                </c:pt>
                <c:pt idx="48">
                  <c:v>3.78501961329714E6</c:v>
                </c:pt>
                <c:pt idx="49">
                  <c:v>3.72193595307552E6</c:v>
                </c:pt>
                <c:pt idx="50">
                  <c:v>3.65990368719093E6</c:v>
                </c:pt>
                <c:pt idx="51">
                  <c:v>3.59890529240441E6</c:v>
                </c:pt>
                <c:pt idx="52">
                  <c:v>3.538923537531E6</c:v>
                </c:pt>
                <c:pt idx="53">
                  <c:v>3.47994147857215E6</c:v>
                </c:pt>
                <c:pt idx="54">
                  <c:v>3.42194245392928E6</c:v>
                </c:pt>
                <c:pt idx="55">
                  <c:v>3.36491007969713E6</c:v>
                </c:pt>
                <c:pt idx="56">
                  <c:v>3.30882824503551E6</c:v>
                </c:pt>
                <c:pt idx="57">
                  <c:v>3.25368110761825E6</c:v>
                </c:pt>
                <c:pt idx="58">
                  <c:v>3.19945308915795E6</c:v>
                </c:pt>
                <c:pt idx="59">
                  <c:v>3.14612887100531E6</c:v>
                </c:pt>
                <c:pt idx="60">
                  <c:v>3.09369338982189E6</c:v>
                </c:pt>
                <c:pt idx="61">
                  <c:v>3.04213183332486E6</c:v>
                </c:pt>
                <c:pt idx="62">
                  <c:v>2.99142963610278E6</c:v>
                </c:pt>
                <c:pt idx="63">
                  <c:v>2.94157247550107E6</c:v>
                </c:pt>
                <c:pt idx="64">
                  <c:v>2.89254626757605E6</c:v>
                </c:pt>
                <c:pt idx="65">
                  <c:v>2.84433716311645E6</c:v>
                </c:pt>
                <c:pt idx="66">
                  <c:v>2.79693154373117E6</c:v>
                </c:pt>
                <c:pt idx="67">
                  <c:v>2.75031601800232E6</c:v>
                </c:pt>
                <c:pt idx="68">
                  <c:v>2.70447741770228E6</c:v>
                </c:pt>
                <c:pt idx="69">
                  <c:v>2.65940279407391E6</c:v>
                </c:pt>
                <c:pt idx="70">
                  <c:v>2.61507941417268E6</c:v>
                </c:pt>
                <c:pt idx="71">
                  <c:v>2.5714947572698E6</c:v>
                </c:pt>
                <c:pt idx="72">
                  <c:v>2.5286365113153E6</c:v>
                </c:pt>
                <c:pt idx="73">
                  <c:v>2.48649256946005E6</c:v>
                </c:pt>
                <c:pt idx="74">
                  <c:v>2.44505102663571E6</c:v>
                </c:pt>
                <c:pt idx="75">
                  <c:v>2.40430017619178E6</c:v>
                </c:pt>
                <c:pt idx="76">
                  <c:v>2.36422850658859E6</c:v>
                </c:pt>
                <c:pt idx="77">
                  <c:v>2.32482469814544E6</c:v>
                </c:pt>
                <c:pt idx="78">
                  <c:v>2.28607761984302E6</c:v>
                </c:pt>
                <c:pt idx="79">
                  <c:v>2.24797632617897E6</c:v>
                </c:pt>
                <c:pt idx="80">
                  <c:v>2.21051005407599E6</c:v>
                </c:pt>
                <c:pt idx="81">
                  <c:v>2.17366821984139E6</c:v>
                </c:pt>
                <c:pt idx="82">
                  <c:v>2.13744041617736E6</c:v>
                </c:pt>
                <c:pt idx="83">
                  <c:v>2.10181640924107E6</c:v>
                </c:pt>
                <c:pt idx="84">
                  <c:v>2.06678613575372E6</c:v>
                </c:pt>
                <c:pt idx="85">
                  <c:v>2.03233970015782E6</c:v>
                </c:pt>
                <c:pt idx="86">
                  <c:v>1.99846737182186E6</c:v>
                </c:pt>
                <c:pt idx="87">
                  <c:v>1.9651595822915E6</c:v>
                </c:pt>
                <c:pt idx="88">
                  <c:v>1.93240692258664E6</c:v>
                </c:pt>
                <c:pt idx="89">
                  <c:v>1.90020014054353E6</c:v>
                </c:pt>
                <c:pt idx="90">
                  <c:v>1.86853013820114E6</c:v>
                </c:pt>
                <c:pt idx="91">
                  <c:v>1.83738796923112E6</c:v>
                </c:pt>
                <c:pt idx="92">
                  <c:v>1.8067648364106E6</c:v>
                </c:pt>
                <c:pt idx="93">
                  <c:v>1.77665208913709E6</c:v>
                </c:pt>
                <c:pt idx="94">
                  <c:v>1.7470412209848E6</c:v>
                </c:pt>
                <c:pt idx="95">
                  <c:v>1.71792386730172E6</c:v>
                </c:pt>
                <c:pt idx="96">
                  <c:v>1.68929180284669E6</c:v>
                </c:pt>
                <c:pt idx="97">
                  <c:v>1.66113693946591E6</c:v>
                </c:pt>
                <c:pt idx="98">
                  <c:v>1.63345132380815E6</c:v>
                </c:pt>
                <c:pt idx="99">
                  <c:v>1.60622713507801E6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2E-41D9-B559-A1AB66F62DDF}"/>
            </c:ext>
          </c:extLst>
        </c:ser>
        <c:ser>
          <c:idx val="1"/>
          <c:order val="1"/>
          <c:tx>
            <c:strRef>
              <c:f>RiskEstimation!$B$16</c:f>
              <c:strCache>
                <c:ptCount val="1"/>
                <c:pt idx="0">
                  <c:v>S1 - dykes</c:v>
                </c:pt>
              </c:strCache>
            </c:strRef>
          </c:tx>
          <c:spPr>
            <a:solidFill>
              <a:srgbClr val="00FF00"/>
            </a:solidFill>
          </c:spPr>
          <c:invertIfNegative val="0"/>
          <c:cat>
            <c:numRef>
              <c:f>RiskDiscounting!$D$44:$CY$44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RiskDiscounting!$D$62:$CY$62</c:f>
              <c:numCache>
                <c:formatCode>#,##0</c:formatCode>
                <c:ptCount val="100"/>
                <c:pt idx="0">
                  <c:v>4.29822916666667E6</c:v>
                </c:pt>
                <c:pt idx="1">
                  <c:v>4.22659201388889E6</c:v>
                </c:pt>
                <c:pt idx="2">
                  <c:v>4.15614881365741E6</c:v>
                </c:pt>
                <c:pt idx="3">
                  <c:v>4.08687966676312E6</c:v>
                </c:pt>
                <c:pt idx="4">
                  <c:v>4.0187650056504E6</c:v>
                </c:pt>
                <c:pt idx="5">
                  <c:v>3.95178558888956E6</c:v>
                </c:pt>
                <c:pt idx="6">
                  <c:v>3.8859224957414E6</c:v>
                </c:pt>
                <c:pt idx="7">
                  <c:v>3.82115712081237E6</c:v>
                </c:pt>
                <c:pt idx="8">
                  <c:v>3.75747116879883E6</c:v>
                </c:pt>
                <c:pt idx="9">
                  <c:v>3.69484664931885E6</c:v>
                </c:pt>
                <c:pt idx="10">
                  <c:v>3.63326587183021E6</c:v>
                </c:pt>
                <c:pt idx="11">
                  <c:v>3.57271144063303E6</c:v>
                </c:pt>
                <c:pt idx="12">
                  <c:v>3.51316624995582E6</c:v>
                </c:pt>
                <c:pt idx="13">
                  <c:v>3.45461347912322E6</c:v>
                </c:pt>
                <c:pt idx="14">
                  <c:v>3.3970365878045E6</c:v>
                </c:pt>
                <c:pt idx="15">
                  <c:v>3.34041931134109E6</c:v>
                </c:pt>
                <c:pt idx="16">
                  <c:v>3.28474565615207E6</c:v>
                </c:pt>
                <c:pt idx="17">
                  <c:v>3.2299998952162E6</c:v>
                </c:pt>
                <c:pt idx="18">
                  <c:v>3.17616656362927E6</c:v>
                </c:pt>
                <c:pt idx="19">
                  <c:v>3.12323045423544E6</c:v>
                </c:pt>
                <c:pt idx="20">
                  <c:v>3.07117661333152E6</c:v>
                </c:pt>
                <c:pt idx="21">
                  <c:v>3.01999033644266E6</c:v>
                </c:pt>
                <c:pt idx="22">
                  <c:v>2.96965716416862E6</c:v>
                </c:pt>
                <c:pt idx="23">
                  <c:v>2.92016287809914E6</c:v>
                </c:pt>
                <c:pt idx="24">
                  <c:v>2.87149349679749E6</c:v>
                </c:pt>
                <c:pt idx="25">
                  <c:v>2.82363527185086E6</c:v>
                </c:pt>
                <c:pt idx="26">
                  <c:v>2.77657468398668E6</c:v>
                </c:pt>
                <c:pt idx="27">
                  <c:v>2.73029843925357E6</c:v>
                </c:pt>
                <c:pt idx="28">
                  <c:v>2.68479346526601E6</c:v>
                </c:pt>
                <c:pt idx="29">
                  <c:v>2.64004690751157E6</c:v>
                </c:pt>
                <c:pt idx="30">
                  <c:v>2.59604612571971E6</c:v>
                </c:pt>
                <c:pt idx="31">
                  <c:v>2.55277869029105E6</c:v>
                </c:pt>
                <c:pt idx="32">
                  <c:v>2.5102323787862E6</c:v>
                </c:pt>
                <c:pt idx="33">
                  <c:v>2.4683951724731E6</c:v>
                </c:pt>
                <c:pt idx="34">
                  <c:v>2.42725525293188E6</c:v>
                </c:pt>
                <c:pt idx="35">
                  <c:v>2.38680099871635E6</c:v>
                </c:pt>
                <c:pt idx="36">
                  <c:v>2.34702098207107E6</c:v>
                </c:pt>
                <c:pt idx="37">
                  <c:v>2.30790396570322E6</c:v>
                </c:pt>
                <c:pt idx="38">
                  <c:v>2.26943889960817E6</c:v>
                </c:pt>
                <c:pt idx="39">
                  <c:v>2.23161491794803E6</c:v>
                </c:pt>
                <c:pt idx="40">
                  <c:v>2.19442133598223E6</c:v>
                </c:pt>
                <c:pt idx="41">
                  <c:v>2.1578476470492E6</c:v>
                </c:pt>
                <c:pt idx="42">
                  <c:v>2.12188351959838E6</c:v>
                </c:pt>
                <c:pt idx="43">
                  <c:v>2.08651879427174E6</c:v>
                </c:pt>
                <c:pt idx="44">
                  <c:v>2.05174348103387E6</c:v>
                </c:pt>
                <c:pt idx="45">
                  <c:v>2.01754775634998E6</c:v>
                </c:pt>
                <c:pt idx="46">
                  <c:v>1.98392196041081E6</c:v>
                </c:pt>
                <c:pt idx="47">
                  <c:v>1.95085659440396E6</c:v>
                </c:pt>
                <c:pt idx="48">
                  <c:v>1.91834231783056E6</c:v>
                </c:pt>
                <c:pt idx="49">
                  <c:v>1.88636994586672E6</c:v>
                </c:pt>
                <c:pt idx="50">
                  <c:v>1.85493044676894E6</c:v>
                </c:pt>
                <c:pt idx="51">
                  <c:v>1.82401493932279E6</c:v>
                </c:pt>
                <c:pt idx="52">
                  <c:v>1.79361469033408E6</c:v>
                </c:pt>
                <c:pt idx="53">
                  <c:v>1.76372111216184E6</c:v>
                </c:pt>
                <c:pt idx="54">
                  <c:v>1.73432576029248E6</c:v>
                </c:pt>
                <c:pt idx="55">
                  <c:v>1.70542033095427E6</c:v>
                </c:pt>
                <c:pt idx="56">
                  <c:v>1.6769966587717E6</c:v>
                </c:pt>
                <c:pt idx="57">
                  <c:v>1.64904671445884E6</c:v>
                </c:pt>
                <c:pt idx="58">
                  <c:v>1.62156260255119E6</c:v>
                </c:pt>
                <c:pt idx="59">
                  <c:v>1.59453655917534E6</c:v>
                </c:pt>
                <c:pt idx="60">
                  <c:v>1.56796094985575E6</c:v>
                </c:pt>
                <c:pt idx="61">
                  <c:v>1.54182826735815E6</c:v>
                </c:pt>
                <c:pt idx="62">
                  <c:v>1.51613112956885E6</c:v>
                </c:pt>
                <c:pt idx="63">
                  <c:v>1.49086227740937E6</c:v>
                </c:pt>
                <c:pt idx="64">
                  <c:v>1.46601457278588E6</c:v>
                </c:pt>
                <c:pt idx="65">
                  <c:v>1.44158099657278E6</c:v>
                </c:pt>
                <c:pt idx="66">
                  <c:v>1.4175546466299E6</c:v>
                </c:pt>
                <c:pt idx="67">
                  <c:v>1.39392873585274E6</c:v>
                </c:pt>
                <c:pt idx="68">
                  <c:v>1.37069659025519E6</c:v>
                </c:pt>
                <c:pt idx="69">
                  <c:v>1.34785164708427E6</c:v>
                </c:pt>
                <c:pt idx="70">
                  <c:v>1.3253874529662E6</c:v>
                </c:pt>
                <c:pt idx="71">
                  <c:v>1.30329766208343E6</c:v>
                </c:pt>
                <c:pt idx="72">
                  <c:v>1.28157603438204E6</c:v>
                </c:pt>
                <c:pt idx="73">
                  <c:v>1.260216433809E6</c:v>
                </c:pt>
                <c:pt idx="74">
                  <c:v>1.23921282657885E6</c:v>
                </c:pt>
                <c:pt idx="75">
                  <c:v>1.21855927946921E6</c:v>
                </c:pt>
                <c:pt idx="76">
                  <c:v>1.19824995814472E6</c:v>
                </c:pt>
                <c:pt idx="77">
                  <c:v>1.17827912550897E6</c:v>
                </c:pt>
                <c:pt idx="78">
                  <c:v>1.15864114008382E6</c:v>
                </c:pt>
                <c:pt idx="79">
                  <c:v>1.13933045441576E6</c:v>
                </c:pt>
                <c:pt idx="80">
                  <c:v>1.12034161350883E6</c:v>
                </c:pt>
                <c:pt idx="81">
                  <c:v>1.10166925328368E6</c:v>
                </c:pt>
                <c:pt idx="82">
                  <c:v>1.08330809906229E6</c:v>
                </c:pt>
                <c:pt idx="83">
                  <c:v>1.06525296407792E6</c:v>
                </c:pt>
                <c:pt idx="84">
                  <c:v>1.04749874800995E6</c:v>
                </c:pt>
                <c:pt idx="85">
                  <c:v>1.03004043554312E6</c:v>
                </c:pt>
                <c:pt idx="86">
                  <c:v>1.01287309495073E6</c:v>
                </c:pt>
                <c:pt idx="87">
                  <c:v>995991.8767015543</c:v>
                </c:pt>
                <c:pt idx="88">
                  <c:v>979392.0120898616</c:v>
                </c:pt>
                <c:pt idx="89">
                  <c:v>963068.8118883636</c:v>
                </c:pt>
                <c:pt idx="90">
                  <c:v>947017.6650235577</c:v>
                </c:pt>
                <c:pt idx="91">
                  <c:v>931234.0372731648</c:v>
                </c:pt>
                <c:pt idx="92">
                  <c:v>915713.4699852787</c:v>
                </c:pt>
                <c:pt idx="93">
                  <c:v>900451.5788188573</c:v>
                </c:pt>
                <c:pt idx="94">
                  <c:v>885444.0525052098</c:v>
                </c:pt>
                <c:pt idx="95">
                  <c:v>870686.6516301226</c:v>
                </c:pt>
                <c:pt idx="96">
                  <c:v>856175.2074362872</c:v>
                </c:pt>
                <c:pt idx="97">
                  <c:v>841905.6206456823</c:v>
                </c:pt>
                <c:pt idx="98">
                  <c:v>827873.8603015876</c:v>
                </c:pt>
                <c:pt idx="99">
                  <c:v>814075.9626298943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2E-41D9-B559-A1AB66F62DDF}"/>
            </c:ext>
          </c:extLst>
        </c:ser>
        <c:ser>
          <c:idx val="2"/>
          <c:order val="2"/>
          <c:tx>
            <c:strRef>
              <c:f>RiskEstimation!$B$22</c:f>
              <c:strCache>
                <c:ptCount val="1"/>
                <c:pt idx="0">
                  <c:v>S2 - dykes + retention basin</c:v>
                </c:pt>
              </c:strCache>
            </c:strRef>
          </c:tx>
          <c:spPr>
            <a:solidFill>
              <a:srgbClr val="0000FF"/>
            </a:solidFill>
          </c:spPr>
          <c:invertIfNegative val="0"/>
          <c:cat>
            <c:numRef>
              <c:f>RiskDiscounting!$D$44:$CY$44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RiskDiscounting!$D$78:$CY$78</c:f>
              <c:numCache>
                <c:formatCode>#,##0</c:formatCode>
                <c:ptCount val="100"/>
                <c:pt idx="0">
                  <c:v>1.98038602941176E6</c:v>
                </c:pt>
                <c:pt idx="1">
                  <c:v>1.94737959558823E6</c:v>
                </c:pt>
                <c:pt idx="2">
                  <c:v>1.9149232689951E6</c:v>
                </c:pt>
                <c:pt idx="3">
                  <c:v>1.88300788117851E6</c:v>
                </c:pt>
                <c:pt idx="4">
                  <c:v>1.8516244164922E6</c:v>
                </c:pt>
                <c:pt idx="5">
                  <c:v>1.82076400955067E6</c:v>
                </c:pt>
                <c:pt idx="6">
                  <c:v>1.79041794272482E6</c:v>
                </c:pt>
                <c:pt idx="7">
                  <c:v>1.76057764367941E6</c:v>
                </c:pt>
                <c:pt idx="8">
                  <c:v>1.73123468295142E6</c:v>
                </c:pt>
                <c:pt idx="9">
                  <c:v>1.70238077156889E6</c:v>
                </c:pt>
                <c:pt idx="10">
                  <c:v>1.67400775870941E6</c:v>
                </c:pt>
                <c:pt idx="11">
                  <c:v>1.64610762939759E6</c:v>
                </c:pt>
                <c:pt idx="12">
                  <c:v>1.61867250224096E6</c:v>
                </c:pt>
                <c:pt idx="13">
                  <c:v>1.59169462720361E6</c:v>
                </c:pt>
                <c:pt idx="14">
                  <c:v>1.56516638341689E6</c:v>
                </c:pt>
                <c:pt idx="15">
                  <c:v>1.5390802770266E6</c:v>
                </c:pt>
                <c:pt idx="16">
                  <c:v>1.51342893907616E6</c:v>
                </c:pt>
                <c:pt idx="17">
                  <c:v>1.48820512342489E6</c:v>
                </c:pt>
                <c:pt idx="18">
                  <c:v>1.46340170470114E6</c:v>
                </c:pt>
                <c:pt idx="19">
                  <c:v>1.43901167628946E6</c:v>
                </c:pt>
                <c:pt idx="20">
                  <c:v>1.4150281483513E6</c:v>
                </c:pt>
                <c:pt idx="21">
                  <c:v>1.39144434587878E6</c:v>
                </c:pt>
                <c:pt idx="22">
                  <c:v>1.3682536067808E6</c:v>
                </c:pt>
                <c:pt idx="23">
                  <c:v>1.34544938000112E6</c:v>
                </c:pt>
                <c:pt idx="24">
                  <c:v>1.32302522366777E6</c:v>
                </c:pt>
                <c:pt idx="25">
                  <c:v>1.3009748032733E6</c:v>
                </c:pt>
                <c:pt idx="26">
                  <c:v>1.27929188988541E6</c:v>
                </c:pt>
                <c:pt idx="27">
                  <c:v>1.25797035838732E6</c:v>
                </c:pt>
                <c:pt idx="28">
                  <c:v>1.23700418574753E6</c:v>
                </c:pt>
                <c:pt idx="29">
                  <c:v>1.21638744931841E6</c:v>
                </c:pt>
                <c:pt idx="30">
                  <c:v>1.1961143251631E6</c:v>
                </c:pt>
                <c:pt idx="31">
                  <c:v>1.17617908641038E6</c:v>
                </c:pt>
                <c:pt idx="32">
                  <c:v>1.15657610163688E6</c:v>
                </c:pt>
                <c:pt idx="33">
                  <c:v>1.13729983327626E6</c:v>
                </c:pt>
                <c:pt idx="34">
                  <c:v>1.11834483605499E6</c:v>
                </c:pt>
                <c:pt idx="35">
                  <c:v>1.09970575545407E6</c:v>
                </c:pt>
                <c:pt idx="36">
                  <c:v>1.08137732619651E6</c:v>
                </c:pt>
                <c:pt idx="37">
                  <c:v>1.0633543707599E6</c:v>
                </c:pt>
                <c:pt idx="38">
                  <c:v>1.0456317979139E6</c:v>
                </c:pt>
                <c:pt idx="39">
                  <c:v>1.028204601282E6</c:v>
                </c:pt>
                <c:pt idx="40">
                  <c:v>1.0110678579273E6</c:v>
                </c:pt>
                <c:pt idx="41">
                  <c:v>994216.726961846</c:v>
                </c:pt>
                <c:pt idx="42">
                  <c:v>977646.4481791487</c:v>
                </c:pt>
                <c:pt idx="43">
                  <c:v>961352.340709496</c:v>
                </c:pt>
                <c:pt idx="44">
                  <c:v>945329.801697671</c:v>
                </c:pt>
                <c:pt idx="45">
                  <c:v>929574.3050027095</c:v>
                </c:pt>
                <c:pt idx="46">
                  <c:v>914081.3999193313</c:v>
                </c:pt>
                <c:pt idx="47">
                  <c:v>898846.7099206755</c:v>
                </c:pt>
                <c:pt idx="48">
                  <c:v>883865.9314219974</c:v>
                </c:pt>
                <c:pt idx="49">
                  <c:v>869134.8325649641</c:v>
                </c:pt>
                <c:pt idx="50">
                  <c:v>854649.2520222146</c:v>
                </c:pt>
                <c:pt idx="51">
                  <c:v>840405.0978218441</c:v>
                </c:pt>
                <c:pt idx="52">
                  <c:v>826398.3461914801</c:v>
                </c:pt>
                <c:pt idx="53">
                  <c:v>812625.0404216218</c:v>
                </c:pt>
                <c:pt idx="54">
                  <c:v>799081.2897479284</c:v>
                </c:pt>
                <c:pt idx="55">
                  <c:v>785763.2682521295</c:v>
                </c:pt>
                <c:pt idx="56">
                  <c:v>772667.2137812605</c:v>
                </c:pt>
                <c:pt idx="57">
                  <c:v>759789.426884906</c:v>
                </c:pt>
                <c:pt idx="58">
                  <c:v>747126.2697701576</c:v>
                </c:pt>
                <c:pt idx="59">
                  <c:v>734674.165273988</c:v>
                </c:pt>
                <c:pt idx="60">
                  <c:v>722429.5958527549</c:v>
                </c:pt>
                <c:pt idx="61">
                  <c:v>710389.1025885422</c:v>
                </c:pt>
                <c:pt idx="62">
                  <c:v>698549.2842120666</c:v>
                </c:pt>
                <c:pt idx="63">
                  <c:v>686906.7961418652</c:v>
                </c:pt>
                <c:pt idx="64">
                  <c:v>675458.3495395005</c:v>
                </c:pt>
                <c:pt idx="65">
                  <c:v>664200.710380509</c:v>
                </c:pt>
                <c:pt idx="66">
                  <c:v>653130.6985408337</c:v>
                </c:pt>
                <c:pt idx="67">
                  <c:v>642245.1868984865</c:v>
                </c:pt>
                <c:pt idx="68">
                  <c:v>631541.1004501781</c:v>
                </c:pt>
                <c:pt idx="69">
                  <c:v>621015.4154426751</c:v>
                </c:pt>
                <c:pt idx="70">
                  <c:v>610665.1585186307</c:v>
                </c:pt>
                <c:pt idx="71">
                  <c:v>600487.4058766533</c:v>
                </c:pt>
                <c:pt idx="72">
                  <c:v>590479.2824453759</c:v>
                </c:pt>
                <c:pt idx="73">
                  <c:v>580637.961071286</c:v>
                </c:pt>
                <c:pt idx="74">
                  <c:v>570960.661720098</c:v>
                </c:pt>
                <c:pt idx="75">
                  <c:v>561444.6506914296</c:v>
                </c:pt>
                <c:pt idx="76">
                  <c:v>552087.2398465724</c:v>
                </c:pt>
                <c:pt idx="77">
                  <c:v>542885.7858491294</c:v>
                </c:pt>
                <c:pt idx="78">
                  <c:v>533837.6894183106</c:v>
                </c:pt>
                <c:pt idx="79">
                  <c:v>524940.394594672</c:v>
                </c:pt>
                <c:pt idx="80">
                  <c:v>516191.3880180941</c:v>
                </c:pt>
                <c:pt idx="81">
                  <c:v>507588.1982177926</c:v>
                </c:pt>
                <c:pt idx="82">
                  <c:v>499128.3949141626</c:v>
                </c:pt>
                <c:pt idx="83">
                  <c:v>490809.5883322598</c:v>
                </c:pt>
                <c:pt idx="84">
                  <c:v>482629.4285267221</c:v>
                </c:pt>
                <c:pt idx="85">
                  <c:v>474585.6047179434</c:v>
                </c:pt>
                <c:pt idx="86">
                  <c:v>466675.844639311</c:v>
                </c:pt>
                <c:pt idx="87">
                  <c:v>458897.9138953224</c:v>
                </c:pt>
                <c:pt idx="88">
                  <c:v>451249.6153304004</c:v>
                </c:pt>
                <c:pt idx="89">
                  <c:v>443728.788408227</c:v>
                </c:pt>
                <c:pt idx="90">
                  <c:v>436333.3086014231</c:v>
                </c:pt>
                <c:pt idx="91">
                  <c:v>429061.0867913992</c:v>
                </c:pt>
                <c:pt idx="92">
                  <c:v>421910.0686782093</c:v>
                </c:pt>
                <c:pt idx="93">
                  <c:v>414878.234200239</c:v>
                </c:pt>
                <c:pt idx="94">
                  <c:v>407963.5969635685</c:v>
                </c:pt>
                <c:pt idx="95">
                  <c:v>401164.2036808422</c:v>
                </c:pt>
                <c:pt idx="96">
                  <c:v>394478.1336194947</c:v>
                </c:pt>
                <c:pt idx="97">
                  <c:v>387903.4980591698</c:v>
                </c:pt>
                <c:pt idx="98">
                  <c:v>381438.4397581837</c:v>
                </c:pt>
                <c:pt idx="99">
                  <c:v>375081.1324288806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32E-41D9-B559-A1AB66F62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268879264"/>
        <c:axId val="-1958496736"/>
      </c:barChart>
      <c:catAx>
        <c:axId val="-126887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Year, 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1958496736"/>
        <c:crosses val="autoZero"/>
        <c:auto val="1"/>
        <c:lblAlgn val="ctr"/>
        <c:lblOffset val="100"/>
        <c:noMultiLvlLbl val="0"/>
      </c:catAx>
      <c:valAx>
        <c:axId val="-19584967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Discounted Annual Risk [€]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1268879264"/>
        <c:crosses val="autoZero"/>
        <c:crossBetween val="between"/>
      </c:valAx>
      <c:spPr>
        <a:ln>
          <a:solidFill>
            <a:srgbClr val="000000"/>
          </a:solidFill>
        </a:ln>
      </c:spPr>
    </c:plotArea>
    <c:legend>
      <c:legendPos val="r"/>
      <c:layout>
        <c:manualLayout>
          <c:xMode val="edge"/>
          <c:yMode val="edge"/>
          <c:x val="0.774523242083098"/>
          <c:y val="0.223767392013209"/>
          <c:w val="0.175104252973868"/>
          <c:h val="0.254655293088364"/>
        </c:manualLayout>
      </c:layout>
      <c:overlay val="0"/>
      <c:spPr>
        <a:solidFill>
          <a:srgbClr val="FFFFFF"/>
        </a:solidFill>
        <a:ln>
          <a:solidFill>
            <a:srgbClr val="000000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solidFill>
      <a:srgbClr val="F2F7FC"/>
    </a:solidFill>
  </c:spPr>
  <c:printSettings>
    <c:headerFooter/>
    <c:pageMargins b="0.787401575" l="0.7" r="0.7" t="0.7874015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>
                <a:latin typeface="Arial"/>
                <a:ea typeface="Arial"/>
                <a:cs typeface="Arial"/>
              </a:defRPr>
            </a:pPr>
            <a:r>
              <a:rPr lang="de-DE"/>
              <a:t>Undiscounted annual risks - mean estimate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14731953330557"/>
          <c:y val="0.148232853981513"/>
          <c:w val="0.872028444910354"/>
          <c:h val="0.6281352257311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RiskEstimation!$B$10</c:f>
              <c:strCache>
                <c:ptCount val="1"/>
                <c:pt idx="0">
                  <c:v>S0 - preserve actual state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RiskDiscounting!$D$44:$CY$44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RiskDiscounting!$D$45:$CY$45</c:f>
              <c:numCache>
                <c:formatCode>#,##0</c:formatCode>
                <c:ptCount val="100"/>
                <c:pt idx="0">
                  <c:v>8.650311875E6</c:v>
                </c:pt>
                <c:pt idx="1">
                  <c:v>8.676262810625E6</c:v>
                </c:pt>
                <c:pt idx="2">
                  <c:v>8.70229159905687E6</c:v>
                </c:pt>
                <c:pt idx="3">
                  <c:v>8.72839847385404E6</c:v>
                </c:pt>
                <c:pt idx="4">
                  <c:v>8.7545836692756E6</c:v>
                </c:pt>
                <c:pt idx="5">
                  <c:v>8.78084742028343E6</c:v>
                </c:pt>
                <c:pt idx="6">
                  <c:v>8.80718996254428E6</c:v>
                </c:pt>
                <c:pt idx="7">
                  <c:v>8.83361153243191E6</c:v>
                </c:pt>
                <c:pt idx="8">
                  <c:v>8.86011236702921E6</c:v>
                </c:pt>
                <c:pt idx="9">
                  <c:v>8.88669270413029E6</c:v>
                </c:pt>
                <c:pt idx="10">
                  <c:v>8.91335278224268E6</c:v>
                </c:pt>
                <c:pt idx="11">
                  <c:v>8.94009284058941E6</c:v>
                </c:pt>
                <c:pt idx="12">
                  <c:v>8.96691311911118E6</c:v>
                </c:pt>
                <c:pt idx="13">
                  <c:v>8.99381385846851E6</c:v>
                </c:pt>
                <c:pt idx="14">
                  <c:v>9.02079530004391E6</c:v>
                </c:pt>
                <c:pt idx="15">
                  <c:v>9.04785768594405E6</c:v>
                </c:pt>
                <c:pt idx="16">
                  <c:v>9.07500125900187E6</c:v>
                </c:pt>
                <c:pt idx="17">
                  <c:v>9.10222626277888E6</c:v>
                </c:pt>
                <c:pt idx="18">
                  <c:v>9.12953294156722E6</c:v>
                </c:pt>
                <c:pt idx="19">
                  <c:v>9.15692154039192E6</c:v>
                </c:pt>
                <c:pt idx="20">
                  <c:v>9.18439230501309E6</c:v>
                </c:pt>
                <c:pt idx="21">
                  <c:v>9.21194548192813E6</c:v>
                </c:pt>
                <c:pt idx="22">
                  <c:v>9.23958131837391E6</c:v>
                </c:pt>
                <c:pt idx="23">
                  <c:v>9.26730006232903E6</c:v>
                </c:pt>
                <c:pt idx="24">
                  <c:v>9.29510196251602E6</c:v>
                </c:pt>
                <c:pt idx="25">
                  <c:v>9.32298726840357E6</c:v>
                </c:pt>
                <c:pt idx="26">
                  <c:v>9.35095623020877E6</c:v>
                </c:pt>
                <c:pt idx="27">
                  <c:v>9.3790090988994E6</c:v>
                </c:pt>
                <c:pt idx="28">
                  <c:v>9.4071461261961E6</c:v>
                </c:pt>
                <c:pt idx="29">
                  <c:v>9.43536756457469E6</c:v>
                </c:pt>
                <c:pt idx="30">
                  <c:v>9.46367366726841E6</c:v>
                </c:pt>
                <c:pt idx="31">
                  <c:v>9.49206468827021E6</c:v>
                </c:pt>
                <c:pt idx="32">
                  <c:v>9.52054088233502E6</c:v>
                </c:pt>
                <c:pt idx="33">
                  <c:v>9.54910250498203E6</c:v>
                </c:pt>
                <c:pt idx="34">
                  <c:v>9.57774981249697E6</c:v>
                </c:pt>
                <c:pt idx="35">
                  <c:v>9.60648306193446E6</c:v>
                </c:pt>
                <c:pt idx="36">
                  <c:v>9.63530251112026E6</c:v>
                </c:pt>
                <c:pt idx="37">
                  <c:v>9.66420841865362E6</c:v>
                </c:pt>
                <c:pt idx="38">
                  <c:v>9.69320104390958E6</c:v>
                </c:pt>
                <c:pt idx="39">
                  <c:v>9.72228064704131E6</c:v>
                </c:pt>
                <c:pt idx="40">
                  <c:v>9.75144748898243E6</c:v>
                </c:pt>
                <c:pt idx="41">
                  <c:v>9.78070183144938E6</c:v>
                </c:pt>
                <c:pt idx="42">
                  <c:v>9.81004393694373E6</c:v>
                </c:pt>
                <c:pt idx="43">
                  <c:v>9.83947406875456E6</c:v>
                </c:pt>
                <c:pt idx="44">
                  <c:v>9.86899249096082E6</c:v>
                </c:pt>
                <c:pt idx="45">
                  <c:v>9.8985994684337E6</c:v>
                </c:pt>
                <c:pt idx="46">
                  <c:v>9.928295266839E6</c:v>
                </c:pt>
                <c:pt idx="47">
                  <c:v>9.95808015263952E6</c:v>
                </c:pt>
                <c:pt idx="48">
                  <c:v>9.98795439309743E6</c:v>
                </c:pt>
                <c:pt idx="49">
                  <c:v>1.00179182562767E7</c:v>
                </c:pt>
                <c:pt idx="50">
                  <c:v>1.00479720110456E7</c:v>
                </c:pt>
                <c:pt idx="51">
                  <c:v>1.00781159270787E7</c:v>
                </c:pt>
                <c:pt idx="52">
                  <c:v>1.01083502748599E7</c:v>
                </c:pt>
                <c:pt idx="53">
                  <c:v>1.01386753256845E7</c:v>
                </c:pt>
                <c:pt idx="54">
                  <c:v>1.01690913516616E7</c:v>
                </c:pt>
                <c:pt idx="55">
                  <c:v>1.01995986257165E7</c:v>
                </c:pt>
                <c:pt idx="56">
                  <c:v>1.02301974215937E7</c:v>
                </c:pt>
                <c:pt idx="57">
                  <c:v>1.02608880138585E7</c:v>
                </c:pt>
                <c:pt idx="58">
                  <c:v>1.02916706779E7</c:v>
                </c:pt>
                <c:pt idx="59">
                  <c:v>1.03225456899337E7</c:v>
                </c:pt>
                <c:pt idx="60">
                  <c:v>1.03535133270035E7</c:v>
                </c:pt>
                <c:pt idx="61">
                  <c:v>1.03845738669846E7</c:v>
                </c:pt>
                <c:pt idx="62">
                  <c:v>1.04157275885855E7</c:v>
                </c:pt>
                <c:pt idx="63">
                  <c:v>1.04469747713513E7</c:v>
                </c:pt>
                <c:pt idx="64">
                  <c:v>1.04783156956653E7</c:v>
                </c:pt>
                <c:pt idx="65">
                  <c:v>1.05097506427523E7</c:v>
                </c:pt>
                <c:pt idx="66">
                  <c:v>1.05412798946806E7</c:v>
                </c:pt>
                <c:pt idx="67">
                  <c:v>1.05729037343646E7</c:v>
                </c:pt>
                <c:pt idx="68">
                  <c:v>1.06046224455677E7</c:v>
                </c:pt>
                <c:pt idx="69">
                  <c:v>1.06364363129044E7</c:v>
                </c:pt>
                <c:pt idx="70">
                  <c:v>1.06683456218431E7</c:v>
                </c:pt>
                <c:pt idx="71">
                  <c:v>1.07003506587086E7</c:v>
                </c:pt>
                <c:pt idx="72">
                  <c:v>1.07324517106848E7</c:v>
                </c:pt>
                <c:pt idx="73">
                  <c:v>1.07646490658168E7</c:v>
                </c:pt>
                <c:pt idx="74">
                  <c:v>1.07969430130143E7</c:v>
                </c:pt>
                <c:pt idx="75">
                  <c:v>1.08293338420533E7</c:v>
                </c:pt>
                <c:pt idx="76">
                  <c:v>1.08618218435795E7</c:v>
                </c:pt>
                <c:pt idx="77">
                  <c:v>1.08944073091102E7</c:v>
                </c:pt>
                <c:pt idx="78">
                  <c:v>1.09270905310375E7</c:v>
                </c:pt>
                <c:pt idx="79">
                  <c:v>1.09598718026306E7</c:v>
                </c:pt>
                <c:pt idx="80">
                  <c:v>1.09927514180385E7</c:v>
                </c:pt>
                <c:pt idx="81">
                  <c:v>1.10257296722927E7</c:v>
                </c:pt>
                <c:pt idx="82">
                  <c:v>1.10588068613095E7</c:v>
                </c:pt>
                <c:pt idx="83">
                  <c:v>1.10919832818935E7</c:v>
                </c:pt>
                <c:pt idx="84">
                  <c:v>1.11252592317391E7</c:v>
                </c:pt>
                <c:pt idx="85">
                  <c:v>1.11586350094343E7</c:v>
                </c:pt>
                <c:pt idx="86">
                  <c:v>1.11921109144627E7</c:v>
                </c:pt>
                <c:pt idx="87">
                  <c:v>1.1225687247206E7</c:v>
                </c:pt>
                <c:pt idx="88">
                  <c:v>1.12593643089477E7</c:v>
                </c:pt>
                <c:pt idx="89">
                  <c:v>1.12931424018745E7</c:v>
                </c:pt>
                <c:pt idx="90">
                  <c:v>1.13270218290801E7</c:v>
                </c:pt>
                <c:pt idx="91">
                  <c:v>1.13610028945674E7</c:v>
                </c:pt>
                <c:pt idx="92">
                  <c:v>1.13950859032511E7</c:v>
                </c:pt>
                <c:pt idx="93">
                  <c:v>1.14292711609608E7</c:v>
                </c:pt>
                <c:pt idx="94">
                  <c:v>1.14635589744437E7</c:v>
                </c:pt>
                <c:pt idx="95">
                  <c:v>1.1497949651367E7</c:v>
                </c:pt>
                <c:pt idx="96">
                  <c:v>1.15324435003211E7</c:v>
                </c:pt>
                <c:pt idx="97">
                  <c:v>1.15670408308221E7</c:v>
                </c:pt>
                <c:pt idx="98">
                  <c:v>1.16017419533145E7</c:v>
                </c:pt>
                <c:pt idx="99">
                  <c:v>1.16365471791745E7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C3B-42A1-8985-038A3DDF63BA}"/>
            </c:ext>
          </c:extLst>
        </c:ser>
        <c:ser>
          <c:idx val="1"/>
          <c:order val="1"/>
          <c:tx>
            <c:strRef>
              <c:f>RiskEstimation!$B$16</c:f>
              <c:strCache>
                <c:ptCount val="1"/>
                <c:pt idx="0">
                  <c:v>S1 - dykes</c:v>
                </c:pt>
              </c:strCache>
            </c:strRef>
          </c:tx>
          <c:spPr>
            <a:solidFill>
              <a:srgbClr val="00FF00"/>
            </a:solidFill>
          </c:spPr>
          <c:invertIfNegative val="0"/>
          <c:cat>
            <c:numRef>
              <c:f>RiskDiscounting!$D$44:$CY$44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RiskDiscounting!$D$61:$CY$61</c:f>
              <c:numCache>
                <c:formatCode>#,##0</c:formatCode>
                <c:ptCount val="100"/>
                <c:pt idx="0">
                  <c:v>4.38419375E6</c:v>
                </c:pt>
                <c:pt idx="1">
                  <c:v>4.39734633125E6</c:v>
                </c:pt>
                <c:pt idx="2">
                  <c:v>4.41053837024375E6</c:v>
                </c:pt>
                <c:pt idx="3">
                  <c:v>4.42376998535448E6</c:v>
                </c:pt>
                <c:pt idx="4">
                  <c:v>4.43704129531054E6</c:v>
                </c:pt>
                <c:pt idx="5">
                  <c:v>4.45035241919647E6</c:v>
                </c:pt>
                <c:pt idx="6">
                  <c:v>4.46370347645406E6</c:v>
                </c:pt>
                <c:pt idx="7">
                  <c:v>4.47709458688342E6</c:v>
                </c:pt>
                <c:pt idx="8">
                  <c:v>4.49052587064407E6</c:v>
                </c:pt>
                <c:pt idx="9">
                  <c:v>4.50399744825601E6</c:v>
                </c:pt>
                <c:pt idx="10">
                  <c:v>4.51750944060077E6</c:v>
                </c:pt>
                <c:pt idx="11">
                  <c:v>4.53106196892258E6</c:v>
                </c:pt>
                <c:pt idx="12">
                  <c:v>4.54465515482934E6</c:v>
                </c:pt>
                <c:pt idx="13">
                  <c:v>4.55828912029383E6</c:v>
                </c:pt>
                <c:pt idx="14">
                  <c:v>4.57196398765471E6</c:v>
                </c:pt>
                <c:pt idx="15">
                  <c:v>4.58567987961768E6</c:v>
                </c:pt>
                <c:pt idx="16">
                  <c:v>4.59943691925653E6</c:v>
                </c:pt>
                <c:pt idx="17">
                  <c:v>4.6132352300143E6</c:v>
                </c:pt>
                <c:pt idx="18">
                  <c:v>4.62707493570434E6</c:v>
                </c:pt>
                <c:pt idx="19">
                  <c:v>4.64095616051145E6</c:v>
                </c:pt>
                <c:pt idx="20">
                  <c:v>4.65487902899299E6</c:v>
                </c:pt>
                <c:pt idx="21">
                  <c:v>4.66884366607996E6</c:v>
                </c:pt>
                <c:pt idx="22">
                  <c:v>4.6828501970782E6</c:v>
                </c:pt>
                <c:pt idx="23">
                  <c:v>4.69689874766944E6</c:v>
                </c:pt>
                <c:pt idx="24">
                  <c:v>4.71098944391244E6</c:v>
                </c:pt>
                <c:pt idx="25">
                  <c:v>4.72512241224418E6</c:v>
                </c:pt>
                <c:pt idx="26">
                  <c:v>4.73929777948091E6</c:v>
                </c:pt>
                <c:pt idx="27">
                  <c:v>4.75351567281935E6</c:v>
                </c:pt>
                <c:pt idx="28">
                  <c:v>4.76777621983781E6</c:v>
                </c:pt>
                <c:pt idx="29">
                  <c:v>4.78207954849732E6</c:v>
                </c:pt>
                <c:pt idx="30">
                  <c:v>4.79642578714282E6</c:v>
                </c:pt>
                <c:pt idx="31">
                  <c:v>4.81081506450424E6</c:v>
                </c:pt>
                <c:pt idx="32">
                  <c:v>4.82524750969776E6</c:v>
                </c:pt>
                <c:pt idx="33">
                  <c:v>4.83972325222685E6</c:v>
                </c:pt>
                <c:pt idx="34">
                  <c:v>4.85424242198353E6</c:v>
                </c:pt>
                <c:pt idx="35">
                  <c:v>4.86880514924948E6</c:v>
                </c:pt>
                <c:pt idx="36">
                  <c:v>4.88341156469723E6</c:v>
                </c:pt>
                <c:pt idx="37">
                  <c:v>4.89806179939132E6</c:v>
                </c:pt>
                <c:pt idx="38">
                  <c:v>4.91275598478949E6</c:v>
                </c:pt>
                <c:pt idx="39">
                  <c:v>4.92749425274386E6</c:v>
                </c:pt>
                <c:pt idx="40">
                  <c:v>4.94227673550209E6</c:v>
                </c:pt>
                <c:pt idx="41">
                  <c:v>4.9571035657086E6</c:v>
                </c:pt>
                <c:pt idx="42">
                  <c:v>4.97197487640572E6</c:v>
                </c:pt>
                <c:pt idx="43">
                  <c:v>4.98689080103494E6</c:v>
                </c:pt>
                <c:pt idx="44">
                  <c:v>5.00185147343804E6</c:v>
                </c:pt>
                <c:pt idx="45">
                  <c:v>5.01685702785836E6</c:v>
                </c:pt>
                <c:pt idx="46">
                  <c:v>5.03190759894193E6</c:v>
                </c:pt>
                <c:pt idx="47">
                  <c:v>5.04700332173876E6</c:v>
                </c:pt>
                <c:pt idx="48">
                  <c:v>5.06214433170397E6</c:v>
                </c:pt>
                <c:pt idx="49">
                  <c:v>5.07733076469909E6</c:v>
                </c:pt>
                <c:pt idx="50">
                  <c:v>5.09256275699318E6</c:v>
                </c:pt>
                <c:pt idx="51">
                  <c:v>5.10784044526416E6</c:v>
                </c:pt>
                <c:pt idx="52">
                  <c:v>5.12316396659995E6</c:v>
                </c:pt>
                <c:pt idx="53">
                  <c:v>5.13853345849975E6</c:v>
                </c:pt>
                <c:pt idx="54">
                  <c:v>5.15394905887525E6</c:v>
                </c:pt>
                <c:pt idx="55">
                  <c:v>5.16941090605188E6</c:v>
                </c:pt>
                <c:pt idx="56">
                  <c:v>5.18491913877003E6</c:v>
                </c:pt>
                <c:pt idx="57">
                  <c:v>5.20047389618634E6</c:v>
                </c:pt>
                <c:pt idx="58">
                  <c:v>5.2160753178749E6</c:v>
                </c:pt>
                <c:pt idx="59">
                  <c:v>5.23172354382852E6</c:v>
                </c:pt>
                <c:pt idx="60">
                  <c:v>5.24741871446001E6</c:v>
                </c:pt>
                <c:pt idx="61">
                  <c:v>5.26316097060339E6</c:v>
                </c:pt>
                <c:pt idx="62">
                  <c:v>5.2789504535152E6</c:v>
                </c:pt>
                <c:pt idx="63">
                  <c:v>5.29478730487574E6</c:v>
                </c:pt>
                <c:pt idx="64">
                  <c:v>5.31067166679037E6</c:v>
                </c:pt>
                <c:pt idx="65">
                  <c:v>5.32660368179074E6</c:v>
                </c:pt>
                <c:pt idx="66">
                  <c:v>5.34258349283611E6</c:v>
                </c:pt>
                <c:pt idx="67">
                  <c:v>5.35861124331462E6</c:v>
                </c:pt>
                <c:pt idx="68">
                  <c:v>5.37468707704456E6</c:v>
                </c:pt>
                <c:pt idx="69">
                  <c:v>5.3908111382757E6</c:v>
                </c:pt>
                <c:pt idx="70">
                  <c:v>5.40698357169052E6</c:v>
                </c:pt>
                <c:pt idx="71">
                  <c:v>5.42320452240559E6</c:v>
                </c:pt>
                <c:pt idx="72">
                  <c:v>5.43947413597281E6</c:v>
                </c:pt>
                <c:pt idx="73">
                  <c:v>5.45579255838073E6</c:v>
                </c:pt>
                <c:pt idx="74">
                  <c:v>5.47215993605587E6</c:v>
                </c:pt>
                <c:pt idx="75">
                  <c:v>5.48857641586403E6</c:v>
                </c:pt>
                <c:pt idx="76">
                  <c:v>5.50504214511163E6</c:v>
                </c:pt>
                <c:pt idx="77">
                  <c:v>5.52155727154696E6</c:v>
                </c:pt>
                <c:pt idx="78">
                  <c:v>5.5381219433616E6</c:v>
                </c:pt>
                <c:pt idx="79">
                  <c:v>5.55473630919168E6</c:v>
                </c:pt>
                <c:pt idx="80">
                  <c:v>5.57140051811926E6</c:v>
                </c:pt>
                <c:pt idx="81">
                  <c:v>5.58811471967362E6</c:v>
                </c:pt>
                <c:pt idx="82">
                  <c:v>5.60487906383264E6</c:v>
                </c:pt>
                <c:pt idx="83">
                  <c:v>5.62169370102413E6</c:v>
                </c:pt>
                <c:pt idx="84">
                  <c:v>5.63855878212721E6</c:v>
                </c:pt>
                <c:pt idx="85">
                  <c:v>5.65547445847359E6</c:v>
                </c:pt>
                <c:pt idx="86">
                  <c:v>5.67244088184901E6</c:v>
                </c:pt>
                <c:pt idx="87">
                  <c:v>5.68945820449455E6</c:v>
                </c:pt>
                <c:pt idx="88">
                  <c:v>5.70652657910804E6</c:v>
                </c:pt>
                <c:pt idx="89">
                  <c:v>5.72364615884536E6</c:v>
                </c:pt>
                <c:pt idx="90">
                  <c:v>5.7408170973219E6</c:v>
                </c:pt>
                <c:pt idx="91">
                  <c:v>5.75803954861386E6</c:v>
                </c:pt>
                <c:pt idx="92">
                  <c:v>5.7753136672597E6</c:v>
                </c:pt>
                <c:pt idx="93">
                  <c:v>5.79263960826148E6</c:v>
                </c:pt>
                <c:pt idx="94">
                  <c:v>5.81001752708626E6</c:v>
                </c:pt>
                <c:pt idx="95">
                  <c:v>5.82744757966752E6</c:v>
                </c:pt>
                <c:pt idx="96">
                  <c:v>5.84492992240652E6</c:v>
                </c:pt>
                <c:pt idx="97">
                  <c:v>5.86246471217374E6</c:v>
                </c:pt>
                <c:pt idx="98">
                  <c:v>5.88005210631026E6</c:v>
                </c:pt>
                <c:pt idx="99">
                  <c:v>5.89769226262919E6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C3B-42A1-8985-038A3DDF63BA}"/>
            </c:ext>
          </c:extLst>
        </c:ser>
        <c:ser>
          <c:idx val="2"/>
          <c:order val="2"/>
          <c:tx>
            <c:strRef>
              <c:f>RiskEstimation!$B$24</c:f>
              <c:strCache>
                <c:ptCount val="1"/>
                <c:pt idx="0">
                  <c:v>S2 - dykes + retention basin</c:v>
                </c:pt>
              </c:strCache>
            </c:strRef>
          </c:tx>
          <c:spPr>
            <a:solidFill>
              <a:srgbClr val="0000FF"/>
            </a:solidFill>
          </c:spPr>
          <c:invertIfNegative val="0"/>
          <c:cat>
            <c:numRef>
              <c:f>RiskDiscounting!$D$44:$CY$44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RiskDiscounting!$D$77:$CY$77</c:f>
              <c:numCache>
                <c:formatCode>#,##0</c:formatCode>
                <c:ptCount val="100"/>
                <c:pt idx="0">
                  <c:v>2.01999375E6</c:v>
                </c:pt>
                <c:pt idx="1">
                  <c:v>2.02605373125E6</c:v>
                </c:pt>
                <c:pt idx="2">
                  <c:v>2.03213189244375E6</c:v>
                </c:pt>
                <c:pt idx="3">
                  <c:v>2.03822828812108E6</c:v>
                </c:pt>
                <c:pt idx="4">
                  <c:v>2.04434297298544E6</c:v>
                </c:pt>
                <c:pt idx="5">
                  <c:v>2.0504760019044E6</c:v>
                </c:pt>
                <c:pt idx="6">
                  <c:v>2.05662742991011E6</c:v>
                </c:pt>
                <c:pt idx="7">
                  <c:v>2.06279731219984E6</c:v>
                </c:pt>
                <c:pt idx="8">
                  <c:v>2.06898570413644E6</c:v>
                </c:pt>
                <c:pt idx="9">
                  <c:v>2.07519266124885E6</c:v>
                </c:pt>
                <c:pt idx="10">
                  <c:v>2.0814182392326E6</c:v>
                </c:pt>
                <c:pt idx="11">
                  <c:v>2.0876624939503E6</c:v>
                </c:pt>
                <c:pt idx="12">
                  <c:v>2.09392548143215E6</c:v>
                </c:pt>
                <c:pt idx="13">
                  <c:v>2.10020725787644E6</c:v>
                </c:pt>
                <c:pt idx="14">
                  <c:v>2.10650787965007E6</c:v>
                </c:pt>
                <c:pt idx="15">
                  <c:v>2.11282740328902E6</c:v>
                </c:pt>
                <c:pt idx="16">
                  <c:v>2.11916588549889E6</c:v>
                </c:pt>
                <c:pt idx="17">
                  <c:v>2.12552338315538E6</c:v>
                </c:pt>
                <c:pt idx="18">
                  <c:v>2.13189995330485E6</c:v>
                </c:pt>
                <c:pt idx="19">
                  <c:v>2.13829565316476E6</c:v>
                </c:pt>
                <c:pt idx="20">
                  <c:v>2.14471054012426E6</c:v>
                </c:pt>
                <c:pt idx="21">
                  <c:v>2.15114467174463E6</c:v>
                </c:pt>
                <c:pt idx="22">
                  <c:v>2.15759810575986E6</c:v>
                </c:pt>
                <c:pt idx="23">
                  <c:v>2.16407090007714E6</c:v>
                </c:pt>
                <c:pt idx="24">
                  <c:v>2.17056311277738E6</c:v>
                </c:pt>
                <c:pt idx="25">
                  <c:v>2.17707480211571E6</c:v>
                </c:pt>
                <c:pt idx="26">
                  <c:v>2.18360602652205E6</c:v>
                </c:pt>
                <c:pt idx="27">
                  <c:v>2.19015684460162E6</c:v>
                </c:pt>
                <c:pt idx="28">
                  <c:v>2.19672731513542E6</c:v>
                </c:pt>
                <c:pt idx="29">
                  <c:v>2.20331749708083E6</c:v>
                </c:pt>
                <c:pt idx="30">
                  <c:v>2.20992744957207E6</c:v>
                </c:pt>
                <c:pt idx="31">
                  <c:v>2.21655723192079E6</c:v>
                </c:pt>
                <c:pt idx="32">
                  <c:v>2.22320690361655E6</c:v>
                </c:pt>
                <c:pt idx="33">
                  <c:v>2.2298765243274E6</c:v>
                </c:pt>
                <c:pt idx="34">
                  <c:v>2.23656615390038E6</c:v>
                </c:pt>
                <c:pt idx="35">
                  <c:v>2.24327585236208E6</c:v>
                </c:pt>
                <c:pt idx="36">
                  <c:v>2.25000567991917E6</c:v>
                </c:pt>
                <c:pt idx="37">
                  <c:v>2.25675569695893E6</c:v>
                </c:pt>
                <c:pt idx="38">
                  <c:v>2.2635259640498E6</c:v>
                </c:pt>
                <c:pt idx="39">
                  <c:v>2.27031654194195E6</c:v>
                </c:pt>
                <c:pt idx="40">
                  <c:v>2.27712749156778E6</c:v>
                </c:pt>
                <c:pt idx="41">
                  <c:v>2.28395887404248E6</c:v>
                </c:pt>
                <c:pt idx="42">
                  <c:v>2.29081075066461E6</c:v>
                </c:pt>
                <c:pt idx="43">
                  <c:v>2.2976831829166E6</c:v>
                </c:pt>
                <c:pt idx="44">
                  <c:v>2.30457623246535E6</c:v>
                </c:pt>
                <c:pt idx="45">
                  <c:v>2.31148996116275E6</c:v>
                </c:pt>
                <c:pt idx="46">
                  <c:v>2.31842443104624E6</c:v>
                </c:pt>
                <c:pt idx="47">
                  <c:v>2.32537970433937E6</c:v>
                </c:pt>
                <c:pt idx="48">
                  <c:v>2.33235584345239E6</c:v>
                </c:pt>
                <c:pt idx="49">
                  <c:v>2.33935291098275E6</c:v>
                </c:pt>
                <c:pt idx="50">
                  <c:v>2.3463709697157E6</c:v>
                </c:pt>
                <c:pt idx="51">
                  <c:v>2.35341008262484E6</c:v>
                </c:pt>
                <c:pt idx="52">
                  <c:v>2.36047031287272E6</c:v>
                </c:pt>
                <c:pt idx="53">
                  <c:v>2.36755172381134E6</c:v>
                </c:pt>
                <c:pt idx="54">
                  <c:v>2.37465437898277E6</c:v>
                </c:pt>
                <c:pt idx="55">
                  <c:v>2.38177834211972E6</c:v>
                </c:pt>
                <c:pt idx="56">
                  <c:v>2.38892367714608E6</c:v>
                </c:pt>
                <c:pt idx="57">
                  <c:v>2.39609044817751E6</c:v>
                </c:pt>
                <c:pt idx="58">
                  <c:v>2.40327871952205E6</c:v>
                </c:pt>
                <c:pt idx="59">
                  <c:v>2.41048855568061E6</c:v>
                </c:pt>
                <c:pt idx="60">
                  <c:v>2.41772002134765E6</c:v>
                </c:pt>
                <c:pt idx="61">
                  <c:v>2.4249731814117E6</c:v>
                </c:pt>
                <c:pt idx="62">
                  <c:v>2.43224810095593E6</c:v>
                </c:pt>
                <c:pt idx="63">
                  <c:v>2.4395448452588E6</c:v>
                </c:pt>
                <c:pt idx="64">
                  <c:v>2.44686347979457E6</c:v>
                </c:pt>
                <c:pt idx="65">
                  <c:v>2.45420407023396E6</c:v>
                </c:pt>
                <c:pt idx="66">
                  <c:v>2.46156668244466E6</c:v>
                </c:pt>
                <c:pt idx="67">
                  <c:v>2.46895138249199E6</c:v>
                </c:pt>
                <c:pt idx="68">
                  <c:v>2.47635823663947E6</c:v>
                </c:pt>
                <c:pt idx="69">
                  <c:v>2.48378731134939E6</c:v>
                </c:pt>
                <c:pt idx="70">
                  <c:v>2.49123867328344E6</c:v>
                </c:pt>
                <c:pt idx="71">
                  <c:v>2.49871238930329E6</c:v>
                </c:pt>
                <c:pt idx="72">
                  <c:v>2.5062085264712E6</c:v>
                </c:pt>
                <c:pt idx="73">
                  <c:v>2.51372715205061E6</c:v>
                </c:pt>
                <c:pt idx="74">
                  <c:v>2.52126833350676E6</c:v>
                </c:pt>
                <c:pt idx="75">
                  <c:v>2.52883213850728E6</c:v>
                </c:pt>
                <c:pt idx="76">
                  <c:v>2.5364186349228E6</c:v>
                </c:pt>
                <c:pt idx="77">
                  <c:v>2.54402789082757E6</c:v>
                </c:pt>
                <c:pt idx="78">
                  <c:v>2.55165997450005E6</c:v>
                </c:pt>
                <c:pt idx="79">
                  <c:v>2.55931495442355E6</c:v>
                </c:pt>
                <c:pt idx="80">
                  <c:v>2.56699289928682E6</c:v>
                </c:pt>
                <c:pt idx="81">
                  <c:v>2.57469387798468E6</c:v>
                </c:pt>
                <c:pt idx="82">
                  <c:v>2.58241795961864E6</c:v>
                </c:pt>
                <c:pt idx="83">
                  <c:v>2.59016521349749E6</c:v>
                </c:pt>
                <c:pt idx="84">
                  <c:v>2.59793570913798E6</c:v>
                </c:pt>
                <c:pt idx="85">
                  <c:v>2.6057295162654E6</c:v>
                </c:pt>
                <c:pt idx="86">
                  <c:v>2.61354670481419E6</c:v>
                </c:pt>
                <c:pt idx="87">
                  <c:v>2.62138734492864E6</c:v>
                </c:pt>
                <c:pt idx="88">
                  <c:v>2.62925150696342E6</c:v>
                </c:pt>
                <c:pt idx="89">
                  <c:v>2.63713926148431E6</c:v>
                </c:pt>
                <c:pt idx="90">
                  <c:v>2.64505067926876E6</c:v>
                </c:pt>
                <c:pt idx="91">
                  <c:v>2.65298583130657E6</c:v>
                </c:pt>
                <c:pt idx="92">
                  <c:v>2.66094478880049E6</c:v>
                </c:pt>
                <c:pt idx="93">
                  <c:v>2.66892762316689E6</c:v>
                </c:pt>
                <c:pt idx="94">
                  <c:v>2.67693440603639E6</c:v>
                </c:pt>
                <c:pt idx="95">
                  <c:v>2.6849652092545E6</c:v>
                </c:pt>
                <c:pt idx="96">
                  <c:v>2.69302010488226E6</c:v>
                </c:pt>
                <c:pt idx="97">
                  <c:v>2.70109916519691E6</c:v>
                </c:pt>
                <c:pt idx="98">
                  <c:v>2.7092024626925E6</c:v>
                </c:pt>
                <c:pt idx="99">
                  <c:v>2.71733007008058E6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C3B-42A1-8985-038A3DDF6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78932880"/>
        <c:axId val="-2138348400"/>
      </c:barChart>
      <c:catAx>
        <c:axId val="-1978932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Year, 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38348400"/>
        <c:crosses val="autoZero"/>
        <c:auto val="1"/>
        <c:lblAlgn val="ctr"/>
        <c:lblOffset val="100"/>
        <c:noMultiLvlLbl val="0"/>
      </c:catAx>
      <c:valAx>
        <c:axId val="-2138348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Undiscounted Annual Risk [€]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1978932880"/>
        <c:crosses val="autoZero"/>
        <c:crossBetween val="between"/>
      </c:valAx>
      <c:spPr>
        <a:ln>
          <a:solidFill>
            <a:srgbClr val="000000"/>
          </a:solidFill>
        </a:ln>
      </c:spPr>
    </c:plotArea>
    <c:legend>
      <c:legendPos val="r"/>
      <c:layout>
        <c:manualLayout>
          <c:xMode val="edge"/>
          <c:yMode val="edge"/>
          <c:x val="0.752795687996125"/>
          <c:y val="0.0248526154924129"/>
          <c:w val="0.154986147337782"/>
          <c:h val="0.254655293088364"/>
        </c:manualLayout>
      </c:layout>
      <c:overlay val="0"/>
      <c:spPr>
        <a:solidFill>
          <a:srgbClr val="FFFFFF"/>
        </a:solidFill>
        <a:ln>
          <a:solidFill>
            <a:srgbClr val="000000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solidFill>
      <a:srgbClr val="F2F7FC"/>
    </a:solidFill>
  </c:spPr>
  <c:printSettings>
    <c:headerFooter/>
    <c:pageMargins b="0.787401575" l="0.7" r="0.7" t="0.7874015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>
                <a:latin typeface="Arial"/>
                <a:ea typeface="Arial"/>
                <a:cs typeface="Arial"/>
              </a:defRPr>
            </a:pPr>
            <a:r>
              <a:rPr lang="de-DE"/>
              <a:t>Undiscounted annual costs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42616507825507"/>
          <c:y val="0.134798224296037"/>
          <c:w val="0.864829851897494"/>
          <c:h val="0.6618380480217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RiskEstimation!$B$8</c:f>
              <c:strCache>
                <c:ptCount val="1"/>
                <c:pt idx="0">
                  <c:v>S0 - preserve actual state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Lit>
              <c:formatCode>General</c:formatCode>
              <c:ptCount val="101"/>
              <c:pt idx="0">
                <c:v>0.0</c:v>
              </c:pt>
              <c:pt idx="1">
                <c:v>1.0</c:v>
              </c:pt>
              <c:pt idx="2">
                <c:v>2.0</c:v>
              </c:pt>
              <c:pt idx="3">
                <c:v>3.0</c:v>
              </c:pt>
              <c:pt idx="4">
                <c:v>4.0</c:v>
              </c:pt>
              <c:pt idx="5">
                <c:v>5.0</c:v>
              </c:pt>
              <c:pt idx="6">
                <c:v>6.0</c:v>
              </c:pt>
              <c:pt idx="7">
                <c:v>7.0</c:v>
              </c:pt>
              <c:pt idx="8">
                <c:v>8.0</c:v>
              </c:pt>
              <c:pt idx="9">
                <c:v>9.0</c:v>
              </c:pt>
              <c:pt idx="10">
                <c:v>10.0</c:v>
              </c:pt>
              <c:pt idx="11">
                <c:v>11.0</c:v>
              </c:pt>
              <c:pt idx="12">
                <c:v>12.0</c:v>
              </c:pt>
              <c:pt idx="13">
                <c:v>13.0</c:v>
              </c:pt>
              <c:pt idx="14">
                <c:v>14.0</c:v>
              </c:pt>
              <c:pt idx="15">
                <c:v>15.0</c:v>
              </c:pt>
              <c:pt idx="16">
                <c:v>16.0</c:v>
              </c:pt>
              <c:pt idx="17">
                <c:v>17.0</c:v>
              </c:pt>
              <c:pt idx="18">
                <c:v>18.0</c:v>
              </c:pt>
              <c:pt idx="19">
                <c:v>19.0</c:v>
              </c:pt>
              <c:pt idx="20">
                <c:v>20.0</c:v>
              </c:pt>
              <c:pt idx="21">
                <c:v>21.0</c:v>
              </c:pt>
              <c:pt idx="22">
                <c:v>22.0</c:v>
              </c:pt>
              <c:pt idx="23">
                <c:v>23.0</c:v>
              </c:pt>
              <c:pt idx="24">
                <c:v>24.0</c:v>
              </c:pt>
              <c:pt idx="25">
                <c:v>25.0</c:v>
              </c:pt>
              <c:pt idx="26">
                <c:v>26.0</c:v>
              </c:pt>
              <c:pt idx="27">
                <c:v>27.0</c:v>
              </c:pt>
              <c:pt idx="28">
                <c:v>28.0</c:v>
              </c:pt>
              <c:pt idx="29">
                <c:v>29.0</c:v>
              </c:pt>
              <c:pt idx="30">
                <c:v>30.0</c:v>
              </c:pt>
              <c:pt idx="31">
                <c:v>31.0</c:v>
              </c:pt>
              <c:pt idx="32">
                <c:v>32.0</c:v>
              </c:pt>
              <c:pt idx="33">
                <c:v>33.0</c:v>
              </c:pt>
              <c:pt idx="34">
                <c:v>34.0</c:v>
              </c:pt>
              <c:pt idx="35">
                <c:v>35.0</c:v>
              </c:pt>
              <c:pt idx="36">
                <c:v>36.0</c:v>
              </c:pt>
              <c:pt idx="37">
                <c:v>37.0</c:v>
              </c:pt>
              <c:pt idx="38">
                <c:v>38.0</c:v>
              </c:pt>
              <c:pt idx="39">
                <c:v>39.0</c:v>
              </c:pt>
              <c:pt idx="40">
                <c:v>40.0</c:v>
              </c:pt>
              <c:pt idx="41">
                <c:v>41.0</c:v>
              </c:pt>
              <c:pt idx="42">
                <c:v>42.0</c:v>
              </c:pt>
              <c:pt idx="43">
                <c:v>43.0</c:v>
              </c:pt>
              <c:pt idx="44">
                <c:v>44.0</c:v>
              </c:pt>
              <c:pt idx="45">
                <c:v>45.0</c:v>
              </c:pt>
              <c:pt idx="46">
                <c:v>46.0</c:v>
              </c:pt>
              <c:pt idx="47">
                <c:v>47.0</c:v>
              </c:pt>
              <c:pt idx="48">
                <c:v>48.0</c:v>
              </c:pt>
              <c:pt idx="49">
                <c:v>49.0</c:v>
              </c:pt>
              <c:pt idx="50">
                <c:v>50.0</c:v>
              </c:pt>
              <c:pt idx="51">
                <c:v>51.0</c:v>
              </c:pt>
              <c:pt idx="52">
                <c:v>52.0</c:v>
              </c:pt>
              <c:pt idx="53">
                <c:v>53.0</c:v>
              </c:pt>
              <c:pt idx="54">
                <c:v>54.0</c:v>
              </c:pt>
              <c:pt idx="55">
                <c:v>55.0</c:v>
              </c:pt>
              <c:pt idx="56">
                <c:v>56.0</c:v>
              </c:pt>
              <c:pt idx="57">
                <c:v>57.0</c:v>
              </c:pt>
              <c:pt idx="58">
                <c:v>58.0</c:v>
              </c:pt>
              <c:pt idx="59">
                <c:v>59.0</c:v>
              </c:pt>
              <c:pt idx="60">
                <c:v>60.0</c:v>
              </c:pt>
              <c:pt idx="61">
                <c:v>61.0</c:v>
              </c:pt>
              <c:pt idx="62">
                <c:v>62.0</c:v>
              </c:pt>
              <c:pt idx="63">
                <c:v>63.0</c:v>
              </c:pt>
              <c:pt idx="64">
                <c:v>64.0</c:v>
              </c:pt>
              <c:pt idx="65">
                <c:v>65.0</c:v>
              </c:pt>
              <c:pt idx="66">
                <c:v>66.0</c:v>
              </c:pt>
              <c:pt idx="67">
                <c:v>67.0</c:v>
              </c:pt>
              <c:pt idx="68">
                <c:v>68.0</c:v>
              </c:pt>
              <c:pt idx="69">
                <c:v>69.0</c:v>
              </c:pt>
              <c:pt idx="70">
                <c:v>70.0</c:v>
              </c:pt>
              <c:pt idx="71">
                <c:v>71.0</c:v>
              </c:pt>
              <c:pt idx="72">
                <c:v>72.0</c:v>
              </c:pt>
              <c:pt idx="73">
                <c:v>73.0</c:v>
              </c:pt>
              <c:pt idx="74">
                <c:v>74.0</c:v>
              </c:pt>
              <c:pt idx="75">
                <c:v>75.0</c:v>
              </c:pt>
              <c:pt idx="76">
                <c:v>76.0</c:v>
              </c:pt>
              <c:pt idx="77">
                <c:v>77.0</c:v>
              </c:pt>
              <c:pt idx="78">
                <c:v>78.0</c:v>
              </c:pt>
              <c:pt idx="79">
                <c:v>79.0</c:v>
              </c:pt>
              <c:pt idx="80">
                <c:v>80.0</c:v>
              </c:pt>
              <c:pt idx="81">
                <c:v>81.0</c:v>
              </c:pt>
              <c:pt idx="82">
                <c:v>82.0</c:v>
              </c:pt>
              <c:pt idx="83">
                <c:v>83.0</c:v>
              </c:pt>
              <c:pt idx="84">
                <c:v>84.0</c:v>
              </c:pt>
              <c:pt idx="85">
                <c:v>85.0</c:v>
              </c:pt>
              <c:pt idx="86">
                <c:v>86.0</c:v>
              </c:pt>
              <c:pt idx="87">
                <c:v>87.0</c:v>
              </c:pt>
              <c:pt idx="88">
                <c:v>88.0</c:v>
              </c:pt>
              <c:pt idx="89">
                <c:v>89.0</c:v>
              </c:pt>
              <c:pt idx="90">
                <c:v>90.0</c:v>
              </c:pt>
              <c:pt idx="91">
                <c:v>91.0</c:v>
              </c:pt>
              <c:pt idx="92">
                <c:v>92.0</c:v>
              </c:pt>
              <c:pt idx="93">
                <c:v>93.0</c:v>
              </c:pt>
              <c:pt idx="94">
                <c:v>94.0</c:v>
              </c:pt>
              <c:pt idx="95">
                <c:v>95.0</c:v>
              </c:pt>
              <c:pt idx="96">
                <c:v>96.0</c:v>
              </c:pt>
              <c:pt idx="97">
                <c:v>97.0</c:v>
              </c:pt>
              <c:pt idx="98">
                <c:v>98.0</c:v>
              </c:pt>
              <c:pt idx="99">
                <c:v>99.0</c:v>
              </c:pt>
              <c:pt idx="100">
                <c:v>100.0</c:v>
              </c:pt>
            </c:numLit>
          </c:cat>
          <c:val>
            <c:numRef>
              <c:f>CostEstimation!$D$50:$CZ$50</c:f>
              <c:numCache>
                <c:formatCode>#,##0</c:formatCode>
                <c:ptCount val="101"/>
                <c:pt idx="0">
                  <c:v>500000.0</c:v>
                </c:pt>
                <c:pt idx="1">
                  <c:v>500000.0</c:v>
                </c:pt>
                <c:pt idx="2">
                  <c:v>500000.0</c:v>
                </c:pt>
                <c:pt idx="3">
                  <c:v>500000.0</c:v>
                </c:pt>
                <c:pt idx="4">
                  <c:v>500000.0</c:v>
                </c:pt>
                <c:pt idx="5">
                  <c:v>500000.0</c:v>
                </c:pt>
                <c:pt idx="6">
                  <c:v>500000.0</c:v>
                </c:pt>
                <c:pt idx="7">
                  <c:v>500000.0</c:v>
                </c:pt>
                <c:pt idx="8">
                  <c:v>500000.0</c:v>
                </c:pt>
                <c:pt idx="9">
                  <c:v>500000.0</c:v>
                </c:pt>
                <c:pt idx="10">
                  <c:v>500000.0</c:v>
                </c:pt>
                <c:pt idx="11">
                  <c:v>500000.0</c:v>
                </c:pt>
                <c:pt idx="12">
                  <c:v>500000.0</c:v>
                </c:pt>
                <c:pt idx="13">
                  <c:v>500000.0</c:v>
                </c:pt>
                <c:pt idx="14">
                  <c:v>500000.0</c:v>
                </c:pt>
                <c:pt idx="15">
                  <c:v>500000.0</c:v>
                </c:pt>
                <c:pt idx="16">
                  <c:v>500000.0</c:v>
                </c:pt>
                <c:pt idx="17">
                  <c:v>500000.0</c:v>
                </c:pt>
                <c:pt idx="18">
                  <c:v>500000.0</c:v>
                </c:pt>
                <c:pt idx="19">
                  <c:v>500000.0</c:v>
                </c:pt>
                <c:pt idx="20">
                  <c:v>500000.0</c:v>
                </c:pt>
                <c:pt idx="21">
                  <c:v>500000.0</c:v>
                </c:pt>
                <c:pt idx="22">
                  <c:v>500000.0</c:v>
                </c:pt>
                <c:pt idx="23">
                  <c:v>500000.0</c:v>
                </c:pt>
                <c:pt idx="24">
                  <c:v>500000.0</c:v>
                </c:pt>
                <c:pt idx="25">
                  <c:v>500000.0</c:v>
                </c:pt>
                <c:pt idx="26">
                  <c:v>500000.0</c:v>
                </c:pt>
                <c:pt idx="27">
                  <c:v>500000.0</c:v>
                </c:pt>
                <c:pt idx="28">
                  <c:v>500000.0</c:v>
                </c:pt>
                <c:pt idx="29">
                  <c:v>500000.0</c:v>
                </c:pt>
                <c:pt idx="30">
                  <c:v>500000.0</c:v>
                </c:pt>
                <c:pt idx="31">
                  <c:v>500000.0</c:v>
                </c:pt>
                <c:pt idx="32">
                  <c:v>500000.0</c:v>
                </c:pt>
                <c:pt idx="33">
                  <c:v>500000.0</c:v>
                </c:pt>
                <c:pt idx="34">
                  <c:v>500000.0</c:v>
                </c:pt>
                <c:pt idx="35">
                  <c:v>500000.0</c:v>
                </c:pt>
                <c:pt idx="36">
                  <c:v>500000.0</c:v>
                </c:pt>
                <c:pt idx="37">
                  <c:v>500000.0</c:v>
                </c:pt>
                <c:pt idx="38">
                  <c:v>500000.0</c:v>
                </c:pt>
                <c:pt idx="39">
                  <c:v>500000.0</c:v>
                </c:pt>
                <c:pt idx="40">
                  <c:v>500000.0</c:v>
                </c:pt>
                <c:pt idx="41">
                  <c:v>500000.0</c:v>
                </c:pt>
                <c:pt idx="42">
                  <c:v>500000.0</c:v>
                </c:pt>
                <c:pt idx="43">
                  <c:v>500000.0</c:v>
                </c:pt>
                <c:pt idx="44">
                  <c:v>500000.0</c:v>
                </c:pt>
                <c:pt idx="45">
                  <c:v>500000.0</c:v>
                </c:pt>
                <c:pt idx="46">
                  <c:v>500000.0</c:v>
                </c:pt>
                <c:pt idx="47">
                  <c:v>500000.0</c:v>
                </c:pt>
                <c:pt idx="48">
                  <c:v>500000.0</c:v>
                </c:pt>
                <c:pt idx="49">
                  <c:v>500000.0</c:v>
                </c:pt>
                <c:pt idx="50">
                  <c:v>500000.0</c:v>
                </c:pt>
                <c:pt idx="51">
                  <c:v>500000.0</c:v>
                </c:pt>
                <c:pt idx="52">
                  <c:v>500000.0</c:v>
                </c:pt>
                <c:pt idx="53">
                  <c:v>500000.0</c:v>
                </c:pt>
                <c:pt idx="54">
                  <c:v>500000.0</c:v>
                </c:pt>
                <c:pt idx="55">
                  <c:v>500000.0</c:v>
                </c:pt>
                <c:pt idx="56">
                  <c:v>500000.0</c:v>
                </c:pt>
                <c:pt idx="57">
                  <c:v>500000.0</c:v>
                </c:pt>
                <c:pt idx="58">
                  <c:v>500000.0</c:v>
                </c:pt>
                <c:pt idx="59">
                  <c:v>500000.0</c:v>
                </c:pt>
                <c:pt idx="60">
                  <c:v>500000.0</c:v>
                </c:pt>
                <c:pt idx="61">
                  <c:v>500000.0</c:v>
                </c:pt>
                <c:pt idx="62">
                  <c:v>500000.0</c:v>
                </c:pt>
                <c:pt idx="63">
                  <c:v>500000.0</c:v>
                </c:pt>
                <c:pt idx="64">
                  <c:v>500000.0</c:v>
                </c:pt>
                <c:pt idx="65">
                  <c:v>500000.0</c:v>
                </c:pt>
                <c:pt idx="66">
                  <c:v>500000.0</c:v>
                </c:pt>
                <c:pt idx="67">
                  <c:v>500000.0</c:v>
                </c:pt>
                <c:pt idx="68">
                  <c:v>500000.0</c:v>
                </c:pt>
                <c:pt idx="69">
                  <c:v>500000.0</c:v>
                </c:pt>
                <c:pt idx="70">
                  <c:v>500000.0</c:v>
                </c:pt>
                <c:pt idx="71">
                  <c:v>500000.0</c:v>
                </c:pt>
                <c:pt idx="72">
                  <c:v>500000.0</c:v>
                </c:pt>
                <c:pt idx="73">
                  <c:v>500000.0</c:v>
                </c:pt>
                <c:pt idx="74">
                  <c:v>500000.0</c:v>
                </c:pt>
                <c:pt idx="75">
                  <c:v>500000.0</c:v>
                </c:pt>
                <c:pt idx="76">
                  <c:v>500000.0</c:v>
                </c:pt>
                <c:pt idx="77">
                  <c:v>500000.0</c:v>
                </c:pt>
                <c:pt idx="78">
                  <c:v>500000.0</c:v>
                </c:pt>
                <c:pt idx="79">
                  <c:v>500000.0</c:v>
                </c:pt>
                <c:pt idx="80">
                  <c:v>500000.0</c:v>
                </c:pt>
                <c:pt idx="81">
                  <c:v>500000.0</c:v>
                </c:pt>
                <c:pt idx="82">
                  <c:v>500000.0</c:v>
                </c:pt>
                <c:pt idx="83">
                  <c:v>500000.0</c:v>
                </c:pt>
                <c:pt idx="84">
                  <c:v>500000.0</c:v>
                </c:pt>
                <c:pt idx="85">
                  <c:v>500000.0</c:v>
                </c:pt>
                <c:pt idx="86">
                  <c:v>500000.0</c:v>
                </c:pt>
                <c:pt idx="87">
                  <c:v>500000.0</c:v>
                </c:pt>
                <c:pt idx="88">
                  <c:v>500000.0</c:v>
                </c:pt>
                <c:pt idx="89">
                  <c:v>500000.0</c:v>
                </c:pt>
                <c:pt idx="90">
                  <c:v>500000.0</c:v>
                </c:pt>
                <c:pt idx="91">
                  <c:v>500000.0</c:v>
                </c:pt>
                <c:pt idx="92">
                  <c:v>500000.0</c:v>
                </c:pt>
                <c:pt idx="93">
                  <c:v>500000.0</c:v>
                </c:pt>
                <c:pt idx="94">
                  <c:v>500000.0</c:v>
                </c:pt>
                <c:pt idx="95">
                  <c:v>500000.0</c:v>
                </c:pt>
                <c:pt idx="96">
                  <c:v>500000.0</c:v>
                </c:pt>
                <c:pt idx="97">
                  <c:v>500000.0</c:v>
                </c:pt>
                <c:pt idx="98">
                  <c:v>500000.0</c:v>
                </c:pt>
                <c:pt idx="99">
                  <c:v>500000.0</c:v>
                </c:pt>
                <c:pt idx="100">
                  <c:v>500000.0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FD8-429E-9EED-CAB387AF8FF5}"/>
            </c:ext>
          </c:extLst>
        </c:ser>
        <c:ser>
          <c:idx val="1"/>
          <c:order val="1"/>
          <c:tx>
            <c:strRef>
              <c:f>RiskEstimation!$B$16</c:f>
              <c:strCache>
                <c:ptCount val="1"/>
                <c:pt idx="0">
                  <c:v>S1 - dykes</c:v>
                </c:pt>
              </c:strCache>
            </c:strRef>
          </c:tx>
          <c:spPr>
            <a:solidFill>
              <a:srgbClr val="00FF00"/>
            </a:solidFill>
          </c:spPr>
          <c:invertIfNegative val="0"/>
          <c:cat>
            <c:numLit>
              <c:formatCode>General</c:formatCode>
              <c:ptCount val="101"/>
              <c:pt idx="0">
                <c:v>0.0</c:v>
              </c:pt>
              <c:pt idx="1">
                <c:v>1.0</c:v>
              </c:pt>
              <c:pt idx="2">
                <c:v>2.0</c:v>
              </c:pt>
              <c:pt idx="3">
                <c:v>3.0</c:v>
              </c:pt>
              <c:pt idx="4">
                <c:v>4.0</c:v>
              </c:pt>
              <c:pt idx="5">
                <c:v>5.0</c:v>
              </c:pt>
              <c:pt idx="6">
                <c:v>6.0</c:v>
              </c:pt>
              <c:pt idx="7">
                <c:v>7.0</c:v>
              </c:pt>
              <c:pt idx="8">
                <c:v>8.0</c:v>
              </c:pt>
              <c:pt idx="9">
                <c:v>9.0</c:v>
              </c:pt>
              <c:pt idx="10">
                <c:v>10.0</c:v>
              </c:pt>
              <c:pt idx="11">
                <c:v>11.0</c:v>
              </c:pt>
              <c:pt idx="12">
                <c:v>12.0</c:v>
              </c:pt>
              <c:pt idx="13">
                <c:v>13.0</c:v>
              </c:pt>
              <c:pt idx="14">
                <c:v>14.0</c:v>
              </c:pt>
              <c:pt idx="15">
                <c:v>15.0</c:v>
              </c:pt>
              <c:pt idx="16">
                <c:v>16.0</c:v>
              </c:pt>
              <c:pt idx="17">
                <c:v>17.0</c:v>
              </c:pt>
              <c:pt idx="18">
                <c:v>18.0</c:v>
              </c:pt>
              <c:pt idx="19">
                <c:v>19.0</c:v>
              </c:pt>
              <c:pt idx="20">
                <c:v>20.0</c:v>
              </c:pt>
              <c:pt idx="21">
                <c:v>21.0</c:v>
              </c:pt>
              <c:pt idx="22">
                <c:v>22.0</c:v>
              </c:pt>
              <c:pt idx="23">
                <c:v>23.0</c:v>
              </c:pt>
              <c:pt idx="24">
                <c:v>24.0</c:v>
              </c:pt>
              <c:pt idx="25">
                <c:v>25.0</c:v>
              </c:pt>
              <c:pt idx="26">
                <c:v>26.0</c:v>
              </c:pt>
              <c:pt idx="27">
                <c:v>27.0</c:v>
              </c:pt>
              <c:pt idx="28">
                <c:v>28.0</c:v>
              </c:pt>
              <c:pt idx="29">
                <c:v>29.0</c:v>
              </c:pt>
              <c:pt idx="30">
                <c:v>30.0</c:v>
              </c:pt>
              <c:pt idx="31">
                <c:v>31.0</c:v>
              </c:pt>
              <c:pt idx="32">
                <c:v>32.0</c:v>
              </c:pt>
              <c:pt idx="33">
                <c:v>33.0</c:v>
              </c:pt>
              <c:pt idx="34">
                <c:v>34.0</c:v>
              </c:pt>
              <c:pt idx="35">
                <c:v>35.0</c:v>
              </c:pt>
              <c:pt idx="36">
                <c:v>36.0</c:v>
              </c:pt>
              <c:pt idx="37">
                <c:v>37.0</c:v>
              </c:pt>
              <c:pt idx="38">
                <c:v>38.0</c:v>
              </c:pt>
              <c:pt idx="39">
                <c:v>39.0</c:v>
              </c:pt>
              <c:pt idx="40">
                <c:v>40.0</c:v>
              </c:pt>
              <c:pt idx="41">
                <c:v>41.0</c:v>
              </c:pt>
              <c:pt idx="42">
                <c:v>42.0</c:v>
              </c:pt>
              <c:pt idx="43">
                <c:v>43.0</c:v>
              </c:pt>
              <c:pt idx="44">
                <c:v>44.0</c:v>
              </c:pt>
              <c:pt idx="45">
                <c:v>45.0</c:v>
              </c:pt>
              <c:pt idx="46">
                <c:v>46.0</c:v>
              </c:pt>
              <c:pt idx="47">
                <c:v>47.0</c:v>
              </c:pt>
              <c:pt idx="48">
                <c:v>48.0</c:v>
              </c:pt>
              <c:pt idx="49">
                <c:v>49.0</c:v>
              </c:pt>
              <c:pt idx="50">
                <c:v>50.0</c:v>
              </c:pt>
              <c:pt idx="51">
                <c:v>51.0</c:v>
              </c:pt>
              <c:pt idx="52">
                <c:v>52.0</c:v>
              </c:pt>
              <c:pt idx="53">
                <c:v>53.0</c:v>
              </c:pt>
              <c:pt idx="54">
                <c:v>54.0</c:v>
              </c:pt>
              <c:pt idx="55">
                <c:v>55.0</c:v>
              </c:pt>
              <c:pt idx="56">
                <c:v>56.0</c:v>
              </c:pt>
              <c:pt idx="57">
                <c:v>57.0</c:v>
              </c:pt>
              <c:pt idx="58">
                <c:v>58.0</c:v>
              </c:pt>
              <c:pt idx="59">
                <c:v>59.0</c:v>
              </c:pt>
              <c:pt idx="60">
                <c:v>60.0</c:v>
              </c:pt>
              <c:pt idx="61">
                <c:v>61.0</c:v>
              </c:pt>
              <c:pt idx="62">
                <c:v>62.0</c:v>
              </c:pt>
              <c:pt idx="63">
                <c:v>63.0</c:v>
              </c:pt>
              <c:pt idx="64">
                <c:v>64.0</c:v>
              </c:pt>
              <c:pt idx="65">
                <c:v>65.0</c:v>
              </c:pt>
              <c:pt idx="66">
                <c:v>66.0</c:v>
              </c:pt>
              <c:pt idx="67">
                <c:v>67.0</c:v>
              </c:pt>
              <c:pt idx="68">
                <c:v>68.0</c:v>
              </c:pt>
              <c:pt idx="69">
                <c:v>69.0</c:v>
              </c:pt>
              <c:pt idx="70">
                <c:v>70.0</c:v>
              </c:pt>
              <c:pt idx="71">
                <c:v>71.0</c:v>
              </c:pt>
              <c:pt idx="72">
                <c:v>72.0</c:v>
              </c:pt>
              <c:pt idx="73">
                <c:v>73.0</c:v>
              </c:pt>
              <c:pt idx="74">
                <c:v>74.0</c:v>
              </c:pt>
              <c:pt idx="75">
                <c:v>75.0</c:v>
              </c:pt>
              <c:pt idx="76">
                <c:v>76.0</c:v>
              </c:pt>
              <c:pt idx="77">
                <c:v>77.0</c:v>
              </c:pt>
              <c:pt idx="78">
                <c:v>78.0</c:v>
              </c:pt>
              <c:pt idx="79">
                <c:v>79.0</c:v>
              </c:pt>
              <c:pt idx="80">
                <c:v>80.0</c:v>
              </c:pt>
              <c:pt idx="81">
                <c:v>81.0</c:v>
              </c:pt>
              <c:pt idx="82">
                <c:v>82.0</c:v>
              </c:pt>
              <c:pt idx="83">
                <c:v>83.0</c:v>
              </c:pt>
              <c:pt idx="84">
                <c:v>84.0</c:v>
              </c:pt>
              <c:pt idx="85">
                <c:v>85.0</c:v>
              </c:pt>
              <c:pt idx="86">
                <c:v>86.0</c:v>
              </c:pt>
              <c:pt idx="87">
                <c:v>87.0</c:v>
              </c:pt>
              <c:pt idx="88">
                <c:v>88.0</c:v>
              </c:pt>
              <c:pt idx="89">
                <c:v>89.0</c:v>
              </c:pt>
              <c:pt idx="90">
                <c:v>90.0</c:v>
              </c:pt>
              <c:pt idx="91">
                <c:v>91.0</c:v>
              </c:pt>
              <c:pt idx="92">
                <c:v>92.0</c:v>
              </c:pt>
              <c:pt idx="93">
                <c:v>93.0</c:v>
              </c:pt>
              <c:pt idx="94">
                <c:v>94.0</c:v>
              </c:pt>
              <c:pt idx="95">
                <c:v>95.0</c:v>
              </c:pt>
              <c:pt idx="96">
                <c:v>96.0</c:v>
              </c:pt>
              <c:pt idx="97">
                <c:v>97.0</c:v>
              </c:pt>
              <c:pt idx="98">
                <c:v>98.0</c:v>
              </c:pt>
              <c:pt idx="99">
                <c:v>99.0</c:v>
              </c:pt>
              <c:pt idx="100">
                <c:v>100.0</c:v>
              </c:pt>
            </c:numLit>
          </c:cat>
          <c:val>
            <c:numRef>
              <c:f>CostEstimation!$D$55:$CZ$55</c:f>
              <c:numCache>
                <c:formatCode>#,##0</c:formatCode>
                <c:ptCount val="101"/>
                <c:pt idx="0">
                  <c:v>1.0E8</c:v>
                </c:pt>
                <c:pt idx="1">
                  <c:v>750000.0</c:v>
                </c:pt>
                <c:pt idx="2">
                  <c:v>750000.0</c:v>
                </c:pt>
                <c:pt idx="3">
                  <c:v>750000.0</c:v>
                </c:pt>
                <c:pt idx="4">
                  <c:v>750000.0</c:v>
                </c:pt>
                <c:pt idx="5">
                  <c:v>750000.0</c:v>
                </c:pt>
                <c:pt idx="6">
                  <c:v>750000.0</c:v>
                </c:pt>
                <c:pt idx="7">
                  <c:v>750000.0</c:v>
                </c:pt>
                <c:pt idx="8">
                  <c:v>750000.0</c:v>
                </c:pt>
                <c:pt idx="9">
                  <c:v>750000.0</c:v>
                </c:pt>
                <c:pt idx="10">
                  <c:v>750000.0</c:v>
                </c:pt>
                <c:pt idx="11">
                  <c:v>750000.0</c:v>
                </c:pt>
                <c:pt idx="12">
                  <c:v>750000.0</c:v>
                </c:pt>
                <c:pt idx="13">
                  <c:v>750000.0</c:v>
                </c:pt>
                <c:pt idx="14">
                  <c:v>750000.0</c:v>
                </c:pt>
                <c:pt idx="15">
                  <c:v>750000.0</c:v>
                </c:pt>
                <c:pt idx="16">
                  <c:v>750000.0</c:v>
                </c:pt>
                <c:pt idx="17">
                  <c:v>750000.0</c:v>
                </c:pt>
                <c:pt idx="18">
                  <c:v>750000.0</c:v>
                </c:pt>
                <c:pt idx="19">
                  <c:v>750000.0</c:v>
                </c:pt>
                <c:pt idx="20">
                  <c:v>750000.0</c:v>
                </c:pt>
                <c:pt idx="21">
                  <c:v>750000.0</c:v>
                </c:pt>
                <c:pt idx="22">
                  <c:v>750000.0</c:v>
                </c:pt>
                <c:pt idx="23">
                  <c:v>750000.0</c:v>
                </c:pt>
                <c:pt idx="24">
                  <c:v>750000.0</c:v>
                </c:pt>
                <c:pt idx="25">
                  <c:v>750000.0</c:v>
                </c:pt>
                <c:pt idx="26">
                  <c:v>750000.0</c:v>
                </c:pt>
                <c:pt idx="27">
                  <c:v>750000.0</c:v>
                </c:pt>
                <c:pt idx="28">
                  <c:v>750000.0</c:v>
                </c:pt>
                <c:pt idx="29">
                  <c:v>750000.0</c:v>
                </c:pt>
                <c:pt idx="30">
                  <c:v>750000.0</c:v>
                </c:pt>
                <c:pt idx="31">
                  <c:v>750000.0</c:v>
                </c:pt>
                <c:pt idx="32">
                  <c:v>750000.0</c:v>
                </c:pt>
                <c:pt idx="33">
                  <c:v>750000.0</c:v>
                </c:pt>
                <c:pt idx="34">
                  <c:v>750000.0</c:v>
                </c:pt>
                <c:pt idx="35">
                  <c:v>750000.0</c:v>
                </c:pt>
                <c:pt idx="36">
                  <c:v>750000.0</c:v>
                </c:pt>
                <c:pt idx="37">
                  <c:v>750000.0</c:v>
                </c:pt>
                <c:pt idx="38">
                  <c:v>750000.0</c:v>
                </c:pt>
                <c:pt idx="39">
                  <c:v>750000.0</c:v>
                </c:pt>
                <c:pt idx="40">
                  <c:v>750000.0</c:v>
                </c:pt>
                <c:pt idx="41">
                  <c:v>750000.0</c:v>
                </c:pt>
                <c:pt idx="42">
                  <c:v>750000.0</c:v>
                </c:pt>
                <c:pt idx="43">
                  <c:v>750000.0</c:v>
                </c:pt>
                <c:pt idx="44">
                  <c:v>750000.0</c:v>
                </c:pt>
                <c:pt idx="45">
                  <c:v>750000.0</c:v>
                </c:pt>
                <c:pt idx="46">
                  <c:v>750000.0</c:v>
                </c:pt>
                <c:pt idx="47">
                  <c:v>750000.0</c:v>
                </c:pt>
                <c:pt idx="48">
                  <c:v>750000.0</c:v>
                </c:pt>
                <c:pt idx="49">
                  <c:v>750000.0</c:v>
                </c:pt>
                <c:pt idx="50">
                  <c:v>750000.0</c:v>
                </c:pt>
                <c:pt idx="51">
                  <c:v>750000.0</c:v>
                </c:pt>
                <c:pt idx="52">
                  <c:v>750000.0</c:v>
                </c:pt>
                <c:pt idx="53">
                  <c:v>750000.0</c:v>
                </c:pt>
                <c:pt idx="54">
                  <c:v>750000.0</c:v>
                </c:pt>
                <c:pt idx="55">
                  <c:v>750000.0</c:v>
                </c:pt>
                <c:pt idx="56">
                  <c:v>750000.0</c:v>
                </c:pt>
                <c:pt idx="57">
                  <c:v>750000.0</c:v>
                </c:pt>
                <c:pt idx="58">
                  <c:v>750000.0</c:v>
                </c:pt>
                <c:pt idx="59">
                  <c:v>750000.0</c:v>
                </c:pt>
                <c:pt idx="60">
                  <c:v>750000.0</c:v>
                </c:pt>
                <c:pt idx="61">
                  <c:v>750000.0</c:v>
                </c:pt>
                <c:pt idx="62">
                  <c:v>750000.0</c:v>
                </c:pt>
                <c:pt idx="63">
                  <c:v>750000.0</c:v>
                </c:pt>
                <c:pt idx="64">
                  <c:v>750000.0</c:v>
                </c:pt>
                <c:pt idx="65">
                  <c:v>750000.0</c:v>
                </c:pt>
                <c:pt idx="66">
                  <c:v>750000.0</c:v>
                </c:pt>
                <c:pt idx="67">
                  <c:v>750000.0</c:v>
                </c:pt>
                <c:pt idx="68">
                  <c:v>750000.0</c:v>
                </c:pt>
                <c:pt idx="69">
                  <c:v>750000.0</c:v>
                </c:pt>
                <c:pt idx="70">
                  <c:v>750000.0</c:v>
                </c:pt>
                <c:pt idx="71">
                  <c:v>750000.0</c:v>
                </c:pt>
                <c:pt idx="72">
                  <c:v>750000.0</c:v>
                </c:pt>
                <c:pt idx="73">
                  <c:v>750000.0</c:v>
                </c:pt>
                <c:pt idx="74">
                  <c:v>750000.0</c:v>
                </c:pt>
                <c:pt idx="75">
                  <c:v>750000.0</c:v>
                </c:pt>
                <c:pt idx="76">
                  <c:v>750000.0</c:v>
                </c:pt>
                <c:pt idx="77">
                  <c:v>750000.0</c:v>
                </c:pt>
                <c:pt idx="78">
                  <c:v>750000.0</c:v>
                </c:pt>
                <c:pt idx="79">
                  <c:v>750000.0</c:v>
                </c:pt>
                <c:pt idx="80">
                  <c:v>750000.0</c:v>
                </c:pt>
                <c:pt idx="81">
                  <c:v>750000.0</c:v>
                </c:pt>
                <c:pt idx="82">
                  <c:v>750000.0</c:v>
                </c:pt>
                <c:pt idx="83">
                  <c:v>750000.0</c:v>
                </c:pt>
                <c:pt idx="84">
                  <c:v>750000.0</c:v>
                </c:pt>
                <c:pt idx="85">
                  <c:v>750000.0</c:v>
                </c:pt>
                <c:pt idx="86">
                  <c:v>750000.0</c:v>
                </c:pt>
                <c:pt idx="87">
                  <c:v>750000.0</c:v>
                </c:pt>
                <c:pt idx="88">
                  <c:v>750000.0</c:v>
                </c:pt>
                <c:pt idx="89">
                  <c:v>750000.0</c:v>
                </c:pt>
                <c:pt idx="90">
                  <c:v>750000.0</c:v>
                </c:pt>
                <c:pt idx="91">
                  <c:v>750000.0</c:v>
                </c:pt>
                <c:pt idx="92">
                  <c:v>750000.0</c:v>
                </c:pt>
                <c:pt idx="93">
                  <c:v>750000.0</c:v>
                </c:pt>
                <c:pt idx="94">
                  <c:v>750000.0</c:v>
                </c:pt>
                <c:pt idx="95">
                  <c:v>750000.0</c:v>
                </c:pt>
                <c:pt idx="96">
                  <c:v>750000.0</c:v>
                </c:pt>
                <c:pt idx="97">
                  <c:v>750000.0</c:v>
                </c:pt>
                <c:pt idx="98">
                  <c:v>750000.0</c:v>
                </c:pt>
                <c:pt idx="99">
                  <c:v>750000.0</c:v>
                </c:pt>
                <c:pt idx="100">
                  <c:v>750000.0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FD8-429E-9EED-CAB387AF8FF5}"/>
            </c:ext>
          </c:extLst>
        </c:ser>
        <c:ser>
          <c:idx val="2"/>
          <c:order val="2"/>
          <c:tx>
            <c:strRef>
              <c:f>RiskEstimation!$B$22</c:f>
              <c:strCache>
                <c:ptCount val="1"/>
                <c:pt idx="0">
                  <c:v>S2 - dykes + retention basin</c:v>
                </c:pt>
              </c:strCache>
            </c:strRef>
          </c:tx>
          <c:spPr>
            <a:solidFill>
              <a:srgbClr val="0000FF"/>
            </a:solidFill>
          </c:spPr>
          <c:invertIfNegative val="0"/>
          <c:cat>
            <c:numLit>
              <c:formatCode>General</c:formatCode>
              <c:ptCount val="101"/>
              <c:pt idx="0">
                <c:v>0.0</c:v>
              </c:pt>
              <c:pt idx="1">
                <c:v>1.0</c:v>
              </c:pt>
              <c:pt idx="2">
                <c:v>2.0</c:v>
              </c:pt>
              <c:pt idx="3">
                <c:v>3.0</c:v>
              </c:pt>
              <c:pt idx="4">
                <c:v>4.0</c:v>
              </c:pt>
              <c:pt idx="5">
                <c:v>5.0</c:v>
              </c:pt>
              <c:pt idx="6">
                <c:v>6.0</c:v>
              </c:pt>
              <c:pt idx="7">
                <c:v>7.0</c:v>
              </c:pt>
              <c:pt idx="8">
                <c:v>8.0</c:v>
              </c:pt>
              <c:pt idx="9">
                <c:v>9.0</c:v>
              </c:pt>
              <c:pt idx="10">
                <c:v>10.0</c:v>
              </c:pt>
              <c:pt idx="11">
                <c:v>11.0</c:v>
              </c:pt>
              <c:pt idx="12">
                <c:v>12.0</c:v>
              </c:pt>
              <c:pt idx="13">
                <c:v>13.0</c:v>
              </c:pt>
              <c:pt idx="14">
                <c:v>14.0</c:v>
              </c:pt>
              <c:pt idx="15">
                <c:v>15.0</c:v>
              </c:pt>
              <c:pt idx="16">
                <c:v>16.0</c:v>
              </c:pt>
              <c:pt idx="17">
                <c:v>17.0</c:v>
              </c:pt>
              <c:pt idx="18">
                <c:v>18.0</c:v>
              </c:pt>
              <c:pt idx="19">
                <c:v>19.0</c:v>
              </c:pt>
              <c:pt idx="20">
                <c:v>20.0</c:v>
              </c:pt>
              <c:pt idx="21">
                <c:v>21.0</c:v>
              </c:pt>
              <c:pt idx="22">
                <c:v>22.0</c:v>
              </c:pt>
              <c:pt idx="23">
                <c:v>23.0</c:v>
              </c:pt>
              <c:pt idx="24">
                <c:v>24.0</c:v>
              </c:pt>
              <c:pt idx="25">
                <c:v>25.0</c:v>
              </c:pt>
              <c:pt idx="26">
                <c:v>26.0</c:v>
              </c:pt>
              <c:pt idx="27">
                <c:v>27.0</c:v>
              </c:pt>
              <c:pt idx="28">
                <c:v>28.0</c:v>
              </c:pt>
              <c:pt idx="29">
                <c:v>29.0</c:v>
              </c:pt>
              <c:pt idx="30">
                <c:v>30.0</c:v>
              </c:pt>
              <c:pt idx="31">
                <c:v>31.0</c:v>
              </c:pt>
              <c:pt idx="32">
                <c:v>32.0</c:v>
              </c:pt>
              <c:pt idx="33">
                <c:v>33.0</c:v>
              </c:pt>
              <c:pt idx="34">
                <c:v>34.0</c:v>
              </c:pt>
              <c:pt idx="35">
                <c:v>35.0</c:v>
              </c:pt>
              <c:pt idx="36">
                <c:v>36.0</c:v>
              </c:pt>
              <c:pt idx="37">
                <c:v>37.0</c:v>
              </c:pt>
              <c:pt idx="38">
                <c:v>38.0</c:v>
              </c:pt>
              <c:pt idx="39">
                <c:v>39.0</c:v>
              </c:pt>
              <c:pt idx="40">
                <c:v>40.0</c:v>
              </c:pt>
              <c:pt idx="41">
                <c:v>41.0</c:v>
              </c:pt>
              <c:pt idx="42">
                <c:v>42.0</c:v>
              </c:pt>
              <c:pt idx="43">
                <c:v>43.0</c:v>
              </c:pt>
              <c:pt idx="44">
                <c:v>44.0</c:v>
              </c:pt>
              <c:pt idx="45">
                <c:v>45.0</c:v>
              </c:pt>
              <c:pt idx="46">
                <c:v>46.0</c:v>
              </c:pt>
              <c:pt idx="47">
                <c:v>47.0</c:v>
              </c:pt>
              <c:pt idx="48">
                <c:v>48.0</c:v>
              </c:pt>
              <c:pt idx="49">
                <c:v>49.0</c:v>
              </c:pt>
              <c:pt idx="50">
                <c:v>50.0</c:v>
              </c:pt>
              <c:pt idx="51">
                <c:v>51.0</c:v>
              </c:pt>
              <c:pt idx="52">
                <c:v>52.0</c:v>
              </c:pt>
              <c:pt idx="53">
                <c:v>53.0</c:v>
              </c:pt>
              <c:pt idx="54">
                <c:v>54.0</c:v>
              </c:pt>
              <c:pt idx="55">
                <c:v>55.0</c:v>
              </c:pt>
              <c:pt idx="56">
                <c:v>56.0</c:v>
              </c:pt>
              <c:pt idx="57">
                <c:v>57.0</c:v>
              </c:pt>
              <c:pt idx="58">
                <c:v>58.0</c:v>
              </c:pt>
              <c:pt idx="59">
                <c:v>59.0</c:v>
              </c:pt>
              <c:pt idx="60">
                <c:v>60.0</c:v>
              </c:pt>
              <c:pt idx="61">
                <c:v>61.0</c:v>
              </c:pt>
              <c:pt idx="62">
                <c:v>62.0</c:v>
              </c:pt>
              <c:pt idx="63">
                <c:v>63.0</c:v>
              </c:pt>
              <c:pt idx="64">
                <c:v>64.0</c:v>
              </c:pt>
              <c:pt idx="65">
                <c:v>65.0</c:v>
              </c:pt>
              <c:pt idx="66">
                <c:v>66.0</c:v>
              </c:pt>
              <c:pt idx="67">
                <c:v>67.0</c:v>
              </c:pt>
              <c:pt idx="68">
                <c:v>68.0</c:v>
              </c:pt>
              <c:pt idx="69">
                <c:v>69.0</c:v>
              </c:pt>
              <c:pt idx="70">
                <c:v>70.0</c:v>
              </c:pt>
              <c:pt idx="71">
                <c:v>71.0</c:v>
              </c:pt>
              <c:pt idx="72">
                <c:v>72.0</c:v>
              </c:pt>
              <c:pt idx="73">
                <c:v>73.0</c:v>
              </c:pt>
              <c:pt idx="74">
                <c:v>74.0</c:v>
              </c:pt>
              <c:pt idx="75">
                <c:v>75.0</c:v>
              </c:pt>
              <c:pt idx="76">
                <c:v>76.0</c:v>
              </c:pt>
              <c:pt idx="77">
                <c:v>77.0</c:v>
              </c:pt>
              <c:pt idx="78">
                <c:v>78.0</c:v>
              </c:pt>
              <c:pt idx="79">
                <c:v>79.0</c:v>
              </c:pt>
              <c:pt idx="80">
                <c:v>80.0</c:v>
              </c:pt>
              <c:pt idx="81">
                <c:v>81.0</c:v>
              </c:pt>
              <c:pt idx="82">
                <c:v>82.0</c:v>
              </c:pt>
              <c:pt idx="83">
                <c:v>83.0</c:v>
              </c:pt>
              <c:pt idx="84">
                <c:v>84.0</c:v>
              </c:pt>
              <c:pt idx="85">
                <c:v>85.0</c:v>
              </c:pt>
              <c:pt idx="86">
                <c:v>86.0</c:v>
              </c:pt>
              <c:pt idx="87">
                <c:v>87.0</c:v>
              </c:pt>
              <c:pt idx="88">
                <c:v>88.0</c:v>
              </c:pt>
              <c:pt idx="89">
                <c:v>89.0</c:v>
              </c:pt>
              <c:pt idx="90">
                <c:v>90.0</c:v>
              </c:pt>
              <c:pt idx="91">
                <c:v>91.0</c:v>
              </c:pt>
              <c:pt idx="92">
                <c:v>92.0</c:v>
              </c:pt>
              <c:pt idx="93">
                <c:v>93.0</c:v>
              </c:pt>
              <c:pt idx="94">
                <c:v>94.0</c:v>
              </c:pt>
              <c:pt idx="95">
                <c:v>95.0</c:v>
              </c:pt>
              <c:pt idx="96">
                <c:v>96.0</c:v>
              </c:pt>
              <c:pt idx="97">
                <c:v>97.0</c:v>
              </c:pt>
              <c:pt idx="98">
                <c:v>98.0</c:v>
              </c:pt>
              <c:pt idx="99">
                <c:v>99.0</c:v>
              </c:pt>
              <c:pt idx="100">
                <c:v>100.0</c:v>
              </c:pt>
            </c:numLit>
          </c:cat>
          <c:val>
            <c:numRef>
              <c:f>CostEstimation!$D$60:$CZ$60</c:f>
              <c:numCache>
                <c:formatCode>#,##0</c:formatCode>
                <c:ptCount val="101"/>
                <c:pt idx="0">
                  <c:v>1.55E8</c:v>
                </c:pt>
                <c:pt idx="1">
                  <c:v>1.025E6</c:v>
                </c:pt>
                <c:pt idx="2">
                  <c:v>1.025E6</c:v>
                </c:pt>
                <c:pt idx="3">
                  <c:v>1.025E6</c:v>
                </c:pt>
                <c:pt idx="4">
                  <c:v>1.025E6</c:v>
                </c:pt>
                <c:pt idx="5">
                  <c:v>1.025E6</c:v>
                </c:pt>
                <c:pt idx="6">
                  <c:v>1.025E6</c:v>
                </c:pt>
                <c:pt idx="7">
                  <c:v>1.025E6</c:v>
                </c:pt>
                <c:pt idx="8">
                  <c:v>1.025E6</c:v>
                </c:pt>
                <c:pt idx="9">
                  <c:v>1.025E6</c:v>
                </c:pt>
                <c:pt idx="10">
                  <c:v>1.025E6</c:v>
                </c:pt>
                <c:pt idx="11">
                  <c:v>1.025E6</c:v>
                </c:pt>
                <c:pt idx="12">
                  <c:v>1.025E6</c:v>
                </c:pt>
                <c:pt idx="13">
                  <c:v>1.025E6</c:v>
                </c:pt>
                <c:pt idx="14">
                  <c:v>1.025E6</c:v>
                </c:pt>
                <c:pt idx="15">
                  <c:v>1.025E6</c:v>
                </c:pt>
                <c:pt idx="16">
                  <c:v>1.025E6</c:v>
                </c:pt>
                <c:pt idx="17">
                  <c:v>1.025E6</c:v>
                </c:pt>
                <c:pt idx="18">
                  <c:v>1.025E6</c:v>
                </c:pt>
                <c:pt idx="19">
                  <c:v>1.025E6</c:v>
                </c:pt>
                <c:pt idx="20">
                  <c:v>1.025E6</c:v>
                </c:pt>
                <c:pt idx="21">
                  <c:v>1.025E6</c:v>
                </c:pt>
                <c:pt idx="22">
                  <c:v>1.025E6</c:v>
                </c:pt>
                <c:pt idx="23">
                  <c:v>1.025E6</c:v>
                </c:pt>
                <c:pt idx="24">
                  <c:v>1.025E6</c:v>
                </c:pt>
                <c:pt idx="25">
                  <c:v>1.025E6</c:v>
                </c:pt>
                <c:pt idx="26">
                  <c:v>1.025E6</c:v>
                </c:pt>
                <c:pt idx="27">
                  <c:v>1.025E6</c:v>
                </c:pt>
                <c:pt idx="28">
                  <c:v>1.025E6</c:v>
                </c:pt>
                <c:pt idx="29">
                  <c:v>1.025E6</c:v>
                </c:pt>
                <c:pt idx="30">
                  <c:v>1.025E6</c:v>
                </c:pt>
                <c:pt idx="31">
                  <c:v>1.025E6</c:v>
                </c:pt>
                <c:pt idx="32">
                  <c:v>1.025E6</c:v>
                </c:pt>
                <c:pt idx="33">
                  <c:v>1.025E6</c:v>
                </c:pt>
                <c:pt idx="34">
                  <c:v>1.025E6</c:v>
                </c:pt>
                <c:pt idx="35">
                  <c:v>1.025E6</c:v>
                </c:pt>
                <c:pt idx="36">
                  <c:v>1.025E6</c:v>
                </c:pt>
                <c:pt idx="37">
                  <c:v>1.025E6</c:v>
                </c:pt>
                <c:pt idx="38">
                  <c:v>1.025E6</c:v>
                </c:pt>
                <c:pt idx="39">
                  <c:v>1.025E6</c:v>
                </c:pt>
                <c:pt idx="40">
                  <c:v>1.025E6</c:v>
                </c:pt>
                <c:pt idx="41">
                  <c:v>1.025E6</c:v>
                </c:pt>
                <c:pt idx="42">
                  <c:v>1.025E6</c:v>
                </c:pt>
                <c:pt idx="43">
                  <c:v>1.025E6</c:v>
                </c:pt>
                <c:pt idx="44">
                  <c:v>1.025E6</c:v>
                </c:pt>
                <c:pt idx="45">
                  <c:v>1.025E6</c:v>
                </c:pt>
                <c:pt idx="46">
                  <c:v>1.025E6</c:v>
                </c:pt>
                <c:pt idx="47">
                  <c:v>1.025E6</c:v>
                </c:pt>
                <c:pt idx="48">
                  <c:v>1.025E6</c:v>
                </c:pt>
                <c:pt idx="49">
                  <c:v>1.025E6</c:v>
                </c:pt>
                <c:pt idx="50">
                  <c:v>1.025E6</c:v>
                </c:pt>
                <c:pt idx="51">
                  <c:v>1.025E6</c:v>
                </c:pt>
                <c:pt idx="52">
                  <c:v>1.025E6</c:v>
                </c:pt>
                <c:pt idx="53">
                  <c:v>1.025E6</c:v>
                </c:pt>
                <c:pt idx="54">
                  <c:v>1.025E6</c:v>
                </c:pt>
                <c:pt idx="55">
                  <c:v>1.025E6</c:v>
                </c:pt>
                <c:pt idx="56">
                  <c:v>1.025E6</c:v>
                </c:pt>
                <c:pt idx="57">
                  <c:v>1.025E6</c:v>
                </c:pt>
                <c:pt idx="58">
                  <c:v>1.025E6</c:v>
                </c:pt>
                <c:pt idx="59">
                  <c:v>1.025E6</c:v>
                </c:pt>
                <c:pt idx="60">
                  <c:v>1.025E6</c:v>
                </c:pt>
                <c:pt idx="61">
                  <c:v>1.025E6</c:v>
                </c:pt>
                <c:pt idx="62">
                  <c:v>1.025E6</c:v>
                </c:pt>
                <c:pt idx="63">
                  <c:v>1.025E6</c:v>
                </c:pt>
                <c:pt idx="64">
                  <c:v>1.025E6</c:v>
                </c:pt>
                <c:pt idx="65">
                  <c:v>1.025E6</c:v>
                </c:pt>
                <c:pt idx="66">
                  <c:v>1.025E6</c:v>
                </c:pt>
                <c:pt idx="67">
                  <c:v>1.025E6</c:v>
                </c:pt>
                <c:pt idx="68">
                  <c:v>1.025E6</c:v>
                </c:pt>
                <c:pt idx="69">
                  <c:v>1.025E6</c:v>
                </c:pt>
                <c:pt idx="70">
                  <c:v>1.025E6</c:v>
                </c:pt>
                <c:pt idx="71">
                  <c:v>1.025E6</c:v>
                </c:pt>
                <c:pt idx="72">
                  <c:v>1.025E6</c:v>
                </c:pt>
                <c:pt idx="73">
                  <c:v>1.025E6</c:v>
                </c:pt>
                <c:pt idx="74">
                  <c:v>1.025E6</c:v>
                </c:pt>
                <c:pt idx="75">
                  <c:v>1.025E6</c:v>
                </c:pt>
                <c:pt idx="76">
                  <c:v>1.025E6</c:v>
                </c:pt>
                <c:pt idx="77">
                  <c:v>1.025E6</c:v>
                </c:pt>
                <c:pt idx="78">
                  <c:v>1.025E6</c:v>
                </c:pt>
                <c:pt idx="79">
                  <c:v>1.025E6</c:v>
                </c:pt>
                <c:pt idx="80">
                  <c:v>1.025E6</c:v>
                </c:pt>
                <c:pt idx="81">
                  <c:v>1.025E6</c:v>
                </c:pt>
                <c:pt idx="82">
                  <c:v>1.025E6</c:v>
                </c:pt>
                <c:pt idx="83">
                  <c:v>1.025E6</c:v>
                </c:pt>
                <c:pt idx="84">
                  <c:v>1.025E6</c:v>
                </c:pt>
                <c:pt idx="85">
                  <c:v>1.025E6</c:v>
                </c:pt>
                <c:pt idx="86">
                  <c:v>1.025E6</c:v>
                </c:pt>
                <c:pt idx="87">
                  <c:v>1.025E6</c:v>
                </c:pt>
                <c:pt idx="88">
                  <c:v>1.025E6</c:v>
                </c:pt>
                <c:pt idx="89">
                  <c:v>1.025E6</c:v>
                </c:pt>
                <c:pt idx="90">
                  <c:v>1.025E6</c:v>
                </c:pt>
                <c:pt idx="91">
                  <c:v>1.025E6</c:v>
                </c:pt>
                <c:pt idx="92">
                  <c:v>1.025E6</c:v>
                </c:pt>
                <c:pt idx="93">
                  <c:v>1.025E6</c:v>
                </c:pt>
                <c:pt idx="94">
                  <c:v>1.025E6</c:v>
                </c:pt>
                <c:pt idx="95">
                  <c:v>1.025E6</c:v>
                </c:pt>
                <c:pt idx="96">
                  <c:v>1.025E6</c:v>
                </c:pt>
                <c:pt idx="97">
                  <c:v>1.025E6</c:v>
                </c:pt>
                <c:pt idx="98">
                  <c:v>1.025E6</c:v>
                </c:pt>
                <c:pt idx="99">
                  <c:v>1.025E6</c:v>
                </c:pt>
                <c:pt idx="100">
                  <c:v>1.025E6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2FD8-429E-9EED-CAB387AF8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96682592"/>
        <c:axId val="-2138564224"/>
      </c:barChart>
      <c:catAx>
        <c:axId val="-189668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Year, 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38564224"/>
        <c:crosses val="autoZero"/>
        <c:auto val="1"/>
        <c:lblAlgn val="ctr"/>
        <c:lblOffset val="100"/>
        <c:noMultiLvlLbl val="0"/>
      </c:catAx>
      <c:valAx>
        <c:axId val="-2138564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Undiscounted Annual Cost [€]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1896682592"/>
        <c:crosses val="autoZero"/>
        <c:crossBetween val="between"/>
      </c:valAx>
      <c:spPr>
        <a:ln>
          <a:solidFill>
            <a:srgbClr val="000000"/>
          </a:solidFill>
        </a:ln>
      </c:spPr>
    </c:plotArea>
    <c:legend>
      <c:legendPos val="r"/>
      <c:layout>
        <c:manualLayout>
          <c:xMode val="edge"/>
          <c:yMode val="edge"/>
          <c:x val="0.764239781041539"/>
          <c:y val="0.182247690288714"/>
          <c:w val="0.180827452032109"/>
          <c:h val="0.229189763779528"/>
        </c:manualLayout>
      </c:layout>
      <c:overlay val="0"/>
      <c:spPr>
        <a:solidFill>
          <a:srgbClr val="FFFFFF"/>
        </a:solidFill>
        <a:ln>
          <a:solidFill>
            <a:srgbClr val="000000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solidFill>
      <a:srgbClr val="F2F7FC"/>
    </a:solidFill>
  </c:spPr>
  <c:printSettings>
    <c:headerFooter/>
    <c:pageMargins b="0.787401575" l="0.7" r="0.7" t="0.7874015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>
                <a:latin typeface="Arial"/>
                <a:ea typeface="Arial"/>
                <a:cs typeface="Arial"/>
              </a:defRPr>
            </a:pPr>
            <a:r>
              <a:rPr lang="de-DE"/>
              <a:t>Discounted annual costs </a:t>
            </a:r>
            <a:r>
              <a:rPr lang="de-DE" sz="1600" b="1" i="0" u="none" strike="noStrike" baseline="0">
                <a:effectLst/>
              </a:rPr>
              <a:t>(log scale plot)</a:t>
            </a:r>
          </a:p>
          <a:p>
            <a:pPr>
              <a:defRPr sz="1600">
                <a:latin typeface="Arial"/>
                <a:ea typeface="Arial"/>
                <a:cs typeface="Arial"/>
              </a:defRPr>
            </a:pPr>
            <a:endParaRPr lang="de-DE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909370617878"/>
          <c:y val="0.194773166367406"/>
          <c:w val="0.861081653612957"/>
          <c:h val="0.6024888797921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RiskEstimation!$B$8</c:f>
              <c:strCache>
                <c:ptCount val="1"/>
                <c:pt idx="0">
                  <c:v>S0 - preserve actual state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Lit>
              <c:formatCode>General</c:formatCode>
              <c:ptCount val="101"/>
              <c:pt idx="0">
                <c:v>0.0</c:v>
              </c:pt>
              <c:pt idx="1">
                <c:v>1.0</c:v>
              </c:pt>
              <c:pt idx="2">
                <c:v>2.0</c:v>
              </c:pt>
              <c:pt idx="3">
                <c:v>3.0</c:v>
              </c:pt>
              <c:pt idx="4">
                <c:v>4.0</c:v>
              </c:pt>
              <c:pt idx="5">
                <c:v>5.0</c:v>
              </c:pt>
              <c:pt idx="6">
                <c:v>6.0</c:v>
              </c:pt>
              <c:pt idx="7">
                <c:v>7.0</c:v>
              </c:pt>
              <c:pt idx="8">
                <c:v>8.0</c:v>
              </c:pt>
              <c:pt idx="9">
                <c:v>9.0</c:v>
              </c:pt>
              <c:pt idx="10">
                <c:v>10.0</c:v>
              </c:pt>
              <c:pt idx="11">
                <c:v>11.0</c:v>
              </c:pt>
              <c:pt idx="12">
                <c:v>12.0</c:v>
              </c:pt>
              <c:pt idx="13">
                <c:v>13.0</c:v>
              </c:pt>
              <c:pt idx="14">
                <c:v>14.0</c:v>
              </c:pt>
              <c:pt idx="15">
                <c:v>15.0</c:v>
              </c:pt>
              <c:pt idx="16">
                <c:v>16.0</c:v>
              </c:pt>
              <c:pt idx="17">
                <c:v>17.0</c:v>
              </c:pt>
              <c:pt idx="18">
                <c:v>18.0</c:v>
              </c:pt>
              <c:pt idx="19">
                <c:v>19.0</c:v>
              </c:pt>
              <c:pt idx="20">
                <c:v>20.0</c:v>
              </c:pt>
              <c:pt idx="21">
                <c:v>21.0</c:v>
              </c:pt>
              <c:pt idx="22">
                <c:v>22.0</c:v>
              </c:pt>
              <c:pt idx="23">
                <c:v>23.0</c:v>
              </c:pt>
              <c:pt idx="24">
                <c:v>24.0</c:v>
              </c:pt>
              <c:pt idx="25">
                <c:v>25.0</c:v>
              </c:pt>
              <c:pt idx="26">
                <c:v>26.0</c:v>
              </c:pt>
              <c:pt idx="27">
                <c:v>27.0</c:v>
              </c:pt>
              <c:pt idx="28">
                <c:v>28.0</c:v>
              </c:pt>
              <c:pt idx="29">
                <c:v>29.0</c:v>
              </c:pt>
              <c:pt idx="30">
                <c:v>30.0</c:v>
              </c:pt>
              <c:pt idx="31">
                <c:v>31.0</c:v>
              </c:pt>
              <c:pt idx="32">
                <c:v>32.0</c:v>
              </c:pt>
              <c:pt idx="33">
                <c:v>33.0</c:v>
              </c:pt>
              <c:pt idx="34">
                <c:v>34.0</c:v>
              </c:pt>
              <c:pt idx="35">
                <c:v>35.0</c:v>
              </c:pt>
              <c:pt idx="36">
                <c:v>36.0</c:v>
              </c:pt>
              <c:pt idx="37">
                <c:v>37.0</c:v>
              </c:pt>
              <c:pt idx="38">
                <c:v>38.0</c:v>
              </c:pt>
              <c:pt idx="39">
                <c:v>39.0</c:v>
              </c:pt>
              <c:pt idx="40">
                <c:v>40.0</c:v>
              </c:pt>
              <c:pt idx="41">
                <c:v>41.0</c:v>
              </c:pt>
              <c:pt idx="42">
                <c:v>42.0</c:v>
              </c:pt>
              <c:pt idx="43">
                <c:v>43.0</c:v>
              </c:pt>
              <c:pt idx="44">
                <c:v>44.0</c:v>
              </c:pt>
              <c:pt idx="45">
                <c:v>45.0</c:v>
              </c:pt>
              <c:pt idx="46">
                <c:v>46.0</c:v>
              </c:pt>
              <c:pt idx="47">
                <c:v>47.0</c:v>
              </c:pt>
              <c:pt idx="48">
                <c:v>48.0</c:v>
              </c:pt>
              <c:pt idx="49">
                <c:v>49.0</c:v>
              </c:pt>
              <c:pt idx="50">
                <c:v>50.0</c:v>
              </c:pt>
              <c:pt idx="51">
                <c:v>51.0</c:v>
              </c:pt>
              <c:pt idx="52">
                <c:v>52.0</c:v>
              </c:pt>
              <c:pt idx="53">
                <c:v>53.0</c:v>
              </c:pt>
              <c:pt idx="54">
                <c:v>54.0</c:v>
              </c:pt>
              <c:pt idx="55">
                <c:v>55.0</c:v>
              </c:pt>
              <c:pt idx="56">
                <c:v>56.0</c:v>
              </c:pt>
              <c:pt idx="57">
                <c:v>57.0</c:v>
              </c:pt>
              <c:pt idx="58">
                <c:v>58.0</c:v>
              </c:pt>
              <c:pt idx="59">
                <c:v>59.0</c:v>
              </c:pt>
              <c:pt idx="60">
                <c:v>60.0</c:v>
              </c:pt>
              <c:pt idx="61">
                <c:v>61.0</c:v>
              </c:pt>
              <c:pt idx="62">
                <c:v>62.0</c:v>
              </c:pt>
              <c:pt idx="63">
                <c:v>63.0</c:v>
              </c:pt>
              <c:pt idx="64">
                <c:v>64.0</c:v>
              </c:pt>
              <c:pt idx="65">
                <c:v>65.0</c:v>
              </c:pt>
              <c:pt idx="66">
                <c:v>66.0</c:v>
              </c:pt>
              <c:pt idx="67">
                <c:v>67.0</c:v>
              </c:pt>
              <c:pt idx="68">
                <c:v>68.0</c:v>
              </c:pt>
              <c:pt idx="69">
                <c:v>69.0</c:v>
              </c:pt>
              <c:pt idx="70">
                <c:v>70.0</c:v>
              </c:pt>
              <c:pt idx="71">
                <c:v>71.0</c:v>
              </c:pt>
              <c:pt idx="72">
                <c:v>72.0</c:v>
              </c:pt>
              <c:pt idx="73">
                <c:v>73.0</c:v>
              </c:pt>
              <c:pt idx="74">
                <c:v>74.0</c:v>
              </c:pt>
              <c:pt idx="75">
                <c:v>75.0</c:v>
              </c:pt>
              <c:pt idx="76">
                <c:v>76.0</c:v>
              </c:pt>
              <c:pt idx="77">
                <c:v>77.0</c:v>
              </c:pt>
              <c:pt idx="78">
                <c:v>78.0</c:v>
              </c:pt>
              <c:pt idx="79">
                <c:v>79.0</c:v>
              </c:pt>
              <c:pt idx="80">
                <c:v>80.0</c:v>
              </c:pt>
              <c:pt idx="81">
                <c:v>81.0</c:v>
              </c:pt>
              <c:pt idx="82">
                <c:v>82.0</c:v>
              </c:pt>
              <c:pt idx="83">
                <c:v>83.0</c:v>
              </c:pt>
              <c:pt idx="84">
                <c:v>84.0</c:v>
              </c:pt>
              <c:pt idx="85">
                <c:v>85.0</c:v>
              </c:pt>
              <c:pt idx="86">
                <c:v>86.0</c:v>
              </c:pt>
              <c:pt idx="87">
                <c:v>87.0</c:v>
              </c:pt>
              <c:pt idx="88">
                <c:v>88.0</c:v>
              </c:pt>
              <c:pt idx="89">
                <c:v>89.0</c:v>
              </c:pt>
              <c:pt idx="90">
                <c:v>90.0</c:v>
              </c:pt>
              <c:pt idx="91">
                <c:v>91.0</c:v>
              </c:pt>
              <c:pt idx="92">
                <c:v>92.0</c:v>
              </c:pt>
              <c:pt idx="93">
                <c:v>93.0</c:v>
              </c:pt>
              <c:pt idx="94">
                <c:v>94.0</c:v>
              </c:pt>
              <c:pt idx="95">
                <c:v>95.0</c:v>
              </c:pt>
              <c:pt idx="96">
                <c:v>96.0</c:v>
              </c:pt>
              <c:pt idx="97">
                <c:v>97.0</c:v>
              </c:pt>
              <c:pt idx="98">
                <c:v>98.0</c:v>
              </c:pt>
              <c:pt idx="99">
                <c:v>99.0</c:v>
              </c:pt>
              <c:pt idx="100">
                <c:v>100.0</c:v>
              </c:pt>
            </c:numLit>
          </c:cat>
          <c:val>
            <c:numRef>
              <c:f>CostEstimation!$D$51:$CZ$51</c:f>
              <c:numCache>
                <c:formatCode>#,##0</c:formatCode>
                <c:ptCount val="101"/>
                <c:pt idx="0">
                  <c:v>500000.0</c:v>
                </c:pt>
                <c:pt idx="1">
                  <c:v>490196.0784313725</c:v>
                </c:pt>
                <c:pt idx="2">
                  <c:v>480584.3906189927</c:v>
                </c:pt>
                <c:pt idx="3">
                  <c:v>471161.1672735223</c:v>
                </c:pt>
                <c:pt idx="4">
                  <c:v>461922.7130132571</c:v>
                </c:pt>
                <c:pt idx="5">
                  <c:v>452865.4049149579</c:v>
                </c:pt>
                <c:pt idx="6">
                  <c:v>443985.691093096</c:v>
                </c:pt>
                <c:pt idx="7">
                  <c:v>435280.089306957</c:v>
                </c:pt>
                <c:pt idx="8">
                  <c:v>426745.1855950558</c:v>
                </c:pt>
                <c:pt idx="9">
                  <c:v>418377.6329363292</c:v>
                </c:pt>
                <c:pt idx="10">
                  <c:v>410174.1499375777</c:v>
                </c:pt>
                <c:pt idx="11">
                  <c:v>402131.5195466448</c:v>
                </c:pt>
                <c:pt idx="12">
                  <c:v>394246.5877908282</c:v>
                </c:pt>
                <c:pt idx="13">
                  <c:v>386516.2625400277</c:v>
                </c:pt>
                <c:pt idx="14">
                  <c:v>378937.5122941447</c:v>
                </c:pt>
                <c:pt idx="15">
                  <c:v>371507.3649942597</c:v>
                </c:pt>
                <c:pt idx="16">
                  <c:v>364222.9068571173</c:v>
                </c:pt>
                <c:pt idx="17">
                  <c:v>357081.2812324678</c:v>
                </c:pt>
                <c:pt idx="18">
                  <c:v>350079.6874828117</c:v>
                </c:pt>
                <c:pt idx="19">
                  <c:v>343215.3798851095</c:v>
                </c:pt>
                <c:pt idx="20">
                  <c:v>336485.6665540289</c:v>
                </c:pt>
                <c:pt idx="21">
                  <c:v>329887.9083863028</c:v>
                </c:pt>
                <c:pt idx="22">
                  <c:v>323419.5180257871</c:v>
                </c:pt>
                <c:pt idx="23">
                  <c:v>317077.9588488109</c:v>
                </c:pt>
                <c:pt idx="24">
                  <c:v>310860.7439694225</c:v>
                </c:pt>
                <c:pt idx="25">
                  <c:v>304765.4352641397</c:v>
                </c:pt>
                <c:pt idx="26">
                  <c:v>298789.6424158232</c:v>
                </c:pt>
                <c:pt idx="27">
                  <c:v>292931.0219762973</c:v>
                </c:pt>
                <c:pt idx="28">
                  <c:v>287187.2764473502</c:v>
                </c:pt>
                <c:pt idx="29">
                  <c:v>281556.1533797551</c:v>
                </c:pt>
                <c:pt idx="30">
                  <c:v>276035.444489956</c:v>
                </c:pt>
                <c:pt idx="31">
                  <c:v>270622.9847940745</c:v>
                </c:pt>
                <c:pt idx="32">
                  <c:v>265316.6517588966</c:v>
                </c:pt>
                <c:pt idx="33">
                  <c:v>260114.3644695064</c:v>
                </c:pt>
                <c:pt idx="34">
                  <c:v>255014.0828132416</c:v>
                </c:pt>
                <c:pt idx="35">
                  <c:v>250013.8066796487</c:v>
                </c:pt>
                <c:pt idx="36">
                  <c:v>245111.5751761261</c:v>
                </c:pt>
                <c:pt idx="37">
                  <c:v>240305.4658589472</c:v>
                </c:pt>
                <c:pt idx="38">
                  <c:v>235593.59397936</c:v>
                </c:pt>
                <c:pt idx="39">
                  <c:v>230974.1117444706</c:v>
                </c:pt>
                <c:pt idx="40">
                  <c:v>226445.2075926182</c:v>
                </c:pt>
                <c:pt idx="41">
                  <c:v>222005.105482959</c:v>
                </c:pt>
                <c:pt idx="42">
                  <c:v>217652.0641989795</c:v>
                </c:pt>
                <c:pt idx="43">
                  <c:v>213384.3766656661</c:v>
                </c:pt>
                <c:pt idx="44">
                  <c:v>209200.3692800648</c:v>
                </c:pt>
                <c:pt idx="45">
                  <c:v>205098.4012549655</c:v>
                </c:pt>
                <c:pt idx="46">
                  <c:v>201076.8639754564</c:v>
                </c:pt>
                <c:pt idx="47">
                  <c:v>197134.1803680946</c:v>
                </c:pt>
                <c:pt idx="48">
                  <c:v>193268.8042824456</c:v>
                </c:pt>
                <c:pt idx="49">
                  <c:v>189479.2198847506</c:v>
                </c:pt>
                <c:pt idx="50">
                  <c:v>185763.941063481</c:v>
                </c:pt>
                <c:pt idx="51">
                  <c:v>182121.51084655</c:v>
                </c:pt>
                <c:pt idx="52">
                  <c:v>178550.500829951</c:v>
                </c:pt>
                <c:pt idx="53">
                  <c:v>175049.510617599</c:v>
                </c:pt>
                <c:pt idx="54">
                  <c:v>171617.1672721558</c:v>
                </c:pt>
                <c:pt idx="55">
                  <c:v>168252.1247766234</c:v>
                </c:pt>
                <c:pt idx="56">
                  <c:v>164953.0635064935</c:v>
                </c:pt>
                <c:pt idx="57">
                  <c:v>161718.6897122486</c:v>
                </c:pt>
                <c:pt idx="58">
                  <c:v>158547.7350120084</c:v>
                </c:pt>
                <c:pt idx="59">
                  <c:v>155438.9558941259</c:v>
                </c:pt>
                <c:pt idx="60">
                  <c:v>152391.1332295352</c:v>
                </c:pt>
                <c:pt idx="61">
                  <c:v>149403.0717936619</c:v>
                </c:pt>
                <c:pt idx="62">
                  <c:v>146473.5997977078</c:v>
                </c:pt>
                <c:pt idx="63">
                  <c:v>143601.5684291253</c:v>
                </c:pt>
                <c:pt idx="64">
                  <c:v>140785.8514011032</c:v>
                </c:pt>
                <c:pt idx="65">
                  <c:v>138025.3445108855</c:v>
                </c:pt>
                <c:pt idx="66">
                  <c:v>135318.9652067505</c:v>
                </c:pt>
                <c:pt idx="67">
                  <c:v>132665.6521634809</c:v>
                </c:pt>
                <c:pt idx="68">
                  <c:v>130064.3648661577</c:v>
                </c:pt>
                <c:pt idx="69">
                  <c:v>127514.0832021154</c:v>
                </c:pt>
                <c:pt idx="70">
                  <c:v>125013.8070608975</c:v>
                </c:pt>
                <c:pt idx="71">
                  <c:v>122562.5559420563</c:v>
                </c:pt>
                <c:pt idx="72">
                  <c:v>120159.3685706435</c:v>
                </c:pt>
                <c:pt idx="73">
                  <c:v>117803.3025202387</c:v>
                </c:pt>
                <c:pt idx="74">
                  <c:v>115493.4338433713</c:v>
                </c:pt>
                <c:pt idx="75">
                  <c:v>113228.8567091875</c:v>
                </c:pt>
                <c:pt idx="76">
                  <c:v>111008.6830482231</c:v>
                </c:pt>
                <c:pt idx="77">
                  <c:v>108832.0422041402</c:v>
                </c:pt>
                <c:pt idx="78">
                  <c:v>106698.0805922944</c:v>
                </c:pt>
                <c:pt idx="79">
                  <c:v>104605.9613649945</c:v>
                </c:pt>
                <c:pt idx="80">
                  <c:v>102554.8640833279</c:v>
                </c:pt>
                <c:pt idx="81">
                  <c:v>100543.9843954195</c:v>
                </c:pt>
                <c:pt idx="82">
                  <c:v>98572.53372099954</c:v>
                </c:pt>
                <c:pt idx="83">
                  <c:v>96639.73894215641</c:v>
                </c:pt>
                <c:pt idx="84">
                  <c:v>94744.84210015334</c:v>
                </c:pt>
                <c:pt idx="85">
                  <c:v>92887.10009818954</c:v>
                </c:pt>
                <c:pt idx="86">
                  <c:v>91065.78440998976</c:v>
                </c:pt>
                <c:pt idx="87">
                  <c:v>89280.18079410762</c:v>
                </c:pt>
                <c:pt idx="88">
                  <c:v>87529.589013831</c:v>
                </c:pt>
                <c:pt idx="89">
                  <c:v>85813.3225625794</c:v>
                </c:pt>
                <c:pt idx="90">
                  <c:v>84130.70839468568</c:v>
                </c:pt>
                <c:pt idx="91">
                  <c:v>82481.08666145657</c:v>
                </c:pt>
                <c:pt idx="92">
                  <c:v>80863.8104524084</c:v>
                </c:pt>
                <c:pt idx="93">
                  <c:v>79278.24554157686</c:v>
                </c:pt>
                <c:pt idx="94">
                  <c:v>77723.77013880084</c:v>
                </c:pt>
                <c:pt idx="95">
                  <c:v>76199.7746458832</c:v>
                </c:pt>
                <c:pt idx="96">
                  <c:v>74705.66141753252</c:v>
                </c:pt>
                <c:pt idx="97">
                  <c:v>73240.84452699267</c:v>
                </c:pt>
                <c:pt idx="98">
                  <c:v>71804.74953626734</c:v>
                </c:pt>
                <c:pt idx="99">
                  <c:v>70396.81327085033</c:v>
                </c:pt>
                <c:pt idx="100">
                  <c:v>69016.48359887287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EA49-4F99-B5EE-627F50CBDAD1}"/>
            </c:ext>
          </c:extLst>
        </c:ser>
        <c:ser>
          <c:idx val="1"/>
          <c:order val="1"/>
          <c:tx>
            <c:strRef>
              <c:f>RiskEstimation!$B$16</c:f>
              <c:strCache>
                <c:ptCount val="1"/>
                <c:pt idx="0">
                  <c:v>S1 - dykes</c:v>
                </c:pt>
              </c:strCache>
            </c:strRef>
          </c:tx>
          <c:spPr>
            <a:solidFill>
              <a:srgbClr val="00FF00"/>
            </a:solidFill>
          </c:spPr>
          <c:invertIfNegative val="0"/>
          <c:cat>
            <c:numLit>
              <c:formatCode>General</c:formatCode>
              <c:ptCount val="101"/>
              <c:pt idx="0">
                <c:v>0.0</c:v>
              </c:pt>
              <c:pt idx="1">
                <c:v>1.0</c:v>
              </c:pt>
              <c:pt idx="2">
                <c:v>2.0</c:v>
              </c:pt>
              <c:pt idx="3">
                <c:v>3.0</c:v>
              </c:pt>
              <c:pt idx="4">
                <c:v>4.0</c:v>
              </c:pt>
              <c:pt idx="5">
                <c:v>5.0</c:v>
              </c:pt>
              <c:pt idx="6">
                <c:v>6.0</c:v>
              </c:pt>
              <c:pt idx="7">
                <c:v>7.0</c:v>
              </c:pt>
              <c:pt idx="8">
                <c:v>8.0</c:v>
              </c:pt>
              <c:pt idx="9">
                <c:v>9.0</c:v>
              </c:pt>
              <c:pt idx="10">
                <c:v>10.0</c:v>
              </c:pt>
              <c:pt idx="11">
                <c:v>11.0</c:v>
              </c:pt>
              <c:pt idx="12">
                <c:v>12.0</c:v>
              </c:pt>
              <c:pt idx="13">
                <c:v>13.0</c:v>
              </c:pt>
              <c:pt idx="14">
                <c:v>14.0</c:v>
              </c:pt>
              <c:pt idx="15">
                <c:v>15.0</c:v>
              </c:pt>
              <c:pt idx="16">
                <c:v>16.0</c:v>
              </c:pt>
              <c:pt idx="17">
                <c:v>17.0</c:v>
              </c:pt>
              <c:pt idx="18">
                <c:v>18.0</c:v>
              </c:pt>
              <c:pt idx="19">
                <c:v>19.0</c:v>
              </c:pt>
              <c:pt idx="20">
                <c:v>20.0</c:v>
              </c:pt>
              <c:pt idx="21">
                <c:v>21.0</c:v>
              </c:pt>
              <c:pt idx="22">
                <c:v>22.0</c:v>
              </c:pt>
              <c:pt idx="23">
                <c:v>23.0</c:v>
              </c:pt>
              <c:pt idx="24">
                <c:v>24.0</c:v>
              </c:pt>
              <c:pt idx="25">
                <c:v>25.0</c:v>
              </c:pt>
              <c:pt idx="26">
                <c:v>26.0</c:v>
              </c:pt>
              <c:pt idx="27">
                <c:v>27.0</c:v>
              </c:pt>
              <c:pt idx="28">
                <c:v>28.0</c:v>
              </c:pt>
              <c:pt idx="29">
                <c:v>29.0</c:v>
              </c:pt>
              <c:pt idx="30">
                <c:v>30.0</c:v>
              </c:pt>
              <c:pt idx="31">
                <c:v>31.0</c:v>
              </c:pt>
              <c:pt idx="32">
                <c:v>32.0</c:v>
              </c:pt>
              <c:pt idx="33">
                <c:v>33.0</c:v>
              </c:pt>
              <c:pt idx="34">
                <c:v>34.0</c:v>
              </c:pt>
              <c:pt idx="35">
                <c:v>35.0</c:v>
              </c:pt>
              <c:pt idx="36">
                <c:v>36.0</c:v>
              </c:pt>
              <c:pt idx="37">
                <c:v>37.0</c:v>
              </c:pt>
              <c:pt idx="38">
                <c:v>38.0</c:v>
              </c:pt>
              <c:pt idx="39">
                <c:v>39.0</c:v>
              </c:pt>
              <c:pt idx="40">
                <c:v>40.0</c:v>
              </c:pt>
              <c:pt idx="41">
                <c:v>41.0</c:v>
              </c:pt>
              <c:pt idx="42">
                <c:v>42.0</c:v>
              </c:pt>
              <c:pt idx="43">
                <c:v>43.0</c:v>
              </c:pt>
              <c:pt idx="44">
                <c:v>44.0</c:v>
              </c:pt>
              <c:pt idx="45">
                <c:v>45.0</c:v>
              </c:pt>
              <c:pt idx="46">
                <c:v>46.0</c:v>
              </c:pt>
              <c:pt idx="47">
                <c:v>47.0</c:v>
              </c:pt>
              <c:pt idx="48">
                <c:v>48.0</c:v>
              </c:pt>
              <c:pt idx="49">
                <c:v>49.0</c:v>
              </c:pt>
              <c:pt idx="50">
                <c:v>50.0</c:v>
              </c:pt>
              <c:pt idx="51">
                <c:v>51.0</c:v>
              </c:pt>
              <c:pt idx="52">
                <c:v>52.0</c:v>
              </c:pt>
              <c:pt idx="53">
                <c:v>53.0</c:v>
              </c:pt>
              <c:pt idx="54">
                <c:v>54.0</c:v>
              </c:pt>
              <c:pt idx="55">
                <c:v>55.0</c:v>
              </c:pt>
              <c:pt idx="56">
                <c:v>56.0</c:v>
              </c:pt>
              <c:pt idx="57">
                <c:v>57.0</c:v>
              </c:pt>
              <c:pt idx="58">
                <c:v>58.0</c:v>
              </c:pt>
              <c:pt idx="59">
                <c:v>59.0</c:v>
              </c:pt>
              <c:pt idx="60">
                <c:v>60.0</c:v>
              </c:pt>
              <c:pt idx="61">
                <c:v>61.0</c:v>
              </c:pt>
              <c:pt idx="62">
                <c:v>62.0</c:v>
              </c:pt>
              <c:pt idx="63">
                <c:v>63.0</c:v>
              </c:pt>
              <c:pt idx="64">
                <c:v>64.0</c:v>
              </c:pt>
              <c:pt idx="65">
                <c:v>65.0</c:v>
              </c:pt>
              <c:pt idx="66">
                <c:v>66.0</c:v>
              </c:pt>
              <c:pt idx="67">
                <c:v>67.0</c:v>
              </c:pt>
              <c:pt idx="68">
                <c:v>68.0</c:v>
              </c:pt>
              <c:pt idx="69">
                <c:v>69.0</c:v>
              </c:pt>
              <c:pt idx="70">
                <c:v>70.0</c:v>
              </c:pt>
              <c:pt idx="71">
                <c:v>71.0</c:v>
              </c:pt>
              <c:pt idx="72">
                <c:v>72.0</c:v>
              </c:pt>
              <c:pt idx="73">
                <c:v>73.0</c:v>
              </c:pt>
              <c:pt idx="74">
                <c:v>74.0</c:v>
              </c:pt>
              <c:pt idx="75">
                <c:v>75.0</c:v>
              </c:pt>
              <c:pt idx="76">
                <c:v>76.0</c:v>
              </c:pt>
              <c:pt idx="77">
                <c:v>77.0</c:v>
              </c:pt>
              <c:pt idx="78">
                <c:v>78.0</c:v>
              </c:pt>
              <c:pt idx="79">
                <c:v>79.0</c:v>
              </c:pt>
              <c:pt idx="80">
                <c:v>80.0</c:v>
              </c:pt>
              <c:pt idx="81">
                <c:v>81.0</c:v>
              </c:pt>
              <c:pt idx="82">
                <c:v>82.0</c:v>
              </c:pt>
              <c:pt idx="83">
                <c:v>83.0</c:v>
              </c:pt>
              <c:pt idx="84">
                <c:v>84.0</c:v>
              </c:pt>
              <c:pt idx="85">
                <c:v>85.0</c:v>
              </c:pt>
              <c:pt idx="86">
                <c:v>86.0</c:v>
              </c:pt>
              <c:pt idx="87">
                <c:v>87.0</c:v>
              </c:pt>
              <c:pt idx="88">
                <c:v>88.0</c:v>
              </c:pt>
              <c:pt idx="89">
                <c:v>89.0</c:v>
              </c:pt>
              <c:pt idx="90">
                <c:v>90.0</c:v>
              </c:pt>
              <c:pt idx="91">
                <c:v>91.0</c:v>
              </c:pt>
              <c:pt idx="92">
                <c:v>92.0</c:v>
              </c:pt>
              <c:pt idx="93">
                <c:v>93.0</c:v>
              </c:pt>
              <c:pt idx="94">
                <c:v>94.0</c:v>
              </c:pt>
              <c:pt idx="95">
                <c:v>95.0</c:v>
              </c:pt>
              <c:pt idx="96">
                <c:v>96.0</c:v>
              </c:pt>
              <c:pt idx="97">
                <c:v>97.0</c:v>
              </c:pt>
              <c:pt idx="98">
                <c:v>98.0</c:v>
              </c:pt>
              <c:pt idx="99">
                <c:v>99.0</c:v>
              </c:pt>
              <c:pt idx="100">
                <c:v>100.0</c:v>
              </c:pt>
            </c:numLit>
          </c:cat>
          <c:val>
            <c:numRef>
              <c:f>CostEstimation!$D$56:$CZ$56</c:f>
              <c:numCache>
                <c:formatCode>#,##0</c:formatCode>
                <c:ptCount val="101"/>
                <c:pt idx="0">
                  <c:v>1.0E8</c:v>
                </c:pt>
                <c:pt idx="1">
                  <c:v>735294.1176470588</c:v>
                </c:pt>
                <c:pt idx="2">
                  <c:v>720876.5859284891</c:v>
                </c:pt>
                <c:pt idx="3">
                  <c:v>706741.7509102834</c:v>
                </c:pt>
                <c:pt idx="4">
                  <c:v>692884.0695198857</c:v>
                </c:pt>
                <c:pt idx="5">
                  <c:v>679298.107372437</c:v>
                </c:pt>
                <c:pt idx="6">
                  <c:v>665978.536639644</c:v>
                </c:pt>
                <c:pt idx="7">
                  <c:v>652920.1339604353</c:v>
                </c:pt>
                <c:pt idx="8">
                  <c:v>640117.7783925837</c:v>
                </c:pt>
                <c:pt idx="9">
                  <c:v>627566.4494044937</c:v>
                </c:pt>
                <c:pt idx="10">
                  <c:v>615261.2249063664</c:v>
                </c:pt>
                <c:pt idx="11">
                  <c:v>603197.2793199673</c:v>
                </c:pt>
                <c:pt idx="12">
                  <c:v>591369.8816862422</c:v>
                </c:pt>
                <c:pt idx="13">
                  <c:v>579774.3938100414</c:v>
                </c:pt>
                <c:pt idx="14">
                  <c:v>568406.2684412171</c:v>
                </c:pt>
                <c:pt idx="15">
                  <c:v>557261.0474913894</c:v>
                </c:pt>
                <c:pt idx="16">
                  <c:v>546334.3602856758</c:v>
                </c:pt>
                <c:pt idx="17">
                  <c:v>535621.9218487017</c:v>
                </c:pt>
                <c:pt idx="18">
                  <c:v>525119.5312242174</c:v>
                </c:pt>
                <c:pt idx="19">
                  <c:v>514823.0698276642</c:v>
                </c:pt>
                <c:pt idx="20">
                  <c:v>504728.4998310433</c:v>
                </c:pt>
                <c:pt idx="21">
                  <c:v>494831.8625794543</c:v>
                </c:pt>
                <c:pt idx="22">
                  <c:v>485129.2770386806</c:v>
                </c:pt>
                <c:pt idx="23">
                  <c:v>475616.9382732163</c:v>
                </c:pt>
                <c:pt idx="24">
                  <c:v>466291.1159541337</c:v>
                </c:pt>
                <c:pt idx="25">
                  <c:v>457148.1528962095</c:v>
                </c:pt>
                <c:pt idx="26">
                  <c:v>448184.4636237347</c:v>
                </c:pt>
                <c:pt idx="27">
                  <c:v>439396.5329644459</c:v>
                </c:pt>
                <c:pt idx="28">
                  <c:v>430780.9146710252</c:v>
                </c:pt>
                <c:pt idx="29">
                  <c:v>422334.2300696327</c:v>
                </c:pt>
                <c:pt idx="30">
                  <c:v>414053.166734934</c:v>
                </c:pt>
                <c:pt idx="31">
                  <c:v>405934.4771911119</c:v>
                </c:pt>
                <c:pt idx="32">
                  <c:v>397974.9776383448</c:v>
                </c:pt>
                <c:pt idx="33">
                  <c:v>390171.5467042596</c:v>
                </c:pt>
                <c:pt idx="34">
                  <c:v>382521.1242198624</c:v>
                </c:pt>
                <c:pt idx="35">
                  <c:v>375020.710019473</c:v>
                </c:pt>
                <c:pt idx="36">
                  <c:v>367667.3627641893</c:v>
                </c:pt>
                <c:pt idx="37">
                  <c:v>360458.1987884208</c:v>
                </c:pt>
                <c:pt idx="38">
                  <c:v>353390.3909690399</c:v>
                </c:pt>
                <c:pt idx="39">
                  <c:v>346461.1676167059</c:v>
                </c:pt>
                <c:pt idx="40">
                  <c:v>339667.8113889273</c:v>
                </c:pt>
                <c:pt idx="41">
                  <c:v>333007.6582244385</c:v>
                </c:pt>
                <c:pt idx="42">
                  <c:v>326478.0962984691</c:v>
                </c:pt>
                <c:pt idx="43">
                  <c:v>320076.5649984992</c:v>
                </c:pt>
                <c:pt idx="44">
                  <c:v>313800.5539200972</c:v>
                </c:pt>
                <c:pt idx="45">
                  <c:v>307647.6018824483</c:v>
                </c:pt>
                <c:pt idx="46">
                  <c:v>301615.2959631845</c:v>
                </c:pt>
                <c:pt idx="47">
                  <c:v>295701.2705521418</c:v>
                </c:pt>
                <c:pt idx="48">
                  <c:v>289903.2064236684</c:v>
                </c:pt>
                <c:pt idx="49">
                  <c:v>284218.8298271259</c:v>
                </c:pt>
                <c:pt idx="50">
                  <c:v>278645.9115952214</c:v>
                </c:pt>
                <c:pt idx="51">
                  <c:v>273182.266269825</c:v>
                </c:pt>
                <c:pt idx="52">
                  <c:v>267825.7512449264</c:v>
                </c:pt>
                <c:pt idx="53">
                  <c:v>262574.2659263985</c:v>
                </c:pt>
                <c:pt idx="54">
                  <c:v>257425.7509082338</c:v>
                </c:pt>
                <c:pt idx="55">
                  <c:v>252378.1871649351</c:v>
                </c:pt>
                <c:pt idx="56">
                  <c:v>247429.5952597403</c:v>
                </c:pt>
                <c:pt idx="57">
                  <c:v>242578.0345683729</c:v>
                </c:pt>
                <c:pt idx="58">
                  <c:v>237821.6025180126</c:v>
                </c:pt>
                <c:pt idx="59">
                  <c:v>233158.4338411888</c:v>
                </c:pt>
                <c:pt idx="60">
                  <c:v>228586.6998443027</c:v>
                </c:pt>
                <c:pt idx="61">
                  <c:v>224104.607690493</c:v>
                </c:pt>
                <c:pt idx="62">
                  <c:v>219710.3996965617</c:v>
                </c:pt>
                <c:pt idx="63">
                  <c:v>215402.3526436879</c:v>
                </c:pt>
                <c:pt idx="64">
                  <c:v>211178.7771016548</c:v>
                </c:pt>
                <c:pt idx="65">
                  <c:v>207038.0167663282</c:v>
                </c:pt>
                <c:pt idx="66">
                  <c:v>202978.4478101257</c:v>
                </c:pt>
                <c:pt idx="67">
                  <c:v>198998.4782452213</c:v>
                </c:pt>
                <c:pt idx="68">
                  <c:v>195096.5472992366</c:v>
                </c:pt>
                <c:pt idx="69">
                  <c:v>191271.1248031731</c:v>
                </c:pt>
                <c:pt idx="70">
                  <c:v>187520.7105913462</c:v>
                </c:pt>
                <c:pt idx="71">
                  <c:v>183843.8339130845</c:v>
                </c:pt>
                <c:pt idx="72">
                  <c:v>180239.0528559652</c:v>
                </c:pt>
                <c:pt idx="73">
                  <c:v>176704.953780358</c:v>
                </c:pt>
                <c:pt idx="74">
                  <c:v>173240.1507650569</c:v>
                </c:pt>
                <c:pt idx="75">
                  <c:v>169843.2850637813</c:v>
                </c:pt>
                <c:pt idx="76">
                  <c:v>166513.0245723346</c:v>
                </c:pt>
                <c:pt idx="77">
                  <c:v>163248.0633062104</c:v>
                </c:pt>
                <c:pt idx="78">
                  <c:v>160047.1208884415</c:v>
                </c:pt>
                <c:pt idx="79">
                  <c:v>156908.9420474918</c:v>
                </c:pt>
                <c:pt idx="80">
                  <c:v>153832.2961249919</c:v>
                </c:pt>
                <c:pt idx="81">
                  <c:v>150815.9765931293</c:v>
                </c:pt>
                <c:pt idx="82">
                  <c:v>147858.8005814993</c:v>
                </c:pt>
                <c:pt idx="83">
                  <c:v>144959.6084132346</c:v>
                </c:pt>
                <c:pt idx="84">
                  <c:v>142117.26315023</c:v>
                </c:pt>
                <c:pt idx="85">
                  <c:v>139330.6501472843</c:v>
                </c:pt>
                <c:pt idx="86">
                  <c:v>136598.6766149846</c:v>
                </c:pt>
                <c:pt idx="87">
                  <c:v>133920.2711911614</c:v>
                </c:pt>
                <c:pt idx="88">
                  <c:v>131294.3835207465</c:v>
                </c:pt>
                <c:pt idx="89">
                  <c:v>128719.9838438691</c:v>
                </c:pt>
                <c:pt idx="90">
                  <c:v>126196.0625920285</c:v>
                </c:pt>
                <c:pt idx="91">
                  <c:v>123721.6299921849</c:v>
                </c:pt>
                <c:pt idx="92">
                  <c:v>121295.7156786126</c:v>
                </c:pt>
                <c:pt idx="93">
                  <c:v>118917.3683123653</c:v>
                </c:pt>
                <c:pt idx="94">
                  <c:v>116585.6552082012</c:v>
                </c:pt>
                <c:pt idx="95">
                  <c:v>114299.6619688248</c:v>
                </c:pt>
                <c:pt idx="96">
                  <c:v>112058.4921262988</c:v>
                </c:pt>
                <c:pt idx="97">
                  <c:v>109861.266790489</c:v>
                </c:pt>
                <c:pt idx="98">
                  <c:v>107707.124304401</c:v>
                </c:pt>
                <c:pt idx="99">
                  <c:v>105595.2199062755</c:v>
                </c:pt>
                <c:pt idx="100">
                  <c:v>103524.7253983093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EA49-4F99-B5EE-627F50CBDAD1}"/>
            </c:ext>
          </c:extLst>
        </c:ser>
        <c:ser>
          <c:idx val="2"/>
          <c:order val="2"/>
          <c:tx>
            <c:strRef>
              <c:f>RiskEstimation!$B$22</c:f>
              <c:strCache>
                <c:ptCount val="1"/>
                <c:pt idx="0">
                  <c:v>S2 - dykes + retention basin</c:v>
                </c:pt>
              </c:strCache>
            </c:strRef>
          </c:tx>
          <c:spPr>
            <a:solidFill>
              <a:srgbClr val="0000FF"/>
            </a:solidFill>
          </c:spPr>
          <c:invertIfNegative val="0"/>
          <c:cat>
            <c:numLit>
              <c:formatCode>General</c:formatCode>
              <c:ptCount val="101"/>
              <c:pt idx="0">
                <c:v>0.0</c:v>
              </c:pt>
              <c:pt idx="1">
                <c:v>1.0</c:v>
              </c:pt>
              <c:pt idx="2">
                <c:v>2.0</c:v>
              </c:pt>
              <c:pt idx="3">
                <c:v>3.0</c:v>
              </c:pt>
              <c:pt idx="4">
                <c:v>4.0</c:v>
              </c:pt>
              <c:pt idx="5">
                <c:v>5.0</c:v>
              </c:pt>
              <c:pt idx="6">
                <c:v>6.0</c:v>
              </c:pt>
              <c:pt idx="7">
                <c:v>7.0</c:v>
              </c:pt>
              <c:pt idx="8">
                <c:v>8.0</c:v>
              </c:pt>
              <c:pt idx="9">
                <c:v>9.0</c:v>
              </c:pt>
              <c:pt idx="10">
                <c:v>10.0</c:v>
              </c:pt>
              <c:pt idx="11">
                <c:v>11.0</c:v>
              </c:pt>
              <c:pt idx="12">
                <c:v>12.0</c:v>
              </c:pt>
              <c:pt idx="13">
                <c:v>13.0</c:v>
              </c:pt>
              <c:pt idx="14">
                <c:v>14.0</c:v>
              </c:pt>
              <c:pt idx="15">
                <c:v>15.0</c:v>
              </c:pt>
              <c:pt idx="16">
                <c:v>16.0</c:v>
              </c:pt>
              <c:pt idx="17">
                <c:v>17.0</c:v>
              </c:pt>
              <c:pt idx="18">
                <c:v>18.0</c:v>
              </c:pt>
              <c:pt idx="19">
                <c:v>19.0</c:v>
              </c:pt>
              <c:pt idx="20">
                <c:v>20.0</c:v>
              </c:pt>
              <c:pt idx="21">
                <c:v>21.0</c:v>
              </c:pt>
              <c:pt idx="22">
                <c:v>22.0</c:v>
              </c:pt>
              <c:pt idx="23">
                <c:v>23.0</c:v>
              </c:pt>
              <c:pt idx="24">
                <c:v>24.0</c:v>
              </c:pt>
              <c:pt idx="25">
                <c:v>25.0</c:v>
              </c:pt>
              <c:pt idx="26">
                <c:v>26.0</c:v>
              </c:pt>
              <c:pt idx="27">
                <c:v>27.0</c:v>
              </c:pt>
              <c:pt idx="28">
                <c:v>28.0</c:v>
              </c:pt>
              <c:pt idx="29">
                <c:v>29.0</c:v>
              </c:pt>
              <c:pt idx="30">
                <c:v>30.0</c:v>
              </c:pt>
              <c:pt idx="31">
                <c:v>31.0</c:v>
              </c:pt>
              <c:pt idx="32">
                <c:v>32.0</c:v>
              </c:pt>
              <c:pt idx="33">
                <c:v>33.0</c:v>
              </c:pt>
              <c:pt idx="34">
                <c:v>34.0</c:v>
              </c:pt>
              <c:pt idx="35">
                <c:v>35.0</c:v>
              </c:pt>
              <c:pt idx="36">
                <c:v>36.0</c:v>
              </c:pt>
              <c:pt idx="37">
                <c:v>37.0</c:v>
              </c:pt>
              <c:pt idx="38">
                <c:v>38.0</c:v>
              </c:pt>
              <c:pt idx="39">
                <c:v>39.0</c:v>
              </c:pt>
              <c:pt idx="40">
                <c:v>40.0</c:v>
              </c:pt>
              <c:pt idx="41">
                <c:v>41.0</c:v>
              </c:pt>
              <c:pt idx="42">
                <c:v>42.0</c:v>
              </c:pt>
              <c:pt idx="43">
                <c:v>43.0</c:v>
              </c:pt>
              <c:pt idx="44">
                <c:v>44.0</c:v>
              </c:pt>
              <c:pt idx="45">
                <c:v>45.0</c:v>
              </c:pt>
              <c:pt idx="46">
                <c:v>46.0</c:v>
              </c:pt>
              <c:pt idx="47">
                <c:v>47.0</c:v>
              </c:pt>
              <c:pt idx="48">
                <c:v>48.0</c:v>
              </c:pt>
              <c:pt idx="49">
                <c:v>49.0</c:v>
              </c:pt>
              <c:pt idx="50">
                <c:v>50.0</c:v>
              </c:pt>
              <c:pt idx="51">
                <c:v>51.0</c:v>
              </c:pt>
              <c:pt idx="52">
                <c:v>52.0</c:v>
              </c:pt>
              <c:pt idx="53">
                <c:v>53.0</c:v>
              </c:pt>
              <c:pt idx="54">
                <c:v>54.0</c:v>
              </c:pt>
              <c:pt idx="55">
                <c:v>55.0</c:v>
              </c:pt>
              <c:pt idx="56">
                <c:v>56.0</c:v>
              </c:pt>
              <c:pt idx="57">
                <c:v>57.0</c:v>
              </c:pt>
              <c:pt idx="58">
                <c:v>58.0</c:v>
              </c:pt>
              <c:pt idx="59">
                <c:v>59.0</c:v>
              </c:pt>
              <c:pt idx="60">
                <c:v>60.0</c:v>
              </c:pt>
              <c:pt idx="61">
                <c:v>61.0</c:v>
              </c:pt>
              <c:pt idx="62">
                <c:v>62.0</c:v>
              </c:pt>
              <c:pt idx="63">
                <c:v>63.0</c:v>
              </c:pt>
              <c:pt idx="64">
                <c:v>64.0</c:v>
              </c:pt>
              <c:pt idx="65">
                <c:v>65.0</c:v>
              </c:pt>
              <c:pt idx="66">
                <c:v>66.0</c:v>
              </c:pt>
              <c:pt idx="67">
                <c:v>67.0</c:v>
              </c:pt>
              <c:pt idx="68">
                <c:v>68.0</c:v>
              </c:pt>
              <c:pt idx="69">
                <c:v>69.0</c:v>
              </c:pt>
              <c:pt idx="70">
                <c:v>70.0</c:v>
              </c:pt>
              <c:pt idx="71">
                <c:v>71.0</c:v>
              </c:pt>
              <c:pt idx="72">
                <c:v>72.0</c:v>
              </c:pt>
              <c:pt idx="73">
                <c:v>73.0</c:v>
              </c:pt>
              <c:pt idx="74">
                <c:v>74.0</c:v>
              </c:pt>
              <c:pt idx="75">
                <c:v>75.0</c:v>
              </c:pt>
              <c:pt idx="76">
                <c:v>76.0</c:v>
              </c:pt>
              <c:pt idx="77">
                <c:v>77.0</c:v>
              </c:pt>
              <c:pt idx="78">
                <c:v>78.0</c:v>
              </c:pt>
              <c:pt idx="79">
                <c:v>79.0</c:v>
              </c:pt>
              <c:pt idx="80">
                <c:v>80.0</c:v>
              </c:pt>
              <c:pt idx="81">
                <c:v>81.0</c:v>
              </c:pt>
              <c:pt idx="82">
                <c:v>82.0</c:v>
              </c:pt>
              <c:pt idx="83">
                <c:v>83.0</c:v>
              </c:pt>
              <c:pt idx="84">
                <c:v>84.0</c:v>
              </c:pt>
              <c:pt idx="85">
                <c:v>85.0</c:v>
              </c:pt>
              <c:pt idx="86">
                <c:v>86.0</c:v>
              </c:pt>
              <c:pt idx="87">
                <c:v>87.0</c:v>
              </c:pt>
              <c:pt idx="88">
                <c:v>88.0</c:v>
              </c:pt>
              <c:pt idx="89">
                <c:v>89.0</c:v>
              </c:pt>
              <c:pt idx="90">
                <c:v>90.0</c:v>
              </c:pt>
              <c:pt idx="91">
                <c:v>91.0</c:v>
              </c:pt>
              <c:pt idx="92">
                <c:v>92.0</c:v>
              </c:pt>
              <c:pt idx="93">
                <c:v>93.0</c:v>
              </c:pt>
              <c:pt idx="94">
                <c:v>94.0</c:v>
              </c:pt>
              <c:pt idx="95">
                <c:v>95.0</c:v>
              </c:pt>
              <c:pt idx="96">
                <c:v>96.0</c:v>
              </c:pt>
              <c:pt idx="97">
                <c:v>97.0</c:v>
              </c:pt>
              <c:pt idx="98">
                <c:v>98.0</c:v>
              </c:pt>
              <c:pt idx="99">
                <c:v>99.0</c:v>
              </c:pt>
              <c:pt idx="100">
                <c:v>100.0</c:v>
              </c:pt>
            </c:numLit>
          </c:cat>
          <c:val>
            <c:numRef>
              <c:f>CostEstimation!$D$61:$CZ$61</c:f>
              <c:numCache>
                <c:formatCode>#,##0</c:formatCode>
                <c:ptCount val="101"/>
                <c:pt idx="0">
                  <c:v>1.55E8</c:v>
                </c:pt>
                <c:pt idx="1">
                  <c:v>1.00490196078431E6</c:v>
                </c:pt>
                <c:pt idx="2">
                  <c:v>985198.0007689351</c:v>
                </c:pt>
                <c:pt idx="3">
                  <c:v>965880.3929107207</c:v>
                </c:pt>
                <c:pt idx="4">
                  <c:v>946941.561677177</c:v>
                </c:pt>
                <c:pt idx="5">
                  <c:v>928374.0800756637</c:v>
                </c:pt>
                <c:pt idx="6">
                  <c:v>910170.6667408468</c:v>
                </c:pt>
                <c:pt idx="7">
                  <c:v>892324.1830792618</c:v>
                </c:pt>
                <c:pt idx="8">
                  <c:v>874827.6304698644</c:v>
                </c:pt>
                <c:pt idx="9">
                  <c:v>857674.1475194748</c:v>
                </c:pt>
                <c:pt idx="10">
                  <c:v>840857.0073720341</c:v>
                </c:pt>
                <c:pt idx="11">
                  <c:v>824369.615070622</c:v>
                </c:pt>
                <c:pt idx="12">
                  <c:v>808205.5049711978</c:v>
                </c:pt>
                <c:pt idx="13">
                  <c:v>792358.3382070567</c:v>
                </c:pt>
                <c:pt idx="14">
                  <c:v>776821.9002029966</c:v>
                </c:pt>
                <c:pt idx="15">
                  <c:v>761590.0982382323</c:v>
                </c:pt>
                <c:pt idx="16">
                  <c:v>746656.9590570903</c:v>
                </c:pt>
                <c:pt idx="17">
                  <c:v>732016.6265265591</c:v>
                </c:pt>
                <c:pt idx="18">
                  <c:v>717663.3593397639</c:v>
                </c:pt>
                <c:pt idx="19">
                  <c:v>703591.5287644744</c:v>
                </c:pt>
                <c:pt idx="20">
                  <c:v>689795.6164357592</c:v>
                </c:pt>
                <c:pt idx="21">
                  <c:v>676270.2121919208</c:v>
                </c:pt>
                <c:pt idx="22">
                  <c:v>663010.0119528635</c:v>
                </c:pt>
                <c:pt idx="23">
                  <c:v>650009.8156400623</c:v>
                </c:pt>
                <c:pt idx="24">
                  <c:v>637264.525137316</c:v>
                </c:pt>
                <c:pt idx="25">
                  <c:v>624769.1422914862</c:v>
                </c:pt>
                <c:pt idx="26">
                  <c:v>612518.7669524374</c:v>
                </c:pt>
                <c:pt idx="27">
                  <c:v>600508.5950514094</c:v>
                </c:pt>
                <c:pt idx="28">
                  <c:v>588733.916717068</c:v>
                </c:pt>
                <c:pt idx="29">
                  <c:v>577190.1144284981</c:v>
                </c:pt>
                <c:pt idx="30">
                  <c:v>565872.6612044097</c:v>
                </c:pt>
                <c:pt idx="31">
                  <c:v>554777.1188278528</c:v>
                </c:pt>
                <c:pt idx="32">
                  <c:v>543899.136105738</c:v>
                </c:pt>
                <c:pt idx="33">
                  <c:v>533234.4471624882</c:v>
                </c:pt>
                <c:pt idx="34">
                  <c:v>522778.8697671454</c:v>
                </c:pt>
                <c:pt idx="35">
                  <c:v>512528.3036932797</c:v>
                </c:pt>
                <c:pt idx="36">
                  <c:v>502478.7291110586</c:v>
                </c:pt>
                <c:pt idx="37">
                  <c:v>492626.2050108417</c:v>
                </c:pt>
                <c:pt idx="38">
                  <c:v>482966.8676576879</c:v>
                </c:pt>
                <c:pt idx="39">
                  <c:v>473496.9290761647</c:v>
                </c:pt>
                <c:pt idx="40">
                  <c:v>464212.6755648673</c:v>
                </c:pt>
                <c:pt idx="41">
                  <c:v>455110.466240066</c:v>
                </c:pt>
                <c:pt idx="42">
                  <c:v>446186.731607908</c:v>
                </c:pt>
                <c:pt idx="43">
                  <c:v>437437.9721646156</c:v>
                </c:pt>
                <c:pt idx="44">
                  <c:v>428860.7570241329</c:v>
                </c:pt>
                <c:pt idx="45">
                  <c:v>420451.7225726793</c:v>
                </c:pt>
                <c:pt idx="46">
                  <c:v>412207.5711496855</c:v>
                </c:pt>
                <c:pt idx="47">
                  <c:v>404125.0697545938</c:v>
                </c:pt>
                <c:pt idx="48">
                  <c:v>396201.0487790135</c:v>
                </c:pt>
                <c:pt idx="49">
                  <c:v>388432.4007637387</c:v>
                </c:pt>
                <c:pt idx="50">
                  <c:v>380816.079180136</c:v>
                </c:pt>
                <c:pt idx="51">
                  <c:v>373349.0972354275</c:v>
                </c:pt>
                <c:pt idx="52">
                  <c:v>366028.5267013994</c:v>
                </c:pt>
                <c:pt idx="53">
                  <c:v>358851.4967660779</c:v>
                </c:pt>
                <c:pt idx="54">
                  <c:v>351815.1929079195</c:v>
                </c:pt>
                <c:pt idx="55">
                  <c:v>344916.855792078</c:v>
                </c:pt>
                <c:pt idx="56">
                  <c:v>338153.7801883117</c:v>
                </c:pt>
                <c:pt idx="57">
                  <c:v>331523.3139101095</c:v>
                </c:pt>
                <c:pt idx="58">
                  <c:v>325022.8567746172</c:v>
                </c:pt>
                <c:pt idx="59">
                  <c:v>318649.8595829581</c:v>
                </c:pt>
                <c:pt idx="60">
                  <c:v>312401.8231205471</c:v>
                </c:pt>
                <c:pt idx="61">
                  <c:v>306276.297177007</c:v>
                </c:pt>
                <c:pt idx="62">
                  <c:v>300270.879585301</c:v>
                </c:pt>
                <c:pt idx="63">
                  <c:v>294383.2152797068</c:v>
                </c:pt>
                <c:pt idx="64">
                  <c:v>288610.9953722615</c:v>
                </c:pt>
                <c:pt idx="65">
                  <c:v>282951.9562473153</c:v>
                </c:pt>
                <c:pt idx="66">
                  <c:v>277403.8786738385</c:v>
                </c:pt>
                <c:pt idx="67">
                  <c:v>271964.5869351358</c:v>
                </c:pt>
                <c:pt idx="68">
                  <c:v>266631.9479756233</c:v>
                </c:pt>
                <c:pt idx="69">
                  <c:v>261403.8705643366</c:v>
                </c:pt>
                <c:pt idx="70">
                  <c:v>256278.3044748398</c:v>
                </c:pt>
                <c:pt idx="71">
                  <c:v>251253.2396812155</c:v>
                </c:pt>
                <c:pt idx="72">
                  <c:v>246326.7055698191</c:v>
                </c:pt>
                <c:pt idx="73">
                  <c:v>241496.7701664893</c:v>
                </c:pt>
                <c:pt idx="74">
                  <c:v>236761.5393789111</c:v>
                </c:pt>
                <c:pt idx="75">
                  <c:v>232119.1562538345</c:v>
                </c:pt>
                <c:pt idx="76">
                  <c:v>227567.8002488573</c:v>
                </c:pt>
                <c:pt idx="77">
                  <c:v>223105.6865184875</c:v>
                </c:pt>
                <c:pt idx="78">
                  <c:v>218731.0652142034</c:v>
                </c:pt>
                <c:pt idx="79">
                  <c:v>214442.2207982387</c:v>
                </c:pt>
                <c:pt idx="80">
                  <c:v>210237.4713708222</c:v>
                </c:pt>
                <c:pt idx="81">
                  <c:v>206115.16801061</c:v>
                </c:pt>
                <c:pt idx="82">
                  <c:v>202073.6941280491</c:v>
                </c:pt>
                <c:pt idx="83">
                  <c:v>198111.4648314207</c:v>
                </c:pt>
                <c:pt idx="84">
                  <c:v>194226.9263053144</c:v>
                </c:pt>
                <c:pt idx="85">
                  <c:v>190418.5552012886</c:v>
                </c:pt>
                <c:pt idx="86">
                  <c:v>186684.858040479</c:v>
                </c:pt>
                <c:pt idx="87">
                  <c:v>183024.3706279206</c:v>
                </c:pt>
                <c:pt idx="88">
                  <c:v>179435.6574783536</c:v>
                </c:pt>
                <c:pt idx="89">
                  <c:v>175917.3112532878</c:v>
                </c:pt>
                <c:pt idx="90">
                  <c:v>172467.9522091057</c:v>
                </c:pt>
                <c:pt idx="91">
                  <c:v>169086.227655986</c:v>
                </c:pt>
                <c:pt idx="92">
                  <c:v>165770.8114274372</c:v>
                </c:pt>
                <c:pt idx="93">
                  <c:v>162520.4033602326</c:v>
                </c:pt>
                <c:pt idx="94">
                  <c:v>159333.7287845417</c:v>
                </c:pt>
                <c:pt idx="95">
                  <c:v>156209.5380240605</c:v>
                </c:pt>
                <c:pt idx="96">
                  <c:v>153146.6059059417</c:v>
                </c:pt>
                <c:pt idx="97">
                  <c:v>150143.731280335</c:v>
                </c:pt>
                <c:pt idx="98">
                  <c:v>147199.736549348</c:v>
                </c:pt>
                <c:pt idx="99">
                  <c:v>144313.4672052432</c:v>
                </c:pt>
                <c:pt idx="100">
                  <c:v>141483.7913776894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EA49-4F99-B5EE-627F50CBD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71791440"/>
        <c:axId val="-1192878960"/>
      </c:barChart>
      <c:catAx>
        <c:axId val="-197179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Year, 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1192878960"/>
        <c:crosses val="autoZero"/>
        <c:auto val="1"/>
        <c:lblAlgn val="ctr"/>
        <c:lblOffset val="100"/>
        <c:noMultiLvlLbl val="0"/>
      </c:catAx>
      <c:valAx>
        <c:axId val="-1192878960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Discounted Annual Cost [€]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1971791440"/>
        <c:crosses val="autoZero"/>
        <c:crossBetween val="between"/>
      </c:valAx>
      <c:spPr>
        <a:ln>
          <a:solidFill>
            <a:srgbClr val="000000"/>
          </a:solidFill>
        </a:ln>
      </c:spPr>
    </c:plotArea>
    <c:legend>
      <c:legendPos val="r"/>
      <c:layout>
        <c:manualLayout>
          <c:xMode val="edge"/>
          <c:yMode val="edge"/>
          <c:x val="0.764239781041539"/>
          <c:y val="0.182247690288714"/>
          <c:w val="0.180827452032109"/>
          <c:h val="0.229189763779528"/>
        </c:manualLayout>
      </c:layout>
      <c:overlay val="0"/>
      <c:spPr>
        <a:solidFill>
          <a:srgbClr val="FFFFFF"/>
        </a:solidFill>
        <a:ln>
          <a:solidFill>
            <a:srgbClr val="000000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solidFill>
      <a:srgbClr val="F2F7FC"/>
    </a:solidFill>
  </c:spPr>
  <c:printSettings>
    <c:headerFooter/>
    <c:pageMargins b="0.787401575" l="0.7" r="0.7" t="0.7874015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>
                <a:latin typeface="Arial"/>
                <a:ea typeface="Arial"/>
                <a:cs typeface="Arial"/>
              </a:defRPr>
            </a:pPr>
            <a:r>
              <a:rPr lang="de-DE"/>
              <a:t>Cost-Benefit Analysis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0627083333333334"/>
          <c:y val="0.0996108949416342"/>
          <c:w val="0.937291666666667"/>
          <c:h val="0.82230869001297"/>
        </c:manualLayout>
      </c:layout>
      <c:scatterChart>
        <c:scatterStyle val="lineMarker"/>
        <c:varyColors val="0"/>
        <c:ser>
          <c:idx val="0"/>
          <c:order val="0"/>
          <c:tx>
            <c:strRef>
              <c:f>Evaluation!$K$8</c:f>
              <c:strCache>
                <c:ptCount val="1"/>
                <c:pt idx="0">
                  <c:v>S0 - preserve actual state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dPt>
            <c:idx val="1"/>
            <c:marker>
              <c:symbol val="diamond"/>
              <c:size val="10"/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2-D918-4BAA-A733-31FD6F714285}"/>
              </c:ext>
            </c:extLst>
          </c:dPt>
          <c:xVal>
            <c:numRef>
              <c:f>Evaluation!$O$8:$Q$8</c:f>
              <c:numCache>
                <c:formatCode>#,##0</c:formatCode>
                <c:ptCount val="3"/>
                <c:pt idx="0">
                  <c:v>2.20491758200564E7</c:v>
                </c:pt>
                <c:pt idx="1">
                  <c:v>2.20491758200564E7</c:v>
                </c:pt>
                <c:pt idx="2">
                  <c:v>2.20491758200564E7</c:v>
                </c:pt>
              </c:numCache>
            </c:numRef>
          </c:xVal>
          <c:yVal>
            <c:numRef>
              <c:f>Evaluation!$L$8:$N$8</c:f>
              <c:numCache>
                <c:formatCode>#,##0</c:formatCode>
                <c:ptCount val="3"/>
                <c:pt idx="0">
                  <c:v>1.18272008350647E8</c:v>
                </c:pt>
                <c:pt idx="1">
                  <c:v>4.14074474030395E8</c:v>
                </c:pt>
                <c:pt idx="2">
                  <c:v>1.59191554915202E9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18-4BAA-A733-31FD6F714285}"/>
            </c:ext>
          </c:extLst>
        </c:ser>
        <c:ser>
          <c:idx val="1"/>
          <c:order val="1"/>
          <c:tx>
            <c:strRef>
              <c:f>Evaluation!$K$9</c:f>
              <c:strCache>
                <c:ptCount val="1"/>
                <c:pt idx="0">
                  <c:v>S1 - dykes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FF00"/>
              </a:solidFill>
            </c:spPr>
          </c:marker>
          <c:dPt>
            <c:idx val="0"/>
            <c:marker>
              <c:symbol val="diamond"/>
              <c:size val="8"/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7-D918-4BAA-A733-31FD6F714285}"/>
              </c:ext>
            </c:extLst>
          </c:dPt>
          <c:dPt>
            <c:idx val="1"/>
            <c:marker>
              <c:symbol val="diamond"/>
              <c:size val="14"/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6-D918-4BAA-A733-31FD6F714285}"/>
              </c:ext>
            </c:extLst>
          </c:dPt>
          <c:dPt>
            <c:idx val="2"/>
            <c:marker>
              <c:symbol val="diamond"/>
              <c:size val="8"/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D918-4BAA-A733-31FD6F714285}"/>
              </c:ext>
            </c:extLst>
          </c:dPt>
          <c:xVal>
            <c:numRef>
              <c:f>Evaluation!$O$9:$Q$9</c:f>
              <c:numCache>
                <c:formatCode>#,##0</c:formatCode>
                <c:ptCount val="3"/>
                <c:pt idx="0">
                  <c:v>1.32323763730085E8</c:v>
                </c:pt>
                <c:pt idx="1">
                  <c:v>1.32323763730085E8</c:v>
                </c:pt>
                <c:pt idx="2">
                  <c:v>1.32323763730085E8</c:v>
                </c:pt>
              </c:numCache>
            </c:numRef>
          </c:xVal>
          <c:yVal>
            <c:numRef>
              <c:f>Evaluation!$L$9:$N$9</c:f>
              <c:numCache>
                <c:formatCode>#,##0</c:formatCode>
                <c:ptCount val="3"/>
                <c:pt idx="0">
                  <c:v>6.25689846210205E7</c:v>
                </c:pt>
                <c:pt idx="1">
                  <c:v>2.09863268204835E8</c:v>
                </c:pt>
                <c:pt idx="2">
                  <c:v>1.24790127343924E9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918-4BAA-A733-31FD6F714285}"/>
            </c:ext>
          </c:extLst>
        </c:ser>
        <c:ser>
          <c:idx val="2"/>
          <c:order val="2"/>
          <c:tx>
            <c:strRef>
              <c:f>Evaluation!$K$10</c:f>
              <c:strCache>
                <c:ptCount val="1"/>
                <c:pt idx="0">
                  <c:v>S2 - dykes + retention basin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FF"/>
              </a:solidFill>
            </c:spPr>
          </c:marker>
          <c:dPt>
            <c:idx val="0"/>
            <c:marker>
              <c:symbol val="diamond"/>
              <c:size val="8"/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B-D918-4BAA-A733-31FD6F714285}"/>
              </c:ext>
            </c:extLst>
          </c:dPt>
          <c:dPt>
            <c:idx val="1"/>
            <c:marker>
              <c:symbol val="diamond"/>
              <c:size val="14"/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A-D918-4BAA-A733-31FD6F714285}"/>
              </c:ext>
            </c:extLst>
          </c:dPt>
          <c:dPt>
            <c:idx val="2"/>
            <c:marker>
              <c:symbol val="diamond"/>
              <c:size val="8"/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9-D918-4BAA-A733-31FD6F714285}"/>
              </c:ext>
            </c:extLst>
          </c:dPt>
          <c:xVal>
            <c:numRef>
              <c:f>Evaluation!$O$10:$Q$10</c:f>
              <c:numCache>
                <c:formatCode>#,##0</c:formatCode>
                <c:ptCount val="3"/>
                <c:pt idx="0">
                  <c:v>1.99175810431116E8</c:v>
                </c:pt>
                <c:pt idx="1">
                  <c:v>1.99175810431116E8</c:v>
                </c:pt>
                <c:pt idx="2">
                  <c:v>1.99175810431116E8</c:v>
                </c:pt>
              </c:numCache>
            </c:numRef>
          </c:xVal>
          <c:yVal>
            <c:numRef>
              <c:f>Evaluation!$L$10:$N$10</c:f>
              <c:numCache>
                <c:formatCode>#,##0</c:formatCode>
                <c:ptCount val="3"/>
                <c:pt idx="0">
                  <c:v>2.69091007080914E7</c:v>
                </c:pt>
                <c:pt idx="1">
                  <c:v>9.66933749514014E7</c:v>
                </c:pt>
                <c:pt idx="2">
                  <c:v>5.5755176085053E8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D918-4BAA-A733-31FD6F714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43845344"/>
        <c:axId val="-1258904160"/>
      </c:scatterChart>
      <c:valAx>
        <c:axId val="-1943845344"/>
        <c:scaling>
          <c:orientation val="minMax"/>
          <c:max val="1.7E9"/>
          <c:min val="0.0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400"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Cumulated Discounted Cost [€]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1258904160"/>
        <c:crosses val="autoZero"/>
        <c:crossBetween val="midCat"/>
        <c:majorUnit val="4.0E8"/>
        <c:minorUnit val="2.0E8"/>
      </c:valAx>
      <c:valAx>
        <c:axId val="-1258904160"/>
        <c:scaling>
          <c:orientation val="minMax"/>
          <c:max val="1.7E9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Cumulated Discounted Risk [€]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1943845344"/>
        <c:crosses val="autoZero"/>
        <c:crossBetween val="midCat"/>
      </c:valAx>
      <c:spPr>
        <a:ln>
          <a:solidFill>
            <a:srgbClr val="000000"/>
          </a:solidFill>
        </a:ln>
      </c:spPr>
    </c:plotArea>
    <c:legend>
      <c:legendPos val="r"/>
      <c:layout>
        <c:manualLayout>
          <c:xMode val="edge"/>
          <c:yMode val="edge"/>
          <c:x val="0.525343011811024"/>
          <c:y val="0.164005984660478"/>
          <c:w val="0.368564632545932"/>
          <c:h val="0.178357792824535"/>
        </c:manualLayout>
      </c:layout>
      <c:overlay val="0"/>
      <c:spPr>
        <a:solidFill>
          <a:srgbClr val="FFFFFF"/>
        </a:solidFill>
        <a:ln>
          <a:solidFill>
            <a:srgbClr val="000000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0"/>
    <c:dispBlanksAs val="gap"/>
    <c:showDLblsOverMax val="0"/>
  </c:chart>
  <c:spPr>
    <a:solidFill>
      <a:srgbClr val="F2F7FC"/>
    </a:solidFill>
  </c:spPr>
  <c:printSettings>
    <c:headerFooter/>
    <c:pageMargins b="0.787401575" l="0.7" r="0.7" t="0.7874015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>
                <a:latin typeface="Arial"/>
                <a:ea typeface="Arial"/>
                <a:cs typeface="Arial"/>
              </a:defRPr>
            </a:pPr>
            <a:r>
              <a:rPr lang="de-DE"/>
              <a:t>Cost-Benefit Analysis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0627083333333334"/>
          <c:y val="0.0996108949416342"/>
          <c:w val="0.937291666666667"/>
          <c:h val="0.82230869001297"/>
        </c:manualLayout>
      </c:layout>
      <c:scatterChart>
        <c:scatterStyle val="lineMarker"/>
        <c:varyColors val="0"/>
        <c:ser>
          <c:idx val="0"/>
          <c:order val="0"/>
          <c:tx>
            <c:strRef>
              <c:f>Evaluation!$K$8</c:f>
              <c:strCache>
                <c:ptCount val="1"/>
                <c:pt idx="0">
                  <c:v>S0 - preserve actual state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15"/>
            <c:spPr>
              <a:solidFill>
                <a:srgbClr val="FF0000"/>
              </a:solidFill>
            </c:spPr>
          </c:marker>
          <c:errBars>
            <c:errDir val="y"/>
            <c:errBarType val="both"/>
            <c:errValType val="cust"/>
            <c:noEndCap val="0"/>
            <c:plus>
              <c:numRef>
                <c:f>Evaluation!$V$8</c:f>
                <c:numCache>
                  <c:formatCode>General</c:formatCode>
                  <c:ptCount val="1"/>
                  <c:pt idx="0">
                    <c:v>1.17784107512163E9</c:v>
                  </c:pt>
                </c:numCache>
              </c:numRef>
            </c:plus>
            <c:minus>
              <c:numRef>
                <c:f>Evaluation!$U$8</c:f>
                <c:numCache>
                  <c:formatCode>General</c:formatCode>
                  <c:ptCount val="1"/>
                  <c:pt idx="0">
                    <c:v>2.95802465679748E8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Evaluation!$O$8</c:f>
              <c:numCache>
                <c:formatCode>#,##0</c:formatCode>
                <c:ptCount val="1"/>
                <c:pt idx="0">
                  <c:v>2.20491758200564E7</c:v>
                </c:pt>
              </c:numCache>
            </c:numRef>
          </c:xVal>
          <c:yVal>
            <c:numRef>
              <c:f>Evaluation!$M$8</c:f>
              <c:numCache>
                <c:formatCode>#,##0</c:formatCode>
                <c:ptCount val="1"/>
                <c:pt idx="0">
                  <c:v>4.14074474030395E8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18-4BAA-A733-31FD6F714285}"/>
            </c:ext>
          </c:extLst>
        </c:ser>
        <c:ser>
          <c:idx val="1"/>
          <c:order val="1"/>
          <c:tx>
            <c:strRef>
              <c:f>Evaluation!$K$9</c:f>
              <c:strCache>
                <c:ptCount val="1"/>
                <c:pt idx="0">
                  <c:v>S1 - dykes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15"/>
            <c:spPr>
              <a:solidFill>
                <a:srgbClr val="00FF00"/>
              </a:solidFill>
            </c:spPr>
          </c:marker>
          <c:dPt>
            <c:idx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7-D918-4BAA-A733-31FD6F714285}"/>
              </c:ext>
            </c:extLst>
          </c:dPt>
          <c:dPt>
            <c:idx val="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6-D918-4BAA-A733-31FD6F714285}"/>
              </c:ext>
            </c:extLst>
          </c:dPt>
          <c:dPt>
            <c:idx val="2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D918-4BAA-A733-31FD6F714285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Evaluation!$V$9</c:f>
                <c:numCache>
                  <c:formatCode>General</c:formatCode>
                  <c:ptCount val="1"/>
                  <c:pt idx="0">
                    <c:v>1.0380380052344E9</c:v>
                  </c:pt>
                </c:numCache>
              </c:numRef>
            </c:plus>
            <c:minus>
              <c:numRef>
                <c:f>Evaluation!$U$9</c:f>
                <c:numCache>
                  <c:formatCode>General</c:formatCode>
                  <c:ptCount val="1"/>
                  <c:pt idx="0">
                    <c:v>1.47294283583815E8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Evaluation!$O$9</c:f>
              <c:numCache>
                <c:formatCode>#,##0</c:formatCode>
                <c:ptCount val="1"/>
                <c:pt idx="0">
                  <c:v>1.32323763730085E8</c:v>
                </c:pt>
              </c:numCache>
            </c:numRef>
          </c:xVal>
          <c:yVal>
            <c:numRef>
              <c:f>Evaluation!$M$9</c:f>
              <c:numCache>
                <c:formatCode>#,##0</c:formatCode>
                <c:ptCount val="1"/>
                <c:pt idx="0">
                  <c:v>2.09863268204835E8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918-4BAA-A733-31FD6F714285}"/>
            </c:ext>
          </c:extLst>
        </c:ser>
        <c:ser>
          <c:idx val="2"/>
          <c:order val="2"/>
          <c:tx>
            <c:strRef>
              <c:f>Evaluation!$K$10</c:f>
              <c:strCache>
                <c:ptCount val="1"/>
                <c:pt idx="0">
                  <c:v>S2 - dykes + retention basin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15"/>
            <c:spPr>
              <a:solidFill>
                <a:srgbClr val="0000FF"/>
              </a:solidFill>
            </c:spPr>
          </c:marker>
          <c:dPt>
            <c:idx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B-D918-4BAA-A733-31FD6F714285}"/>
              </c:ext>
            </c:extLst>
          </c:dPt>
          <c:dPt>
            <c:idx val="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A-D918-4BAA-A733-31FD6F714285}"/>
              </c:ext>
            </c:extLst>
          </c:dPt>
          <c:dPt>
            <c:idx val="2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9-D918-4BAA-A733-31FD6F714285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Evaluation!$V$10</c:f>
                <c:numCache>
                  <c:formatCode>General</c:formatCode>
                  <c:ptCount val="1"/>
                  <c:pt idx="0">
                    <c:v>4.60858385899128E8</c:v>
                  </c:pt>
                </c:numCache>
              </c:numRef>
            </c:plus>
            <c:minus>
              <c:numRef>
                <c:f>Evaluation!$U$10</c:f>
                <c:numCache>
                  <c:formatCode>General</c:formatCode>
                  <c:ptCount val="1"/>
                  <c:pt idx="0">
                    <c:v>6.978427424331E7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Evaluation!$O$10</c:f>
              <c:numCache>
                <c:formatCode>#,##0</c:formatCode>
                <c:ptCount val="1"/>
                <c:pt idx="0">
                  <c:v>1.99175810431116E8</c:v>
                </c:pt>
              </c:numCache>
            </c:numRef>
          </c:xVal>
          <c:yVal>
            <c:numRef>
              <c:f>Evaluation!$M$10</c:f>
              <c:numCache>
                <c:formatCode>#,##0</c:formatCode>
                <c:ptCount val="1"/>
                <c:pt idx="0">
                  <c:v>9.66933749514014E7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D918-4BAA-A733-31FD6F714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99222112"/>
        <c:axId val="-1257768480"/>
      </c:scatterChart>
      <c:valAx>
        <c:axId val="-1899222112"/>
        <c:scaling>
          <c:orientation val="minMax"/>
          <c:max val="1.7E9"/>
          <c:min val="0.0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400"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Cumulated Discounted Cost [€]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1257768480"/>
        <c:crosses val="autoZero"/>
        <c:crossBetween val="midCat"/>
        <c:majorUnit val="4.0E8"/>
        <c:minorUnit val="2.0E8"/>
      </c:valAx>
      <c:valAx>
        <c:axId val="-1257768480"/>
        <c:scaling>
          <c:orientation val="minMax"/>
          <c:max val="1.7E9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Cumulated Discounted Risk [€]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1899222112"/>
        <c:crosses val="autoZero"/>
        <c:crossBetween val="midCat"/>
      </c:valAx>
      <c:spPr>
        <a:ln>
          <a:solidFill>
            <a:srgbClr val="000000"/>
          </a:solidFill>
        </a:ln>
      </c:spPr>
    </c:plotArea>
    <c:legend>
      <c:legendPos val="r"/>
      <c:layout>
        <c:manualLayout>
          <c:xMode val="edge"/>
          <c:yMode val="edge"/>
          <c:x val="0.550855523469589"/>
          <c:y val="0.152933329700569"/>
          <c:w val="0.337410794037989"/>
          <c:h val="0.193158052475275"/>
        </c:manualLayout>
      </c:layout>
      <c:overlay val="0"/>
      <c:spPr>
        <a:solidFill>
          <a:srgbClr val="FFFFFF"/>
        </a:solidFill>
        <a:ln>
          <a:solidFill>
            <a:srgbClr val="000000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0"/>
    <c:dispBlanksAs val="gap"/>
    <c:showDLblsOverMax val="0"/>
  </c:chart>
  <c:spPr>
    <a:solidFill>
      <a:srgbClr val="F2F7FC"/>
    </a:solidFill>
  </c:spPr>
  <c:printSettings>
    <c:headerFooter/>
    <c:pageMargins b="0.787401575" l="0.7" r="0.7" t="0.7874015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image" Target="../media/image2.png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image" Target="../media/image2.png"/><Relationship Id="rId3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10</xdr:row>
      <xdr:rowOff>139084</xdr:rowOff>
    </xdr:from>
    <xdr:to>
      <xdr:col>14</xdr:col>
      <xdr:colOff>178923</xdr:colOff>
      <xdr:row>21</xdr:row>
      <xdr:rowOff>76860</xdr:rowOff>
    </xdr:to>
    <xdr:pic>
      <xdr:nvPicPr>
        <xdr:cNvPr id="12" name="Grafik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7325" y="2710834"/>
          <a:ext cx="7284573" cy="2119001"/>
        </a:xfrm>
        <a:prstGeom prst="rect">
          <a:avLst/>
        </a:prstGeom>
      </xdr:spPr>
    </xdr:pic>
    <xdr:clientData/>
  </xdr:twoCellAnchor>
  <xdr:twoCellAnchor editAs="oneCell">
    <xdr:from>
      <xdr:col>6</xdr:col>
      <xdr:colOff>102723</xdr:colOff>
      <xdr:row>0</xdr:row>
      <xdr:rowOff>152400</xdr:rowOff>
    </xdr:from>
    <xdr:to>
      <xdr:col>9</xdr:col>
      <xdr:colOff>331323</xdr:colOff>
      <xdr:row>2</xdr:row>
      <xdr:rowOff>82076</xdr:rowOff>
    </xdr:to>
    <xdr:pic>
      <xdr:nvPicPr>
        <xdr:cNvPr id="13" name="Grafik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94498" y="152400"/>
          <a:ext cx="2400300" cy="5869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0</xdr:row>
      <xdr:rowOff>209550</xdr:rowOff>
    </xdr:from>
    <xdr:to>
      <xdr:col>18</xdr:col>
      <xdr:colOff>1181100</xdr:colOff>
      <xdr:row>2</xdr:row>
      <xdr:rowOff>244001</xdr:rowOff>
    </xdr:to>
    <xdr:pic>
      <xdr:nvPicPr>
        <xdr:cNvPr id="2" name="Grafik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26025" y="209550"/>
          <a:ext cx="2390775" cy="6916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4</xdr:row>
      <xdr:rowOff>142875</xdr:rowOff>
    </xdr:from>
    <xdr:to>
      <xdr:col>10</xdr:col>
      <xdr:colOff>133350</xdr:colOff>
      <xdr:row>22</xdr:row>
      <xdr:rowOff>142875</xdr:rowOff>
    </xdr:to>
    <xdr:graphicFrame macro="">
      <xdr:nvGraphicFramePr>
        <xdr:cNvPr id="2" name="1_AnnualRiskCurv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4</xdr:row>
      <xdr:rowOff>152400</xdr:rowOff>
    </xdr:from>
    <xdr:to>
      <xdr:col>19</xdr:col>
      <xdr:colOff>342900</xdr:colOff>
      <xdr:row>22</xdr:row>
      <xdr:rowOff>152400</xdr:rowOff>
    </xdr:to>
    <xdr:graphicFrame macro="">
      <xdr:nvGraphicFramePr>
        <xdr:cNvPr id="3" name="2_AnnualRiskCurv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590550</xdr:colOff>
      <xdr:row>23</xdr:row>
      <xdr:rowOff>57150</xdr:rowOff>
    </xdr:from>
    <xdr:to>
      <xdr:col>14</xdr:col>
      <xdr:colOff>590550</xdr:colOff>
      <xdr:row>41</xdr:row>
      <xdr:rowOff>57150</xdr:rowOff>
    </xdr:to>
    <xdr:graphicFrame macro="">
      <xdr:nvGraphicFramePr>
        <xdr:cNvPr id="4" name="3_AnnualRiskCurv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190500</xdr:colOff>
      <xdr:row>0</xdr:row>
      <xdr:rowOff>123825</xdr:rowOff>
    </xdr:from>
    <xdr:to>
      <xdr:col>18</xdr:col>
      <xdr:colOff>409575</xdr:colOff>
      <xdr:row>2</xdr:row>
      <xdr:rowOff>158276</xdr:rowOff>
    </xdr:to>
    <xdr:pic>
      <xdr:nvPicPr>
        <xdr:cNvPr id="5" name="Grafik 2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6100" y="123825"/>
          <a:ext cx="2390775" cy="6916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47625</xdr:colOff>
      <xdr:row>0</xdr:row>
      <xdr:rowOff>120650</xdr:rowOff>
    </xdr:from>
    <xdr:to>
      <xdr:col>20</xdr:col>
      <xdr:colOff>9525</xdr:colOff>
      <xdr:row>2</xdr:row>
      <xdr:rowOff>50326</xdr:rowOff>
    </xdr:to>
    <xdr:pic>
      <xdr:nvPicPr>
        <xdr:cNvPr id="2" name="Grafik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89325" y="120650"/>
          <a:ext cx="2857500" cy="691676"/>
        </a:xfrm>
        <a:prstGeom prst="rect">
          <a:avLst/>
        </a:prstGeom>
      </xdr:spPr>
    </xdr:pic>
    <xdr:clientData/>
  </xdr:twoCellAnchor>
  <xdr:twoCellAnchor>
    <xdr:from>
      <xdr:col>0</xdr:col>
      <xdr:colOff>352425</xdr:colOff>
      <xdr:row>19</xdr:row>
      <xdr:rowOff>133350</xdr:rowOff>
    </xdr:from>
    <xdr:to>
      <xdr:col>19</xdr:col>
      <xdr:colOff>600075</xdr:colOff>
      <xdr:row>37</xdr:row>
      <xdr:rowOff>133350</xdr:rowOff>
    </xdr:to>
    <xdr:graphicFrame macro="">
      <xdr:nvGraphicFramePr>
        <xdr:cNvPr id="4" name="DiscountedRisk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352425</xdr:colOff>
      <xdr:row>3</xdr:row>
      <xdr:rowOff>295275</xdr:rowOff>
    </xdr:from>
    <xdr:to>
      <xdr:col>19</xdr:col>
      <xdr:colOff>600075</xdr:colOff>
      <xdr:row>18</xdr:row>
      <xdr:rowOff>133350</xdr:rowOff>
    </xdr:to>
    <xdr:graphicFrame macro="">
      <xdr:nvGraphicFramePr>
        <xdr:cNvPr id="5" name="undiscountedRisk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577850</xdr:colOff>
      <xdr:row>0</xdr:row>
      <xdr:rowOff>57150</xdr:rowOff>
    </xdr:from>
    <xdr:to>
      <xdr:col>18</xdr:col>
      <xdr:colOff>793750</xdr:colOff>
      <xdr:row>1</xdr:row>
      <xdr:rowOff>367826</xdr:rowOff>
    </xdr:to>
    <xdr:pic>
      <xdr:nvPicPr>
        <xdr:cNvPr id="2" name="Grafik 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87650" y="57150"/>
          <a:ext cx="2743200" cy="691676"/>
        </a:xfrm>
        <a:prstGeom prst="rect">
          <a:avLst/>
        </a:prstGeom>
      </xdr:spPr>
    </xdr:pic>
    <xdr:clientData/>
  </xdr:twoCellAnchor>
  <xdr:twoCellAnchor>
    <xdr:from>
      <xdr:col>1</xdr:col>
      <xdr:colOff>28575</xdr:colOff>
      <xdr:row>3</xdr:row>
      <xdr:rowOff>285750</xdr:rowOff>
    </xdr:from>
    <xdr:to>
      <xdr:col>19</xdr:col>
      <xdr:colOff>28575</xdr:colOff>
      <xdr:row>20</xdr:row>
      <xdr:rowOff>95250</xdr:rowOff>
    </xdr:to>
    <xdr:graphicFrame macro="">
      <xdr:nvGraphicFramePr>
        <xdr:cNvPr id="3" name="Cost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28575</xdr:colOff>
      <xdr:row>22</xdr:row>
      <xdr:rowOff>95250</xdr:rowOff>
    </xdr:from>
    <xdr:to>
      <xdr:col>19</xdr:col>
      <xdr:colOff>28575</xdr:colOff>
      <xdr:row>42</xdr:row>
      <xdr:rowOff>95250</xdr:rowOff>
    </xdr:to>
    <xdr:graphicFrame macro="">
      <xdr:nvGraphicFramePr>
        <xdr:cNvPr id="4" name="DiscountedCost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288925</xdr:colOff>
      <xdr:row>32</xdr:row>
      <xdr:rowOff>88900</xdr:rowOff>
    </xdr:from>
    <xdr:to>
      <xdr:col>8</xdr:col>
      <xdr:colOff>669925</xdr:colOff>
      <xdr:row>58</xdr:row>
      <xdr:rowOff>98425</xdr:rowOff>
    </xdr:to>
    <xdr:graphicFrame macro="">
      <xdr:nvGraphicFramePr>
        <xdr:cNvPr id="2" name="CostBenefitAnalysi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361950</xdr:colOff>
      <xdr:row>0</xdr:row>
      <xdr:rowOff>177800</xdr:rowOff>
    </xdr:from>
    <xdr:to>
      <xdr:col>22</xdr:col>
      <xdr:colOff>131839</xdr:colOff>
      <xdr:row>2</xdr:row>
      <xdr:rowOff>282575</xdr:rowOff>
    </xdr:to>
    <xdr:pic>
      <xdr:nvPicPr>
        <xdr:cNvPr id="3" name="Grafik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24150" y="177800"/>
          <a:ext cx="3198889" cy="752475"/>
        </a:xfrm>
        <a:prstGeom prst="rect">
          <a:avLst/>
        </a:prstGeom>
      </xdr:spPr>
    </xdr:pic>
    <xdr:clientData/>
  </xdr:twoCellAnchor>
  <xdr:twoCellAnchor>
    <xdr:from>
      <xdr:col>0</xdr:col>
      <xdr:colOff>228600</xdr:colOff>
      <xdr:row>5</xdr:row>
      <xdr:rowOff>215900</xdr:rowOff>
    </xdr:from>
    <xdr:to>
      <xdr:col>8</xdr:col>
      <xdr:colOff>631825</xdr:colOff>
      <xdr:row>29</xdr:row>
      <xdr:rowOff>142875</xdr:rowOff>
    </xdr:to>
    <xdr:graphicFrame macro="">
      <xdr:nvGraphicFramePr>
        <xdr:cNvPr id="5" name="CostBenefitAnalysi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D29" sqref="D29"/>
    </sheetView>
  </sheetViews>
  <sheetFormatPr baseColWidth="10" defaultColWidth="10.83203125" defaultRowHeight="15" x14ac:dyDescent="0.2"/>
  <cols>
    <col min="1" max="1" width="5.6640625" style="8" customWidth="1"/>
    <col min="2" max="2" width="25" style="8" customWidth="1"/>
    <col min="3" max="3" width="6.6640625" style="8" customWidth="1"/>
    <col min="4" max="4" width="102.83203125" style="8" customWidth="1"/>
    <col min="5" max="16384" width="10.83203125" style="8"/>
  </cols>
  <sheetData>
    <row r="1" spans="1:9" s="2" customFormat="1" ht="24" x14ac:dyDescent="0.2">
      <c r="A1" s="1"/>
    </row>
    <row r="2" spans="1:9" s="2" customFormat="1" ht="29" x14ac:dyDescent="0.35">
      <c r="A2" s="1"/>
      <c r="B2" s="3" t="s">
        <v>0</v>
      </c>
      <c r="I2" s="4"/>
    </row>
    <row r="3" spans="1:9" s="6" customFormat="1" ht="25" thickBot="1" x14ac:dyDescent="0.25">
      <c r="A3" s="5"/>
    </row>
    <row r="4" spans="1:9" s="2" customFormat="1" ht="25" thickTop="1" x14ac:dyDescent="0.2">
      <c r="A4" s="1"/>
    </row>
    <row r="5" spans="1:9" s="2" customFormat="1" ht="24" x14ac:dyDescent="0.2">
      <c r="A5" s="1"/>
      <c r="B5" s="7"/>
      <c r="C5" s="7"/>
      <c r="D5" s="7"/>
    </row>
    <row r="7" spans="1:9" ht="19" x14ac:dyDescent="0.25">
      <c r="B7" s="9" t="s">
        <v>0</v>
      </c>
      <c r="H7" s="10"/>
    </row>
    <row r="9" spans="1:9" ht="16" x14ac:dyDescent="0.2">
      <c r="B9" s="11" t="s">
        <v>1</v>
      </c>
      <c r="D9" s="12" t="s">
        <v>62</v>
      </c>
    </row>
    <row r="11" spans="1:9" ht="16" x14ac:dyDescent="0.2">
      <c r="B11" s="11" t="s">
        <v>2</v>
      </c>
      <c r="D11" s="12" t="s">
        <v>38</v>
      </c>
    </row>
    <row r="13" spans="1:9" ht="16" x14ac:dyDescent="0.2">
      <c r="B13" s="11" t="s">
        <v>3</v>
      </c>
      <c r="D13" s="12" t="s">
        <v>39</v>
      </c>
    </row>
    <row r="15" spans="1:9" ht="16" x14ac:dyDescent="0.2">
      <c r="B15" s="11" t="s">
        <v>4</v>
      </c>
      <c r="D15" s="13" t="s">
        <v>40</v>
      </c>
    </row>
    <row r="18" spans="2:4" ht="19" x14ac:dyDescent="0.25">
      <c r="B18" s="9" t="s">
        <v>5</v>
      </c>
    </row>
    <row r="20" spans="2:4" ht="16" x14ac:dyDescent="0.2">
      <c r="B20" s="11" t="s">
        <v>6</v>
      </c>
      <c r="D20" s="14">
        <v>100</v>
      </c>
    </row>
    <row r="21" spans="2:4" x14ac:dyDescent="0.2">
      <c r="D21" s="15"/>
    </row>
    <row r="22" spans="2:4" ht="16" x14ac:dyDescent="0.2">
      <c r="B22" s="11" t="s">
        <v>7</v>
      </c>
      <c r="D22" s="16">
        <v>0.02</v>
      </c>
    </row>
    <row r="24" spans="2:4" ht="16" x14ac:dyDescent="0.2">
      <c r="B24" s="11" t="s">
        <v>8</v>
      </c>
      <c r="D24" s="12" t="s">
        <v>9</v>
      </c>
    </row>
    <row r="26" spans="2:4" ht="16" x14ac:dyDescent="0.2">
      <c r="B26" s="11" t="s">
        <v>10</v>
      </c>
      <c r="D26" s="12" t="s">
        <v>11</v>
      </c>
    </row>
    <row r="28" spans="2:4" ht="16" x14ac:dyDescent="0.2">
      <c r="B28" s="11" t="s">
        <v>63</v>
      </c>
      <c r="D28" s="149">
        <v>3.0000000000000001E-3</v>
      </c>
    </row>
    <row r="29" spans="2:4" ht="16" thickBot="1" x14ac:dyDescent="0.25"/>
    <row r="30" spans="2:4" s="17" customFormat="1" ht="16" thickTop="1" x14ac:dyDescent="0.2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6"/>
  <sheetViews>
    <sheetView workbookViewId="0">
      <selection activeCell="B8" sqref="B8:B26"/>
    </sheetView>
  </sheetViews>
  <sheetFormatPr baseColWidth="10" defaultColWidth="10.83203125" defaultRowHeight="15" x14ac:dyDescent="0.2"/>
  <cols>
    <col min="1" max="1" width="5.6640625" style="8" customWidth="1"/>
    <col min="2" max="2" width="29.5" style="8" customWidth="1"/>
    <col min="3" max="3" width="19.5" style="8" customWidth="1"/>
    <col min="4" max="4" width="14.33203125" style="8" customWidth="1"/>
    <col min="5" max="5" width="15" style="8" customWidth="1"/>
    <col min="6" max="6" width="23.33203125" style="8" customWidth="1"/>
    <col min="7" max="7" width="19.5" style="8" customWidth="1"/>
    <col min="8" max="9" width="12.83203125" style="19" customWidth="1"/>
    <col min="10" max="10" width="14.1640625" style="19" customWidth="1"/>
    <col min="11" max="12" width="12.83203125" style="8" customWidth="1"/>
    <col min="13" max="16" width="13.83203125" style="8" customWidth="1"/>
    <col min="17" max="19" width="18.1640625" style="8" customWidth="1"/>
    <col min="20" max="16384" width="10.83203125" style="8"/>
  </cols>
  <sheetData>
    <row r="1" spans="1:32" s="2" customFormat="1" ht="24" x14ac:dyDescent="0.2">
      <c r="A1" s="1"/>
    </row>
    <row r="2" spans="1:32" s="2" customFormat="1" ht="29" x14ac:dyDescent="0.35">
      <c r="A2" s="1"/>
      <c r="B2" s="3" t="s">
        <v>12</v>
      </c>
      <c r="M2" s="4"/>
      <c r="N2" s="4"/>
      <c r="O2" s="4"/>
      <c r="P2" s="4"/>
    </row>
    <row r="3" spans="1:32" s="6" customFormat="1" ht="25" thickBot="1" x14ac:dyDescent="0.25">
      <c r="A3" s="5"/>
    </row>
    <row r="4" spans="1:32" ht="25" thickTop="1" x14ac:dyDescent="0.3">
      <c r="B4" s="18"/>
      <c r="C4" s="18"/>
    </row>
    <row r="5" spans="1:32" ht="25" thickBot="1" x14ac:dyDescent="0.35"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</row>
    <row r="6" spans="1:32" ht="52.5" customHeight="1" thickBot="1" x14ac:dyDescent="0.25">
      <c r="B6" s="95" t="s">
        <v>13</v>
      </c>
      <c r="C6" s="199" t="s">
        <v>14</v>
      </c>
      <c r="D6" s="200"/>
      <c r="E6" s="201"/>
      <c r="F6" s="186" t="s">
        <v>15</v>
      </c>
      <c r="G6" s="188"/>
      <c r="H6" s="197" t="s">
        <v>16</v>
      </c>
      <c r="I6" s="198"/>
      <c r="J6" s="202"/>
      <c r="K6" s="197" t="s">
        <v>17</v>
      </c>
      <c r="L6" s="198"/>
      <c r="M6" s="198"/>
      <c r="N6" s="189" t="s">
        <v>46</v>
      </c>
      <c r="O6" s="190"/>
      <c r="P6" s="191"/>
      <c r="Q6" s="186" t="s">
        <v>18</v>
      </c>
      <c r="R6" s="187"/>
      <c r="S6" s="188"/>
    </row>
    <row r="7" spans="1:32" ht="49" thickBot="1" x14ac:dyDescent="0.25">
      <c r="B7" s="96" t="s">
        <v>19</v>
      </c>
      <c r="C7" s="22" t="s">
        <v>20</v>
      </c>
      <c r="D7" s="23" t="s">
        <v>21</v>
      </c>
      <c r="E7" s="24" t="s">
        <v>22</v>
      </c>
      <c r="F7" s="21" t="s">
        <v>20</v>
      </c>
      <c r="G7" s="24" t="s">
        <v>23</v>
      </c>
      <c r="H7" s="25" t="s">
        <v>24</v>
      </c>
      <c r="I7" s="26" t="s">
        <v>25</v>
      </c>
      <c r="J7" s="27" t="s">
        <v>26</v>
      </c>
      <c r="K7" s="25" t="s">
        <v>24</v>
      </c>
      <c r="L7" s="26" t="s">
        <v>25</v>
      </c>
      <c r="M7" s="27" t="s">
        <v>26</v>
      </c>
      <c r="N7" s="113" t="s">
        <v>24</v>
      </c>
      <c r="O7" s="114" t="s">
        <v>25</v>
      </c>
      <c r="P7" s="115" t="s">
        <v>26</v>
      </c>
      <c r="Q7" s="25" t="s">
        <v>24</v>
      </c>
      <c r="R7" s="26" t="s">
        <v>25</v>
      </c>
      <c r="S7" s="27" t="s">
        <v>26</v>
      </c>
    </row>
    <row r="8" spans="1:32" ht="16" x14ac:dyDescent="0.2">
      <c r="B8" s="180" t="s">
        <v>41</v>
      </c>
      <c r="C8" s="28" t="s">
        <v>28</v>
      </c>
      <c r="D8" s="29">
        <v>13</v>
      </c>
      <c r="E8" s="100">
        <f>1/D8</f>
        <v>7.6923076923076927E-2</v>
      </c>
      <c r="F8" s="28"/>
      <c r="G8" s="103"/>
      <c r="H8" s="33">
        <v>0</v>
      </c>
      <c r="I8" s="34">
        <v>0</v>
      </c>
      <c r="J8" s="35">
        <v>0</v>
      </c>
      <c r="K8" s="34">
        <f>H8</f>
        <v>0</v>
      </c>
      <c r="L8" s="34">
        <f t="shared" ref="L8:L26" si="0">I8</f>
        <v>0</v>
      </c>
      <c r="M8" s="116">
        <f t="shared" ref="M8:M26" si="1">J8</f>
        <v>0</v>
      </c>
      <c r="N8" s="119">
        <f t="shared" ref="N8:O12" si="2">($E8-$E9)*(K8+K9)/2</f>
        <v>0</v>
      </c>
      <c r="O8" s="107">
        <f t="shared" si="2"/>
        <v>0</v>
      </c>
      <c r="P8" s="120">
        <f>($E8-$E9)*(M8+M9)/2</f>
        <v>3239519.230769231</v>
      </c>
      <c r="Q8" s="36">
        <f>SUM(N8:N15)</f>
        <v>2470786.8330000001</v>
      </c>
      <c r="R8" s="37">
        <f>SUM(O8:O15)</f>
        <v>8650311.875</v>
      </c>
      <c r="S8" s="38">
        <f>SUM(P8:P15)</f>
        <v>33256254.230769232</v>
      </c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</row>
    <row r="9" spans="1:32" ht="16" x14ac:dyDescent="0.2">
      <c r="B9" s="181" t="s">
        <v>41</v>
      </c>
      <c r="C9" s="40" t="s">
        <v>29</v>
      </c>
      <c r="D9" s="41">
        <v>20</v>
      </c>
      <c r="E9" s="101">
        <f t="shared" ref="E9:E26" si="3">1/D9</f>
        <v>0.05</v>
      </c>
      <c r="F9" s="40"/>
      <c r="G9" s="104"/>
      <c r="H9" s="45">
        <v>0</v>
      </c>
      <c r="I9" s="46">
        <v>0</v>
      </c>
      <c r="J9" s="47">
        <v>240650000</v>
      </c>
      <c r="K9" s="46">
        <f t="shared" ref="K9:K26" si="4">H9</f>
        <v>0</v>
      </c>
      <c r="L9" s="46">
        <f t="shared" si="0"/>
        <v>0</v>
      </c>
      <c r="M9" s="117">
        <f t="shared" si="1"/>
        <v>240650000</v>
      </c>
      <c r="N9" s="121">
        <f t="shared" si="2"/>
        <v>0</v>
      </c>
      <c r="O9" s="108">
        <f t="shared" si="2"/>
        <v>0</v>
      </c>
      <c r="P9" s="122">
        <f>($E9-$E10)*(M9+M10)/2</f>
        <v>7711625</v>
      </c>
      <c r="Q9" s="48"/>
      <c r="R9" s="49"/>
      <c r="S9" s="50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</row>
    <row r="10" spans="1:32" ht="16" x14ac:dyDescent="0.2">
      <c r="B10" s="181" t="s">
        <v>41</v>
      </c>
      <c r="C10" s="40" t="s">
        <v>30</v>
      </c>
      <c r="D10" s="41">
        <v>40</v>
      </c>
      <c r="E10" s="101">
        <f t="shared" si="3"/>
        <v>2.5000000000000001E-2</v>
      </c>
      <c r="F10" s="40"/>
      <c r="G10" s="104"/>
      <c r="H10" s="45">
        <v>0</v>
      </c>
      <c r="I10" s="46">
        <v>0</v>
      </c>
      <c r="J10" s="47">
        <v>376280000</v>
      </c>
      <c r="K10" s="46">
        <f t="shared" si="4"/>
        <v>0</v>
      </c>
      <c r="L10" s="46">
        <f t="shared" si="0"/>
        <v>0</v>
      </c>
      <c r="M10" s="117">
        <f t="shared" si="1"/>
        <v>376280000</v>
      </c>
      <c r="N10" s="121">
        <f t="shared" si="2"/>
        <v>0</v>
      </c>
      <c r="O10" s="108">
        <f t="shared" si="2"/>
        <v>468359.37500000012</v>
      </c>
      <c r="P10" s="122">
        <f>($E10-$E11)*(M10+M11)/2</f>
        <v>2047075.0000000005</v>
      </c>
      <c r="Q10" s="48"/>
      <c r="R10" s="49"/>
      <c r="S10" s="50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</row>
    <row r="11" spans="1:32" ht="16" x14ac:dyDescent="0.2">
      <c r="B11" s="181" t="s">
        <v>41</v>
      </c>
      <c r="C11" s="40" t="s">
        <v>31</v>
      </c>
      <c r="D11" s="41">
        <v>50</v>
      </c>
      <c r="E11" s="101">
        <f t="shared" si="3"/>
        <v>0.02</v>
      </c>
      <c r="F11" s="40"/>
      <c r="G11" s="104"/>
      <c r="H11" s="45">
        <v>0</v>
      </c>
      <c r="I11" s="46">
        <v>187343750</v>
      </c>
      <c r="J11" s="47">
        <v>442550000</v>
      </c>
      <c r="K11" s="46">
        <f t="shared" si="4"/>
        <v>0</v>
      </c>
      <c r="L11" s="46">
        <f t="shared" si="0"/>
        <v>187343750</v>
      </c>
      <c r="M11" s="117">
        <f t="shared" si="1"/>
        <v>442550000</v>
      </c>
      <c r="N11" s="121">
        <f t="shared" si="2"/>
        <v>0</v>
      </c>
      <c r="O11" s="108">
        <f t="shared" si="2"/>
        <v>2589718.75</v>
      </c>
      <c r="P11" s="122">
        <f>($E11-$E12)*(M11+M12)/2</f>
        <v>6345600</v>
      </c>
      <c r="Q11" s="48"/>
      <c r="R11" s="49"/>
      <c r="S11" s="50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</row>
    <row r="12" spans="1:32" ht="16" x14ac:dyDescent="0.2">
      <c r="B12" s="181" t="s">
        <v>41</v>
      </c>
      <c r="C12" s="40" t="s">
        <v>32</v>
      </c>
      <c r="D12" s="41">
        <v>100</v>
      </c>
      <c r="E12" s="101">
        <f t="shared" si="3"/>
        <v>0.01</v>
      </c>
      <c r="F12" s="40"/>
      <c r="G12" s="104"/>
      <c r="H12" s="45">
        <v>0</v>
      </c>
      <c r="I12" s="46">
        <v>330600000</v>
      </c>
      <c r="J12" s="47">
        <v>826570000</v>
      </c>
      <c r="K12" s="46">
        <f t="shared" si="4"/>
        <v>0</v>
      </c>
      <c r="L12" s="46">
        <f t="shared" si="0"/>
        <v>330600000</v>
      </c>
      <c r="M12" s="117">
        <f t="shared" si="1"/>
        <v>826570000</v>
      </c>
      <c r="N12" s="121">
        <f t="shared" si="2"/>
        <v>744447.5</v>
      </c>
      <c r="O12" s="108">
        <f t="shared" si="2"/>
        <v>2116962.5</v>
      </c>
      <c r="P12" s="122">
        <f>($E12-$E13)*(M12+M13)/2</f>
        <v>5696962.5</v>
      </c>
      <c r="Q12" s="48"/>
      <c r="R12" s="49"/>
      <c r="S12" s="50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</row>
    <row r="13" spans="1:32" ht="16" x14ac:dyDescent="0.2">
      <c r="B13" s="205" t="s">
        <v>41</v>
      </c>
      <c r="C13" s="207" t="s">
        <v>33</v>
      </c>
      <c r="D13" s="209">
        <v>200</v>
      </c>
      <c r="E13" s="211">
        <f t="shared" si="3"/>
        <v>5.0000000000000001E-3</v>
      </c>
      <c r="F13" s="40" t="s">
        <v>44</v>
      </c>
      <c r="G13" s="104">
        <v>0.7</v>
      </c>
      <c r="H13" s="45">
        <v>253970000</v>
      </c>
      <c r="I13" s="46">
        <v>394550000</v>
      </c>
      <c r="J13" s="47">
        <v>1217450000</v>
      </c>
      <c r="K13" s="213">
        <f>G13*H13+G14*H14</f>
        <v>297779000</v>
      </c>
      <c r="L13" s="203">
        <f>G13*I13+G14*I14</f>
        <v>516185000</v>
      </c>
      <c r="M13" s="195">
        <f>G13*J13+G14*J14</f>
        <v>1452215000</v>
      </c>
      <c r="N13" s="193">
        <f t="shared" ref="N13:O13" si="5">($E13-$E15)*(K13+K15)/2</f>
        <v>995098.85700000008</v>
      </c>
      <c r="O13" s="192">
        <f t="shared" si="5"/>
        <v>1931846.25</v>
      </c>
      <c r="P13" s="194">
        <f>($E13-$E15)*(M13+M15)/2</f>
        <v>4765672.5</v>
      </c>
      <c r="Q13" s="48"/>
      <c r="R13" s="49"/>
      <c r="S13" s="50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</row>
    <row r="14" spans="1:32" ht="16" x14ac:dyDescent="0.2">
      <c r="B14" s="206"/>
      <c r="C14" s="208"/>
      <c r="D14" s="210"/>
      <c r="E14" s="212"/>
      <c r="F14" s="40" t="s">
        <v>45</v>
      </c>
      <c r="G14" s="105">
        <v>0.3</v>
      </c>
      <c r="H14" s="97">
        <v>400000000</v>
      </c>
      <c r="I14" s="98">
        <v>800000000</v>
      </c>
      <c r="J14" s="99">
        <v>2000000000</v>
      </c>
      <c r="K14" s="214"/>
      <c r="L14" s="204"/>
      <c r="M14" s="196"/>
      <c r="N14" s="193"/>
      <c r="O14" s="192"/>
      <c r="P14" s="194"/>
      <c r="Q14" s="48"/>
      <c r="R14" s="49"/>
      <c r="S14" s="50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</row>
    <row r="15" spans="1:32" ht="17" thickBot="1" x14ac:dyDescent="0.25">
      <c r="B15" s="182" t="s">
        <v>41</v>
      </c>
      <c r="C15" s="51" t="s">
        <v>34</v>
      </c>
      <c r="D15" s="52">
        <v>500</v>
      </c>
      <c r="E15" s="102">
        <f t="shared" si="3"/>
        <v>2E-3</v>
      </c>
      <c r="F15" s="51"/>
      <c r="G15" s="106"/>
      <c r="H15" s="56">
        <v>365620238</v>
      </c>
      <c r="I15" s="57">
        <v>771712500</v>
      </c>
      <c r="J15" s="58">
        <v>1724900000</v>
      </c>
      <c r="K15" s="57">
        <f t="shared" si="4"/>
        <v>365620238</v>
      </c>
      <c r="L15" s="57">
        <f t="shared" si="0"/>
        <v>771712500</v>
      </c>
      <c r="M15" s="118">
        <f t="shared" si="1"/>
        <v>1724900000</v>
      </c>
      <c r="N15" s="123">
        <f t="shared" ref="N15:O15" si="6">$E15*K15</f>
        <v>731240.47600000002</v>
      </c>
      <c r="O15" s="109">
        <f t="shared" si="6"/>
        <v>1543425</v>
      </c>
      <c r="P15" s="124">
        <f>$E15*M15</f>
        <v>3449800</v>
      </c>
      <c r="Q15" s="59"/>
      <c r="R15" s="60"/>
      <c r="S15" s="61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</row>
    <row r="16" spans="1:32" ht="16" x14ac:dyDescent="0.2">
      <c r="B16" s="183" t="s">
        <v>42</v>
      </c>
      <c r="C16" s="62" t="s">
        <v>29</v>
      </c>
      <c r="D16" s="63">
        <v>20</v>
      </c>
      <c r="E16" s="64">
        <f t="shared" si="3"/>
        <v>0.05</v>
      </c>
      <c r="F16" s="65"/>
      <c r="G16" s="66"/>
      <c r="H16" s="67">
        <v>0</v>
      </c>
      <c r="I16" s="68">
        <v>0</v>
      </c>
      <c r="J16" s="69">
        <v>0</v>
      </c>
      <c r="K16" s="68">
        <f t="shared" si="4"/>
        <v>0</v>
      </c>
      <c r="L16" s="68">
        <f t="shared" si="0"/>
        <v>0</v>
      </c>
      <c r="M16" s="68">
        <f t="shared" si="1"/>
        <v>0</v>
      </c>
      <c r="N16" s="110">
        <f t="shared" ref="N16:N20" si="7">($E16-$E17)*(K16+K17)/2</f>
        <v>0</v>
      </c>
      <c r="O16" s="110">
        <f t="shared" ref="O16:O20" si="8">($E16-$E17)*(L16+L17)/2</f>
        <v>0</v>
      </c>
      <c r="P16" s="110">
        <f>($E16-$E17)*(M16+M17)/2</f>
        <v>4703500</v>
      </c>
      <c r="Q16" s="70">
        <f>SUM(N16:N21)</f>
        <v>1307110.8330000001</v>
      </c>
      <c r="R16" s="71">
        <f>SUM(O16:O21)</f>
        <v>4384193.75</v>
      </c>
      <c r="S16" s="72">
        <f>SUM(P16:P21)</f>
        <v>26069550</v>
      </c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</row>
    <row r="17" spans="2:32" ht="16" x14ac:dyDescent="0.2">
      <c r="B17" s="184" t="s">
        <v>42</v>
      </c>
      <c r="C17" s="73" t="s">
        <v>30</v>
      </c>
      <c r="D17" s="74">
        <v>40</v>
      </c>
      <c r="E17" s="75">
        <f t="shared" si="3"/>
        <v>2.5000000000000001E-2</v>
      </c>
      <c r="F17" s="76"/>
      <c r="G17" s="77"/>
      <c r="H17" s="78">
        <v>0</v>
      </c>
      <c r="I17" s="79">
        <v>0</v>
      </c>
      <c r="J17" s="80">
        <v>376280000</v>
      </c>
      <c r="K17" s="79">
        <f t="shared" si="4"/>
        <v>0</v>
      </c>
      <c r="L17" s="79">
        <f t="shared" si="0"/>
        <v>0</v>
      </c>
      <c r="M17" s="79">
        <f t="shared" si="1"/>
        <v>376280000</v>
      </c>
      <c r="N17" s="111">
        <f t="shared" si="7"/>
        <v>0</v>
      </c>
      <c r="O17" s="111">
        <f t="shared" si="8"/>
        <v>12375.000000000002</v>
      </c>
      <c r="P17" s="111">
        <f>($E17-$E18)*(M17+M18)/2</f>
        <v>2047075.0000000005</v>
      </c>
      <c r="Q17" s="81"/>
      <c r="R17" s="82"/>
      <c r="S17" s="83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</row>
    <row r="18" spans="2:32" ht="16" x14ac:dyDescent="0.2">
      <c r="B18" s="184" t="s">
        <v>42</v>
      </c>
      <c r="C18" s="73" t="s">
        <v>31</v>
      </c>
      <c r="D18" s="74">
        <v>50</v>
      </c>
      <c r="E18" s="75">
        <f t="shared" si="3"/>
        <v>0.02</v>
      </c>
      <c r="F18" s="76"/>
      <c r="G18" s="77"/>
      <c r="H18" s="78">
        <v>0</v>
      </c>
      <c r="I18" s="79">
        <v>4950000</v>
      </c>
      <c r="J18" s="80">
        <v>442550000</v>
      </c>
      <c r="K18" s="79">
        <f t="shared" si="4"/>
        <v>0</v>
      </c>
      <c r="L18" s="79">
        <f t="shared" si="0"/>
        <v>4950000</v>
      </c>
      <c r="M18" s="79">
        <f t="shared" si="1"/>
        <v>442550000</v>
      </c>
      <c r="N18" s="111">
        <f t="shared" si="7"/>
        <v>0</v>
      </c>
      <c r="O18" s="111">
        <f t="shared" si="8"/>
        <v>70000</v>
      </c>
      <c r="P18" s="111">
        <f>($E18-$E19)*(M18+M19)/2</f>
        <v>6345600</v>
      </c>
      <c r="Q18" s="81"/>
      <c r="R18" s="82"/>
      <c r="S18" s="83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</row>
    <row r="19" spans="2:32" ht="16" x14ac:dyDescent="0.2">
      <c r="B19" s="184" t="s">
        <v>42</v>
      </c>
      <c r="C19" s="73" t="s">
        <v>32</v>
      </c>
      <c r="D19" s="74">
        <v>100</v>
      </c>
      <c r="E19" s="75">
        <f t="shared" si="3"/>
        <v>0.01</v>
      </c>
      <c r="F19" s="76"/>
      <c r="G19" s="77"/>
      <c r="H19" s="78">
        <v>0</v>
      </c>
      <c r="I19" s="79">
        <v>9050000</v>
      </c>
      <c r="J19" s="80">
        <v>826570000</v>
      </c>
      <c r="K19" s="79">
        <f t="shared" si="4"/>
        <v>0</v>
      </c>
      <c r="L19" s="79">
        <f t="shared" si="0"/>
        <v>9050000</v>
      </c>
      <c r="M19" s="79">
        <f t="shared" si="1"/>
        <v>826570000</v>
      </c>
      <c r="N19" s="111">
        <f t="shared" si="7"/>
        <v>17150</v>
      </c>
      <c r="O19" s="111">
        <f t="shared" si="8"/>
        <v>1009000</v>
      </c>
      <c r="P19" s="111">
        <f>($E19-$E20)*(M19+M20)/2</f>
        <v>5110050</v>
      </c>
      <c r="Q19" s="81"/>
      <c r="R19" s="82"/>
      <c r="S19" s="83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</row>
    <row r="20" spans="2:32" ht="16" x14ac:dyDescent="0.2">
      <c r="B20" s="184" t="s">
        <v>42</v>
      </c>
      <c r="C20" s="73" t="s">
        <v>33</v>
      </c>
      <c r="D20" s="74">
        <v>200</v>
      </c>
      <c r="E20" s="75">
        <f t="shared" si="3"/>
        <v>5.0000000000000001E-3</v>
      </c>
      <c r="F20" s="76"/>
      <c r="G20" s="77"/>
      <c r="H20" s="78">
        <v>6860000</v>
      </c>
      <c r="I20" s="79">
        <v>394550000</v>
      </c>
      <c r="J20" s="80">
        <v>1217450000</v>
      </c>
      <c r="K20" s="79">
        <f t="shared" si="4"/>
        <v>6860000</v>
      </c>
      <c r="L20" s="79">
        <f t="shared" si="0"/>
        <v>394550000</v>
      </c>
      <c r="M20" s="79">
        <f t="shared" si="1"/>
        <v>1217450000</v>
      </c>
      <c r="N20" s="111">
        <f t="shared" si="7"/>
        <v>558720.35699999996</v>
      </c>
      <c r="O20" s="111">
        <f t="shared" si="8"/>
        <v>1749393.75</v>
      </c>
      <c r="P20" s="111">
        <f>($E20-$E21)*(M20+M21)/2</f>
        <v>4413525</v>
      </c>
      <c r="Q20" s="81"/>
      <c r="R20" s="82"/>
      <c r="S20" s="83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</row>
    <row r="21" spans="2:32" ht="17" thickBot="1" x14ac:dyDescent="0.25">
      <c r="B21" s="185" t="s">
        <v>42</v>
      </c>
      <c r="C21" s="84" t="s">
        <v>34</v>
      </c>
      <c r="D21" s="85">
        <v>500</v>
      </c>
      <c r="E21" s="86">
        <f t="shared" si="3"/>
        <v>2E-3</v>
      </c>
      <c r="F21" s="87"/>
      <c r="G21" s="88"/>
      <c r="H21" s="89">
        <v>365620238</v>
      </c>
      <c r="I21" s="90">
        <v>771712500</v>
      </c>
      <c r="J21" s="91">
        <v>1724900000</v>
      </c>
      <c r="K21" s="90">
        <f t="shared" si="4"/>
        <v>365620238</v>
      </c>
      <c r="L21" s="90">
        <f t="shared" si="0"/>
        <v>771712500</v>
      </c>
      <c r="M21" s="90">
        <f t="shared" si="1"/>
        <v>1724900000</v>
      </c>
      <c r="N21" s="112">
        <f t="shared" ref="N21" si="9">$E21*K21</f>
        <v>731240.47600000002</v>
      </c>
      <c r="O21" s="112">
        <f t="shared" ref="O21" si="10">$E21*L21</f>
        <v>1543425</v>
      </c>
      <c r="P21" s="112">
        <f>$E21*M21</f>
        <v>3449800</v>
      </c>
      <c r="Q21" s="92"/>
      <c r="R21" s="93"/>
      <c r="S21" s="94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</row>
    <row r="22" spans="2:32" ht="16" x14ac:dyDescent="0.2">
      <c r="B22" s="180" t="s">
        <v>43</v>
      </c>
      <c r="C22" s="28" t="s">
        <v>31</v>
      </c>
      <c r="D22" s="29">
        <v>50</v>
      </c>
      <c r="E22" s="30">
        <f t="shared" si="3"/>
        <v>0.02</v>
      </c>
      <c r="F22" s="31"/>
      <c r="G22" s="32"/>
      <c r="H22" s="33">
        <v>0</v>
      </c>
      <c r="I22" s="34">
        <v>0</v>
      </c>
      <c r="J22" s="35">
        <v>0</v>
      </c>
      <c r="K22" s="34">
        <f t="shared" si="4"/>
        <v>0</v>
      </c>
      <c r="L22" s="34">
        <f t="shared" si="0"/>
        <v>0</v>
      </c>
      <c r="M22" s="34">
        <f t="shared" si="1"/>
        <v>0</v>
      </c>
      <c r="N22" s="107">
        <f t="shared" ref="N22:N25" si="11">($E22-$E23)*(K22+K23)/2</f>
        <v>0</v>
      </c>
      <c r="O22" s="107">
        <f t="shared" ref="O22:O25" si="12">($E22-$E23)*(L22+L23)/2</f>
        <v>24750</v>
      </c>
      <c r="P22" s="107">
        <f>($E22-$E23)*(M22+M23)/2</f>
        <v>2212750</v>
      </c>
      <c r="Q22" s="36">
        <f>SUM(N22:N26)</f>
        <v>562150.35700000008</v>
      </c>
      <c r="R22" s="37">
        <f t="shared" ref="R22:S22" si="13">SUM(O22:O26)</f>
        <v>2019993.75</v>
      </c>
      <c r="S22" s="38">
        <f t="shared" si="13"/>
        <v>11647655</v>
      </c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</row>
    <row r="23" spans="2:32" ht="16" x14ac:dyDescent="0.2">
      <c r="B23" s="181" t="s">
        <v>43</v>
      </c>
      <c r="C23" s="40" t="s">
        <v>32</v>
      </c>
      <c r="D23" s="41">
        <v>100</v>
      </c>
      <c r="E23" s="42">
        <f t="shared" si="3"/>
        <v>0.01</v>
      </c>
      <c r="F23" s="43"/>
      <c r="G23" s="44"/>
      <c r="H23" s="45">
        <v>0</v>
      </c>
      <c r="I23" s="46">
        <v>4950000</v>
      </c>
      <c r="J23" s="47">
        <v>442550000</v>
      </c>
      <c r="K23" s="46">
        <f t="shared" si="4"/>
        <v>0</v>
      </c>
      <c r="L23" s="46">
        <f t="shared" si="0"/>
        <v>4950000</v>
      </c>
      <c r="M23" s="46">
        <f t="shared" si="1"/>
        <v>442550000</v>
      </c>
      <c r="N23" s="108">
        <f t="shared" si="11"/>
        <v>0</v>
      </c>
      <c r="O23" s="108">
        <f t="shared" si="12"/>
        <v>35000</v>
      </c>
      <c r="P23" s="108">
        <f>($E23-$E24)*(M23+M24)/2</f>
        <v>3172800</v>
      </c>
      <c r="Q23" s="48"/>
      <c r="R23" s="49"/>
      <c r="S23" s="50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</row>
    <row r="24" spans="2:32" ht="16" x14ac:dyDescent="0.2">
      <c r="B24" s="181" t="s">
        <v>43</v>
      </c>
      <c r="C24" s="40" t="s">
        <v>33</v>
      </c>
      <c r="D24" s="41">
        <v>200</v>
      </c>
      <c r="E24" s="42">
        <f t="shared" si="3"/>
        <v>5.0000000000000001E-3</v>
      </c>
      <c r="F24" s="43"/>
      <c r="G24" s="44"/>
      <c r="H24" s="45">
        <v>0</v>
      </c>
      <c r="I24" s="46">
        <v>9050000</v>
      </c>
      <c r="J24" s="47">
        <v>826570000</v>
      </c>
      <c r="K24" s="46">
        <f t="shared" si="4"/>
        <v>0</v>
      </c>
      <c r="L24" s="46">
        <f t="shared" si="0"/>
        <v>9050000</v>
      </c>
      <c r="M24" s="46">
        <f t="shared" si="1"/>
        <v>826570000</v>
      </c>
      <c r="N24" s="108">
        <f t="shared" si="11"/>
        <v>10290</v>
      </c>
      <c r="O24" s="108">
        <f t="shared" si="12"/>
        <v>605400</v>
      </c>
      <c r="P24" s="108">
        <f>($E24-$E25)*(M24+M25)/2</f>
        <v>3066030</v>
      </c>
      <c r="Q24" s="48"/>
      <c r="R24" s="49"/>
      <c r="S24" s="50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</row>
    <row r="25" spans="2:32" ht="16" x14ac:dyDescent="0.2">
      <c r="B25" s="181" t="s">
        <v>43</v>
      </c>
      <c r="C25" s="40" t="s">
        <v>34</v>
      </c>
      <c r="D25" s="41">
        <v>500</v>
      </c>
      <c r="E25" s="42">
        <f t="shared" si="3"/>
        <v>2E-3</v>
      </c>
      <c r="F25" s="43"/>
      <c r="G25" s="44"/>
      <c r="H25" s="45">
        <v>6860000</v>
      </c>
      <c r="I25" s="46">
        <v>394550000</v>
      </c>
      <c r="J25" s="47">
        <v>1217450000</v>
      </c>
      <c r="K25" s="46">
        <f t="shared" si="4"/>
        <v>6860000</v>
      </c>
      <c r="L25" s="46">
        <f t="shared" si="0"/>
        <v>394550000</v>
      </c>
      <c r="M25" s="46">
        <f t="shared" si="1"/>
        <v>1217450000</v>
      </c>
      <c r="N25" s="108">
        <f t="shared" si="11"/>
        <v>186240.11900000001</v>
      </c>
      <c r="O25" s="108">
        <f t="shared" si="12"/>
        <v>583131.25</v>
      </c>
      <c r="P25" s="108">
        <f>($E25-$E26)*(M25+M26)/2</f>
        <v>1471175</v>
      </c>
      <c r="Q25" s="48"/>
      <c r="R25" s="49"/>
      <c r="S25" s="50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</row>
    <row r="26" spans="2:32" ht="17" thickBot="1" x14ac:dyDescent="0.25">
      <c r="B26" s="182" t="s">
        <v>43</v>
      </c>
      <c r="C26" s="51" t="s">
        <v>37</v>
      </c>
      <c r="D26" s="52">
        <v>1000</v>
      </c>
      <c r="E26" s="53">
        <f t="shared" si="3"/>
        <v>1E-3</v>
      </c>
      <c r="F26" s="54"/>
      <c r="G26" s="55"/>
      <c r="H26" s="56">
        <v>365620238</v>
      </c>
      <c r="I26" s="57">
        <v>771712500</v>
      </c>
      <c r="J26" s="58">
        <v>1724900000</v>
      </c>
      <c r="K26" s="57">
        <f t="shared" si="4"/>
        <v>365620238</v>
      </c>
      <c r="L26" s="57">
        <f t="shared" si="0"/>
        <v>771712500</v>
      </c>
      <c r="M26" s="57">
        <f t="shared" si="1"/>
        <v>1724900000</v>
      </c>
      <c r="N26" s="109">
        <f t="shared" ref="N26" si="14">$E26*K26</f>
        <v>365620.23800000001</v>
      </c>
      <c r="O26" s="109">
        <f t="shared" ref="O26" si="15">$E26*L26</f>
        <v>771712.5</v>
      </c>
      <c r="P26" s="109">
        <f>$E26*M26</f>
        <v>1724900</v>
      </c>
      <c r="Q26" s="59"/>
      <c r="R26" s="60"/>
      <c r="S26" s="61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</row>
  </sheetData>
  <mergeCells count="16">
    <mergeCell ref="B13:B14"/>
    <mergeCell ref="C13:C14"/>
    <mergeCell ref="D13:D14"/>
    <mergeCell ref="E13:E14"/>
    <mergeCell ref="K13:K14"/>
    <mergeCell ref="M13:M14"/>
    <mergeCell ref="K6:M6"/>
    <mergeCell ref="C6:E6"/>
    <mergeCell ref="F6:G6"/>
    <mergeCell ref="H6:J6"/>
    <mergeCell ref="L13:L14"/>
    <mergeCell ref="Q6:S6"/>
    <mergeCell ref="N6:P6"/>
    <mergeCell ref="O13:O14"/>
    <mergeCell ref="N13:N14"/>
    <mergeCell ref="P13:P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T37" sqref="T37"/>
    </sheetView>
  </sheetViews>
  <sheetFormatPr baseColWidth="10" defaultColWidth="10.83203125" defaultRowHeight="15" x14ac:dyDescent="0.2"/>
  <cols>
    <col min="1" max="1" width="5.6640625" style="8" customWidth="1"/>
    <col min="2" max="16384" width="10.83203125" style="8"/>
  </cols>
  <sheetData>
    <row r="1" spans="1:13" s="2" customFormat="1" ht="24" x14ac:dyDescent="0.2">
      <c r="A1" s="1"/>
    </row>
    <row r="2" spans="1:13" s="2" customFormat="1" ht="29" x14ac:dyDescent="0.35">
      <c r="A2" s="1"/>
      <c r="B2" s="3" t="s">
        <v>47</v>
      </c>
      <c r="M2" s="4"/>
    </row>
    <row r="3" spans="1:13" s="6" customFormat="1" ht="25" thickBot="1" x14ac:dyDescent="0.25">
      <c r="A3" s="5"/>
    </row>
    <row r="4" spans="1:13" ht="16" thickTop="1" x14ac:dyDescent="0.2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89"/>
  <sheetViews>
    <sheetView workbookViewId="0">
      <selection activeCell="D61" activeCellId="1" sqref="D63 D61"/>
    </sheetView>
  </sheetViews>
  <sheetFormatPr baseColWidth="10" defaultColWidth="10.83203125" defaultRowHeight="15" x14ac:dyDescent="0.2"/>
  <cols>
    <col min="1" max="1" width="5.6640625" style="8" customWidth="1"/>
    <col min="2" max="2" width="33.33203125" style="8" customWidth="1"/>
    <col min="3" max="3" width="35.83203125" style="8" customWidth="1"/>
    <col min="4" max="4" width="20" style="8" customWidth="1"/>
    <col min="5" max="5" width="12.5" style="8" customWidth="1"/>
    <col min="6" max="103" width="9.5" style="8" customWidth="1"/>
    <col min="104" max="104" width="9.5" style="2" customWidth="1"/>
    <col min="105" max="16384" width="10.83203125" style="8"/>
  </cols>
  <sheetData>
    <row r="1" spans="1:104" s="2" customFormat="1" ht="30" customHeight="1" x14ac:dyDescent="0.2">
      <c r="A1" s="1"/>
    </row>
    <row r="2" spans="1:104" s="2" customFormat="1" ht="30" customHeight="1" x14ac:dyDescent="0.35">
      <c r="A2" s="1"/>
      <c r="B2" s="3" t="s">
        <v>48</v>
      </c>
      <c r="Q2" s="4"/>
    </row>
    <row r="3" spans="1:104" s="6" customFormat="1" ht="7.5" customHeight="1" thickBot="1" x14ac:dyDescent="0.25">
      <c r="A3" s="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125"/>
      <c r="AM3" s="125"/>
      <c r="AN3" s="125"/>
      <c r="AO3" s="125"/>
      <c r="AP3" s="125"/>
      <c r="AQ3" s="125"/>
      <c r="AR3" s="125"/>
      <c r="AS3" s="125"/>
      <c r="AT3" s="125"/>
      <c r="AU3" s="125"/>
      <c r="AV3" s="125"/>
      <c r="AW3" s="125"/>
      <c r="AX3" s="125"/>
      <c r="AY3" s="125"/>
      <c r="AZ3" s="125"/>
      <c r="BA3" s="125"/>
      <c r="BB3" s="125"/>
      <c r="BC3" s="125"/>
      <c r="BD3" s="125"/>
      <c r="BE3" s="125"/>
      <c r="BF3" s="125"/>
      <c r="BG3" s="125"/>
      <c r="BH3" s="125"/>
      <c r="BI3" s="125"/>
      <c r="BJ3" s="125"/>
      <c r="BK3" s="125"/>
      <c r="BL3" s="125"/>
      <c r="BM3" s="125"/>
      <c r="BN3" s="125"/>
      <c r="BO3" s="125"/>
      <c r="BP3" s="125"/>
      <c r="BQ3" s="125"/>
      <c r="BR3" s="125"/>
      <c r="BS3" s="125"/>
      <c r="BT3" s="125"/>
      <c r="BU3" s="125"/>
      <c r="BV3" s="125"/>
      <c r="BW3" s="125"/>
      <c r="BX3" s="125"/>
      <c r="BY3" s="125"/>
      <c r="BZ3" s="125"/>
      <c r="CA3" s="125"/>
      <c r="CB3" s="125"/>
      <c r="CC3" s="125"/>
      <c r="CD3" s="125"/>
      <c r="CE3" s="125"/>
      <c r="CF3" s="125"/>
      <c r="CG3" s="125"/>
      <c r="CH3" s="125"/>
      <c r="CI3" s="125"/>
      <c r="CJ3" s="125"/>
      <c r="CK3" s="125"/>
      <c r="CL3" s="125"/>
      <c r="CM3" s="125"/>
      <c r="CN3" s="125"/>
      <c r="CO3" s="125"/>
      <c r="CP3" s="125"/>
      <c r="CQ3" s="125"/>
      <c r="CR3" s="125"/>
      <c r="CS3" s="125"/>
      <c r="CT3" s="125"/>
      <c r="CU3" s="125"/>
      <c r="CV3" s="125"/>
      <c r="CW3" s="125"/>
      <c r="CX3" s="125"/>
      <c r="CY3" s="125"/>
      <c r="CZ3" s="132"/>
    </row>
    <row r="4" spans="1:104" ht="72.75" customHeight="1" thickTop="1" x14ac:dyDescent="0.2"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32"/>
    </row>
    <row r="43" spans="2:104" ht="16" thickBot="1" x14ac:dyDescent="0.25"/>
    <row r="44" spans="2:104" x14ac:dyDescent="0.2">
      <c r="B44" s="126" t="s">
        <v>49</v>
      </c>
      <c r="C44" s="127" t="s">
        <v>50</v>
      </c>
      <c r="D44" s="128">
        <v>1</v>
      </c>
      <c r="E44" s="128">
        <v>2</v>
      </c>
      <c r="F44" s="128">
        <v>3</v>
      </c>
      <c r="G44" s="128">
        <v>4</v>
      </c>
      <c r="H44" s="128">
        <v>5</v>
      </c>
      <c r="I44" s="128">
        <v>6</v>
      </c>
      <c r="J44" s="128">
        <v>7</v>
      </c>
      <c r="K44" s="128">
        <v>8</v>
      </c>
      <c r="L44" s="128">
        <v>9</v>
      </c>
      <c r="M44" s="128">
        <v>10</v>
      </c>
      <c r="N44" s="128">
        <v>11</v>
      </c>
      <c r="O44" s="128">
        <v>12</v>
      </c>
      <c r="P44" s="128">
        <v>13</v>
      </c>
      <c r="Q44" s="128">
        <v>14</v>
      </c>
      <c r="R44" s="128">
        <v>15</v>
      </c>
      <c r="S44" s="128">
        <v>16</v>
      </c>
      <c r="T44" s="128">
        <v>17</v>
      </c>
      <c r="U44" s="128">
        <v>18</v>
      </c>
      <c r="V44" s="128">
        <v>19</v>
      </c>
      <c r="W44" s="128">
        <v>20</v>
      </c>
      <c r="X44" s="128">
        <v>21</v>
      </c>
      <c r="Y44" s="128">
        <v>22</v>
      </c>
      <c r="Z44" s="128">
        <v>23</v>
      </c>
      <c r="AA44" s="128">
        <v>24</v>
      </c>
      <c r="AB44" s="128">
        <v>25</v>
      </c>
      <c r="AC44" s="128">
        <v>26</v>
      </c>
      <c r="AD44" s="128">
        <v>27</v>
      </c>
      <c r="AE44" s="128">
        <v>28</v>
      </c>
      <c r="AF44" s="128">
        <v>29</v>
      </c>
      <c r="AG44" s="128">
        <v>30</v>
      </c>
      <c r="AH44" s="128">
        <v>31</v>
      </c>
      <c r="AI44" s="128">
        <v>32</v>
      </c>
      <c r="AJ44" s="128">
        <v>33</v>
      </c>
      <c r="AK44" s="128">
        <v>34</v>
      </c>
      <c r="AL44" s="128">
        <v>35</v>
      </c>
      <c r="AM44" s="128">
        <v>36</v>
      </c>
      <c r="AN44" s="128">
        <v>37</v>
      </c>
      <c r="AO44" s="128">
        <v>38</v>
      </c>
      <c r="AP44" s="128">
        <v>39</v>
      </c>
      <c r="AQ44" s="128">
        <v>40</v>
      </c>
      <c r="AR44" s="128">
        <v>41</v>
      </c>
      <c r="AS44" s="128">
        <v>42</v>
      </c>
      <c r="AT44" s="128">
        <v>43</v>
      </c>
      <c r="AU44" s="128">
        <v>44</v>
      </c>
      <c r="AV44" s="128">
        <v>45</v>
      </c>
      <c r="AW44" s="128">
        <v>46</v>
      </c>
      <c r="AX44" s="128">
        <v>47</v>
      </c>
      <c r="AY44" s="128">
        <v>48</v>
      </c>
      <c r="AZ44" s="128">
        <v>49</v>
      </c>
      <c r="BA44" s="128">
        <v>50</v>
      </c>
      <c r="BB44" s="128">
        <v>51</v>
      </c>
      <c r="BC44" s="128">
        <v>52</v>
      </c>
      <c r="BD44" s="128">
        <v>53</v>
      </c>
      <c r="BE44" s="128">
        <v>54</v>
      </c>
      <c r="BF44" s="128">
        <v>55</v>
      </c>
      <c r="BG44" s="128">
        <v>56</v>
      </c>
      <c r="BH44" s="128">
        <v>57</v>
      </c>
      <c r="BI44" s="128">
        <v>58</v>
      </c>
      <c r="BJ44" s="128">
        <v>59</v>
      </c>
      <c r="BK44" s="128">
        <v>60</v>
      </c>
      <c r="BL44" s="128">
        <v>61</v>
      </c>
      <c r="BM44" s="128">
        <v>62</v>
      </c>
      <c r="BN44" s="128">
        <v>63</v>
      </c>
      <c r="BO44" s="128">
        <v>64</v>
      </c>
      <c r="BP44" s="128">
        <v>65</v>
      </c>
      <c r="BQ44" s="128">
        <v>66</v>
      </c>
      <c r="BR44" s="128">
        <v>67</v>
      </c>
      <c r="BS44" s="128">
        <v>68</v>
      </c>
      <c r="BT44" s="128">
        <v>69</v>
      </c>
      <c r="BU44" s="128">
        <v>70</v>
      </c>
      <c r="BV44" s="128">
        <v>71</v>
      </c>
      <c r="BW44" s="128">
        <v>72</v>
      </c>
      <c r="BX44" s="128">
        <v>73</v>
      </c>
      <c r="BY44" s="128">
        <v>74</v>
      </c>
      <c r="BZ44" s="128">
        <v>75</v>
      </c>
      <c r="CA44" s="128">
        <v>76</v>
      </c>
      <c r="CB44" s="128">
        <v>77</v>
      </c>
      <c r="CC44" s="128">
        <v>78</v>
      </c>
      <c r="CD44" s="128">
        <v>79</v>
      </c>
      <c r="CE44" s="128">
        <v>80</v>
      </c>
      <c r="CF44" s="128">
        <v>81</v>
      </c>
      <c r="CG44" s="128">
        <v>82</v>
      </c>
      <c r="CH44" s="128">
        <v>83</v>
      </c>
      <c r="CI44" s="128">
        <v>84</v>
      </c>
      <c r="CJ44" s="128">
        <v>85</v>
      </c>
      <c r="CK44" s="128">
        <v>86</v>
      </c>
      <c r="CL44" s="128">
        <v>87</v>
      </c>
      <c r="CM44" s="128">
        <v>88</v>
      </c>
      <c r="CN44" s="128">
        <v>89</v>
      </c>
      <c r="CO44" s="128">
        <v>90</v>
      </c>
      <c r="CP44" s="128">
        <v>91</v>
      </c>
      <c r="CQ44" s="128">
        <v>92</v>
      </c>
      <c r="CR44" s="128">
        <v>93</v>
      </c>
      <c r="CS44" s="128">
        <v>94</v>
      </c>
      <c r="CT44" s="128">
        <v>95</v>
      </c>
      <c r="CU44" s="128">
        <v>96</v>
      </c>
      <c r="CV44" s="128">
        <v>97</v>
      </c>
      <c r="CW44" s="128">
        <v>98</v>
      </c>
      <c r="CX44" s="128">
        <v>99</v>
      </c>
      <c r="CY44" s="128">
        <v>100</v>
      </c>
    </row>
    <row r="45" spans="2:104" x14ac:dyDescent="0.2">
      <c r="B45" s="130"/>
      <c r="C45" s="131" t="s">
        <v>51</v>
      </c>
      <c r="D45" s="132">
        <f>RiskEstimation!R8</f>
        <v>8650311.875</v>
      </c>
      <c r="E45" s="132">
        <f>D45*(1+GeneralInformation!$D$28)</f>
        <v>8676262.8106249999</v>
      </c>
      <c r="F45" s="132">
        <f>E45*(1+GeneralInformation!$D$28)</f>
        <v>8702291.5990568735</v>
      </c>
      <c r="G45" s="132">
        <f>F45*(1+GeneralInformation!$D$28)</f>
        <v>8728398.4738540426</v>
      </c>
      <c r="H45" s="132">
        <f>G45*(1+GeneralInformation!$D$28)</f>
        <v>8754583.6692756042</v>
      </c>
      <c r="I45" s="132">
        <f>H45*(1+GeneralInformation!$D$28)</f>
        <v>8780847.4202834293</v>
      </c>
      <c r="J45" s="132">
        <f>I45*(1+GeneralInformation!$D$28)</f>
        <v>8807189.9625442792</v>
      </c>
      <c r="K45" s="132">
        <f>J45*(1+GeneralInformation!$D$28)</f>
        <v>8833611.5324319117</v>
      </c>
      <c r="L45" s="132">
        <f>K45*(1+GeneralInformation!$D$28)</f>
        <v>8860112.3670292068</v>
      </c>
      <c r="M45" s="132">
        <f>L45*(1+GeneralInformation!$D$28)</f>
        <v>8886692.7041302938</v>
      </c>
      <c r="N45" s="132">
        <f>M45*(1+GeneralInformation!$D$28)</f>
        <v>8913352.7822426837</v>
      </c>
      <c r="O45" s="132">
        <f>N45*(1+GeneralInformation!$D$28)</f>
        <v>8940092.8405894116</v>
      </c>
      <c r="P45" s="132">
        <f>O45*(1+GeneralInformation!$D$28)</f>
        <v>8966913.1191111784</v>
      </c>
      <c r="Q45" s="132">
        <f>P45*(1+GeneralInformation!$D$28)</f>
        <v>8993813.8584685102</v>
      </c>
      <c r="R45" s="132">
        <f>Q45*(1+GeneralInformation!$D$28)</f>
        <v>9020795.3000439145</v>
      </c>
      <c r="S45" s="132">
        <f>R45*(1+GeneralInformation!$D$28)</f>
        <v>9047857.685944045</v>
      </c>
      <c r="T45" s="132">
        <f>S45*(1+GeneralInformation!$D$28)</f>
        <v>9075001.2590018753</v>
      </c>
      <c r="U45" s="132">
        <f>T45*(1+GeneralInformation!$D$28)</f>
        <v>9102226.2627788801</v>
      </c>
      <c r="V45" s="132">
        <f>U45*(1+GeneralInformation!$D$28)</f>
        <v>9129532.9415672161</v>
      </c>
      <c r="W45" s="132">
        <f>V45*(1+GeneralInformation!$D$28)</f>
        <v>9156921.5403919164</v>
      </c>
      <c r="X45" s="132">
        <f>W45*(1+GeneralInformation!$D$28)</f>
        <v>9184392.3050130904</v>
      </c>
      <c r="Y45" s="132">
        <f>X45*(1+GeneralInformation!$D$28)</f>
        <v>9211945.4819281287</v>
      </c>
      <c r="Z45" s="132">
        <f>Y45*(1+GeneralInformation!$D$28)</f>
        <v>9239581.3183739129</v>
      </c>
      <c r="AA45" s="132">
        <f>Z45*(1+GeneralInformation!$D$28)</f>
        <v>9267300.0623290334</v>
      </c>
      <c r="AB45" s="132">
        <f>AA45*(1+GeneralInformation!$D$28)</f>
        <v>9295101.9625160191</v>
      </c>
      <c r="AC45" s="132">
        <f>AB45*(1+GeneralInformation!$D$28)</f>
        <v>9322987.2684035655</v>
      </c>
      <c r="AD45" s="132">
        <f>AC45*(1+GeneralInformation!$D$28)</f>
        <v>9350956.230208775</v>
      </c>
      <c r="AE45" s="132">
        <f>AD45*(1+GeneralInformation!$D$28)</f>
        <v>9379009.0988993999</v>
      </c>
      <c r="AF45" s="132">
        <f>AE45*(1+GeneralInformation!$D$28)</f>
        <v>9407146.1261960976</v>
      </c>
      <c r="AG45" s="132">
        <f>AF45*(1+GeneralInformation!$D$28)</f>
        <v>9435367.5645746849</v>
      </c>
      <c r="AH45" s="132">
        <f>AG45*(1+GeneralInformation!$D$28)</f>
        <v>9463673.6672684085</v>
      </c>
      <c r="AI45" s="132">
        <f>AH45*(1+GeneralInformation!$D$28)</f>
        <v>9492064.6882702131</v>
      </c>
      <c r="AJ45" s="132">
        <f>AI45*(1+GeneralInformation!$D$28)</f>
        <v>9520540.8823350221</v>
      </c>
      <c r="AK45" s="132">
        <f>AJ45*(1+GeneralInformation!$D$28)</f>
        <v>9549102.5049820263</v>
      </c>
      <c r="AL45" s="132">
        <f>AK45*(1+GeneralInformation!$D$28)</f>
        <v>9577749.8124969713</v>
      </c>
      <c r="AM45" s="132">
        <f>AL45*(1+GeneralInformation!$D$28)</f>
        <v>9606483.0619344618</v>
      </c>
      <c r="AN45" s="132">
        <f>AM45*(1+GeneralInformation!$D$28)</f>
        <v>9635302.5111202635</v>
      </c>
      <c r="AO45" s="132">
        <f>AN45*(1+GeneralInformation!$D$28)</f>
        <v>9664208.4186536241</v>
      </c>
      <c r="AP45" s="132">
        <f>AO45*(1+GeneralInformation!$D$28)</f>
        <v>9693201.0439095832</v>
      </c>
      <c r="AQ45" s="132">
        <f>AP45*(1+GeneralInformation!$D$28)</f>
        <v>9722280.6470413115</v>
      </c>
      <c r="AR45" s="132">
        <f>AQ45*(1+GeneralInformation!$D$28)</f>
        <v>9751447.4889824335</v>
      </c>
      <c r="AS45" s="132">
        <f>AR45*(1+GeneralInformation!$D$28)</f>
        <v>9780701.8314493801</v>
      </c>
      <c r="AT45" s="132">
        <f>AS45*(1+GeneralInformation!$D$28)</f>
        <v>9810043.9369437266</v>
      </c>
      <c r="AU45" s="132">
        <f>AT45*(1+GeneralInformation!$D$28)</f>
        <v>9839474.0687545575</v>
      </c>
      <c r="AV45" s="132">
        <f>AU45*(1+GeneralInformation!$D$28)</f>
        <v>9868992.4909608196</v>
      </c>
      <c r="AW45" s="132">
        <f>AV45*(1+GeneralInformation!$D$28)</f>
        <v>9898599.4684337005</v>
      </c>
      <c r="AX45" s="132">
        <f>AW45*(1+GeneralInformation!$D$28)</f>
        <v>9928295.2668390013</v>
      </c>
      <c r="AY45" s="132">
        <f>AX45*(1+GeneralInformation!$D$28)</f>
        <v>9958080.1526395176</v>
      </c>
      <c r="AZ45" s="132">
        <f>AY45*(1+GeneralInformation!$D$28)</f>
        <v>9987954.3930974342</v>
      </c>
      <c r="BA45" s="132">
        <f>AZ45*(1+GeneralInformation!$D$28)</f>
        <v>10017918.256276725</v>
      </c>
      <c r="BB45" s="132">
        <f>BA45*(1+GeneralInformation!$D$28)</f>
        <v>10047972.011045555</v>
      </c>
      <c r="BC45" s="132">
        <f>BB45*(1+GeneralInformation!$D$28)</f>
        <v>10078115.92707869</v>
      </c>
      <c r="BD45" s="132">
        <f>BC45*(1+GeneralInformation!$D$28)</f>
        <v>10108350.274859926</v>
      </c>
      <c r="BE45" s="132">
        <f>BD45*(1+GeneralInformation!$D$28)</f>
        <v>10138675.325684505</v>
      </c>
      <c r="BF45" s="132">
        <f>BE45*(1+GeneralInformation!$D$28)</f>
        <v>10169091.351661557</v>
      </c>
      <c r="BG45" s="132">
        <f>BF45*(1+GeneralInformation!$D$28)</f>
        <v>10199598.625716541</v>
      </c>
      <c r="BH45" s="132">
        <f>BG45*(1+GeneralInformation!$D$28)</f>
        <v>10230197.42159369</v>
      </c>
      <c r="BI45" s="132">
        <f>BH45*(1+GeneralInformation!$D$28)</f>
        <v>10260888.013858471</v>
      </c>
      <c r="BJ45" s="132">
        <f>BI45*(1+GeneralInformation!$D$28)</f>
        <v>10291670.677900046</v>
      </c>
      <c r="BK45" s="132">
        <f>BJ45*(1+GeneralInformation!$D$28)</f>
        <v>10322545.689933745</v>
      </c>
      <c r="BL45" s="132">
        <f>BK45*(1+GeneralInformation!$D$28)</f>
        <v>10353513.327003546</v>
      </c>
      <c r="BM45" s="132">
        <f>BL45*(1+GeneralInformation!$D$28)</f>
        <v>10384573.866984555</v>
      </c>
      <c r="BN45" s="132">
        <f>BM45*(1+GeneralInformation!$D$28)</f>
        <v>10415727.588585507</v>
      </c>
      <c r="BO45" s="132">
        <f>BN45*(1+GeneralInformation!$D$28)</f>
        <v>10446974.771351263</v>
      </c>
      <c r="BP45" s="132">
        <f>BO45*(1+GeneralInformation!$D$28)</f>
        <v>10478315.695665315</v>
      </c>
      <c r="BQ45" s="132">
        <f>BP45*(1+GeneralInformation!$D$28)</f>
        <v>10509750.64275231</v>
      </c>
      <c r="BR45" s="132">
        <f>BQ45*(1+GeneralInformation!$D$28)</f>
        <v>10541279.894680565</v>
      </c>
      <c r="BS45" s="132">
        <f>BR45*(1+GeneralInformation!$D$28)</f>
        <v>10572903.734364606</v>
      </c>
      <c r="BT45" s="132">
        <f>BS45*(1+GeneralInformation!$D$28)</f>
        <v>10604622.445567699</v>
      </c>
      <c r="BU45" s="132">
        <f>BT45*(1+GeneralInformation!$D$28)</f>
        <v>10636436.312904401</v>
      </c>
      <c r="BV45" s="132">
        <f>BU45*(1+GeneralInformation!$D$28)</f>
        <v>10668345.621843113</v>
      </c>
      <c r="BW45" s="132">
        <f>BV45*(1+GeneralInformation!$D$28)</f>
        <v>10700350.658708641</v>
      </c>
      <c r="BX45" s="132">
        <f>BW45*(1+GeneralInformation!$D$28)</f>
        <v>10732451.710684767</v>
      </c>
      <c r="BY45" s="132">
        <f>BX45*(1+GeneralInformation!$D$28)</f>
        <v>10764649.06581682</v>
      </c>
      <c r="BZ45" s="132">
        <f>BY45*(1+GeneralInformation!$D$28)</f>
        <v>10796943.013014268</v>
      </c>
      <c r="CA45" s="132">
        <f>BZ45*(1+GeneralInformation!$D$28)</f>
        <v>10829333.842053309</v>
      </c>
      <c r="CB45" s="132">
        <f>CA45*(1+GeneralInformation!$D$28)</f>
        <v>10861821.843579467</v>
      </c>
      <c r="CC45" s="132">
        <f>CB45*(1+GeneralInformation!$D$28)</f>
        <v>10894407.309110204</v>
      </c>
      <c r="CD45" s="132">
        <f>CC45*(1+GeneralInformation!$D$28)</f>
        <v>10927090.531037534</v>
      </c>
      <c r="CE45" s="132">
        <f>CD45*(1+GeneralInformation!$D$28)</f>
        <v>10959871.802630644</v>
      </c>
      <c r="CF45" s="132">
        <f>CE45*(1+GeneralInformation!$D$28)</f>
        <v>10992751.418038536</v>
      </c>
      <c r="CG45" s="132">
        <f>CF45*(1+GeneralInformation!$D$28)</f>
        <v>11025729.67229265</v>
      </c>
      <c r="CH45" s="132">
        <f>CG45*(1+GeneralInformation!$D$28)</f>
        <v>11058806.861309526</v>
      </c>
      <c r="CI45" s="132">
        <f>CH45*(1+GeneralInformation!$D$28)</f>
        <v>11091983.281893454</v>
      </c>
      <c r="CJ45" s="132">
        <f>CI45*(1+GeneralInformation!$D$28)</f>
        <v>11125259.231739134</v>
      </c>
      <c r="CK45" s="132">
        <f>CJ45*(1+GeneralInformation!$D$28)</f>
        <v>11158635.00943435</v>
      </c>
      <c r="CL45" s="132">
        <f>CK45*(1+GeneralInformation!$D$28)</f>
        <v>11192110.914462652</v>
      </c>
      <c r="CM45" s="132">
        <f>CL45*(1+GeneralInformation!$D$28)</f>
        <v>11225687.24720604</v>
      </c>
      <c r="CN45" s="132">
        <f>CM45*(1+GeneralInformation!$D$28)</f>
        <v>11259364.308947656</v>
      </c>
      <c r="CO45" s="132">
        <f>CN45*(1+GeneralInformation!$D$28)</f>
        <v>11293142.401874498</v>
      </c>
      <c r="CP45" s="132">
        <f>CO45*(1+GeneralInformation!$D$28)</f>
        <v>11327021.82908012</v>
      </c>
      <c r="CQ45" s="132">
        <f>CP45*(1+GeneralInformation!$D$28)</f>
        <v>11361002.894567359</v>
      </c>
      <c r="CR45" s="132">
        <f>CQ45*(1+GeneralInformation!$D$28)</f>
        <v>11395085.903251059</v>
      </c>
      <c r="CS45" s="132">
        <f>CR45*(1+GeneralInformation!$D$28)</f>
        <v>11429271.160960812</v>
      </c>
      <c r="CT45" s="132">
        <f>CS45*(1+GeneralInformation!$D$28)</f>
        <v>11463558.974443693</v>
      </c>
      <c r="CU45" s="132">
        <f>CT45*(1+GeneralInformation!$D$28)</f>
        <v>11497949.651367022</v>
      </c>
      <c r="CV45" s="132">
        <f>CU45*(1+GeneralInformation!$D$28)</f>
        <v>11532443.500321122</v>
      </c>
      <c r="CW45" s="132">
        <f>CV45*(1+GeneralInformation!$D$28)</f>
        <v>11567040.830822084</v>
      </c>
      <c r="CX45" s="132">
        <f>CW45*(1+GeneralInformation!$D$28)</f>
        <v>11601741.953314548</v>
      </c>
      <c r="CY45" s="132">
        <f>CX45*(1+GeneralInformation!$D$28)</f>
        <v>11636547.17917449</v>
      </c>
    </row>
    <row r="46" spans="2:104" ht="16" thickBot="1" x14ac:dyDescent="0.25">
      <c r="B46" s="134"/>
      <c r="C46" s="135" t="s">
        <v>52</v>
      </c>
      <c r="D46" s="136">
        <f>D45/POWER((1+GeneralInformation!$D$22),D44)</f>
        <v>8480697.916666666</v>
      </c>
      <c r="E46" s="136">
        <f>E45/POWER((1+GeneralInformation!$D$22),E44)</f>
        <v>8339352.951388889</v>
      </c>
      <c r="F46" s="136">
        <f>F45/POWER((1+GeneralInformation!$D$22),F44)</f>
        <v>8200363.7355324067</v>
      </c>
      <c r="G46" s="136">
        <f>G45/POWER((1+GeneralInformation!$D$22),G44)</f>
        <v>8063691.0066068647</v>
      </c>
      <c r="H46" s="136">
        <f>H45/POWER((1+GeneralInformation!$D$22),H44)</f>
        <v>7929296.1564967493</v>
      </c>
      <c r="I46" s="136">
        <f>I45/POWER((1+GeneralInformation!$D$22),I44)</f>
        <v>7797141.220555135</v>
      </c>
      <c r="J46" s="136">
        <f>J45/POWER((1+GeneralInformation!$D$22),J44)</f>
        <v>7667188.8668792173</v>
      </c>
      <c r="K46" s="136">
        <f>K45/POWER((1+GeneralInformation!$D$22),K44)</f>
        <v>7539402.3857645625</v>
      </c>
      <c r="L46" s="136">
        <f>L45/POWER((1+GeneralInformation!$D$22),L44)</f>
        <v>7413745.6793351527</v>
      </c>
      <c r="M46" s="136">
        <f>M45/POWER((1+GeneralInformation!$D$22),M44)</f>
        <v>7290183.2513462333</v>
      </c>
      <c r="N46" s="136">
        <f>N45/POWER((1+GeneralInformation!$D$22),N44)</f>
        <v>7168680.1971571296</v>
      </c>
      <c r="O46" s="136">
        <f>O45/POWER((1+GeneralInformation!$D$22),O44)</f>
        <v>7049202.1938711759</v>
      </c>
      <c r="P46" s="136">
        <f>P45/POWER((1+GeneralInformation!$D$22),P44)</f>
        <v>6931715.4906399893</v>
      </c>
      <c r="Q46" s="136">
        <f>Q45/POWER((1+GeneralInformation!$D$22),Q44)</f>
        <v>6816186.8991293209</v>
      </c>
      <c r="R46" s="136">
        <f>R45/POWER((1+GeneralInformation!$D$22),R44)</f>
        <v>6702583.7841438325</v>
      </c>
      <c r="S46" s="136">
        <f>S45/POWER((1+GeneralInformation!$D$22),S44)</f>
        <v>6590874.0544081004</v>
      </c>
      <c r="T46" s="136">
        <f>T45/POWER((1+GeneralInformation!$D$22),T44)</f>
        <v>6481026.1535012964</v>
      </c>
      <c r="U46" s="136">
        <f>U45/POWER((1+GeneralInformation!$D$22),U44)</f>
        <v>6373009.0509429425</v>
      </c>
      <c r="V46" s="136">
        <f>V45/POWER((1+GeneralInformation!$D$22),V44)</f>
        <v>6266792.2334272265</v>
      </c>
      <c r="W46" s="136">
        <f>W45/POWER((1+GeneralInformation!$D$22),W44)</f>
        <v>6162345.6962034376</v>
      </c>
      <c r="X46" s="136">
        <f>X45/POWER((1+GeneralInformation!$D$22),X44)</f>
        <v>6059639.9346000459</v>
      </c>
      <c r="Y46" s="136">
        <f>Y45/POWER((1+GeneralInformation!$D$22),Y44)</f>
        <v>5958645.9356900444</v>
      </c>
      <c r="Z46" s="136">
        <f>Z45/POWER((1+GeneralInformation!$D$22),Z44)</f>
        <v>5859335.1700952109</v>
      </c>
      <c r="AA46" s="136">
        <f>AA45/POWER((1+GeneralInformation!$D$22),AA44)</f>
        <v>5761679.5839269571</v>
      </c>
      <c r="AB46" s="136">
        <f>AB45/POWER((1+GeneralInformation!$D$22),AB44)</f>
        <v>5665651.5908615068</v>
      </c>
      <c r="AC46" s="136">
        <f>AC45/POWER((1+GeneralInformation!$D$22),AC44)</f>
        <v>5571224.064347147</v>
      </c>
      <c r="AD46" s="136">
        <f>AD45/POWER((1+GeneralInformation!$D$22),AD44)</f>
        <v>5478370.3299413612</v>
      </c>
      <c r="AE46" s="136">
        <f>AE45/POWER((1+GeneralInformation!$D$22),AE44)</f>
        <v>5387064.1577756694</v>
      </c>
      <c r="AF46" s="136">
        <f>AF45/POWER((1+GeneralInformation!$D$22),AF44)</f>
        <v>5297279.755146076</v>
      </c>
      <c r="AG46" s="136">
        <f>AG45/POWER((1+GeneralInformation!$D$22),AG44)</f>
        <v>5208991.7592269741</v>
      </c>
      <c r="AH46" s="136">
        <f>AH45/POWER((1+GeneralInformation!$D$22),AH44)</f>
        <v>5122175.2299065245</v>
      </c>
      <c r="AI46" s="136">
        <f>AI45/POWER((1+GeneralInformation!$D$22),AI44)</f>
        <v>5036805.6427414147</v>
      </c>
      <c r="AJ46" s="136">
        <f>AJ45/POWER((1+GeneralInformation!$D$22),AJ44)</f>
        <v>4952858.8820290565</v>
      </c>
      <c r="AK46" s="136">
        <f>AK45/POWER((1+GeneralInformation!$D$22),AK44)</f>
        <v>4870311.2339952393</v>
      </c>
      <c r="AL46" s="136">
        <f>AL45/POWER((1+GeneralInformation!$D$22),AL44)</f>
        <v>4789139.380095318</v>
      </c>
      <c r="AM46" s="136">
        <f>AM45/POWER((1+GeneralInformation!$D$22),AM44)</f>
        <v>4709320.3904270632</v>
      </c>
      <c r="AN46" s="136">
        <f>AN45/POWER((1+GeneralInformation!$D$22),AN44)</f>
        <v>4630831.7172532771</v>
      </c>
      <c r="AO46" s="136">
        <f>AO45/POWER((1+GeneralInformation!$D$22),AO44)</f>
        <v>4553651.1886323886</v>
      </c>
      <c r="AP46" s="136">
        <f>AP45/POWER((1+GeneralInformation!$D$22),AP44)</f>
        <v>4477757.0021551829</v>
      </c>
      <c r="AQ46" s="136">
        <f>AQ45/POWER((1+GeneralInformation!$D$22),AQ44)</f>
        <v>4403127.7187859286</v>
      </c>
      <c r="AR46" s="136">
        <f>AR45/POWER((1+GeneralInformation!$D$22),AR44)</f>
        <v>4329742.2568061622</v>
      </c>
      <c r="AS46" s="136">
        <f>AS45/POWER((1+GeneralInformation!$D$22),AS44)</f>
        <v>4257579.8858593926</v>
      </c>
      <c r="AT46" s="136">
        <f>AT45/POWER((1+GeneralInformation!$D$22),AT44)</f>
        <v>4186620.2210950693</v>
      </c>
      <c r="AU46" s="136">
        <f>AU45/POWER((1+GeneralInformation!$D$22),AU44)</f>
        <v>4116843.2174101504</v>
      </c>
      <c r="AV46" s="136">
        <f>AV45/POWER((1+GeneralInformation!$D$22),AV44)</f>
        <v>4048229.1637866478</v>
      </c>
      <c r="AW46" s="136">
        <f>AW45/POWER((1+GeneralInformation!$D$22),AW44)</f>
        <v>3980758.6777235358</v>
      </c>
      <c r="AX46" s="136">
        <f>AX45/POWER((1+GeneralInformation!$D$22),AX44)</f>
        <v>3914412.6997614782</v>
      </c>
      <c r="AY46" s="136">
        <f>AY45/POWER((1+GeneralInformation!$D$22),AY44)</f>
        <v>3849172.4880987862</v>
      </c>
      <c r="AZ46" s="136">
        <f>AZ45/POWER((1+GeneralInformation!$D$22),AZ44)</f>
        <v>3785019.6132971388</v>
      </c>
      <c r="BA46" s="136">
        <f>BA45/POWER((1+GeneralInformation!$D$22),BA44)</f>
        <v>3721935.9530755188</v>
      </c>
      <c r="BB46" s="136">
        <f>BB45/POWER((1+GeneralInformation!$D$22),BB44)</f>
        <v>3659903.6871909276</v>
      </c>
      <c r="BC46" s="136">
        <f>BC45/POWER((1+GeneralInformation!$D$22),BC44)</f>
        <v>3598905.2924044109</v>
      </c>
      <c r="BD46" s="136">
        <f>BD45/POWER((1+GeneralInformation!$D$22),BD44)</f>
        <v>3538923.5375310043</v>
      </c>
      <c r="BE46" s="136">
        <f>BE45/POWER((1+GeneralInformation!$D$22),BE44)</f>
        <v>3479941.4785721535</v>
      </c>
      <c r="BF46" s="136">
        <f>BF45/POWER((1+GeneralInformation!$D$22),BF44)</f>
        <v>3421942.4539292851</v>
      </c>
      <c r="BG46" s="136">
        <f>BG45/POWER((1+GeneralInformation!$D$22),BG44)</f>
        <v>3364910.0796971298</v>
      </c>
      <c r="BH46" s="136">
        <f>BH45/POWER((1+GeneralInformation!$D$22),BH44)</f>
        <v>3308828.245035511</v>
      </c>
      <c r="BI46" s="136">
        <f>BI45/POWER((1+GeneralInformation!$D$22),BI44)</f>
        <v>3253681.1076182518</v>
      </c>
      <c r="BJ46" s="136">
        <f>BJ45/POWER((1+GeneralInformation!$D$22),BJ44)</f>
        <v>3199453.0891579483</v>
      </c>
      <c r="BK46" s="136">
        <f>BK45/POWER((1+GeneralInformation!$D$22),BK44)</f>
        <v>3146128.8710053144</v>
      </c>
      <c r="BL46" s="136">
        <f>BL45/POWER((1+GeneralInformation!$D$22),BL44)</f>
        <v>3093693.3898218931</v>
      </c>
      <c r="BM46" s="136">
        <f>BM45/POWER((1+GeneralInformation!$D$22),BM44)</f>
        <v>3042131.8333248608</v>
      </c>
      <c r="BN46" s="136">
        <f>BN45/POWER((1+GeneralInformation!$D$22),BN44)</f>
        <v>2991429.6361027798</v>
      </c>
      <c r="BO46" s="136">
        <f>BO45/POWER((1+GeneralInformation!$D$22),BO44)</f>
        <v>2941572.4755010661</v>
      </c>
      <c r="BP46" s="136">
        <f>BP45/POWER((1+GeneralInformation!$D$22),BP44)</f>
        <v>2892546.2675760477</v>
      </c>
      <c r="BQ46" s="136">
        <f>BQ45/POWER((1+GeneralInformation!$D$22),BQ44)</f>
        <v>2844337.1631164472</v>
      </c>
      <c r="BR46" s="136">
        <f>BR45/POWER((1+GeneralInformation!$D$22),BR44)</f>
        <v>2796931.5437311726</v>
      </c>
      <c r="BS46" s="136">
        <f>BS45/POWER((1+GeneralInformation!$D$22),BS44)</f>
        <v>2750316.0180023191</v>
      </c>
      <c r="BT46" s="136">
        <f>BT45/POWER((1+GeneralInformation!$D$22),BT44)</f>
        <v>2704477.4177022805</v>
      </c>
      <c r="BU46" s="136">
        <f>BU45/POWER((1+GeneralInformation!$D$22),BU44)</f>
        <v>2659402.7940739086</v>
      </c>
      <c r="BV46" s="136">
        <f>BV45/POWER((1+GeneralInformation!$D$22),BV44)</f>
        <v>2615079.4141726764</v>
      </c>
      <c r="BW46" s="136">
        <f>BW45/POWER((1+GeneralInformation!$D$22),BW44)</f>
        <v>2571494.7572697983</v>
      </c>
      <c r="BX46" s="136">
        <f>BX45/POWER((1+GeneralInformation!$D$22),BX44)</f>
        <v>2528636.511315302</v>
      </c>
      <c r="BY46" s="136">
        <f>BY45/POWER((1+GeneralInformation!$D$22),BY44)</f>
        <v>2486492.569460046</v>
      </c>
      <c r="BZ46" s="136">
        <f>BZ45/POWER((1+GeneralInformation!$D$22),BZ44)</f>
        <v>2445051.0266357125</v>
      </c>
      <c r="CA46" s="136">
        <f>CA45/POWER((1+GeneralInformation!$D$22),CA44)</f>
        <v>2404300.1761917826</v>
      </c>
      <c r="CB46" s="136">
        <f>CB45/POWER((1+GeneralInformation!$D$22),CB44)</f>
        <v>2364228.5065885861</v>
      </c>
      <c r="CC46" s="136">
        <f>CC45/POWER((1+GeneralInformation!$D$22),CC44)</f>
        <v>2324824.6981454426</v>
      </c>
      <c r="CD46" s="136">
        <f>CD45/POWER((1+GeneralInformation!$D$22),CD44)</f>
        <v>2286077.6198430187</v>
      </c>
      <c r="CE46" s="136">
        <f>CE45/POWER((1+GeneralInformation!$D$22),CE44)</f>
        <v>2247976.326178968</v>
      </c>
      <c r="CF46" s="136">
        <f>CF45/POWER((1+GeneralInformation!$D$22),CF44)</f>
        <v>2210510.0540759852</v>
      </c>
      <c r="CG46" s="136">
        <f>CG45/POWER((1+GeneralInformation!$D$22),CG44)</f>
        <v>2173668.2198413853</v>
      </c>
      <c r="CH46" s="136">
        <f>CH45/POWER((1+GeneralInformation!$D$22),CH44)</f>
        <v>2137440.4161773617</v>
      </c>
      <c r="CI46" s="136">
        <f>CI45/POWER((1+GeneralInformation!$D$22),CI44)</f>
        <v>2101816.4092410724</v>
      </c>
      <c r="CJ46" s="136">
        <f>CJ45/POWER((1+GeneralInformation!$D$22),CJ44)</f>
        <v>2066786.1357537205</v>
      </c>
      <c r="CK46" s="136">
        <f>CK45/POWER((1+GeneralInformation!$D$22),CK44)</f>
        <v>2032339.7001578251</v>
      </c>
      <c r="CL46" s="136">
        <f>CL45/POWER((1+GeneralInformation!$D$22),CL44)</f>
        <v>1998467.3718218617</v>
      </c>
      <c r="CM46" s="136">
        <f>CM45/POWER((1+GeneralInformation!$D$22),CM44)</f>
        <v>1965159.5822914972</v>
      </c>
      <c r="CN46" s="136">
        <f>CN45/POWER((1+GeneralInformation!$D$22),CN44)</f>
        <v>1932406.9225866385</v>
      </c>
      <c r="CO46" s="136">
        <f>CO45/POWER((1+GeneralInformation!$D$22),CO44)</f>
        <v>1900200.1405435274</v>
      </c>
      <c r="CP46" s="136">
        <f>CP45/POWER((1+GeneralInformation!$D$22),CP44)</f>
        <v>1868530.1382011354</v>
      </c>
      <c r="CQ46" s="136">
        <f>CQ45/POWER((1+GeneralInformation!$D$22),CQ44)</f>
        <v>1837387.9692311159</v>
      </c>
      <c r="CR46" s="136">
        <f>CR45/POWER((1+GeneralInformation!$D$22),CR44)</f>
        <v>1806764.8364105972</v>
      </c>
      <c r="CS46" s="136">
        <f>CS45/POWER((1+GeneralInformation!$D$22),CS44)</f>
        <v>1776652.0891370871</v>
      </c>
      <c r="CT46" s="136">
        <f>CT45/POWER((1+GeneralInformation!$D$22),CT44)</f>
        <v>1747041.2209848023</v>
      </c>
      <c r="CU46" s="136">
        <f>CU45/POWER((1+GeneralInformation!$D$22),CU44)</f>
        <v>1717923.8673017218</v>
      </c>
      <c r="CV46" s="136">
        <f>CV45/POWER((1+GeneralInformation!$D$22),CV44)</f>
        <v>1689291.8028466927</v>
      </c>
      <c r="CW46" s="136">
        <f>CW45/POWER((1+GeneralInformation!$D$22),CW44)</f>
        <v>1661136.9394659146</v>
      </c>
      <c r="CX46" s="136">
        <f>CX45/POWER((1+GeneralInformation!$D$22),CX44)</f>
        <v>1633451.323808149</v>
      </c>
      <c r="CY46" s="136">
        <f>CY45/POWER((1+GeneralInformation!$D$22),CY44)</f>
        <v>1606227.1350780132</v>
      </c>
    </row>
    <row r="47" spans="2:104" ht="18" thickTop="1" thickBot="1" x14ac:dyDescent="0.25">
      <c r="B47" s="138"/>
      <c r="C47" s="139" t="s">
        <v>53</v>
      </c>
      <c r="D47" s="140">
        <f>SUM(D46:CY46)</f>
        <v>414074474.03039449</v>
      </c>
      <c r="E47" s="141"/>
      <c r="F47" s="141"/>
      <c r="G47" s="141"/>
      <c r="H47" s="141"/>
      <c r="I47" s="141"/>
      <c r="J47" s="141"/>
      <c r="K47" s="141"/>
      <c r="L47" s="141"/>
      <c r="M47" s="141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141"/>
      <c r="AL47" s="141"/>
      <c r="AM47" s="141"/>
      <c r="AN47" s="141"/>
      <c r="AO47" s="141"/>
      <c r="AP47" s="141"/>
      <c r="AQ47" s="141"/>
      <c r="AR47" s="141"/>
      <c r="AS47" s="141"/>
      <c r="AT47" s="141"/>
      <c r="AU47" s="141"/>
      <c r="AV47" s="141"/>
      <c r="AW47" s="141"/>
      <c r="AX47" s="141"/>
      <c r="AY47" s="141"/>
      <c r="AZ47" s="141"/>
      <c r="BA47" s="141"/>
      <c r="BB47" s="141"/>
      <c r="BC47" s="141"/>
      <c r="BD47" s="141"/>
      <c r="BE47" s="141"/>
      <c r="BF47" s="141"/>
      <c r="BG47" s="141"/>
      <c r="BH47" s="141"/>
      <c r="BI47" s="141"/>
      <c r="BJ47" s="141"/>
      <c r="BK47" s="141"/>
      <c r="BL47" s="141"/>
      <c r="BM47" s="141"/>
      <c r="BN47" s="141"/>
      <c r="BO47" s="141"/>
      <c r="BP47" s="141"/>
      <c r="BQ47" s="141"/>
      <c r="BR47" s="141"/>
      <c r="BS47" s="141"/>
      <c r="BT47" s="141"/>
      <c r="BU47" s="141"/>
      <c r="BV47" s="141"/>
      <c r="BW47" s="141"/>
      <c r="BX47" s="141"/>
      <c r="BY47" s="141"/>
      <c r="BZ47" s="141"/>
      <c r="CA47" s="141"/>
      <c r="CB47" s="141"/>
      <c r="CC47" s="141"/>
      <c r="CD47" s="141"/>
      <c r="CE47" s="141"/>
      <c r="CF47" s="141"/>
      <c r="CG47" s="141"/>
      <c r="CH47" s="141"/>
      <c r="CI47" s="141"/>
      <c r="CJ47" s="141"/>
      <c r="CK47" s="141"/>
      <c r="CL47" s="141"/>
      <c r="CM47" s="141"/>
      <c r="CN47" s="141"/>
      <c r="CO47" s="141"/>
      <c r="CP47" s="141"/>
      <c r="CQ47" s="141"/>
      <c r="CR47" s="141"/>
      <c r="CS47" s="141"/>
      <c r="CT47" s="141"/>
      <c r="CU47" s="141"/>
      <c r="CV47" s="141"/>
      <c r="CW47" s="141"/>
      <c r="CX47" s="141"/>
      <c r="CY47" s="141"/>
      <c r="CZ47" s="132"/>
    </row>
    <row r="48" spans="2:104" ht="16" thickBot="1" x14ac:dyDescent="0.25"/>
    <row r="49" spans="2:104" x14ac:dyDescent="0.2">
      <c r="B49" s="143" t="s">
        <v>54</v>
      </c>
      <c r="C49" s="127" t="s">
        <v>50</v>
      </c>
      <c r="D49" s="128">
        <v>1</v>
      </c>
      <c r="E49" s="128">
        <v>2</v>
      </c>
      <c r="F49" s="128">
        <v>3</v>
      </c>
      <c r="G49" s="128">
        <v>4</v>
      </c>
      <c r="H49" s="128">
        <v>5</v>
      </c>
      <c r="I49" s="128">
        <v>6</v>
      </c>
      <c r="J49" s="128">
        <v>7</v>
      </c>
      <c r="K49" s="128">
        <v>8</v>
      </c>
      <c r="L49" s="128">
        <v>9</v>
      </c>
      <c r="M49" s="128">
        <v>10</v>
      </c>
      <c r="N49" s="128">
        <v>11</v>
      </c>
      <c r="O49" s="128">
        <v>12</v>
      </c>
      <c r="P49" s="128">
        <v>13</v>
      </c>
      <c r="Q49" s="128">
        <v>14</v>
      </c>
      <c r="R49" s="128">
        <v>15</v>
      </c>
      <c r="S49" s="128">
        <v>16</v>
      </c>
      <c r="T49" s="128">
        <v>17</v>
      </c>
      <c r="U49" s="128">
        <v>18</v>
      </c>
      <c r="V49" s="128">
        <v>19</v>
      </c>
      <c r="W49" s="128">
        <v>20</v>
      </c>
      <c r="X49" s="128">
        <v>21</v>
      </c>
      <c r="Y49" s="128">
        <v>22</v>
      </c>
      <c r="Z49" s="128">
        <v>23</v>
      </c>
      <c r="AA49" s="128">
        <v>24</v>
      </c>
      <c r="AB49" s="128">
        <v>25</v>
      </c>
      <c r="AC49" s="128">
        <v>26</v>
      </c>
      <c r="AD49" s="128">
        <v>27</v>
      </c>
      <c r="AE49" s="128">
        <v>28</v>
      </c>
      <c r="AF49" s="128">
        <v>29</v>
      </c>
      <c r="AG49" s="128">
        <v>30</v>
      </c>
      <c r="AH49" s="128">
        <v>31</v>
      </c>
      <c r="AI49" s="128">
        <v>32</v>
      </c>
      <c r="AJ49" s="128">
        <v>33</v>
      </c>
      <c r="AK49" s="128">
        <v>34</v>
      </c>
      <c r="AL49" s="128">
        <v>35</v>
      </c>
      <c r="AM49" s="128">
        <v>36</v>
      </c>
      <c r="AN49" s="128">
        <v>37</v>
      </c>
      <c r="AO49" s="128">
        <v>38</v>
      </c>
      <c r="AP49" s="128">
        <v>39</v>
      </c>
      <c r="AQ49" s="128">
        <v>40</v>
      </c>
      <c r="AR49" s="128">
        <v>41</v>
      </c>
      <c r="AS49" s="128">
        <v>42</v>
      </c>
      <c r="AT49" s="128">
        <v>43</v>
      </c>
      <c r="AU49" s="128">
        <v>44</v>
      </c>
      <c r="AV49" s="128">
        <v>45</v>
      </c>
      <c r="AW49" s="128">
        <v>46</v>
      </c>
      <c r="AX49" s="128">
        <v>47</v>
      </c>
      <c r="AY49" s="128">
        <v>48</v>
      </c>
      <c r="AZ49" s="128">
        <v>49</v>
      </c>
      <c r="BA49" s="128">
        <v>50</v>
      </c>
      <c r="BB49" s="128">
        <v>51</v>
      </c>
      <c r="BC49" s="128">
        <v>52</v>
      </c>
      <c r="BD49" s="128">
        <v>53</v>
      </c>
      <c r="BE49" s="128">
        <v>54</v>
      </c>
      <c r="BF49" s="128">
        <v>55</v>
      </c>
      <c r="BG49" s="128">
        <v>56</v>
      </c>
      <c r="BH49" s="128">
        <v>57</v>
      </c>
      <c r="BI49" s="128">
        <v>58</v>
      </c>
      <c r="BJ49" s="128">
        <v>59</v>
      </c>
      <c r="BK49" s="128">
        <v>60</v>
      </c>
      <c r="BL49" s="128">
        <v>61</v>
      </c>
      <c r="BM49" s="128">
        <v>62</v>
      </c>
      <c r="BN49" s="128">
        <v>63</v>
      </c>
      <c r="BO49" s="128">
        <v>64</v>
      </c>
      <c r="BP49" s="128">
        <v>65</v>
      </c>
      <c r="BQ49" s="128">
        <v>66</v>
      </c>
      <c r="BR49" s="128">
        <v>67</v>
      </c>
      <c r="BS49" s="128">
        <v>68</v>
      </c>
      <c r="BT49" s="128">
        <v>69</v>
      </c>
      <c r="BU49" s="128">
        <v>70</v>
      </c>
      <c r="BV49" s="128">
        <v>71</v>
      </c>
      <c r="BW49" s="128">
        <v>72</v>
      </c>
      <c r="BX49" s="128">
        <v>73</v>
      </c>
      <c r="BY49" s="128">
        <v>74</v>
      </c>
      <c r="BZ49" s="128">
        <v>75</v>
      </c>
      <c r="CA49" s="128">
        <v>76</v>
      </c>
      <c r="CB49" s="128">
        <v>77</v>
      </c>
      <c r="CC49" s="128">
        <v>78</v>
      </c>
      <c r="CD49" s="128">
        <v>79</v>
      </c>
      <c r="CE49" s="128">
        <v>80</v>
      </c>
      <c r="CF49" s="128">
        <v>81</v>
      </c>
      <c r="CG49" s="128">
        <v>82</v>
      </c>
      <c r="CH49" s="128">
        <v>83</v>
      </c>
      <c r="CI49" s="128">
        <v>84</v>
      </c>
      <c r="CJ49" s="128">
        <v>85</v>
      </c>
      <c r="CK49" s="128">
        <v>86</v>
      </c>
      <c r="CL49" s="128">
        <v>87</v>
      </c>
      <c r="CM49" s="128">
        <v>88</v>
      </c>
      <c r="CN49" s="128">
        <v>89</v>
      </c>
      <c r="CO49" s="128">
        <v>90</v>
      </c>
      <c r="CP49" s="128">
        <v>91</v>
      </c>
      <c r="CQ49" s="128">
        <v>92</v>
      </c>
      <c r="CR49" s="128">
        <v>93</v>
      </c>
      <c r="CS49" s="128">
        <v>94</v>
      </c>
      <c r="CT49" s="128">
        <v>95</v>
      </c>
      <c r="CU49" s="128">
        <v>96</v>
      </c>
      <c r="CV49" s="128">
        <v>97</v>
      </c>
      <c r="CW49" s="128">
        <v>98</v>
      </c>
      <c r="CX49" s="128">
        <v>99</v>
      </c>
      <c r="CY49" s="128">
        <v>100</v>
      </c>
    </row>
    <row r="50" spans="2:104" x14ac:dyDescent="0.2">
      <c r="B50" s="144"/>
      <c r="C50" s="131" t="s">
        <v>51</v>
      </c>
      <c r="D50" s="132">
        <f>RiskEstimation!Q8</f>
        <v>2470786.8330000001</v>
      </c>
      <c r="E50" s="132">
        <f>D50*(1+GeneralInformation!$D$28)</f>
        <v>2478199.1934989998</v>
      </c>
      <c r="F50" s="132">
        <f>E50*(1+GeneralInformation!$D$28)</f>
        <v>2485633.7910794965</v>
      </c>
      <c r="G50" s="132">
        <f>F50*(1+GeneralInformation!$D$28)</f>
        <v>2493090.6924527348</v>
      </c>
      <c r="H50" s="132">
        <f>G50*(1+GeneralInformation!$D$28)</f>
        <v>2500569.9645300927</v>
      </c>
      <c r="I50" s="132">
        <f>H50*(1+GeneralInformation!$D$28)</f>
        <v>2508071.6744236825</v>
      </c>
      <c r="J50" s="132">
        <f>I50*(1+GeneralInformation!$D$28)</f>
        <v>2515595.8894469533</v>
      </c>
      <c r="K50" s="132">
        <f>J50*(1+GeneralInformation!$D$28)</f>
        <v>2523142.6771152937</v>
      </c>
      <c r="L50" s="132">
        <f>K50*(1+GeneralInformation!$D$28)</f>
        <v>2530712.1051466395</v>
      </c>
      <c r="M50" s="132">
        <f>L50*(1+GeneralInformation!$D$28)</f>
        <v>2538304.2414620793</v>
      </c>
      <c r="N50" s="132">
        <f>M50*(1+GeneralInformation!$D$28)</f>
        <v>2545919.1541864653</v>
      </c>
      <c r="O50" s="132">
        <f>N50*(1+GeneralInformation!$D$28)</f>
        <v>2553556.9116490246</v>
      </c>
      <c r="P50" s="132">
        <f>O50*(1+GeneralInformation!$D$28)</f>
        <v>2561217.5823839712</v>
      </c>
      <c r="Q50" s="132">
        <f>P50*(1+GeneralInformation!$D$28)</f>
        <v>2568901.2351311226</v>
      </c>
      <c r="R50" s="132">
        <f>Q50*(1+GeneralInformation!$D$28)</f>
        <v>2576607.9388365159</v>
      </c>
      <c r="S50" s="132">
        <f>R50*(1+GeneralInformation!$D$28)</f>
        <v>2584337.7626530253</v>
      </c>
      <c r="T50" s="132">
        <f>S50*(1+GeneralInformation!$D$28)</f>
        <v>2592090.775940984</v>
      </c>
      <c r="U50" s="132">
        <f>T50*(1+GeneralInformation!$D$28)</f>
        <v>2599867.0482688067</v>
      </c>
      <c r="V50" s="132">
        <f>U50*(1+GeneralInformation!$D$28)</f>
        <v>2607666.6494136127</v>
      </c>
      <c r="W50" s="132">
        <f>V50*(1+GeneralInformation!$D$28)</f>
        <v>2615489.649361853</v>
      </c>
      <c r="X50" s="132">
        <f>W50*(1+GeneralInformation!$D$28)</f>
        <v>2623336.1183099383</v>
      </c>
      <c r="Y50" s="132">
        <f>X50*(1+GeneralInformation!$D$28)</f>
        <v>2631206.1266648681</v>
      </c>
      <c r="Z50" s="132">
        <f>Y50*(1+GeneralInformation!$D$28)</f>
        <v>2639099.7450448624</v>
      </c>
      <c r="AA50" s="132">
        <f>Z50*(1+GeneralInformation!$D$28)</f>
        <v>2647017.0442799968</v>
      </c>
      <c r="AB50" s="132">
        <f>AA50*(1+GeneralInformation!$D$28)</f>
        <v>2654958.0954128364</v>
      </c>
      <c r="AC50" s="132">
        <f>AB50*(1+GeneralInformation!$D$28)</f>
        <v>2662922.9696990745</v>
      </c>
      <c r="AD50" s="132">
        <f>AC50*(1+GeneralInformation!$D$28)</f>
        <v>2670911.7386081712</v>
      </c>
      <c r="AE50" s="132">
        <f>AD50*(1+GeneralInformation!$D$28)</f>
        <v>2678924.4738239953</v>
      </c>
      <c r="AF50" s="132">
        <f>AE50*(1+GeneralInformation!$D$28)</f>
        <v>2686961.2472454668</v>
      </c>
      <c r="AG50" s="132">
        <f>AF50*(1+GeneralInformation!$D$28)</f>
        <v>2695022.1309872027</v>
      </c>
      <c r="AH50" s="132">
        <f>AG50*(1+GeneralInformation!$D$28)</f>
        <v>2703107.1973801642</v>
      </c>
      <c r="AI50" s="132">
        <f>AH50*(1+GeneralInformation!$D$28)</f>
        <v>2711216.5189723042</v>
      </c>
      <c r="AJ50" s="132">
        <f>AI50*(1+GeneralInformation!$D$28)</f>
        <v>2719350.1685292209</v>
      </c>
      <c r="AK50" s="132">
        <f>AJ50*(1+GeneralInformation!$D$28)</f>
        <v>2727508.2190348082</v>
      </c>
      <c r="AL50" s="132">
        <f>AK50*(1+GeneralInformation!$D$28)</f>
        <v>2735690.7436919124</v>
      </c>
      <c r="AM50" s="132">
        <f>AL50*(1+GeneralInformation!$D$28)</f>
        <v>2743897.8159229876</v>
      </c>
      <c r="AN50" s="132">
        <f>AM50*(1+GeneralInformation!$D$28)</f>
        <v>2752129.5093707563</v>
      </c>
      <c r="AO50" s="132">
        <f>AN50*(1+GeneralInformation!$D$28)</f>
        <v>2760385.8978988682</v>
      </c>
      <c r="AP50" s="132">
        <f>AO50*(1+GeneralInformation!$D$28)</f>
        <v>2768667.0555925644</v>
      </c>
      <c r="AQ50" s="132">
        <f>AP50*(1+GeneralInformation!$D$28)</f>
        <v>2776973.0567593416</v>
      </c>
      <c r="AR50" s="132">
        <f>AQ50*(1+GeneralInformation!$D$28)</f>
        <v>2785303.9759296193</v>
      </c>
      <c r="AS50" s="132">
        <f>AR50*(1+GeneralInformation!$D$28)</f>
        <v>2793659.8878574078</v>
      </c>
      <c r="AT50" s="132">
        <f>AS50*(1+GeneralInformation!$D$28)</f>
        <v>2802040.8675209796</v>
      </c>
      <c r="AU50" s="132">
        <f>AT50*(1+GeneralInformation!$D$28)</f>
        <v>2810446.990123542</v>
      </c>
      <c r="AV50" s="132">
        <f>AU50*(1+GeneralInformation!$D$28)</f>
        <v>2818878.3310939125</v>
      </c>
      <c r="AW50" s="132">
        <f>AV50*(1+GeneralInformation!$D$28)</f>
        <v>2827334.9660871937</v>
      </c>
      <c r="AX50" s="132">
        <f>AW50*(1+GeneralInformation!$D$28)</f>
        <v>2835816.970985455</v>
      </c>
      <c r="AY50" s="132">
        <f>AX50*(1+GeneralInformation!$D$28)</f>
        <v>2844324.4218984111</v>
      </c>
      <c r="AZ50" s="132">
        <f>AY50*(1+GeneralInformation!$D$28)</f>
        <v>2852857.395164106</v>
      </c>
      <c r="BA50" s="132">
        <f>AZ50*(1+GeneralInformation!$D$28)</f>
        <v>2861415.9673495982</v>
      </c>
      <c r="BB50" s="132">
        <f>BA50*(1+GeneralInformation!$D$28)</f>
        <v>2870000.2152516465</v>
      </c>
      <c r="BC50" s="132">
        <f>BB50*(1+GeneralInformation!$D$28)</f>
        <v>2878610.2158974013</v>
      </c>
      <c r="BD50" s="132">
        <f>BC50*(1+GeneralInformation!$D$28)</f>
        <v>2887246.0465450934</v>
      </c>
      <c r="BE50" s="132">
        <f>BD50*(1+GeneralInformation!$D$28)</f>
        <v>2895907.7846847284</v>
      </c>
      <c r="BF50" s="132">
        <f>BE50*(1+GeneralInformation!$D$28)</f>
        <v>2904595.508038782</v>
      </c>
      <c r="BG50" s="132">
        <f>BF50*(1+GeneralInformation!$D$28)</f>
        <v>2913309.2945628981</v>
      </c>
      <c r="BH50" s="132">
        <f>BG50*(1+GeneralInformation!$D$28)</f>
        <v>2922049.2224465865</v>
      </c>
      <c r="BI50" s="132">
        <f>BH50*(1+GeneralInformation!$D$28)</f>
        <v>2930815.370113926</v>
      </c>
      <c r="BJ50" s="132">
        <f>BI50*(1+GeneralInformation!$D$28)</f>
        <v>2939607.8162242672</v>
      </c>
      <c r="BK50" s="132">
        <f>BJ50*(1+GeneralInformation!$D$28)</f>
        <v>2948426.6396729397</v>
      </c>
      <c r="BL50" s="132">
        <f>BK50*(1+GeneralInformation!$D$28)</f>
        <v>2957271.9195919582</v>
      </c>
      <c r="BM50" s="132">
        <f>BL50*(1+GeneralInformation!$D$28)</f>
        <v>2966143.7353507336</v>
      </c>
      <c r="BN50" s="132">
        <f>BM50*(1+GeneralInformation!$D$28)</f>
        <v>2975042.1665567853</v>
      </c>
      <c r="BO50" s="132">
        <f>BN50*(1+GeneralInformation!$D$28)</f>
        <v>2983967.2930564554</v>
      </c>
      <c r="BP50" s="132">
        <f>BO50*(1+GeneralInformation!$D$28)</f>
        <v>2992919.1949356245</v>
      </c>
      <c r="BQ50" s="132">
        <f>BP50*(1+GeneralInformation!$D$28)</f>
        <v>3001897.952520431</v>
      </c>
      <c r="BR50" s="132">
        <f>BQ50*(1+GeneralInformation!$D$28)</f>
        <v>3010903.6463779919</v>
      </c>
      <c r="BS50" s="132">
        <f>BR50*(1+GeneralInformation!$D$28)</f>
        <v>3019936.3573171254</v>
      </c>
      <c r="BT50" s="132">
        <f>BS50*(1+GeneralInformation!$D$28)</f>
        <v>3028996.1663890765</v>
      </c>
      <c r="BU50" s="132">
        <f>BT50*(1+GeneralInformation!$D$28)</f>
        <v>3038083.1548882434</v>
      </c>
      <c r="BV50" s="132">
        <f>BU50*(1+GeneralInformation!$D$28)</f>
        <v>3047197.404352908</v>
      </c>
      <c r="BW50" s="132">
        <f>BV50*(1+GeneralInformation!$D$28)</f>
        <v>3056338.9965659664</v>
      </c>
      <c r="BX50" s="132">
        <f>BW50*(1+GeneralInformation!$D$28)</f>
        <v>3065508.0135556641</v>
      </c>
      <c r="BY50" s="132">
        <f>BX50*(1+GeneralInformation!$D$28)</f>
        <v>3074704.537596331</v>
      </c>
      <c r="BZ50" s="132">
        <f>BY50*(1+GeneralInformation!$D$28)</f>
        <v>3083928.6512091197</v>
      </c>
      <c r="CA50" s="132">
        <f>BZ50*(1+GeneralInformation!$D$28)</f>
        <v>3093180.4371627467</v>
      </c>
      <c r="CB50" s="132">
        <f>CA50*(1+GeneralInformation!$D$28)</f>
        <v>3102459.9784742347</v>
      </c>
      <c r="CC50" s="132">
        <f>CB50*(1+GeneralInformation!$D$28)</f>
        <v>3111767.3584096571</v>
      </c>
      <c r="CD50" s="132">
        <f>CC50*(1+GeneralInformation!$D$28)</f>
        <v>3121102.6604848858</v>
      </c>
      <c r="CE50" s="132">
        <f>CD50*(1+GeneralInformation!$D$28)</f>
        <v>3130465.9684663401</v>
      </c>
      <c r="CF50" s="132">
        <f>CE50*(1+GeneralInformation!$D$28)</f>
        <v>3139857.3663717387</v>
      </c>
      <c r="CG50" s="132">
        <f>CF50*(1+GeneralInformation!$D$28)</f>
        <v>3149276.9384708535</v>
      </c>
      <c r="CH50" s="132">
        <f>CG50*(1+GeneralInformation!$D$28)</f>
        <v>3158724.7692862656</v>
      </c>
      <c r="CI50" s="132">
        <f>CH50*(1+GeneralInformation!$D$28)</f>
        <v>3168200.9435941242</v>
      </c>
      <c r="CJ50" s="132">
        <f>CI50*(1+GeneralInformation!$D$28)</f>
        <v>3177705.5464249062</v>
      </c>
      <c r="CK50" s="132">
        <f>CJ50*(1+GeneralInformation!$D$28)</f>
        <v>3187238.6630641804</v>
      </c>
      <c r="CL50" s="132">
        <f>CK50*(1+GeneralInformation!$D$28)</f>
        <v>3196800.3790533724</v>
      </c>
      <c r="CM50" s="132">
        <f>CL50*(1+GeneralInformation!$D$28)</f>
        <v>3206390.7801905321</v>
      </c>
      <c r="CN50" s="132">
        <f>CM50*(1+GeneralInformation!$D$28)</f>
        <v>3216009.9525311035</v>
      </c>
      <c r="CO50" s="132">
        <f>CN50*(1+GeneralInformation!$D$28)</f>
        <v>3225657.9823886966</v>
      </c>
      <c r="CP50" s="132">
        <f>CO50*(1+GeneralInformation!$D$28)</f>
        <v>3235334.9563358622</v>
      </c>
      <c r="CQ50" s="132">
        <f>CP50*(1+GeneralInformation!$D$28)</f>
        <v>3245040.9612048692</v>
      </c>
      <c r="CR50" s="132">
        <f>CQ50*(1+GeneralInformation!$D$28)</f>
        <v>3254776.0840884834</v>
      </c>
      <c r="CS50" s="132">
        <f>CR50*(1+GeneralInformation!$D$28)</f>
        <v>3264540.4123407486</v>
      </c>
      <c r="CT50" s="132">
        <f>CS50*(1+GeneralInformation!$D$28)</f>
        <v>3274334.0335777705</v>
      </c>
      <c r="CU50" s="132">
        <f>CT50*(1+GeneralInformation!$D$28)</f>
        <v>3284157.0356785036</v>
      </c>
      <c r="CV50" s="132">
        <f>CU50*(1+GeneralInformation!$D$28)</f>
        <v>3294009.5067855385</v>
      </c>
      <c r="CW50" s="132">
        <f>CV50*(1+GeneralInformation!$D$28)</f>
        <v>3303891.5353058949</v>
      </c>
      <c r="CX50" s="132">
        <f>CW50*(1+GeneralInformation!$D$28)</f>
        <v>3313803.2099118121</v>
      </c>
      <c r="CY50" s="132">
        <f>CX50*(1+GeneralInformation!$D$28)</f>
        <v>3323744.6195415473</v>
      </c>
    </row>
    <row r="51" spans="2:104" ht="16" thickBot="1" x14ac:dyDescent="0.25">
      <c r="B51" s="145"/>
      <c r="C51" s="135" t="s">
        <v>52</v>
      </c>
      <c r="D51" s="136">
        <f>D50/POWER((1+GeneralInformation!$D$22),D49)</f>
        <v>2422340.0323529411</v>
      </c>
      <c r="E51" s="136">
        <f>E50/POWER((1+GeneralInformation!$D$22),E49)</f>
        <v>2381967.6984803919</v>
      </c>
      <c r="F51" s="136">
        <f>F50/POWER((1+GeneralInformation!$D$22),F49)</f>
        <v>2342268.2368390518</v>
      </c>
      <c r="G51" s="136">
        <f>G50/POWER((1+GeneralInformation!$D$22),G49)</f>
        <v>2303230.4328917339</v>
      </c>
      <c r="H51" s="136">
        <f>H50/POWER((1+GeneralInformation!$D$22),H49)</f>
        <v>2264843.259010205</v>
      </c>
      <c r="I51" s="136">
        <f>I50/POWER((1+GeneralInformation!$D$22),I49)</f>
        <v>2227095.8713600342</v>
      </c>
      <c r="J51" s="136">
        <f>J50/POWER((1+GeneralInformation!$D$22),J49)</f>
        <v>2189977.6068373672</v>
      </c>
      <c r="K51" s="136">
        <f>K50/POWER((1+GeneralInformation!$D$22),K49)</f>
        <v>2153477.9800567441</v>
      </c>
      <c r="L51" s="136">
        <f>L50/POWER((1+GeneralInformation!$D$22),L49)</f>
        <v>2117586.6803891314</v>
      </c>
      <c r="M51" s="136">
        <f>M50/POWER((1+GeneralInformation!$D$22),M49)</f>
        <v>2082293.5690493125</v>
      </c>
      <c r="N51" s="136">
        <f>N50/POWER((1+GeneralInformation!$D$22),N49)</f>
        <v>2047588.6762318241</v>
      </c>
      <c r="O51" s="136">
        <f>O50/POWER((1+GeneralInformation!$D$22),O49)</f>
        <v>2013462.1982946265</v>
      </c>
      <c r="P51" s="136">
        <f>P50/POWER((1+GeneralInformation!$D$22),P49)</f>
        <v>1979904.494989716</v>
      </c>
      <c r="Q51" s="136">
        <f>Q50/POWER((1+GeneralInformation!$D$22),Q49)</f>
        <v>1946906.0867398868</v>
      </c>
      <c r="R51" s="136">
        <f>R50/POWER((1+GeneralInformation!$D$22),R49)</f>
        <v>1914457.6519608891</v>
      </c>
      <c r="S51" s="136">
        <f>S50/POWER((1+GeneralInformation!$D$22),S49)</f>
        <v>1882550.0244282072</v>
      </c>
      <c r="T51" s="136">
        <f>T50/POWER((1+GeneralInformation!$D$22),T49)</f>
        <v>1851174.1906877367</v>
      </c>
      <c r="U51" s="136">
        <f>U50/POWER((1+GeneralInformation!$D$22),U49)</f>
        <v>1820321.2875096076</v>
      </c>
      <c r="V51" s="136">
        <f>V50/POWER((1+GeneralInformation!$D$22),V49)</f>
        <v>1789982.5993844473</v>
      </c>
      <c r="W51" s="136">
        <f>W50/POWER((1+GeneralInformation!$D$22),W49)</f>
        <v>1760149.5560613726</v>
      </c>
      <c r="X51" s="136">
        <f>X50/POWER((1+GeneralInformation!$D$22),X49)</f>
        <v>1730813.7301270165</v>
      </c>
      <c r="Y51" s="136">
        <f>Y50/POWER((1+GeneralInformation!$D$22),Y49)</f>
        <v>1701966.8346248993</v>
      </c>
      <c r="Z51" s="136">
        <f>Z50/POWER((1+GeneralInformation!$D$22),Z49)</f>
        <v>1673600.7207144846</v>
      </c>
      <c r="AA51" s="136">
        <f>AA50/POWER((1+GeneralInformation!$D$22),AA49)</f>
        <v>1645707.3753692429</v>
      </c>
      <c r="AB51" s="136">
        <f>AB50/POWER((1+GeneralInformation!$D$22),AB49)</f>
        <v>1618278.9191130886</v>
      </c>
      <c r="AC51" s="136">
        <f>AC50/POWER((1+GeneralInformation!$D$22),AC49)</f>
        <v>1591307.6037945368</v>
      </c>
      <c r="AD51" s="136">
        <f>AD50/POWER((1+GeneralInformation!$D$22),AD49)</f>
        <v>1564785.8103979612</v>
      </c>
      <c r="AE51" s="136">
        <f>AE50/POWER((1+GeneralInformation!$D$22),AE49)</f>
        <v>1538706.0468913279</v>
      </c>
      <c r="AF51" s="136">
        <f>AF50/POWER((1+GeneralInformation!$D$22),AF49)</f>
        <v>1513060.9461098057</v>
      </c>
      <c r="AG51" s="136">
        <f>AG50/POWER((1+GeneralInformation!$D$22),AG49)</f>
        <v>1487843.263674642</v>
      </c>
      <c r="AH51" s="136">
        <f>AH50/POWER((1+GeneralInformation!$D$22),AH49)</f>
        <v>1463045.8759467315</v>
      </c>
      <c r="AI51" s="136">
        <f>AI50/POWER((1+GeneralInformation!$D$22),AI49)</f>
        <v>1438661.7780142853</v>
      </c>
      <c r="AJ51" s="136">
        <f>AJ50/POWER((1+GeneralInformation!$D$22),AJ49)</f>
        <v>1414684.0817140471</v>
      </c>
      <c r="AK51" s="136">
        <f>AK50/POWER((1+GeneralInformation!$D$22),AK49)</f>
        <v>1391106.0136854795</v>
      </c>
      <c r="AL51" s="136">
        <f>AL50/POWER((1+GeneralInformation!$D$22),AL49)</f>
        <v>1367920.9134573881</v>
      </c>
      <c r="AM51" s="136">
        <f>AM50/POWER((1+GeneralInformation!$D$22),AM49)</f>
        <v>1345122.2315664315</v>
      </c>
      <c r="AN51" s="136">
        <f>AN50/POWER((1+GeneralInformation!$D$22),AN49)</f>
        <v>1322703.5277069907</v>
      </c>
      <c r="AO51" s="136">
        <f>AO50/POWER((1+GeneralInformation!$D$22),AO49)</f>
        <v>1300658.4689118739</v>
      </c>
      <c r="AP51" s="136">
        <f>AP50/POWER((1+GeneralInformation!$D$22),AP49)</f>
        <v>1278980.827763343</v>
      </c>
      <c r="AQ51" s="136">
        <f>AQ50/POWER((1+GeneralInformation!$D$22),AQ49)</f>
        <v>1257664.4806339534</v>
      </c>
      <c r="AR51" s="136">
        <f>AR50/POWER((1+GeneralInformation!$D$22),AR49)</f>
        <v>1236703.4059567207</v>
      </c>
      <c r="AS51" s="136">
        <f>AS50/POWER((1+GeneralInformation!$D$22),AS49)</f>
        <v>1216091.6825241086</v>
      </c>
      <c r="AT51" s="136">
        <f>AT50/POWER((1+GeneralInformation!$D$22),AT49)</f>
        <v>1195823.4878153733</v>
      </c>
      <c r="AU51" s="136">
        <f>AU50/POWER((1+GeneralInformation!$D$22),AU49)</f>
        <v>1175893.0963517833</v>
      </c>
      <c r="AV51" s="136">
        <f>AV50/POWER((1+GeneralInformation!$D$22),AV49)</f>
        <v>1156294.8780792537</v>
      </c>
      <c r="AW51" s="136">
        <f>AW50/POWER((1+GeneralInformation!$D$22),AW49)</f>
        <v>1137023.2967779324</v>
      </c>
      <c r="AX51" s="136">
        <f>AX50/POWER((1+GeneralInformation!$D$22),AX49)</f>
        <v>1118072.9084983005</v>
      </c>
      <c r="AY51" s="136">
        <f>AY50/POWER((1+GeneralInformation!$D$22),AY49)</f>
        <v>1099438.3600233286</v>
      </c>
      <c r="AZ51" s="136">
        <f>AZ50/POWER((1+GeneralInformation!$D$22),AZ49)</f>
        <v>1081114.3873562729</v>
      </c>
      <c r="BA51" s="136">
        <f>BA50/POWER((1+GeneralInformation!$D$22),BA49)</f>
        <v>1063095.8142336681</v>
      </c>
      <c r="BB51" s="136">
        <f>BB50/POWER((1+GeneralInformation!$D$22),BB49)</f>
        <v>1045377.5506631071</v>
      </c>
      <c r="BC51" s="136">
        <f>BC50/POWER((1+GeneralInformation!$D$22),BC49)</f>
        <v>1027954.5914853885</v>
      </c>
      <c r="BD51" s="136">
        <f>BD50/POWER((1+GeneralInformation!$D$22),BD49)</f>
        <v>1010822.0149606321</v>
      </c>
      <c r="BE51" s="136">
        <f>BE50/POWER((1+GeneralInformation!$D$22),BE49)</f>
        <v>993974.98137795459</v>
      </c>
      <c r="BF51" s="136">
        <f>BF50/POWER((1+GeneralInformation!$D$22),BF49)</f>
        <v>977408.73168832215</v>
      </c>
      <c r="BG51" s="136">
        <f>BG50/POWER((1+GeneralInformation!$D$22),BG49)</f>
        <v>961118.5861601833</v>
      </c>
      <c r="BH51" s="136">
        <f>BH50/POWER((1+GeneralInformation!$D$22),BH49)</f>
        <v>945099.94305751345</v>
      </c>
      <c r="BI51" s="136">
        <f>BI50/POWER((1+GeneralInformation!$D$22),BI49)</f>
        <v>929348.27733988804</v>
      </c>
      <c r="BJ51" s="136">
        <f>BJ50/POWER((1+GeneralInformation!$D$22),BJ49)</f>
        <v>913859.13938422326</v>
      </c>
      <c r="BK51" s="136">
        <f>BK50/POWER((1+GeneralInformation!$D$22),BK49)</f>
        <v>898628.15372781921</v>
      </c>
      <c r="BL51" s="136">
        <f>BL50/POWER((1+GeneralInformation!$D$22),BL49)</f>
        <v>883651.01783235557</v>
      </c>
      <c r="BM51" s="136">
        <f>BM50/POWER((1+GeneralInformation!$D$22),BM49)</f>
        <v>868923.50086848275</v>
      </c>
      <c r="BN51" s="136">
        <f>BN50/POWER((1+GeneralInformation!$D$22),BN49)</f>
        <v>854441.44252067478</v>
      </c>
      <c r="BO51" s="136">
        <f>BO50/POWER((1+GeneralInformation!$D$22),BO49)</f>
        <v>840200.75181199668</v>
      </c>
      <c r="BP51" s="136">
        <f>BP50/POWER((1+GeneralInformation!$D$22),BP49)</f>
        <v>826197.40594846325</v>
      </c>
      <c r="BQ51" s="136">
        <f>BQ50/POWER((1+GeneralInformation!$D$22),BQ49)</f>
        <v>812427.44918265555</v>
      </c>
      <c r="BR51" s="136">
        <f>BR50/POWER((1+GeneralInformation!$D$22),BR49)</f>
        <v>798886.99169627775</v>
      </c>
      <c r="BS51" s="136">
        <f>BS50/POWER((1+GeneralInformation!$D$22),BS49)</f>
        <v>785572.20850133977</v>
      </c>
      <c r="BT51" s="136">
        <f>BT50/POWER((1+GeneralInformation!$D$22),BT49)</f>
        <v>772479.33835965057</v>
      </c>
      <c r="BU51" s="136">
        <f>BU50/POWER((1+GeneralInformation!$D$22),BU49)</f>
        <v>759604.68272032298</v>
      </c>
      <c r="BV51" s="136">
        <f>BV50/POWER((1+GeneralInformation!$D$22),BV49)</f>
        <v>746944.60467498435</v>
      </c>
      <c r="BW51" s="136">
        <f>BW50/POWER((1+GeneralInformation!$D$22),BW49)</f>
        <v>734495.52793040115</v>
      </c>
      <c r="BX51" s="136">
        <f>BX50/POWER((1+GeneralInformation!$D$22),BX49)</f>
        <v>722253.93579822779</v>
      </c>
      <c r="BY51" s="136">
        <f>BY50/POWER((1+GeneralInformation!$D$22),BY49)</f>
        <v>710216.37020159059</v>
      </c>
      <c r="BZ51" s="136">
        <f>BZ50/POWER((1+GeneralInformation!$D$22),BZ49)</f>
        <v>698379.43069823086</v>
      </c>
      <c r="CA51" s="136">
        <f>CA50/POWER((1+GeneralInformation!$D$22),CA49)</f>
        <v>686739.7735199267</v>
      </c>
      <c r="CB51" s="136">
        <f>CB50/POWER((1+GeneralInformation!$D$22),CB49)</f>
        <v>675294.11062792793</v>
      </c>
      <c r="CC51" s="136">
        <f>CC50/POWER((1+GeneralInformation!$D$22),CC49)</f>
        <v>664039.208784129</v>
      </c>
      <c r="CD51" s="136">
        <f>CD50/POWER((1+GeneralInformation!$D$22),CD49)</f>
        <v>652971.88863772701</v>
      </c>
      <c r="CE51" s="136">
        <f>CE50/POWER((1+GeneralInformation!$D$22),CE49)</f>
        <v>642089.02382709808</v>
      </c>
      <c r="CF51" s="136">
        <f>CF50/POWER((1+GeneralInformation!$D$22),CF49)</f>
        <v>631387.54009664629</v>
      </c>
      <c r="CG51" s="136">
        <f>CG50/POWER((1+GeneralInformation!$D$22),CG49)</f>
        <v>620864.41442836891</v>
      </c>
      <c r="CH51" s="136">
        <f>CH50/POWER((1+GeneralInformation!$D$22),CH49)</f>
        <v>610516.67418789596</v>
      </c>
      <c r="CI51" s="136">
        <f>CI50/POWER((1+GeneralInformation!$D$22),CI49)</f>
        <v>600341.39628476428</v>
      </c>
      <c r="CJ51" s="136">
        <f>CJ50/POWER((1+GeneralInformation!$D$22),CJ49)</f>
        <v>590335.70634668483</v>
      </c>
      <c r="CK51" s="136">
        <f>CK50/POWER((1+GeneralInformation!$D$22),CK49)</f>
        <v>580496.77790757327</v>
      </c>
      <c r="CL51" s="136">
        <f>CL50/POWER((1+GeneralInformation!$D$22),CL49)</f>
        <v>570821.83160911372</v>
      </c>
      <c r="CM51" s="136">
        <f>CM50/POWER((1+GeneralInformation!$D$22),CM49)</f>
        <v>561308.13441562839</v>
      </c>
      <c r="CN51" s="136">
        <f>CN50/POWER((1+GeneralInformation!$D$22),CN49)</f>
        <v>551952.99884203449</v>
      </c>
      <c r="CO51" s="136">
        <f>CO50/POWER((1+GeneralInformation!$D$22),CO49)</f>
        <v>542753.78219466726</v>
      </c>
      <c r="CP51" s="136">
        <f>CP50/POWER((1+GeneralInformation!$D$22),CP49)</f>
        <v>533707.88582475611</v>
      </c>
      <c r="CQ51" s="136">
        <f>CQ50/POWER((1+GeneralInformation!$D$22),CQ49)</f>
        <v>524812.75439434336</v>
      </c>
      <c r="CR51" s="136">
        <f>CR50/POWER((1+GeneralInformation!$D$22),CR49)</f>
        <v>516065.87515443756</v>
      </c>
      <c r="CS51" s="136">
        <f>CS50/POWER((1+GeneralInformation!$D$22),CS49)</f>
        <v>507464.7772351969</v>
      </c>
      <c r="CT51" s="136">
        <f>CT50/POWER((1+GeneralInformation!$D$22),CT49)</f>
        <v>499007.03094794368</v>
      </c>
      <c r="CU51" s="136">
        <f>CU50/POWER((1+GeneralInformation!$D$22),CU49)</f>
        <v>490690.24709881115</v>
      </c>
      <c r="CV51" s="136">
        <f>CV50/POWER((1+GeneralInformation!$D$22),CV49)</f>
        <v>482512.07631383085</v>
      </c>
      <c r="CW51" s="136">
        <f>CW50/POWER((1+GeneralInformation!$D$22),CW49)</f>
        <v>474470.20837526704</v>
      </c>
      <c r="CX51" s="136">
        <f>CX50/POWER((1+GeneralInformation!$D$22),CX49)</f>
        <v>466562.37156901247</v>
      </c>
      <c r="CY51" s="136">
        <f>CY50/POWER((1+GeneralInformation!$D$22),CY49)</f>
        <v>458786.33204286231</v>
      </c>
    </row>
    <row r="52" spans="2:104" ht="17" thickTop="1" thickBot="1" x14ac:dyDescent="0.25">
      <c r="B52" s="146"/>
      <c r="C52" s="147" t="s">
        <v>53</v>
      </c>
      <c r="D52" s="148">
        <f>SUM(D51:CY51)</f>
        <v>118272008.35064681</v>
      </c>
      <c r="E52" s="141"/>
      <c r="F52" s="141"/>
      <c r="G52" s="141"/>
      <c r="H52" s="141"/>
      <c r="I52" s="141"/>
      <c r="J52" s="141"/>
      <c r="K52" s="141"/>
      <c r="L52" s="141"/>
      <c r="M52" s="141"/>
      <c r="N52" s="141"/>
      <c r="O52" s="141"/>
      <c r="P52" s="141"/>
      <c r="Q52" s="141"/>
      <c r="R52" s="141"/>
      <c r="S52" s="141"/>
      <c r="T52" s="141"/>
      <c r="U52" s="141"/>
      <c r="V52" s="141"/>
      <c r="W52" s="141"/>
      <c r="X52" s="141"/>
      <c r="Y52" s="141"/>
      <c r="Z52" s="141"/>
      <c r="AA52" s="141"/>
      <c r="AB52" s="141"/>
      <c r="AC52" s="141"/>
      <c r="AD52" s="141"/>
      <c r="AE52" s="141"/>
      <c r="AF52" s="141"/>
      <c r="AG52" s="141"/>
      <c r="AH52" s="141"/>
      <c r="AI52" s="141"/>
      <c r="AJ52" s="141"/>
      <c r="AK52" s="141"/>
      <c r="AL52" s="141"/>
      <c r="AM52" s="141"/>
      <c r="AN52" s="141"/>
      <c r="AO52" s="141"/>
      <c r="AP52" s="141"/>
      <c r="AQ52" s="141"/>
      <c r="AR52" s="141"/>
      <c r="AS52" s="141"/>
      <c r="AT52" s="141"/>
      <c r="AU52" s="141"/>
      <c r="AV52" s="141"/>
      <c r="AW52" s="141"/>
      <c r="AX52" s="141"/>
      <c r="AY52" s="141"/>
      <c r="AZ52" s="141"/>
      <c r="BA52" s="141"/>
      <c r="BB52" s="141"/>
      <c r="BC52" s="141"/>
      <c r="BD52" s="141"/>
      <c r="BE52" s="141"/>
      <c r="BF52" s="141"/>
      <c r="BG52" s="141"/>
      <c r="BH52" s="141"/>
      <c r="BI52" s="141"/>
      <c r="BJ52" s="141"/>
      <c r="BK52" s="141"/>
      <c r="BL52" s="141"/>
      <c r="BM52" s="141"/>
      <c r="BN52" s="141"/>
      <c r="BO52" s="141"/>
      <c r="BP52" s="141"/>
      <c r="BQ52" s="141"/>
      <c r="BR52" s="141"/>
      <c r="BS52" s="141"/>
      <c r="BT52" s="141"/>
      <c r="BU52" s="141"/>
      <c r="BV52" s="141"/>
      <c r="BW52" s="141"/>
      <c r="BX52" s="141"/>
      <c r="BY52" s="141"/>
      <c r="BZ52" s="141"/>
      <c r="CA52" s="141"/>
      <c r="CB52" s="141"/>
      <c r="CC52" s="141"/>
      <c r="CD52" s="141"/>
      <c r="CE52" s="141"/>
      <c r="CF52" s="141"/>
      <c r="CG52" s="141"/>
      <c r="CH52" s="141"/>
      <c r="CI52" s="141"/>
      <c r="CJ52" s="141"/>
      <c r="CK52" s="141"/>
      <c r="CL52" s="141"/>
      <c r="CM52" s="141"/>
      <c r="CN52" s="141"/>
      <c r="CO52" s="141"/>
      <c r="CP52" s="141"/>
      <c r="CQ52" s="141"/>
      <c r="CR52" s="141"/>
      <c r="CS52" s="141"/>
      <c r="CT52" s="141"/>
      <c r="CU52" s="141"/>
      <c r="CV52" s="141"/>
      <c r="CW52" s="141"/>
      <c r="CX52" s="141"/>
      <c r="CY52" s="141"/>
      <c r="CZ52" s="132"/>
    </row>
    <row r="53" spans="2:104" ht="16" thickBot="1" x14ac:dyDescent="0.25"/>
    <row r="54" spans="2:104" x14ac:dyDescent="0.2">
      <c r="B54" s="143" t="s">
        <v>55</v>
      </c>
      <c r="C54" s="127" t="s">
        <v>50</v>
      </c>
      <c r="D54" s="128">
        <v>1</v>
      </c>
      <c r="E54" s="128">
        <v>2</v>
      </c>
      <c r="F54" s="128">
        <v>3</v>
      </c>
      <c r="G54" s="128">
        <v>4</v>
      </c>
      <c r="H54" s="128">
        <v>5</v>
      </c>
      <c r="I54" s="128">
        <v>6</v>
      </c>
      <c r="J54" s="128">
        <v>7</v>
      </c>
      <c r="K54" s="128">
        <v>8</v>
      </c>
      <c r="L54" s="128">
        <v>9</v>
      </c>
      <c r="M54" s="128">
        <v>10</v>
      </c>
      <c r="N54" s="128">
        <v>11</v>
      </c>
      <c r="O54" s="128">
        <v>12</v>
      </c>
      <c r="P54" s="128">
        <v>13</v>
      </c>
      <c r="Q54" s="128">
        <v>14</v>
      </c>
      <c r="R54" s="128">
        <v>15</v>
      </c>
      <c r="S54" s="128">
        <v>16</v>
      </c>
      <c r="T54" s="128">
        <v>17</v>
      </c>
      <c r="U54" s="128">
        <v>18</v>
      </c>
      <c r="V54" s="128">
        <v>19</v>
      </c>
      <c r="W54" s="128">
        <v>20</v>
      </c>
      <c r="X54" s="128">
        <v>21</v>
      </c>
      <c r="Y54" s="128">
        <v>22</v>
      </c>
      <c r="Z54" s="128">
        <v>23</v>
      </c>
      <c r="AA54" s="128">
        <v>24</v>
      </c>
      <c r="AB54" s="128">
        <v>25</v>
      </c>
      <c r="AC54" s="128">
        <v>26</v>
      </c>
      <c r="AD54" s="128">
        <v>27</v>
      </c>
      <c r="AE54" s="128">
        <v>28</v>
      </c>
      <c r="AF54" s="128">
        <v>29</v>
      </c>
      <c r="AG54" s="128">
        <v>30</v>
      </c>
      <c r="AH54" s="128">
        <v>31</v>
      </c>
      <c r="AI54" s="128">
        <v>32</v>
      </c>
      <c r="AJ54" s="128">
        <v>33</v>
      </c>
      <c r="AK54" s="128">
        <v>34</v>
      </c>
      <c r="AL54" s="128">
        <v>35</v>
      </c>
      <c r="AM54" s="128">
        <v>36</v>
      </c>
      <c r="AN54" s="128">
        <v>37</v>
      </c>
      <c r="AO54" s="128">
        <v>38</v>
      </c>
      <c r="AP54" s="128">
        <v>39</v>
      </c>
      <c r="AQ54" s="128">
        <v>40</v>
      </c>
      <c r="AR54" s="128">
        <v>41</v>
      </c>
      <c r="AS54" s="128">
        <v>42</v>
      </c>
      <c r="AT54" s="128">
        <v>43</v>
      </c>
      <c r="AU54" s="128">
        <v>44</v>
      </c>
      <c r="AV54" s="128">
        <v>45</v>
      </c>
      <c r="AW54" s="128">
        <v>46</v>
      </c>
      <c r="AX54" s="128">
        <v>47</v>
      </c>
      <c r="AY54" s="128">
        <v>48</v>
      </c>
      <c r="AZ54" s="128">
        <v>49</v>
      </c>
      <c r="BA54" s="128">
        <v>50</v>
      </c>
      <c r="BB54" s="128">
        <v>51</v>
      </c>
      <c r="BC54" s="128">
        <v>52</v>
      </c>
      <c r="BD54" s="128">
        <v>53</v>
      </c>
      <c r="BE54" s="128">
        <v>54</v>
      </c>
      <c r="BF54" s="128">
        <v>55</v>
      </c>
      <c r="BG54" s="128">
        <v>56</v>
      </c>
      <c r="BH54" s="128">
        <v>57</v>
      </c>
      <c r="BI54" s="128">
        <v>58</v>
      </c>
      <c r="BJ54" s="128">
        <v>59</v>
      </c>
      <c r="BK54" s="128">
        <v>60</v>
      </c>
      <c r="BL54" s="128">
        <v>61</v>
      </c>
      <c r="BM54" s="128">
        <v>62</v>
      </c>
      <c r="BN54" s="128">
        <v>63</v>
      </c>
      <c r="BO54" s="128">
        <v>64</v>
      </c>
      <c r="BP54" s="128">
        <v>65</v>
      </c>
      <c r="BQ54" s="128">
        <v>66</v>
      </c>
      <c r="BR54" s="128">
        <v>67</v>
      </c>
      <c r="BS54" s="128">
        <v>68</v>
      </c>
      <c r="BT54" s="128">
        <v>69</v>
      </c>
      <c r="BU54" s="128">
        <v>70</v>
      </c>
      <c r="BV54" s="128">
        <v>71</v>
      </c>
      <c r="BW54" s="128">
        <v>72</v>
      </c>
      <c r="BX54" s="128">
        <v>73</v>
      </c>
      <c r="BY54" s="128">
        <v>74</v>
      </c>
      <c r="BZ54" s="128">
        <v>75</v>
      </c>
      <c r="CA54" s="128">
        <v>76</v>
      </c>
      <c r="CB54" s="128">
        <v>77</v>
      </c>
      <c r="CC54" s="128">
        <v>78</v>
      </c>
      <c r="CD54" s="128">
        <v>79</v>
      </c>
      <c r="CE54" s="128">
        <v>80</v>
      </c>
      <c r="CF54" s="128">
        <v>81</v>
      </c>
      <c r="CG54" s="128">
        <v>82</v>
      </c>
      <c r="CH54" s="128">
        <v>83</v>
      </c>
      <c r="CI54" s="128">
        <v>84</v>
      </c>
      <c r="CJ54" s="128">
        <v>85</v>
      </c>
      <c r="CK54" s="128">
        <v>86</v>
      </c>
      <c r="CL54" s="128">
        <v>87</v>
      </c>
      <c r="CM54" s="128">
        <v>88</v>
      </c>
      <c r="CN54" s="128">
        <v>89</v>
      </c>
      <c r="CO54" s="128">
        <v>90</v>
      </c>
      <c r="CP54" s="128">
        <v>91</v>
      </c>
      <c r="CQ54" s="128">
        <v>92</v>
      </c>
      <c r="CR54" s="128">
        <v>93</v>
      </c>
      <c r="CS54" s="128">
        <v>94</v>
      </c>
      <c r="CT54" s="128">
        <v>95</v>
      </c>
      <c r="CU54" s="128">
        <v>96</v>
      </c>
      <c r="CV54" s="128">
        <v>97</v>
      </c>
      <c r="CW54" s="128">
        <v>98</v>
      </c>
      <c r="CX54" s="128">
        <v>99</v>
      </c>
      <c r="CY54" s="128">
        <v>100</v>
      </c>
    </row>
    <row r="55" spans="2:104" x14ac:dyDescent="0.2">
      <c r="B55" s="144"/>
      <c r="C55" s="131" t="s">
        <v>51</v>
      </c>
      <c r="D55" s="132">
        <f>RiskEstimation!S8</f>
        <v>33256254.230769232</v>
      </c>
      <c r="E55" s="132">
        <f>D55*(1+GeneralInformation!$D$28)</f>
        <v>33356022.993461534</v>
      </c>
      <c r="F55" s="132">
        <f>E55*(1+GeneralInformation!$D$28)</f>
        <v>33456091.062441915</v>
      </c>
      <c r="G55" s="132">
        <f>F55*(1+GeneralInformation!$D$28)</f>
        <v>33556459.33562924</v>
      </c>
      <c r="H55" s="132">
        <f>G55*(1+GeneralInformation!$D$28)</f>
        <v>33657128.713636123</v>
      </c>
      <c r="I55" s="132">
        <f>H55*(1+GeneralInformation!$D$28)</f>
        <v>33758100.099777028</v>
      </c>
      <c r="J55" s="132">
        <f>I55*(1+GeneralInformation!$D$28)</f>
        <v>33859374.400076352</v>
      </c>
      <c r="K55" s="132">
        <f>J55*(1+GeneralInformation!$D$28)</f>
        <v>33960952.523276575</v>
      </c>
      <c r="L55" s="132">
        <f>K55*(1+GeneralInformation!$D$28)</f>
        <v>34062835.380846404</v>
      </c>
      <c r="M55" s="132">
        <f>L55*(1+GeneralInformation!$D$28)</f>
        <v>34165023.886988938</v>
      </c>
      <c r="N55" s="132">
        <f>M55*(1+GeneralInformation!$D$28)</f>
        <v>34267518.958649904</v>
      </c>
      <c r="O55" s="132">
        <f>N55*(1+GeneralInformation!$D$28)</f>
        <v>34370321.515525848</v>
      </c>
      <c r="P55" s="132">
        <f>O55*(1+GeneralInformation!$D$28)</f>
        <v>34473432.480072424</v>
      </c>
      <c r="Q55" s="132">
        <f>P55*(1+GeneralInformation!$D$28)</f>
        <v>34576852.77751264</v>
      </c>
      <c r="R55" s="132">
        <f>Q55*(1+GeneralInformation!$D$28)</f>
        <v>34680583.335845172</v>
      </c>
      <c r="S55" s="132">
        <f>R55*(1+GeneralInformation!$D$28)</f>
        <v>34784625.085852705</v>
      </c>
      <c r="T55" s="132">
        <f>S55*(1+GeneralInformation!$D$28)</f>
        <v>34888978.961110257</v>
      </c>
      <c r="U55" s="132">
        <f>T55*(1+GeneralInformation!$D$28)</f>
        <v>34993645.897993587</v>
      </c>
      <c r="V55" s="132">
        <f>U55*(1+GeneralInformation!$D$28)</f>
        <v>35098626.835687563</v>
      </c>
      <c r="W55" s="132">
        <f>V55*(1+GeneralInformation!$D$28)</f>
        <v>35203922.716194622</v>
      </c>
      <c r="X55" s="132">
        <f>W55*(1+GeneralInformation!$D$28)</f>
        <v>35309534.484343201</v>
      </c>
      <c r="Y55" s="132">
        <f>X55*(1+GeneralInformation!$D$28)</f>
        <v>35415463.087796226</v>
      </c>
      <c r="Z55" s="132">
        <f>Y55*(1+GeneralInformation!$D$28)</f>
        <v>35521709.47705961</v>
      </c>
      <c r="AA55" s="132">
        <f>Z55*(1+GeneralInformation!$D$28)</f>
        <v>35628274.605490789</v>
      </c>
      <c r="AB55" s="132">
        <f>AA55*(1+GeneralInformation!$D$28)</f>
        <v>35735159.42930726</v>
      </c>
      <c r="AC55" s="132">
        <f>AB55*(1+GeneralInformation!$D$28)</f>
        <v>35842364.90759518</v>
      </c>
      <c r="AD55" s="132">
        <f>AC55*(1+GeneralInformation!$D$28)</f>
        <v>35949892.002317965</v>
      </c>
      <c r="AE55" s="132">
        <f>AD55*(1+GeneralInformation!$D$28)</f>
        <v>36057741.678324915</v>
      </c>
      <c r="AF55" s="132">
        <f>AE55*(1+GeneralInformation!$D$28)</f>
        <v>36165914.90335989</v>
      </c>
      <c r="AG55" s="132">
        <f>AF55*(1+GeneralInformation!$D$28)</f>
        <v>36274412.648069963</v>
      </c>
      <c r="AH55" s="132">
        <f>AG55*(1+GeneralInformation!$D$28)</f>
        <v>36383235.886014171</v>
      </c>
      <c r="AI55" s="132">
        <f>AH55*(1+GeneralInformation!$D$28)</f>
        <v>36492385.593672208</v>
      </c>
      <c r="AJ55" s="132">
        <f>AI55*(1+GeneralInformation!$D$28)</f>
        <v>36601862.750453219</v>
      </c>
      <c r="AK55" s="132">
        <f>AJ55*(1+GeneralInformation!$D$28)</f>
        <v>36711668.338704571</v>
      </c>
      <c r="AL55" s="132">
        <f>AK55*(1+GeneralInformation!$D$28)</f>
        <v>36821803.343720682</v>
      </c>
      <c r="AM55" s="132">
        <f>AL55*(1+GeneralInformation!$D$28)</f>
        <v>36932268.753751837</v>
      </c>
      <c r="AN55" s="132">
        <f>AM55*(1+GeneralInformation!$D$28)</f>
        <v>37043065.560013086</v>
      </c>
      <c r="AO55" s="132">
        <f>AN55*(1+GeneralInformation!$D$28)</f>
        <v>37154194.756693117</v>
      </c>
      <c r="AP55" s="132">
        <f>AO55*(1+GeneralInformation!$D$28)</f>
        <v>37265657.340963192</v>
      </c>
      <c r="AQ55" s="132">
        <f>AP55*(1+GeneralInformation!$D$28)</f>
        <v>37377454.312986076</v>
      </c>
      <c r="AR55" s="132">
        <f>AQ55*(1+GeneralInformation!$D$28)</f>
        <v>37489586.675925031</v>
      </c>
      <c r="AS55" s="132">
        <f>AR55*(1+GeneralInformation!$D$28)</f>
        <v>37602055.435952805</v>
      </c>
      <c r="AT55" s="132">
        <f>AS55*(1+GeneralInformation!$D$28)</f>
        <v>37714861.602260657</v>
      </c>
      <c r="AU55" s="132">
        <f>AT55*(1+GeneralInformation!$D$28)</f>
        <v>37828006.187067434</v>
      </c>
      <c r="AV55" s="132">
        <f>AU55*(1+GeneralInformation!$D$28)</f>
        <v>37941490.205628633</v>
      </c>
      <c r="AW55" s="132">
        <f>AV55*(1+GeneralInformation!$D$28)</f>
        <v>38055314.676245518</v>
      </c>
      <c r="AX55" s="132">
        <f>AW55*(1+GeneralInformation!$D$28)</f>
        <v>38169480.620274253</v>
      </c>
      <c r="AY55" s="132">
        <f>AX55*(1+GeneralInformation!$D$28)</f>
        <v>38283989.062135071</v>
      </c>
      <c r="AZ55" s="132">
        <f>AY55*(1+GeneralInformation!$D$28)</f>
        <v>38398841.029321469</v>
      </c>
      <c r="BA55" s="132">
        <f>AZ55*(1+GeneralInformation!$D$28)</f>
        <v>38514037.552409433</v>
      </c>
      <c r="BB55" s="132">
        <f>BA55*(1+GeneralInformation!$D$28)</f>
        <v>38629579.665066659</v>
      </c>
      <c r="BC55" s="132">
        <f>BB55*(1+GeneralInformation!$D$28)</f>
        <v>38745468.404061854</v>
      </c>
      <c r="BD55" s="132">
        <f>BC55*(1+GeneralInformation!$D$28)</f>
        <v>38861704.809274033</v>
      </c>
      <c r="BE55" s="132">
        <f>BD55*(1+GeneralInformation!$D$28)</f>
        <v>38978289.923701853</v>
      </c>
      <c r="BF55" s="132">
        <f>BE55*(1+GeneralInformation!$D$28)</f>
        <v>39095224.793472953</v>
      </c>
      <c r="BG55" s="132">
        <f>BF55*(1+GeneralInformation!$D$28)</f>
        <v>39212510.467853367</v>
      </c>
      <c r="BH55" s="132">
        <f>BG55*(1+GeneralInformation!$D$28)</f>
        <v>39330147.999256924</v>
      </c>
      <c r="BI55" s="132">
        <f>BH55*(1+GeneralInformation!$D$28)</f>
        <v>39448138.443254687</v>
      </c>
      <c r="BJ55" s="132">
        <f>BI55*(1+GeneralInformation!$D$28)</f>
        <v>39566482.858584449</v>
      </c>
      <c r="BK55" s="132">
        <f>BJ55*(1+GeneralInformation!$D$28)</f>
        <v>39685182.307160199</v>
      </c>
      <c r="BL55" s="132">
        <f>BK55*(1+GeneralInformation!$D$28)</f>
        <v>39804237.854081675</v>
      </c>
      <c r="BM55" s="132">
        <f>BL55*(1+GeneralInformation!$D$28)</f>
        <v>39923650.567643918</v>
      </c>
      <c r="BN55" s="132">
        <f>BM55*(1+GeneralInformation!$D$28)</f>
        <v>40043421.519346848</v>
      </c>
      <c r="BO55" s="132">
        <f>BN55*(1+GeneralInformation!$D$28)</f>
        <v>40163551.783904888</v>
      </c>
      <c r="BP55" s="132">
        <f>BO55*(1+GeneralInformation!$D$28)</f>
        <v>40284042.439256601</v>
      </c>
      <c r="BQ55" s="132">
        <f>BP55*(1+GeneralInformation!$D$28)</f>
        <v>40404894.566574365</v>
      </c>
      <c r="BR55" s="132">
        <f>BQ55*(1+GeneralInformation!$D$28)</f>
        <v>40526109.250274085</v>
      </c>
      <c r="BS55" s="132">
        <f>BR55*(1+GeneralInformation!$D$28)</f>
        <v>40647687.578024901</v>
      </c>
      <c r="BT55" s="132">
        <f>BS55*(1+GeneralInformation!$D$28)</f>
        <v>40769630.640758969</v>
      </c>
      <c r="BU55" s="132">
        <f>BT55*(1+GeneralInformation!$D$28)</f>
        <v>40891939.532681242</v>
      </c>
      <c r="BV55" s="132">
        <f>BU55*(1+GeneralInformation!$D$28)</f>
        <v>41014615.351279281</v>
      </c>
      <c r="BW55" s="132">
        <f>BV55*(1+GeneralInformation!$D$28)</f>
        <v>41137659.197333112</v>
      </c>
      <c r="BX55" s="132">
        <f>BW55*(1+GeneralInformation!$D$28)</f>
        <v>41261072.174925104</v>
      </c>
      <c r="BY55" s="132">
        <f>BX55*(1+GeneralInformation!$D$28)</f>
        <v>41384855.391449876</v>
      </c>
      <c r="BZ55" s="132">
        <f>BY55*(1+GeneralInformation!$D$28)</f>
        <v>41509009.957624219</v>
      </c>
      <c r="CA55" s="132">
        <f>BZ55*(1+GeneralInformation!$D$28)</f>
        <v>41633536.987497084</v>
      </c>
      <c r="CB55" s="132">
        <f>CA55*(1+GeneralInformation!$D$28)</f>
        <v>41758437.598459572</v>
      </c>
      <c r="CC55" s="132">
        <f>CB55*(1+GeneralInformation!$D$28)</f>
        <v>41883712.911254942</v>
      </c>
      <c r="CD55" s="132">
        <f>CC55*(1+GeneralInformation!$D$28)</f>
        <v>42009364.049988702</v>
      </c>
      <c r="CE55" s="132">
        <f>CD55*(1+GeneralInformation!$D$28)</f>
        <v>42135392.14213866</v>
      </c>
      <c r="CF55" s="132">
        <f>CE55*(1+GeneralInformation!$D$28)</f>
        <v>42261798.318565071</v>
      </c>
      <c r="CG55" s="132">
        <f>CF55*(1+GeneralInformation!$D$28)</f>
        <v>42388583.713520758</v>
      </c>
      <c r="CH55" s="132">
        <f>CG55*(1+GeneralInformation!$D$28)</f>
        <v>42515749.464661315</v>
      </c>
      <c r="CI55" s="132">
        <f>CH55*(1+GeneralInformation!$D$28)</f>
        <v>42643296.713055298</v>
      </c>
      <c r="CJ55" s="132">
        <f>CI55*(1+GeneralInformation!$D$28)</f>
        <v>42771226.60319446</v>
      </c>
      <c r="CK55" s="132">
        <f>CJ55*(1+GeneralInformation!$D$28)</f>
        <v>42899540.283004038</v>
      </c>
      <c r="CL55" s="132">
        <f>CK55*(1+GeneralInformation!$D$28)</f>
        <v>43028238.903853044</v>
      </c>
      <c r="CM55" s="132">
        <f>CL55*(1+GeneralInformation!$D$28)</f>
        <v>43157323.620564595</v>
      </c>
      <c r="CN55" s="132">
        <f>CM55*(1+GeneralInformation!$D$28)</f>
        <v>43286795.591426283</v>
      </c>
      <c r="CO55" s="132">
        <f>CN55*(1+GeneralInformation!$D$28)</f>
        <v>43416655.978200555</v>
      </c>
      <c r="CP55" s="132">
        <f>CO55*(1+GeneralInformation!$D$28)</f>
        <v>43546905.946135148</v>
      </c>
      <c r="CQ55" s="132">
        <f>CP55*(1+GeneralInformation!$D$28)</f>
        <v>43677546.663973548</v>
      </c>
      <c r="CR55" s="132">
        <f>CQ55*(1+GeneralInformation!$D$28)</f>
        <v>43808579.303965464</v>
      </c>
      <c r="CS55" s="132">
        <f>CR55*(1+GeneralInformation!$D$28)</f>
        <v>43940005.041877359</v>
      </c>
      <c r="CT55" s="132">
        <f>CS55*(1+GeneralInformation!$D$28)</f>
        <v>44071825.057002984</v>
      </c>
      <c r="CU55" s="132">
        <f>CT55*(1+GeneralInformation!$D$28)</f>
        <v>44204040.532173991</v>
      </c>
      <c r="CV55" s="132">
        <f>CU55*(1+GeneralInformation!$D$28)</f>
        <v>44336652.653770506</v>
      </c>
      <c r="CW55" s="132">
        <f>CV55*(1+GeneralInformation!$D$28)</f>
        <v>44469662.611731812</v>
      </c>
      <c r="CX55" s="132">
        <f>CW55*(1+GeneralInformation!$D$28)</f>
        <v>44603071.599567004</v>
      </c>
      <c r="CY55" s="132">
        <f>CX55*(1+GeneralInformation!$D$28)</f>
        <v>44736880.8143657</v>
      </c>
    </row>
    <row r="56" spans="2:104" ht="16" thickBot="1" x14ac:dyDescent="0.25">
      <c r="B56" s="145"/>
      <c r="C56" s="135" t="s">
        <v>52</v>
      </c>
      <c r="D56" s="136">
        <f>D55/POWER((1+GeneralInformation!$D$22),D54)</f>
        <v>32604170.814479638</v>
      </c>
      <c r="E56" s="136">
        <f>E55/POWER((1+GeneralInformation!$D$22),E54)</f>
        <v>32060767.967571639</v>
      </c>
      <c r="F56" s="136">
        <f>F55/POWER((1+GeneralInformation!$D$22),F54)</f>
        <v>31526421.834778778</v>
      </c>
      <c r="G56" s="136">
        <f>G55/POWER((1+GeneralInformation!$D$22),G54)</f>
        <v>31000981.470865797</v>
      </c>
      <c r="H56" s="136">
        <f>H55/POWER((1+GeneralInformation!$D$22),H54)</f>
        <v>30484298.446351361</v>
      </c>
      <c r="I56" s="136">
        <f>I55/POWER((1+GeneralInformation!$D$22),I54)</f>
        <v>29976226.805578835</v>
      </c>
      <c r="J56" s="136">
        <f>J55/POWER((1+GeneralInformation!$D$22),J54)</f>
        <v>29476623.025485855</v>
      </c>
      <c r="K56" s="136">
        <f>K55/POWER((1+GeneralInformation!$D$22),K54)</f>
        <v>28985345.975061081</v>
      </c>
      <c r="L56" s="136">
        <f>L55/POWER((1+GeneralInformation!$D$22),L54)</f>
        <v>28502256.875476729</v>
      </c>
      <c r="M56" s="136">
        <f>M55/POWER((1+GeneralInformation!$D$22),M54)</f>
        <v>28027219.260885444</v>
      </c>
      <c r="N56" s="136">
        <f>N55/POWER((1+GeneralInformation!$D$22),N54)</f>
        <v>27560098.939870693</v>
      </c>
      <c r="O56" s="136">
        <f>O55/POWER((1+GeneralInformation!$D$22),O54)</f>
        <v>27100763.957539506</v>
      </c>
      <c r="P56" s="136">
        <f>P55/POWER((1+GeneralInformation!$D$22),P54)</f>
        <v>26649084.558247179</v>
      </c>
      <c r="Q56" s="136">
        <f>Q55/POWER((1+GeneralInformation!$D$22),Q54)</f>
        <v>26204933.148943055</v>
      </c>
      <c r="R56" s="136">
        <f>R55/POWER((1+GeneralInformation!$D$22),R54)</f>
        <v>25768184.263127342</v>
      </c>
      <c r="S56" s="136">
        <f>S55/POWER((1+GeneralInformation!$D$22),S54)</f>
        <v>25338714.525408547</v>
      </c>
      <c r="T56" s="136">
        <f>T55/POWER((1+GeneralInformation!$D$22),T54)</f>
        <v>24916402.616651732</v>
      </c>
      <c r="U56" s="136">
        <f>U55/POWER((1+GeneralInformation!$D$22),U54)</f>
        <v>24501129.239707537</v>
      </c>
      <c r="V56" s="136">
        <f>V55/POWER((1+GeneralInformation!$D$22),V54)</f>
        <v>24092777.085712411</v>
      </c>
      <c r="W56" s="136">
        <f>W55/POWER((1+GeneralInformation!$D$22),W54)</f>
        <v>23691230.800950531</v>
      </c>
      <c r="X56" s="136">
        <f>X55/POWER((1+GeneralInformation!$D$22),X54)</f>
        <v>23296376.95426802</v>
      </c>
      <c r="Y56" s="136">
        <f>Y55/POWER((1+GeneralInformation!$D$22),Y54)</f>
        <v>22908104.005030219</v>
      </c>
      <c r="Z56" s="136">
        <f>Z55/POWER((1+GeneralInformation!$D$22),Z54)</f>
        <v>22526302.271613047</v>
      </c>
      <c r="AA56" s="136">
        <f>AA55/POWER((1+GeneralInformation!$D$22),AA54)</f>
        <v>22150863.900419496</v>
      </c>
      <c r="AB56" s="136">
        <f>AB55/POWER((1+GeneralInformation!$D$22),AB54)</f>
        <v>21781682.835412502</v>
      </c>
      <c r="AC56" s="136">
        <f>AC55/POWER((1+GeneralInformation!$D$22),AC54)</f>
        <v>21418654.788155627</v>
      </c>
      <c r="AD56" s="136">
        <f>AD55/POWER((1+GeneralInformation!$D$22),AD54)</f>
        <v>21061677.208353035</v>
      </c>
      <c r="AE56" s="136">
        <f>AE55/POWER((1+GeneralInformation!$D$22),AE54)</f>
        <v>20710649.254880477</v>
      </c>
      <c r="AF56" s="136">
        <f>AF55/POWER((1+GeneralInformation!$D$22),AF54)</f>
        <v>20365471.767299138</v>
      </c>
      <c r="AG56" s="136">
        <f>AG55/POWER((1+GeneralInformation!$D$22),AG54)</f>
        <v>20026047.237844147</v>
      </c>
      <c r="AH56" s="136">
        <f>AH55/POWER((1+GeneralInformation!$D$22),AH54)</f>
        <v>19692279.783880081</v>
      </c>
      <c r="AI56" s="136">
        <f>AI55/POWER((1+GeneralInformation!$D$22),AI54)</f>
        <v>19364075.120815407</v>
      </c>
      <c r="AJ56" s="136">
        <f>AJ55/POWER((1+GeneralInformation!$D$22),AJ54)</f>
        <v>19041340.535468481</v>
      </c>
      <c r="AK56" s="136">
        <f>AK55/POWER((1+GeneralInformation!$D$22),AK54)</f>
        <v>18723984.859877337</v>
      </c>
      <c r="AL56" s="136">
        <f>AL55/POWER((1+GeneralInformation!$D$22),AL54)</f>
        <v>18411918.445546046</v>
      </c>
      <c r="AM56" s="136">
        <f>AM55/POWER((1+GeneralInformation!$D$22),AM54)</f>
        <v>18105053.138120275</v>
      </c>
      <c r="AN56" s="136">
        <f>AN55/POWER((1+GeneralInformation!$D$22),AN54)</f>
        <v>17803302.252484933</v>
      </c>
      <c r="AO56" s="136">
        <f>AO55/POWER((1+GeneralInformation!$D$22),AO54)</f>
        <v>17506580.548276845</v>
      </c>
      <c r="AP56" s="136">
        <f>AP55/POWER((1+GeneralInformation!$D$22),AP54)</f>
        <v>17214804.20580557</v>
      </c>
      <c r="AQ56" s="136">
        <f>AQ55/POWER((1+GeneralInformation!$D$22),AQ54)</f>
        <v>16927890.802375469</v>
      </c>
      <c r="AR56" s="136">
        <f>AR55/POWER((1+GeneralInformation!$D$22),AR54)</f>
        <v>16645759.289002545</v>
      </c>
      <c r="AS56" s="136">
        <f>AS55/POWER((1+GeneralInformation!$D$22),AS54)</f>
        <v>16368329.96751917</v>
      </c>
      <c r="AT56" s="136">
        <f>AT55/POWER((1+GeneralInformation!$D$22),AT54)</f>
        <v>16095524.468060514</v>
      </c>
      <c r="AU56" s="136">
        <f>AU55/POWER((1+GeneralInformation!$D$22),AU54)</f>
        <v>15827265.726926168</v>
      </c>
      <c r="AV56" s="136">
        <f>AV55/POWER((1+GeneralInformation!$D$22),AV54)</f>
        <v>15563477.964810733</v>
      </c>
      <c r="AW56" s="136">
        <f>AW55/POWER((1+GeneralInformation!$D$22),AW54)</f>
        <v>15304086.665397217</v>
      </c>
      <c r="AX56" s="136">
        <f>AX55/POWER((1+GeneralInformation!$D$22),AX54)</f>
        <v>15049018.554307269</v>
      </c>
      <c r="AY56" s="136">
        <f>AY55/POWER((1+GeneralInformation!$D$22),AY54)</f>
        <v>14798201.578402143</v>
      </c>
      <c r="AZ56" s="136">
        <f>AZ55/POWER((1+GeneralInformation!$D$22),AZ54)</f>
        <v>14551564.88542877</v>
      </c>
      <c r="BA56" s="136">
        <f>BA55/POWER((1+GeneralInformation!$D$22),BA54)</f>
        <v>14309038.804004958</v>
      </c>
      <c r="BB56" s="136">
        <f>BB55/POWER((1+GeneralInformation!$D$22),BB54)</f>
        <v>14070554.82393821</v>
      </c>
      <c r="BC56" s="136">
        <f>BC55/POWER((1+GeneralInformation!$D$22),BC54)</f>
        <v>13836045.576872569</v>
      </c>
      <c r="BD56" s="136">
        <f>BD55/POWER((1+GeneralInformation!$D$22),BD54)</f>
        <v>13605444.817258025</v>
      </c>
      <c r="BE56" s="136">
        <f>BE55/POWER((1+GeneralInformation!$D$22),BE54)</f>
        <v>13378687.403637055</v>
      </c>
      <c r="BF56" s="136">
        <f>BF55/POWER((1+GeneralInformation!$D$22),BF54)</f>
        <v>13155709.280243106</v>
      </c>
      <c r="BG56" s="136">
        <f>BG55/POWER((1+GeneralInformation!$D$22),BG54)</f>
        <v>12936447.458905719</v>
      </c>
      <c r="BH56" s="136">
        <f>BH55/POWER((1+GeneralInformation!$D$22),BH54)</f>
        <v>12720840.001257289</v>
      </c>
      <c r="BI56" s="136">
        <f>BI55/POWER((1+GeneralInformation!$D$22),BI54)</f>
        <v>12508826.001236331</v>
      </c>
      <c r="BJ56" s="136">
        <f>BJ55/POWER((1+GeneralInformation!$D$22),BJ54)</f>
        <v>12300345.567882393</v>
      </c>
      <c r="BK56" s="136">
        <f>BK55/POWER((1+GeneralInformation!$D$22),BK54)</f>
        <v>12095339.808417683</v>
      </c>
      <c r="BL56" s="136">
        <f>BL55/POWER((1+GeneralInformation!$D$22),BL54)</f>
        <v>11893750.811610721</v>
      </c>
      <c r="BM56" s="136">
        <f>BM55/POWER((1+GeneralInformation!$D$22),BM54)</f>
        <v>11695521.631417207</v>
      </c>
      <c r="BN56" s="136">
        <f>BN55/POWER((1+GeneralInformation!$D$22),BN54)</f>
        <v>11500596.270893591</v>
      </c>
      <c r="BO56" s="136">
        <f>BO55/POWER((1+GeneralInformation!$D$22),BO54)</f>
        <v>11308919.666378694</v>
      </c>
      <c r="BP56" s="136">
        <f>BP55/POWER((1+GeneralInformation!$D$22),BP54)</f>
        <v>11120437.671939049</v>
      </c>
      <c r="BQ56" s="136">
        <f>BQ55/POWER((1+GeneralInformation!$D$22),BQ54)</f>
        <v>10935097.044073397</v>
      </c>
      <c r="BR56" s="136">
        <f>BR55/POWER((1+GeneralInformation!$D$22),BR54)</f>
        <v>10752845.426672174</v>
      </c>
      <c r="BS56" s="136">
        <f>BS55/POWER((1+GeneralInformation!$D$22),BS54)</f>
        <v>10573631.336227635</v>
      </c>
      <c r="BT56" s="136">
        <f>BT55/POWER((1+GeneralInformation!$D$22),BT54)</f>
        <v>10397404.147290505</v>
      </c>
      <c r="BU56" s="136">
        <f>BU55/POWER((1+GeneralInformation!$D$22),BU54)</f>
        <v>10224114.078168996</v>
      </c>
      <c r="BV56" s="136">
        <f>BV55/POWER((1+GeneralInformation!$D$22),BV54)</f>
        <v>10053712.176866179</v>
      </c>
      <c r="BW56" s="136">
        <f>BW55/POWER((1+GeneralInformation!$D$22),BW54)</f>
        <v>9886150.3072517402</v>
      </c>
      <c r="BX56" s="136">
        <f>BX55/POWER((1+GeneralInformation!$D$22),BX54)</f>
        <v>9721381.1354642101</v>
      </c>
      <c r="BY56" s="136">
        <f>BY55/POWER((1+GeneralInformation!$D$22),BY54)</f>
        <v>9559358.1165398061</v>
      </c>
      <c r="BZ56" s="136">
        <f>BZ55/POWER((1+GeneralInformation!$D$22),BZ54)</f>
        <v>9400035.4812641423</v>
      </c>
      <c r="CA56" s="136">
        <f>CA55/POWER((1+GeneralInformation!$D$22),CA54)</f>
        <v>9243368.2232430708</v>
      </c>
      <c r="CB56" s="136">
        <f>CB55/POWER((1+GeneralInformation!$D$22),CB54)</f>
        <v>9089312.0861890186</v>
      </c>
      <c r="CC56" s="136">
        <f>CC55/POWER((1+GeneralInformation!$D$22),CC54)</f>
        <v>8937823.5514191985</v>
      </c>
      <c r="CD56" s="136">
        <f>CD55/POWER((1+GeneralInformation!$D$22),CD54)</f>
        <v>8788859.8255622145</v>
      </c>
      <c r="CE56" s="136">
        <f>CE55/POWER((1+GeneralInformation!$D$22),CE54)</f>
        <v>8642378.8284695074</v>
      </c>
      <c r="CF56" s="136">
        <f>CF55/POWER((1+GeneralInformation!$D$22),CF54)</f>
        <v>8498339.181328347</v>
      </c>
      <c r="CG56" s="136">
        <f>CG55/POWER((1+GeneralInformation!$D$22),CG54)</f>
        <v>8356700.1949728746</v>
      </c>
      <c r="CH56" s="136">
        <f>CH55/POWER((1+GeneralInformation!$D$22),CH54)</f>
        <v>8217421.8583899923</v>
      </c>
      <c r="CI56" s="136">
        <f>CI55/POWER((1+GeneralInformation!$D$22),CI54)</f>
        <v>8080464.8274168251</v>
      </c>
      <c r="CJ56" s="136">
        <f>CJ55/POWER((1+GeneralInformation!$D$22),CJ54)</f>
        <v>7945790.4136265432</v>
      </c>
      <c r="CK56" s="136">
        <f>CK55/POWER((1+GeneralInformation!$D$22),CK54)</f>
        <v>7813360.5733994339</v>
      </c>
      <c r="CL56" s="136">
        <f>CL55/POWER((1+GeneralInformation!$D$22),CL54)</f>
        <v>7683137.8971761102</v>
      </c>
      <c r="CM56" s="136">
        <f>CM55/POWER((1+GeneralInformation!$D$22),CM54)</f>
        <v>7555085.5988898398</v>
      </c>
      <c r="CN56" s="136">
        <f>CN55/POWER((1+GeneralInformation!$D$22),CN54)</f>
        <v>7429167.5055750078</v>
      </c>
      <c r="CO56" s="136">
        <f>CO55/POWER((1+GeneralInformation!$D$22),CO54)</f>
        <v>7305348.0471487558</v>
      </c>
      <c r="CP56" s="136">
        <f>CP55/POWER((1+GeneralInformation!$D$22),CP54)</f>
        <v>7183592.2463629432</v>
      </c>
      <c r="CQ56" s="136">
        <f>CQ55/POWER((1+GeneralInformation!$D$22),CQ54)</f>
        <v>7063865.7089235587</v>
      </c>
      <c r="CR56" s="136">
        <f>CR55/POWER((1+GeneralInformation!$D$22),CR54)</f>
        <v>6946134.6137748323</v>
      </c>
      <c r="CS56" s="136">
        <f>CS55/POWER((1+GeneralInformation!$D$22),CS54)</f>
        <v>6830365.7035452509</v>
      </c>
      <c r="CT56" s="136">
        <f>CT55/POWER((1+GeneralInformation!$D$22),CT54)</f>
        <v>6716526.2751528313</v>
      </c>
      <c r="CU56" s="136">
        <f>CU55/POWER((1+GeneralInformation!$D$22),CU54)</f>
        <v>6604584.1705669491</v>
      </c>
      <c r="CV56" s="136">
        <f>CV55/POWER((1+GeneralInformation!$D$22),CV54)</f>
        <v>6494507.7677241648</v>
      </c>
      <c r="CW56" s="136">
        <f>CW55/POWER((1+GeneralInformation!$D$22),CW54)</f>
        <v>6386265.9715954289</v>
      </c>
      <c r="CX56" s="136">
        <f>CX55/POWER((1+GeneralInformation!$D$22),CX54)</f>
        <v>6279828.2054021712</v>
      </c>
      <c r="CY56" s="136">
        <f>CY55/POWER((1+GeneralInformation!$D$22),CY54)</f>
        <v>6175164.401978801</v>
      </c>
    </row>
    <row r="57" spans="2:104" ht="17" thickTop="1" thickBot="1" x14ac:dyDescent="0.25">
      <c r="B57" s="146"/>
      <c r="C57" s="147" t="s">
        <v>53</v>
      </c>
      <c r="D57" s="148">
        <f>SUM(D56:CY56)</f>
        <v>1591915549.15202</v>
      </c>
      <c r="E57" s="141"/>
      <c r="F57" s="141"/>
      <c r="G57" s="141"/>
      <c r="H57" s="141"/>
      <c r="I57" s="141"/>
      <c r="J57" s="141"/>
      <c r="K57" s="141"/>
      <c r="L57" s="141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  <c r="AR57" s="141"/>
      <c r="AS57" s="141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41"/>
      <c r="BG57" s="141"/>
      <c r="BH57" s="141"/>
      <c r="BI57" s="141"/>
      <c r="BJ57" s="141"/>
      <c r="BK57" s="141"/>
      <c r="BL57" s="141"/>
      <c r="BM57" s="141"/>
      <c r="BN57" s="141"/>
      <c r="BO57" s="141"/>
      <c r="BP57" s="141"/>
      <c r="BQ57" s="141"/>
      <c r="BR57" s="141"/>
      <c r="BS57" s="141"/>
      <c r="BT57" s="141"/>
      <c r="BU57" s="141"/>
      <c r="BV57" s="141"/>
      <c r="BW57" s="141"/>
      <c r="BX57" s="141"/>
      <c r="BY57" s="141"/>
      <c r="BZ57" s="141"/>
      <c r="CA57" s="141"/>
      <c r="CB57" s="141"/>
      <c r="CC57" s="141"/>
      <c r="CD57" s="141"/>
      <c r="CE57" s="141"/>
      <c r="CF57" s="141"/>
      <c r="CG57" s="141"/>
      <c r="CH57" s="141"/>
      <c r="CI57" s="141"/>
      <c r="CJ57" s="141"/>
      <c r="CK57" s="141"/>
      <c r="CL57" s="141"/>
      <c r="CM57" s="141"/>
      <c r="CN57" s="141"/>
      <c r="CO57" s="141"/>
      <c r="CP57" s="141"/>
      <c r="CQ57" s="141"/>
      <c r="CR57" s="141"/>
      <c r="CS57" s="141"/>
      <c r="CT57" s="141"/>
      <c r="CU57" s="141"/>
      <c r="CV57" s="141"/>
      <c r="CW57" s="141"/>
      <c r="CX57" s="141"/>
      <c r="CY57" s="141"/>
      <c r="CZ57" s="132"/>
    </row>
    <row r="59" spans="2:104" ht="16" thickBot="1" x14ac:dyDescent="0.25"/>
    <row r="60" spans="2:104" x14ac:dyDescent="0.2">
      <c r="B60" s="126" t="s">
        <v>56</v>
      </c>
      <c r="C60" s="127" t="s">
        <v>50</v>
      </c>
      <c r="D60" s="128">
        <v>1</v>
      </c>
      <c r="E60" s="128">
        <v>2</v>
      </c>
      <c r="F60" s="128">
        <v>3</v>
      </c>
      <c r="G60" s="128">
        <v>4</v>
      </c>
      <c r="H60" s="128">
        <v>5</v>
      </c>
      <c r="I60" s="128">
        <v>6</v>
      </c>
      <c r="J60" s="128">
        <v>7</v>
      </c>
      <c r="K60" s="128">
        <v>8</v>
      </c>
      <c r="L60" s="128">
        <v>9</v>
      </c>
      <c r="M60" s="128">
        <v>10</v>
      </c>
      <c r="N60" s="128">
        <v>11</v>
      </c>
      <c r="O60" s="128">
        <v>12</v>
      </c>
      <c r="P60" s="128">
        <v>13</v>
      </c>
      <c r="Q60" s="128">
        <v>14</v>
      </c>
      <c r="R60" s="128">
        <v>15</v>
      </c>
      <c r="S60" s="128">
        <v>16</v>
      </c>
      <c r="T60" s="128">
        <v>17</v>
      </c>
      <c r="U60" s="128">
        <v>18</v>
      </c>
      <c r="V60" s="128">
        <v>19</v>
      </c>
      <c r="W60" s="128">
        <v>20</v>
      </c>
      <c r="X60" s="128">
        <v>21</v>
      </c>
      <c r="Y60" s="128">
        <v>22</v>
      </c>
      <c r="Z60" s="128">
        <v>23</v>
      </c>
      <c r="AA60" s="128">
        <v>24</v>
      </c>
      <c r="AB60" s="128">
        <v>25</v>
      </c>
      <c r="AC60" s="128">
        <v>26</v>
      </c>
      <c r="AD60" s="128">
        <v>27</v>
      </c>
      <c r="AE60" s="128">
        <v>28</v>
      </c>
      <c r="AF60" s="128">
        <v>29</v>
      </c>
      <c r="AG60" s="128">
        <v>30</v>
      </c>
      <c r="AH60" s="128">
        <v>31</v>
      </c>
      <c r="AI60" s="128">
        <v>32</v>
      </c>
      <c r="AJ60" s="128">
        <v>33</v>
      </c>
      <c r="AK60" s="128">
        <v>34</v>
      </c>
      <c r="AL60" s="128">
        <v>35</v>
      </c>
      <c r="AM60" s="128">
        <v>36</v>
      </c>
      <c r="AN60" s="128">
        <v>37</v>
      </c>
      <c r="AO60" s="128">
        <v>38</v>
      </c>
      <c r="AP60" s="128">
        <v>39</v>
      </c>
      <c r="AQ60" s="128">
        <v>40</v>
      </c>
      <c r="AR60" s="128">
        <v>41</v>
      </c>
      <c r="AS60" s="128">
        <v>42</v>
      </c>
      <c r="AT60" s="128">
        <v>43</v>
      </c>
      <c r="AU60" s="128">
        <v>44</v>
      </c>
      <c r="AV60" s="128">
        <v>45</v>
      </c>
      <c r="AW60" s="128">
        <v>46</v>
      </c>
      <c r="AX60" s="128">
        <v>47</v>
      </c>
      <c r="AY60" s="128">
        <v>48</v>
      </c>
      <c r="AZ60" s="128">
        <v>49</v>
      </c>
      <c r="BA60" s="128">
        <v>50</v>
      </c>
      <c r="BB60" s="128">
        <v>51</v>
      </c>
      <c r="BC60" s="128">
        <v>52</v>
      </c>
      <c r="BD60" s="128">
        <v>53</v>
      </c>
      <c r="BE60" s="128">
        <v>54</v>
      </c>
      <c r="BF60" s="128">
        <v>55</v>
      </c>
      <c r="BG60" s="128">
        <v>56</v>
      </c>
      <c r="BH60" s="128">
        <v>57</v>
      </c>
      <c r="BI60" s="128">
        <v>58</v>
      </c>
      <c r="BJ60" s="128">
        <v>59</v>
      </c>
      <c r="BK60" s="128">
        <v>60</v>
      </c>
      <c r="BL60" s="128">
        <v>61</v>
      </c>
      <c r="BM60" s="128">
        <v>62</v>
      </c>
      <c r="BN60" s="128">
        <v>63</v>
      </c>
      <c r="BO60" s="128">
        <v>64</v>
      </c>
      <c r="BP60" s="128">
        <v>65</v>
      </c>
      <c r="BQ60" s="128">
        <v>66</v>
      </c>
      <c r="BR60" s="128">
        <v>67</v>
      </c>
      <c r="BS60" s="128">
        <v>68</v>
      </c>
      <c r="BT60" s="128">
        <v>69</v>
      </c>
      <c r="BU60" s="128">
        <v>70</v>
      </c>
      <c r="BV60" s="128">
        <v>71</v>
      </c>
      <c r="BW60" s="128">
        <v>72</v>
      </c>
      <c r="BX60" s="128">
        <v>73</v>
      </c>
      <c r="BY60" s="128">
        <v>74</v>
      </c>
      <c r="BZ60" s="128">
        <v>75</v>
      </c>
      <c r="CA60" s="128">
        <v>76</v>
      </c>
      <c r="CB60" s="128">
        <v>77</v>
      </c>
      <c r="CC60" s="128">
        <v>78</v>
      </c>
      <c r="CD60" s="128">
        <v>79</v>
      </c>
      <c r="CE60" s="128">
        <v>80</v>
      </c>
      <c r="CF60" s="128">
        <v>81</v>
      </c>
      <c r="CG60" s="128">
        <v>82</v>
      </c>
      <c r="CH60" s="128">
        <v>83</v>
      </c>
      <c r="CI60" s="128">
        <v>84</v>
      </c>
      <c r="CJ60" s="128">
        <v>85</v>
      </c>
      <c r="CK60" s="128">
        <v>86</v>
      </c>
      <c r="CL60" s="128">
        <v>87</v>
      </c>
      <c r="CM60" s="128">
        <v>88</v>
      </c>
      <c r="CN60" s="128">
        <v>89</v>
      </c>
      <c r="CO60" s="128">
        <v>90</v>
      </c>
      <c r="CP60" s="128">
        <v>91</v>
      </c>
      <c r="CQ60" s="128">
        <v>92</v>
      </c>
      <c r="CR60" s="128">
        <v>93</v>
      </c>
      <c r="CS60" s="128">
        <v>94</v>
      </c>
      <c r="CT60" s="128">
        <v>95</v>
      </c>
      <c r="CU60" s="128">
        <v>96</v>
      </c>
      <c r="CV60" s="128">
        <v>97</v>
      </c>
      <c r="CW60" s="128">
        <v>98</v>
      </c>
      <c r="CX60" s="128">
        <v>99</v>
      </c>
      <c r="CY60" s="128">
        <v>100</v>
      </c>
    </row>
    <row r="61" spans="2:104" x14ac:dyDescent="0.2">
      <c r="B61" s="130"/>
      <c r="C61" s="131" t="s">
        <v>51</v>
      </c>
      <c r="D61" s="132">
        <f>RiskEstimation!R16</f>
        <v>4384193.75</v>
      </c>
      <c r="E61" s="132">
        <f>D61*(1+GeneralInformation!$D$28)</f>
        <v>4397346.3312499998</v>
      </c>
      <c r="F61" s="132">
        <f>E61*(1+GeneralInformation!$D$28)</f>
        <v>4410538.3702437496</v>
      </c>
      <c r="G61" s="132">
        <f>F61*(1+GeneralInformation!$D$28)</f>
        <v>4423769.9853544803</v>
      </c>
      <c r="H61" s="132">
        <f>G61*(1+GeneralInformation!$D$28)</f>
        <v>4437041.2953105429</v>
      </c>
      <c r="I61" s="132">
        <f>H61*(1+GeneralInformation!$D$28)</f>
        <v>4450352.4191964744</v>
      </c>
      <c r="J61" s="132">
        <f>I61*(1+GeneralInformation!$D$28)</f>
        <v>4463703.4764540633</v>
      </c>
      <c r="K61" s="132">
        <f>J61*(1+GeneralInformation!$D$28)</f>
        <v>4477094.5868834248</v>
      </c>
      <c r="L61" s="132">
        <f>K61*(1+GeneralInformation!$D$28)</f>
        <v>4490525.8706440749</v>
      </c>
      <c r="M61" s="132">
        <f>L61*(1+GeneralInformation!$D$28)</f>
        <v>4503997.4482560065</v>
      </c>
      <c r="N61" s="132">
        <f>M61*(1+GeneralInformation!$D$28)</f>
        <v>4517509.4406007743</v>
      </c>
      <c r="O61" s="132">
        <f>N61*(1+GeneralInformation!$D$28)</f>
        <v>4531061.9689225759</v>
      </c>
      <c r="P61" s="132">
        <f>O61*(1+GeneralInformation!$D$28)</f>
        <v>4544655.1548293428</v>
      </c>
      <c r="Q61" s="132">
        <f>P61*(1+GeneralInformation!$D$28)</f>
        <v>4558289.1202938305</v>
      </c>
      <c r="R61" s="132">
        <f>Q61*(1+GeneralInformation!$D$28)</f>
        <v>4571963.9876547111</v>
      </c>
      <c r="S61" s="132">
        <f>R61*(1+GeneralInformation!$D$28)</f>
        <v>4585679.8796176752</v>
      </c>
      <c r="T61" s="132">
        <f>S61*(1+GeneralInformation!$D$28)</f>
        <v>4599436.9192565279</v>
      </c>
      <c r="U61" s="132">
        <f>T61*(1+GeneralInformation!$D$28)</f>
        <v>4613235.2300142972</v>
      </c>
      <c r="V61" s="132">
        <f>U61*(1+GeneralInformation!$D$28)</f>
        <v>4627074.9357043393</v>
      </c>
      <c r="W61" s="132">
        <f>V61*(1+GeneralInformation!$D$28)</f>
        <v>4640956.1605114518</v>
      </c>
      <c r="X61" s="132">
        <f>W61*(1+GeneralInformation!$D$28)</f>
        <v>4654879.0289929854</v>
      </c>
      <c r="Y61" s="132">
        <f>X61*(1+GeneralInformation!$D$28)</f>
        <v>4668843.6660799636</v>
      </c>
      <c r="Z61" s="132">
        <f>Y61*(1+GeneralInformation!$D$28)</f>
        <v>4682850.1970782029</v>
      </c>
      <c r="AA61" s="132">
        <f>Z61*(1+GeneralInformation!$D$28)</f>
        <v>4696898.747669437</v>
      </c>
      <c r="AB61" s="132">
        <f>AA61*(1+GeneralInformation!$D$28)</f>
        <v>4710989.4439124446</v>
      </c>
      <c r="AC61" s="132">
        <f>AB61*(1+GeneralInformation!$D$28)</f>
        <v>4725122.4122441811</v>
      </c>
      <c r="AD61" s="132">
        <f>AC61*(1+GeneralInformation!$D$28)</f>
        <v>4739297.7794809127</v>
      </c>
      <c r="AE61" s="132">
        <f>AD61*(1+GeneralInformation!$D$28)</f>
        <v>4753515.6728193546</v>
      </c>
      <c r="AF61" s="132">
        <f>AE61*(1+GeneralInformation!$D$28)</f>
        <v>4767776.2198378118</v>
      </c>
      <c r="AG61" s="132">
        <f>AF61*(1+GeneralInformation!$D$28)</f>
        <v>4782079.5484973248</v>
      </c>
      <c r="AH61" s="132">
        <f>AG61*(1+GeneralInformation!$D$28)</f>
        <v>4796425.787142816</v>
      </c>
      <c r="AI61" s="132">
        <f>AH61*(1+GeneralInformation!$D$28)</f>
        <v>4810815.0645042444</v>
      </c>
      <c r="AJ61" s="132">
        <f>AI61*(1+GeneralInformation!$D$28)</f>
        <v>4825247.5096977567</v>
      </c>
      <c r="AK61" s="132">
        <f>AJ61*(1+GeneralInformation!$D$28)</f>
        <v>4839723.2522268491</v>
      </c>
      <c r="AL61" s="132">
        <f>AK61*(1+GeneralInformation!$D$28)</f>
        <v>4854242.4219835289</v>
      </c>
      <c r="AM61" s="132">
        <f>AL61*(1+GeneralInformation!$D$28)</f>
        <v>4868805.1492494792</v>
      </c>
      <c r="AN61" s="132">
        <f>AM61*(1+GeneralInformation!$D$28)</f>
        <v>4883411.5646972274</v>
      </c>
      <c r="AO61" s="132">
        <f>AN61*(1+GeneralInformation!$D$28)</f>
        <v>4898061.799391319</v>
      </c>
      <c r="AP61" s="132">
        <f>AO61*(1+GeneralInformation!$D$28)</f>
        <v>4912755.9847894926</v>
      </c>
      <c r="AQ61" s="132">
        <f>AP61*(1+GeneralInformation!$D$28)</f>
        <v>4927494.2527438607</v>
      </c>
      <c r="AR61" s="132">
        <f>AQ61*(1+GeneralInformation!$D$28)</f>
        <v>4942276.7355020922</v>
      </c>
      <c r="AS61" s="132">
        <f>AR61*(1+GeneralInformation!$D$28)</f>
        <v>4957103.5657085981</v>
      </c>
      <c r="AT61" s="132">
        <f>AS61*(1+GeneralInformation!$D$28)</f>
        <v>4971974.8764057234</v>
      </c>
      <c r="AU61" s="132">
        <f>AT61*(1+GeneralInformation!$D$28)</f>
        <v>4986890.8010349404</v>
      </c>
      <c r="AV61" s="132">
        <f>AU61*(1+GeneralInformation!$D$28)</f>
        <v>5001851.473438045</v>
      </c>
      <c r="AW61" s="132">
        <f>AV61*(1+GeneralInformation!$D$28)</f>
        <v>5016857.0278583588</v>
      </c>
      <c r="AX61" s="132">
        <f>AW61*(1+GeneralInformation!$D$28)</f>
        <v>5031907.5989419334</v>
      </c>
      <c r="AY61" s="132">
        <f>AX61*(1+GeneralInformation!$D$28)</f>
        <v>5047003.3217387591</v>
      </c>
      <c r="AZ61" s="132">
        <f>AY61*(1+GeneralInformation!$D$28)</f>
        <v>5062144.3317039749</v>
      </c>
      <c r="BA61" s="132">
        <f>AZ61*(1+GeneralInformation!$D$28)</f>
        <v>5077330.7646990865</v>
      </c>
      <c r="BB61" s="132">
        <f>BA61*(1+GeneralInformation!$D$28)</f>
        <v>5092562.7569931829</v>
      </c>
      <c r="BC61" s="132">
        <f>BB61*(1+GeneralInformation!$D$28)</f>
        <v>5107840.4452641616</v>
      </c>
      <c r="BD61" s="132">
        <f>BC61*(1+GeneralInformation!$D$28)</f>
        <v>5123163.9665999534</v>
      </c>
      <c r="BE61" s="132">
        <f>BD61*(1+GeneralInformation!$D$28)</f>
        <v>5138533.4584997529</v>
      </c>
      <c r="BF61" s="132">
        <f>BE61*(1+GeneralInformation!$D$28)</f>
        <v>5153949.0588752516</v>
      </c>
      <c r="BG61" s="132">
        <f>BF61*(1+GeneralInformation!$D$28)</f>
        <v>5169410.906051877</v>
      </c>
      <c r="BH61" s="132">
        <f>BG61*(1+GeneralInformation!$D$28)</f>
        <v>5184919.1387700317</v>
      </c>
      <c r="BI61" s="132">
        <f>BH61*(1+GeneralInformation!$D$28)</f>
        <v>5200473.8961863415</v>
      </c>
      <c r="BJ61" s="132">
        <f>BI61*(1+GeneralInformation!$D$28)</f>
        <v>5216075.3178749001</v>
      </c>
      <c r="BK61" s="132">
        <f>BJ61*(1+GeneralInformation!$D$28)</f>
        <v>5231723.5438285246</v>
      </c>
      <c r="BL61" s="132">
        <f>BK61*(1+GeneralInformation!$D$28)</f>
        <v>5247418.7144600097</v>
      </c>
      <c r="BM61" s="132">
        <f>BL61*(1+GeneralInformation!$D$28)</f>
        <v>5263160.9706033887</v>
      </c>
      <c r="BN61" s="132">
        <f>BM61*(1+GeneralInformation!$D$28)</f>
        <v>5278950.4535151981</v>
      </c>
      <c r="BO61" s="132">
        <f>BN61*(1+GeneralInformation!$D$28)</f>
        <v>5294787.3048757426</v>
      </c>
      <c r="BP61" s="132">
        <f>BO61*(1+GeneralInformation!$D$28)</f>
        <v>5310671.666790369</v>
      </c>
      <c r="BQ61" s="132">
        <f>BP61*(1+GeneralInformation!$D$28)</f>
        <v>5326603.6817907393</v>
      </c>
      <c r="BR61" s="132">
        <f>BQ61*(1+GeneralInformation!$D$28)</f>
        <v>5342583.4928361112</v>
      </c>
      <c r="BS61" s="132">
        <f>BR61*(1+GeneralInformation!$D$28)</f>
        <v>5358611.2433146192</v>
      </c>
      <c r="BT61" s="132">
        <f>BS61*(1+GeneralInformation!$D$28)</f>
        <v>5374687.0770445624</v>
      </c>
      <c r="BU61" s="132">
        <f>BT61*(1+GeneralInformation!$D$28)</f>
        <v>5390811.138275696</v>
      </c>
      <c r="BV61" s="132">
        <f>BU61*(1+GeneralInformation!$D$28)</f>
        <v>5406983.5716905221</v>
      </c>
      <c r="BW61" s="132">
        <f>BV61*(1+GeneralInformation!$D$28)</f>
        <v>5423204.5224055927</v>
      </c>
      <c r="BX61" s="132">
        <f>BW61*(1+GeneralInformation!$D$28)</f>
        <v>5439474.135972809</v>
      </c>
      <c r="BY61" s="132">
        <f>BX61*(1+GeneralInformation!$D$28)</f>
        <v>5455792.5583807267</v>
      </c>
      <c r="BZ61" s="132">
        <f>BY61*(1+GeneralInformation!$D$28)</f>
        <v>5472159.9360558679</v>
      </c>
      <c r="CA61" s="132">
        <f>BZ61*(1+GeneralInformation!$D$28)</f>
        <v>5488576.4158640346</v>
      </c>
      <c r="CB61" s="132">
        <f>CA61*(1+GeneralInformation!$D$28)</f>
        <v>5505042.145111626</v>
      </c>
      <c r="CC61" s="132">
        <f>CB61*(1+GeneralInformation!$D$28)</f>
        <v>5521557.2715469599</v>
      </c>
      <c r="CD61" s="132">
        <f>CC61*(1+GeneralInformation!$D$28)</f>
        <v>5538121.9433615999</v>
      </c>
      <c r="CE61" s="132">
        <f>CD61*(1+GeneralInformation!$D$28)</f>
        <v>5554736.3091916842</v>
      </c>
      <c r="CF61" s="132">
        <f>CE61*(1+GeneralInformation!$D$28)</f>
        <v>5571400.5181192588</v>
      </c>
      <c r="CG61" s="132">
        <f>CF61*(1+GeneralInformation!$D$28)</f>
        <v>5588114.7196736159</v>
      </c>
      <c r="CH61" s="132">
        <f>CG61*(1+GeneralInformation!$D$28)</f>
        <v>5604879.063832636</v>
      </c>
      <c r="CI61" s="132">
        <f>CH61*(1+GeneralInformation!$D$28)</f>
        <v>5621693.7010241337</v>
      </c>
      <c r="CJ61" s="132">
        <f>CI61*(1+GeneralInformation!$D$28)</f>
        <v>5638558.7821272053</v>
      </c>
      <c r="CK61" s="132">
        <f>CJ61*(1+GeneralInformation!$D$28)</f>
        <v>5655474.4584735865</v>
      </c>
      <c r="CL61" s="132">
        <f>CK61*(1+GeneralInformation!$D$28)</f>
        <v>5672440.8818490067</v>
      </c>
      <c r="CM61" s="132">
        <f>CL61*(1+GeneralInformation!$D$28)</f>
        <v>5689458.2044945536</v>
      </c>
      <c r="CN61" s="132">
        <f>CM61*(1+GeneralInformation!$D$28)</f>
        <v>5706526.5791080371</v>
      </c>
      <c r="CO61" s="132">
        <f>CN61*(1+GeneralInformation!$D$28)</f>
        <v>5723646.1588453604</v>
      </c>
      <c r="CP61" s="132">
        <f>CO61*(1+GeneralInformation!$D$28)</f>
        <v>5740817.0973218959</v>
      </c>
      <c r="CQ61" s="132">
        <f>CP61*(1+GeneralInformation!$D$28)</f>
        <v>5758039.5486138612</v>
      </c>
      <c r="CR61" s="132">
        <f>CQ61*(1+GeneralInformation!$D$28)</f>
        <v>5775313.6672597025</v>
      </c>
      <c r="CS61" s="132">
        <f>CR61*(1+GeneralInformation!$D$28)</f>
        <v>5792639.6082614809</v>
      </c>
      <c r="CT61" s="132">
        <f>CS61*(1+GeneralInformation!$D$28)</f>
        <v>5810017.5270862645</v>
      </c>
      <c r="CU61" s="132">
        <f>CT61*(1+GeneralInformation!$D$28)</f>
        <v>5827447.5796675226</v>
      </c>
      <c r="CV61" s="132">
        <f>CU61*(1+GeneralInformation!$D$28)</f>
        <v>5844929.9224065244</v>
      </c>
      <c r="CW61" s="132">
        <f>CV61*(1+GeneralInformation!$D$28)</f>
        <v>5862464.7121737432</v>
      </c>
      <c r="CX61" s="132">
        <f>CW61*(1+GeneralInformation!$D$28)</f>
        <v>5880052.1063102642</v>
      </c>
      <c r="CY61" s="132">
        <f>CX61*(1+GeneralInformation!$D$28)</f>
        <v>5897692.2626291942</v>
      </c>
    </row>
    <row r="62" spans="2:104" ht="16" thickBot="1" x14ac:dyDescent="0.25">
      <c r="B62" s="134"/>
      <c r="C62" s="135" t="s">
        <v>52</v>
      </c>
      <c r="D62" s="136">
        <f>D61/POWER((1+GeneralInformation!$D$22),D60)</f>
        <v>4298229.166666667</v>
      </c>
      <c r="E62" s="136">
        <f>E61/POWER((1+GeneralInformation!$D$22),E60)</f>
        <v>4226592.013888889</v>
      </c>
      <c r="F62" s="136">
        <f>F61/POWER((1+GeneralInformation!$D$22),F60)</f>
        <v>4156148.8136574072</v>
      </c>
      <c r="G62" s="136">
        <f>G61/POWER((1+GeneralInformation!$D$22),G60)</f>
        <v>4086879.6667631166</v>
      </c>
      <c r="H62" s="136">
        <f>H61/POWER((1+GeneralInformation!$D$22),H60)</f>
        <v>4018765.0056503969</v>
      </c>
      <c r="I62" s="136">
        <f>I61/POWER((1+GeneralInformation!$D$22),I60)</f>
        <v>3951785.5888895565</v>
      </c>
      <c r="J62" s="136">
        <f>J61/POWER((1+GeneralInformation!$D$22),J60)</f>
        <v>3885922.4957413981</v>
      </c>
      <c r="K62" s="136">
        <f>K61/POWER((1+GeneralInformation!$D$22),K60)</f>
        <v>3821157.1208123737</v>
      </c>
      <c r="L62" s="136">
        <f>L61/POWER((1+GeneralInformation!$D$22),L60)</f>
        <v>3757471.1687988341</v>
      </c>
      <c r="M62" s="136">
        <f>M61/POWER((1+GeneralInformation!$D$22),M60)</f>
        <v>3694846.6493188525</v>
      </c>
      <c r="N62" s="136">
        <f>N61/POWER((1+GeneralInformation!$D$22),N60)</f>
        <v>3633265.8718302054</v>
      </c>
      <c r="O62" s="136">
        <f>O61/POWER((1+GeneralInformation!$D$22),O60)</f>
        <v>3572711.4406330343</v>
      </c>
      <c r="P62" s="136">
        <f>P61/POWER((1+GeneralInformation!$D$22),P60)</f>
        <v>3513166.2499558167</v>
      </c>
      <c r="Q62" s="136">
        <f>Q61/POWER((1+GeneralInformation!$D$22),Q60)</f>
        <v>3454613.4791232194</v>
      </c>
      <c r="R62" s="136">
        <f>R61/POWER((1+GeneralInformation!$D$22),R60)</f>
        <v>3397036.5878044991</v>
      </c>
      <c r="S62" s="136">
        <f>S61/POWER((1+GeneralInformation!$D$22),S60)</f>
        <v>3340419.3113410901</v>
      </c>
      <c r="T62" s="136">
        <f>T61/POWER((1+GeneralInformation!$D$22),T60)</f>
        <v>3284745.6561520714</v>
      </c>
      <c r="U62" s="136">
        <f>U61/POWER((1+GeneralInformation!$D$22),U60)</f>
        <v>3229999.8952162038</v>
      </c>
      <c r="V62" s="136">
        <f>V61/POWER((1+GeneralInformation!$D$22),V60)</f>
        <v>3176166.5636292668</v>
      </c>
      <c r="W62" s="136">
        <f>W61/POWER((1+GeneralInformation!$D$22),W60)</f>
        <v>3123230.4542354448</v>
      </c>
      <c r="X62" s="136">
        <f>X61/POWER((1+GeneralInformation!$D$22),X60)</f>
        <v>3071176.6133315205</v>
      </c>
      <c r="Y62" s="136">
        <f>Y61/POWER((1+GeneralInformation!$D$22),Y60)</f>
        <v>3019990.336442661</v>
      </c>
      <c r="Z62" s="136">
        <f>Z61/POWER((1+GeneralInformation!$D$22),Z60)</f>
        <v>2969657.1641686168</v>
      </c>
      <c r="AA62" s="136">
        <f>AA61/POWER((1+GeneralInformation!$D$22),AA60)</f>
        <v>2920162.8780991398</v>
      </c>
      <c r="AB62" s="136">
        <f>AB61/POWER((1+GeneralInformation!$D$22),AB60)</f>
        <v>2871493.4967974867</v>
      </c>
      <c r="AC62" s="136">
        <f>AC61/POWER((1+GeneralInformation!$D$22),AC60)</f>
        <v>2823635.2718508611</v>
      </c>
      <c r="AD62" s="136">
        <f>AD61/POWER((1+GeneralInformation!$D$22),AD60)</f>
        <v>2776574.6839866801</v>
      </c>
      <c r="AE62" s="136">
        <f>AE61/POWER((1+GeneralInformation!$D$22),AE60)</f>
        <v>2730298.4392535677</v>
      </c>
      <c r="AF62" s="136">
        <f>AF61/POWER((1+GeneralInformation!$D$22),AF60)</f>
        <v>2684793.4652660084</v>
      </c>
      <c r="AG62" s="136">
        <f>AG61/POWER((1+GeneralInformation!$D$22),AG60)</f>
        <v>2640046.9075115742</v>
      </c>
      <c r="AH62" s="136">
        <f>AH61/POWER((1+GeneralInformation!$D$22),AH60)</f>
        <v>2596046.1257197149</v>
      </c>
      <c r="AI62" s="136">
        <f>AI61/POWER((1+GeneralInformation!$D$22),AI60)</f>
        <v>2552778.6902910527</v>
      </c>
      <c r="AJ62" s="136">
        <f>AJ61/POWER((1+GeneralInformation!$D$22),AJ60)</f>
        <v>2510232.3787862011</v>
      </c>
      <c r="AK62" s="136">
        <f>AK61/POWER((1+GeneralInformation!$D$22),AK60)</f>
        <v>2468395.1724730977</v>
      </c>
      <c r="AL62" s="136">
        <f>AL61/POWER((1+GeneralInformation!$D$22),AL60)</f>
        <v>2427255.2529318789</v>
      </c>
      <c r="AM62" s="136">
        <f>AM61/POWER((1+GeneralInformation!$D$22),AM60)</f>
        <v>2386800.9987163479</v>
      </c>
      <c r="AN62" s="136">
        <f>AN61/POWER((1+GeneralInformation!$D$22),AN60)</f>
        <v>2347020.9820710747</v>
      </c>
      <c r="AO62" s="136">
        <f>AO61/POWER((1+GeneralInformation!$D$22),AO60)</f>
        <v>2307903.9657032234</v>
      </c>
      <c r="AP62" s="136">
        <f>AP61/POWER((1+GeneralInformation!$D$22),AP60)</f>
        <v>2269438.8996081701</v>
      </c>
      <c r="AQ62" s="136">
        <f>AQ61/POWER((1+GeneralInformation!$D$22),AQ60)</f>
        <v>2231614.9179480332</v>
      </c>
      <c r="AR62" s="136">
        <f>AR61/POWER((1+GeneralInformation!$D$22),AR60)</f>
        <v>2194421.3359822328</v>
      </c>
      <c r="AS62" s="136">
        <f>AS61/POWER((1+GeneralInformation!$D$22),AS60)</f>
        <v>2157847.6470491956</v>
      </c>
      <c r="AT62" s="136">
        <f>AT61/POWER((1+GeneralInformation!$D$22),AT60)</f>
        <v>2121883.5195983755</v>
      </c>
      <c r="AU62" s="136">
        <f>AU61/POWER((1+GeneralInformation!$D$22),AU60)</f>
        <v>2086518.7942717355</v>
      </c>
      <c r="AV62" s="136">
        <f>AV61/POWER((1+GeneralInformation!$D$22),AV60)</f>
        <v>2051743.4810338735</v>
      </c>
      <c r="AW62" s="136">
        <f>AW61/POWER((1+GeneralInformation!$D$22),AW60)</f>
        <v>2017547.756349975</v>
      </c>
      <c r="AX62" s="136">
        <f>AX61/POWER((1+GeneralInformation!$D$22),AX60)</f>
        <v>1983921.9604108094</v>
      </c>
      <c r="AY62" s="136">
        <f>AY61/POWER((1+GeneralInformation!$D$22),AY60)</f>
        <v>1950856.5944039621</v>
      </c>
      <c r="AZ62" s="136">
        <f>AZ61/POWER((1+GeneralInformation!$D$22),AZ60)</f>
        <v>1918342.3178305626</v>
      </c>
      <c r="BA62" s="136">
        <f>BA61/POWER((1+GeneralInformation!$D$22),BA60)</f>
        <v>1886369.9458667198</v>
      </c>
      <c r="BB62" s="136">
        <f>BB61/POWER((1+GeneralInformation!$D$22),BB60)</f>
        <v>1854930.4467689409</v>
      </c>
      <c r="BC62" s="136">
        <f>BC61/POWER((1+GeneralInformation!$D$22),BC60)</f>
        <v>1824014.9393227913</v>
      </c>
      <c r="BD62" s="136">
        <f>BD61/POWER((1+GeneralInformation!$D$22),BD60)</f>
        <v>1793614.6903340782</v>
      </c>
      <c r="BE62" s="136">
        <f>BE61/POWER((1+GeneralInformation!$D$22),BE60)</f>
        <v>1763721.1121618431</v>
      </c>
      <c r="BF62" s="136">
        <f>BF61/POWER((1+GeneralInformation!$D$22),BF60)</f>
        <v>1734325.7602924793</v>
      </c>
      <c r="BG62" s="136">
        <f>BG61/POWER((1+GeneralInformation!$D$22),BG60)</f>
        <v>1705420.3309542711</v>
      </c>
      <c r="BH62" s="136">
        <f>BH61/POWER((1+GeneralInformation!$D$22),BH60)</f>
        <v>1676996.6587716998</v>
      </c>
      <c r="BI62" s="136">
        <f>BI61/POWER((1+GeneralInformation!$D$22),BI60)</f>
        <v>1649046.7144588379</v>
      </c>
      <c r="BJ62" s="136">
        <f>BJ61/POWER((1+GeneralInformation!$D$22),BJ60)</f>
        <v>1621562.6025511906</v>
      </c>
      <c r="BK62" s="136">
        <f>BK61/POWER((1+GeneralInformation!$D$22),BK60)</f>
        <v>1594536.559175337</v>
      </c>
      <c r="BL62" s="136">
        <f>BL61/POWER((1+GeneralInformation!$D$22),BL60)</f>
        <v>1567960.9498557481</v>
      </c>
      <c r="BM62" s="136">
        <f>BM61/POWER((1+GeneralInformation!$D$22),BM60)</f>
        <v>1541828.267358152</v>
      </c>
      <c r="BN62" s="136">
        <f>BN61/POWER((1+GeneralInformation!$D$22),BN60)</f>
        <v>1516131.1295688495</v>
      </c>
      <c r="BO62" s="136">
        <f>BO61/POWER((1+GeneralInformation!$D$22),BO60)</f>
        <v>1490862.2774093682</v>
      </c>
      <c r="BP62" s="136">
        <f>BP61/POWER((1+GeneralInformation!$D$22),BP60)</f>
        <v>1466014.5727858783</v>
      </c>
      <c r="BQ62" s="136">
        <f>BQ61/POWER((1+GeneralInformation!$D$22),BQ60)</f>
        <v>1441580.9965727802</v>
      </c>
      <c r="BR62" s="136">
        <f>BR61/POWER((1+GeneralInformation!$D$22),BR60)</f>
        <v>1417554.6466299004</v>
      </c>
      <c r="BS62" s="136">
        <f>BS61/POWER((1+GeneralInformation!$D$22),BS60)</f>
        <v>1393928.7358527353</v>
      </c>
      <c r="BT62" s="136">
        <f>BT61/POWER((1+GeneralInformation!$D$22),BT60)</f>
        <v>1370696.5902551897</v>
      </c>
      <c r="BU62" s="136">
        <f>BU61/POWER((1+GeneralInformation!$D$22),BU60)</f>
        <v>1347851.6470842697</v>
      </c>
      <c r="BV62" s="136">
        <f>BV61/POWER((1+GeneralInformation!$D$22),BV60)</f>
        <v>1325387.4529661983</v>
      </c>
      <c r="BW62" s="136">
        <f>BW61/POWER((1+GeneralInformation!$D$22),BW60)</f>
        <v>1303297.6620834281</v>
      </c>
      <c r="BX62" s="136">
        <f>BX61/POWER((1+GeneralInformation!$D$22),BX60)</f>
        <v>1281576.0343820376</v>
      </c>
      <c r="BY62" s="136">
        <f>BY61/POWER((1+GeneralInformation!$D$22),BY60)</f>
        <v>1260216.4338090033</v>
      </c>
      <c r="BZ62" s="136">
        <f>BZ61/POWER((1+GeneralInformation!$D$22),BZ60)</f>
        <v>1239212.8265788534</v>
      </c>
      <c r="CA62" s="136">
        <f>CA61/POWER((1+GeneralInformation!$D$22),CA60)</f>
        <v>1218559.2794692053</v>
      </c>
      <c r="CB62" s="136">
        <f>CB61/POWER((1+GeneralInformation!$D$22),CB60)</f>
        <v>1198249.9581447185</v>
      </c>
      <c r="CC62" s="136">
        <f>CC61/POWER((1+GeneralInformation!$D$22),CC60)</f>
        <v>1178279.1255089729</v>
      </c>
      <c r="CD62" s="136">
        <f>CD61/POWER((1+GeneralInformation!$D$22),CD60)</f>
        <v>1158641.1400838236</v>
      </c>
      <c r="CE62" s="136">
        <f>CE61/POWER((1+GeneralInformation!$D$22),CE60)</f>
        <v>1139330.4544157595</v>
      </c>
      <c r="CF62" s="136">
        <f>CF61/POWER((1+GeneralInformation!$D$22),CF60)</f>
        <v>1120341.6135088301</v>
      </c>
      <c r="CG62" s="136">
        <f>CG61/POWER((1+GeneralInformation!$D$22),CG60)</f>
        <v>1101669.253283683</v>
      </c>
      <c r="CH62" s="136">
        <f>CH61/POWER((1+GeneralInformation!$D$22),CH60)</f>
        <v>1083308.0990622879</v>
      </c>
      <c r="CI62" s="136">
        <f>CI61/POWER((1+GeneralInformation!$D$22),CI60)</f>
        <v>1065252.9640779165</v>
      </c>
      <c r="CJ62" s="136">
        <f>CJ61/POWER((1+GeneralInformation!$D$22),CJ60)</f>
        <v>1047498.748009951</v>
      </c>
      <c r="CK62" s="136">
        <f>CK61/POWER((1+GeneralInformation!$D$22),CK60)</f>
        <v>1030040.4355431184</v>
      </c>
      <c r="CL62" s="136">
        <f>CL61/POWER((1+GeneralInformation!$D$22),CL60)</f>
        <v>1012873.0949507332</v>
      </c>
      <c r="CM62" s="136">
        <f>CM61/POWER((1+GeneralInformation!$D$22),CM60)</f>
        <v>995991.87670155428</v>
      </c>
      <c r="CN62" s="136">
        <f>CN61/POWER((1+GeneralInformation!$D$22),CN60)</f>
        <v>979392.01208986156</v>
      </c>
      <c r="CO62" s="136">
        <f>CO61/POWER((1+GeneralInformation!$D$22),CO60)</f>
        <v>963068.81188836368</v>
      </c>
      <c r="CP62" s="136">
        <f>CP61/POWER((1+GeneralInformation!$D$22),CP60)</f>
        <v>947017.66502355773</v>
      </c>
      <c r="CQ62" s="136">
        <f>CQ61/POWER((1+GeneralInformation!$D$22),CQ60)</f>
        <v>931234.03727316484</v>
      </c>
      <c r="CR62" s="136">
        <f>CR61/POWER((1+GeneralInformation!$D$22),CR60)</f>
        <v>915713.46998527879</v>
      </c>
      <c r="CS62" s="136">
        <f>CS61/POWER((1+GeneralInformation!$D$22),CS60)</f>
        <v>900451.57881885732</v>
      </c>
      <c r="CT62" s="136">
        <f>CT61/POWER((1+GeneralInformation!$D$22),CT60)</f>
        <v>885444.05250520981</v>
      </c>
      <c r="CU62" s="136">
        <f>CU61/POWER((1+GeneralInformation!$D$22),CU60)</f>
        <v>870686.65163012268</v>
      </c>
      <c r="CV62" s="136">
        <f>CV61/POWER((1+GeneralInformation!$D$22),CV60)</f>
        <v>856175.20743628719</v>
      </c>
      <c r="CW62" s="136">
        <f>CW61/POWER((1+GeneralInformation!$D$22),CW60)</f>
        <v>841905.62064568233</v>
      </c>
      <c r="CX62" s="136">
        <f>CX61/POWER((1+GeneralInformation!$D$22),CX60)</f>
        <v>827873.86030158761</v>
      </c>
      <c r="CY62" s="136">
        <f>CY61/POWER((1+GeneralInformation!$D$22),CY60)</f>
        <v>814075.96262989438</v>
      </c>
    </row>
    <row r="63" spans="2:104" ht="18" thickTop="1" thickBot="1" x14ac:dyDescent="0.25">
      <c r="B63" s="138"/>
      <c r="C63" s="139" t="s">
        <v>53</v>
      </c>
      <c r="D63" s="140">
        <f>SUM(D62:CY62)</f>
        <v>209863268.20483497</v>
      </c>
      <c r="E63" s="141"/>
      <c r="F63" s="141"/>
      <c r="G63" s="141"/>
      <c r="H63" s="141"/>
      <c r="I63" s="141"/>
      <c r="J63" s="141"/>
      <c r="K63" s="141"/>
      <c r="L63" s="141"/>
      <c r="M63" s="141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  <c r="AC63" s="141"/>
      <c r="AD63" s="141"/>
      <c r="AE63" s="141"/>
      <c r="AF63" s="141"/>
      <c r="AG63" s="141"/>
      <c r="AH63" s="141"/>
      <c r="AI63" s="141"/>
      <c r="AJ63" s="141"/>
      <c r="AK63" s="141"/>
      <c r="AL63" s="141"/>
      <c r="AM63" s="141"/>
      <c r="AN63" s="141"/>
      <c r="AO63" s="141"/>
      <c r="AP63" s="141"/>
      <c r="AQ63" s="141"/>
      <c r="AR63" s="141"/>
      <c r="AS63" s="141"/>
      <c r="AT63" s="141"/>
      <c r="AU63" s="141"/>
      <c r="AV63" s="141"/>
      <c r="AW63" s="141"/>
      <c r="AX63" s="141"/>
      <c r="AY63" s="141"/>
      <c r="AZ63" s="141"/>
      <c r="BA63" s="141"/>
      <c r="BB63" s="141"/>
      <c r="BC63" s="141"/>
      <c r="BD63" s="141"/>
      <c r="BE63" s="141"/>
      <c r="BF63" s="141"/>
      <c r="BG63" s="141"/>
      <c r="BH63" s="141"/>
      <c r="BI63" s="141"/>
      <c r="BJ63" s="141"/>
      <c r="BK63" s="141"/>
      <c r="BL63" s="141"/>
      <c r="BM63" s="141"/>
      <c r="BN63" s="141"/>
      <c r="BO63" s="141"/>
      <c r="BP63" s="141"/>
      <c r="BQ63" s="141"/>
      <c r="BR63" s="141"/>
      <c r="BS63" s="141"/>
      <c r="BT63" s="141"/>
      <c r="BU63" s="141"/>
      <c r="BV63" s="141"/>
      <c r="BW63" s="141"/>
      <c r="BX63" s="141"/>
      <c r="BY63" s="141"/>
      <c r="BZ63" s="141"/>
      <c r="CA63" s="141"/>
      <c r="CB63" s="141"/>
      <c r="CC63" s="141"/>
      <c r="CD63" s="141"/>
      <c r="CE63" s="141"/>
      <c r="CF63" s="141"/>
      <c r="CG63" s="141"/>
      <c r="CH63" s="141"/>
      <c r="CI63" s="141"/>
      <c r="CJ63" s="141"/>
      <c r="CK63" s="141"/>
      <c r="CL63" s="141"/>
      <c r="CM63" s="141"/>
      <c r="CN63" s="141"/>
      <c r="CO63" s="141"/>
      <c r="CP63" s="141"/>
      <c r="CQ63" s="141"/>
      <c r="CR63" s="141"/>
      <c r="CS63" s="141"/>
      <c r="CT63" s="141"/>
      <c r="CU63" s="141"/>
      <c r="CV63" s="141"/>
      <c r="CW63" s="141"/>
      <c r="CX63" s="141"/>
      <c r="CY63" s="141"/>
      <c r="CZ63" s="132"/>
    </row>
    <row r="64" spans="2:104" ht="16" thickBot="1" x14ac:dyDescent="0.25"/>
    <row r="65" spans="2:104" x14ac:dyDescent="0.2">
      <c r="B65" s="143" t="s">
        <v>57</v>
      </c>
      <c r="C65" s="127" t="s">
        <v>50</v>
      </c>
      <c r="D65" s="128">
        <v>1</v>
      </c>
      <c r="E65" s="128">
        <v>2</v>
      </c>
      <c r="F65" s="128">
        <v>3</v>
      </c>
      <c r="G65" s="128">
        <v>4</v>
      </c>
      <c r="H65" s="128">
        <v>5</v>
      </c>
      <c r="I65" s="128">
        <v>6</v>
      </c>
      <c r="J65" s="128">
        <v>7</v>
      </c>
      <c r="K65" s="128">
        <v>8</v>
      </c>
      <c r="L65" s="128">
        <v>9</v>
      </c>
      <c r="M65" s="128">
        <v>10</v>
      </c>
      <c r="N65" s="128">
        <v>11</v>
      </c>
      <c r="O65" s="128">
        <v>12</v>
      </c>
      <c r="P65" s="128">
        <v>13</v>
      </c>
      <c r="Q65" s="128">
        <v>14</v>
      </c>
      <c r="R65" s="128">
        <v>15</v>
      </c>
      <c r="S65" s="128">
        <v>16</v>
      </c>
      <c r="T65" s="128">
        <v>17</v>
      </c>
      <c r="U65" s="128">
        <v>18</v>
      </c>
      <c r="V65" s="128">
        <v>19</v>
      </c>
      <c r="W65" s="128">
        <v>20</v>
      </c>
      <c r="X65" s="128">
        <v>21</v>
      </c>
      <c r="Y65" s="128">
        <v>22</v>
      </c>
      <c r="Z65" s="128">
        <v>23</v>
      </c>
      <c r="AA65" s="128">
        <v>24</v>
      </c>
      <c r="AB65" s="128">
        <v>25</v>
      </c>
      <c r="AC65" s="128">
        <v>26</v>
      </c>
      <c r="AD65" s="128">
        <v>27</v>
      </c>
      <c r="AE65" s="128">
        <v>28</v>
      </c>
      <c r="AF65" s="128">
        <v>29</v>
      </c>
      <c r="AG65" s="128">
        <v>30</v>
      </c>
      <c r="AH65" s="128">
        <v>31</v>
      </c>
      <c r="AI65" s="128">
        <v>32</v>
      </c>
      <c r="AJ65" s="128">
        <v>33</v>
      </c>
      <c r="AK65" s="128">
        <v>34</v>
      </c>
      <c r="AL65" s="128">
        <v>35</v>
      </c>
      <c r="AM65" s="128">
        <v>36</v>
      </c>
      <c r="AN65" s="128">
        <v>37</v>
      </c>
      <c r="AO65" s="128">
        <v>38</v>
      </c>
      <c r="AP65" s="128">
        <v>39</v>
      </c>
      <c r="AQ65" s="128">
        <v>40</v>
      </c>
      <c r="AR65" s="128">
        <v>41</v>
      </c>
      <c r="AS65" s="128">
        <v>42</v>
      </c>
      <c r="AT65" s="128">
        <v>43</v>
      </c>
      <c r="AU65" s="128">
        <v>44</v>
      </c>
      <c r="AV65" s="128">
        <v>45</v>
      </c>
      <c r="AW65" s="128">
        <v>46</v>
      </c>
      <c r="AX65" s="128">
        <v>47</v>
      </c>
      <c r="AY65" s="128">
        <v>48</v>
      </c>
      <c r="AZ65" s="128">
        <v>49</v>
      </c>
      <c r="BA65" s="128">
        <v>50</v>
      </c>
      <c r="BB65" s="128">
        <v>51</v>
      </c>
      <c r="BC65" s="128">
        <v>52</v>
      </c>
      <c r="BD65" s="128">
        <v>53</v>
      </c>
      <c r="BE65" s="128">
        <v>54</v>
      </c>
      <c r="BF65" s="128">
        <v>55</v>
      </c>
      <c r="BG65" s="128">
        <v>56</v>
      </c>
      <c r="BH65" s="128">
        <v>57</v>
      </c>
      <c r="BI65" s="128">
        <v>58</v>
      </c>
      <c r="BJ65" s="128">
        <v>59</v>
      </c>
      <c r="BK65" s="128">
        <v>60</v>
      </c>
      <c r="BL65" s="128">
        <v>61</v>
      </c>
      <c r="BM65" s="128">
        <v>62</v>
      </c>
      <c r="BN65" s="128">
        <v>63</v>
      </c>
      <c r="BO65" s="128">
        <v>64</v>
      </c>
      <c r="BP65" s="128">
        <v>65</v>
      </c>
      <c r="BQ65" s="128">
        <v>66</v>
      </c>
      <c r="BR65" s="128">
        <v>67</v>
      </c>
      <c r="BS65" s="128">
        <v>68</v>
      </c>
      <c r="BT65" s="128">
        <v>69</v>
      </c>
      <c r="BU65" s="128">
        <v>70</v>
      </c>
      <c r="BV65" s="128">
        <v>71</v>
      </c>
      <c r="BW65" s="128">
        <v>72</v>
      </c>
      <c r="BX65" s="128">
        <v>73</v>
      </c>
      <c r="BY65" s="128">
        <v>74</v>
      </c>
      <c r="BZ65" s="128">
        <v>75</v>
      </c>
      <c r="CA65" s="128">
        <v>76</v>
      </c>
      <c r="CB65" s="128">
        <v>77</v>
      </c>
      <c r="CC65" s="128">
        <v>78</v>
      </c>
      <c r="CD65" s="128">
        <v>79</v>
      </c>
      <c r="CE65" s="128">
        <v>80</v>
      </c>
      <c r="CF65" s="128">
        <v>81</v>
      </c>
      <c r="CG65" s="128">
        <v>82</v>
      </c>
      <c r="CH65" s="128">
        <v>83</v>
      </c>
      <c r="CI65" s="128">
        <v>84</v>
      </c>
      <c r="CJ65" s="128">
        <v>85</v>
      </c>
      <c r="CK65" s="128">
        <v>86</v>
      </c>
      <c r="CL65" s="128">
        <v>87</v>
      </c>
      <c r="CM65" s="128">
        <v>88</v>
      </c>
      <c r="CN65" s="128">
        <v>89</v>
      </c>
      <c r="CO65" s="128">
        <v>90</v>
      </c>
      <c r="CP65" s="128">
        <v>91</v>
      </c>
      <c r="CQ65" s="128">
        <v>92</v>
      </c>
      <c r="CR65" s="128">
        <v>93</v>
      </c>
      <c r="CS65" s="128">
        <v>94</v>
      </c>
      <c r="CT65" s="128">
        <v>95</v>
      </c>
      <c r="CU65" s="128">
        <v>96</v>
      </c>
      <c r="CV65" s="128">
        <v>97</v>
      </c>
      <c r="CW65" s="128">
        <v>98</v>
      </c>
      <c r="CX65" s="128">
        <v>99</v>
      </c>
      <c r="CY65" s="128">
        <v>100</v>
      </c>
    </row>
    <row r="66" spans="2:104" x14ac:dyDescent="0.2">
      <c r="B66" s="144"/>
      <c r="C66" s="131" t="s">
        <v>51</v>
      </c>
      <c r="D66" s="132">
        <f>RiskEstimation!Q16</f>
        <v>1307110.8330000001</v>
      </c>
      <c r="E66" s="132">
        <f>D66*(1+GeneralInformation!$D$28)</f>
        <v>1311032.1654989999</v>
      </c>
      <c r="F66" s="132">
        <f>E66*(1+GeneralInformation!$D$28)</f>
        <v>1314965.2619954967</v>
      </c>
      <c r="G66" s="132">
        <f>F66*(1+GeneralInformation!$D$28)</f>
        <v>1318910.1577814831</v>
      </c>
      <c r="H66" s="132">
        <f>G66*(1+GeneralInformation!$D$28)</f>
        <v>1322866.8882548274</v>
      </c>
      <c r="I66" s="132">
        <f>H66*(1+GeneralInformation!$D$28)</f>
        <v>1326835.4889195918</v>
      </c>
      <c r="J66" s="132">
        <f>I66*(1+GeneralInformation!$D$28)</f>
        <v>1330815.9953863504</v>
      </c>
      <c r="K66" s="132">
        <f>J66*(1+GeneralInformation!$D$28)</f>
        <v>1334808.4433725094</v>
      </c>
      <c r="L66" s="132">
        <f>K66*(1+GeneralInformation!$D$28)</f>
        <v>1338812.8687026268</v>
      </c>
      <c r="M66" s="132">
        <f>L66*(1+GeneralInformation!$D$28)</f>
        <v>1342829.3073087346</v>
      </c>
      <c r="N66" s="132">
        <f>M66*(1+GeneralInformation!$D$28)</f>
        <v>1346857.7952306606</v>
      </c>
      <c r="O66" s="132">
        <f>N66*(1+GeneralInformation!$D$28)</f>
        <v>1350898.3686163523</v>
      </c>
      <c r="P66" s="132">
        <f>O66*(1+GeneralInformation!$D$28)</f>
        <v>1354951.0637222012</v>
      </c>
      <c r="Q66" s="132">
        <f>P66*(1+GeneralInformation!$D$28)</f>
        <v>1359015.9169133676</v>
      </c>
      <c r="R66" s="132">
        <f>Q66*(1+GeneralInformation!$D$28)</f>
        <v>1363092.9646641074</v>
      </c>
      <c r="S66" s="132">
        <f>R66*(1+GeneralInformation!$D$28)</f>
        <v>1367182.2435580995</v>
      </c>
      <c r="T66" s="132">
        <f>S66*(1+GeneralInformation!$D$28)</f>
        <v>1371283.7902887736</v>
      </c>
      <c r="U66" s="132">
        <f>T66*(1+GeneralInformation!$D$28)</f>
        <v>1375397.6416596398</v>
      </c>
      <c r="V66" s="132">
        <f>U66*(1+GeneralInformation!$D$28)</f>
        <v>1379523.8345846185</v>
      </c>
      <c r="W66" s="132">
        <f>V66*(1+GeneralInformation!$D$28)</f>
        <v>1383662.4060883722</v>
      </c>
      <c r="X66" s="132">
        <f>W66*(1+GeneralInformation!$D$28)</f>
        <v>1387813.3933066372</v>
      </c>
      <c r="Y66" s="132">
        <f>X66*(1+GeneralInformation!$D$28)</f>
        <v>1391976.833486557</v>
      </c>
      <c r="Z66" s="132">
        <f>Y66*(1+GeneralInformation!$D$28)</f>
        <v>1396152.7639870166</v>
      </c>
      <c r="AA66" s="132">
        <f>Z66*(1+GeneralInformation!$D$28)</f>
        <v>1400341.2222789775</v>
      </c>
      <c r="AB66" s="132">
        <f>AA66*(1+GeneralInformation!$D$28)</f>
        <v>1404542.2459458143</v>
      </c>
      <c r="AC66" s="132">
        <f>AB66*(1+GeneralInformation!$D$28)</f>
        <v>1408755.8726836515</v>
      </c>
      <c r="AD66" s="132">
        <f>AC66*(1+GeneralInformation!$D$28)</f>
        <v>1412982.1403017023</v>
      </c>
      <c r="AE66" s="132">
        <f>AD66*(1+GeneralInformation!$D$28)</f>
        <v>1417221.0867226073</v>
      </c>
      <c r="AF66" s="132">
        <f>AE66*(1+GeneralInformation!$D$28)</f>
        <v>1421472.749982775</v>
      </c>
      <c r="AG66" s="132">
        <f>AF66*(1+GeneralInformation!$D$28)</f>
        <v>1425737.1682327231</v>
      </c>
      <c r="AH66" s="132">
        <f>AG66*(1+GeneralInformation!$D$28)</f>
        <v>1430014.3797374212</v>
      </c>
      <c r="AI66" s="132">
        <f>AH66*(1+GeneralInformation!$D$28)</f>
        <v>1434304.4228766332</v>
      </c>
      <c r="AJ66" s="132">
        <f>AI66*(1+GeneralInformation!$D$28)</f>
        <v>1438607.3361452629</v>
      </c>
      <c r="AK66" s="132">
        <f>AJ66*(1+GeneralInformation!$D$28)</f>
        <v>1442923.1581536985</v>
      </c>
      <c r="AL66" s="132">
        <f>AK66*(1+GeneralInformation!$D$28)</f>
        <v>1447251.9276281595</v>
      </c>
      <c r="AM66" s="132">
        <f>AL66*(1+GeneralInformation!$D$28)</f>
        <v>1451593.6834110438</v>
      </c>
      <c r="AN66" s="132">
        <f>AM66*(1+GeneralInformation!$D$28)</f>
        <v>1455948.4644612768</v>
      </c>
      <c r="AO66" s="132">
        <f>AN66*(1+GeneralInformation!$D$28)</f>
        <v>1460316.3098546604</v>
      </c>
      <c r="AP66" s="132">
        <f>AO66*(1+GeneralInformation!$D$28)</f>
        <v>1464697.2587842243</v>
      </c>
      <c r="AQ66" s="132">
        <f>AP66*(1+GeneralInformation!$D$28)</f>
        <v>1469091.3505605769</v>
      </c>
      <c r="AR66" s="132">
        <f>AQ66*(1+GeneralInformation!$D$28)</f>
        <v>1473498.6246122585</v>
      </c>
      <c r="AS66" s="132">
        <f>AR66*(1+GeneralInformation!$D$28)</f>
        <v>1477919.1204860951</v>
      </c>
      <c r="AT66" s="132">
        <f>AS66*(1+GeneralInformation!$D$28)</f>
        <v>1482352.8778475532</v>
      </c>
      <c r="AU66" s="132">
        <f>AT66*(1+GeneralInformation!$D$28)</f>
        <v>1486799.9364810956</v>
      </c>
      <c r="AV66" s="132">
        <f>AU66*(1+GeneralInformation!$D$28)</f>
        <v>1491260.3362905388</v>
      </c>
      <c r="AW66" s="132">
        <f>AV66*(1+GeneralInformation!$D$28)</f>
        <v>1495734.1172994103</v>
      </c>
      <c r="AX66" s="132">
        <f>AW66*(1+GeneralInformation!$D$28)</f>
        <v>1500221.3196513082</v>
      </c>
      <c r="AY66" s="132">
        <f>AX66*(1+GeneralInformation!$D$28)</f>
        <v>1504721.9836102619</v>
      </c>
      <c r="AZ66" s="132">
        <f>AY66*(1+GeneralInformation!$D$28)</f>
        <v>1509236.1495610925</v>
      </c>
      <c r="BA66" s="132">
        <f>AZ66*(1+GeneralInformation!$D$28)</f>
        <v>1513763.8580097756</v>
      </c>
      <c r="BB66" s="132">
        <f>BA66*(1+GeneralInformation!$D$28)</f>
        <v>1518305.1495838049</v>
      </c>
      <c r="BC66" s="132">
        <f>BB66*(1+GeneralInformation!$D$28)</f>
        <v>1522860.0650325562</v>
      </c>
      <c r="BD66" s="132">
        <f>BC66*(1+GeneralInformation!$D$28)</f>
        <v>1527428.6452276537</v>
      </c>
      <c r="BE66" s="132">
        <f>BD66*(1+GeneralInformation!$D$28)</f>
        <v>1532010.9311633364</v>
      </c>
      <c r="BF66" s="132">
        <f>BE66*(1+GeneralInformation!$D$28)</f>
        <v>1536606.9639568261</v>
      </c>
      <c r="BG66" s="132">
        <f>BF66*(1+GeneralInformation!$D$28)</f>
        <v>1541216.7848486966</v>
      </c>
      <c r="BH66" s="132">
        <f>BG66*(1+GeneralInformation!$D$28)</f>
        <v>1545840.4352032426</v>
      </c>
      <c r="BI66" s="132">
        <f>BH66*(1+GeneralInformation!$D$28)</f>
        <v>1550477.9565088521</v>
      </c>
      <c r="BJ66" s="132">
        <f>BI66*(1+GeneralInformation!$D$28)</f>
        <v>1555129.3903783786</v>
      </c>
      <c r="BK66" s="132">
        <f>BJ66*(1+GeneralInformation!$D$28)</f>
        <v>1559794.7785495135</v>
      </c>
      <c r="BL66" s="132">
        <f>BK66*(1+GeneralInformation!$D$28)</f>
        <v>1564474.1628851618</v>
      </c>
      <c r="BM66" s="132">
        <f>BL66*(1+GeneralInformation!$D$28)</f>
        <v>1569167.5853738172</v>
      </c>
      <c r="BN66" s="132">
        <f>BM66*(1+GeneralInformation!$D$28)</f>
        <v>1573875.0881299386</v>
      </c>
      <c r="BO66" s="132">
        <f>BN66*(1+GeneralInformation!$D$28)</f>
        <v>1578596.7133943283</v>
      </c>
      <c r="BP66" s="132">
        <f>BO66*(1+GeneralInformation!$D$28)</f>
        <v>1583332.503534511</v>
      </c>
      <c r="BQ66" s="132">
        <f>BP66*(1+GeneralInformation!$D$28)</f>
        <v>1588082.5010451144</v>
      </c>
      <c r="BR66" s="132">
        <f>BQ66*(1+GeneralInformation!$D$28)</f>
        <v>1592846.7485482495</v>
      </c>
      <c r="BS66" s="132">
        <f>BR66*(1+GeneralInformation!$D$28)</f>
        <v>1597625.288793894</v>
      </c>
      <c r="BT66" s="132">
        <f>BS66*(1+GeneralInformation!$D$28)</f>
        <v>1602418.1646602754</v>
      </c>
      <c r="BU66" s="132">
        <f>BT66*(1+GeneralInformation!$D$28)</f>
        <v>1607225.4191542561</v>
      </c>
      <c r="BV66" s="132">
        <f>BU66*(1+GeneralInformation!$D$28)</f>
        <v>1612047.0954117188</v>
      </c>
      <c r="BW66" s="132">
        <f>BV66*(1+GeneralInformation!$D$28)</f>
        <v>1616883.2366979539</v>
      </c>
      <c r="BX66" s="132">
        <f>BW66*(1+GeneralInformation!$D$28)</f>
        <v>1621733.8864080475</v>
      </c>
      <c r="BY66" s="132">
        <f>BX66*(1+GeneralInformation!$D$28)</f>
        <v>1626599.0880672715</v>
      </c>
      <c r="BZ66" s="132">
        <f>BY66*(1+GeneralInformation!$D$28)</f>
        <v>1631478.8853314731</v>
      </c>
      <c r="CA66" s="132">
        <f>BZ66*(1+GeneralInformation!$D$28)</f>
        <v>1636373.3219874674</v>
      </c>
      <c r="CB66" s="132">
        <f>CA66*(1+GeneralInformation!$D$28)</f>
        <v>1641282.4419534295</v>
      </c>
      <c r="CC66" s="132">
        <f>CB66*(1+GeneralInformation!$D$28)</f>
        <v>1646206.2892792895</v>
      </c>
      <c r="CD66" s="132">
        <f>CC66*(1+GeneralInformation!$D$28)</f>
        <v>1651144.9081471271</v>
      </c>
      <c r="CE66" s="132">
        <f>CD66*(1+GeneralInformation!$D$28)</f>
        <v>1656098.3428715684</v>
      </c>
      <c r="CF66" s="132">
        <f>CE66*(1+GeneralInformation!$D$28)</f>
        <v>1661066.637900183</v>
      </c>
      <c r="CG66" s="132">
        <f>CF66*(1+GeneralInformation!$D$28)</f>
        <v>1666049.8378138833</v>
      </c>
      <c r="CH66" s="132">
        <f>CG66*(1+GeneralInformation!$D$28)</f>
        <v>1671047.9873273247</v>
      </c>
      <c r="CI66" s="132">
        <f>CH66*(1+GeneralInformation!$D$28)</f>
        <v>1676061.1312893066</v>
      </c>
      <c r="CJ66" s="132">
        <f>CI66*(1+GeneralInformation!$D$28)</f>
        <v>1681089.3146831742</v>
      </c>
      <c r="CK66" s="132">
        <f>CJ66*(1+GeneralInformation!$D$28)</f>
        <v>1686132.5826272236</v>
      </c>
      <c r="CL66" s="132">
        <f>CK66*(1+GeneralInformation!$D$28)</f>
        <v>1691190.980375105</v>
      </c>
      <c r="CM66" s="132">
        <f>CL66*(1+GeneralInformation!$D$28)</f>
        <v>1696264.5533162302</v>
      </c>
      <c r="CN66" s="132">
        <f>CM66*(1+GeneralInformation!$D$28)</f>
        <v>1701353.3469761787</v>
      </c>
      <c r="CO66" s="132">
        <f>CN66*(1+GeneralInformation!$D$28)</f>
        <v>1706457.4070171071</v>
      </c>
      <c r="CP66" s="132">
        <f>CO66*(1+GeneralInformation!$D$28)</f>
        <v>1711576.7792381584</v>
      </c>
      <c r="CQ66" s="132">
        <f>CP66*(1+GeneralInformation!$D$28)</f>
        <v>1716711.5095758727</v>
      </c>
      <c r="CR66" s="132">
        <f>CQ66*(1+GeneralInformation!$D$28)</f>
        <v>1721861.6441046002</v>
      </c>
      <c r="CS66" s="132">
        <f>CR66*(1+GeneralInformation!$D$28)</f>
        <v>1727027.2290369137</v>
      </c>
      <c r="CT66" s="132">
        <f>CS66*(1+GeneralInformation!$D$28)</f>
        <v>1732208.3107240242</v>
      </c>
      <c r="CU66" s="132">
        <f>CT66*(1+GeneralInformation!$D$28)</f>
        <v>1737404.935656196</v>
      </c>
      <c r="CV66" s="132">
        <f>CU66*(1+GeneralInformation!$D$28)</f>
        <v>1742617.1504631643</v>
      </c>
      <c r="CW66" s="132">
        <f>CV66*(1+GeneralInformation!$D$28)</f>
        <v>1747845.0019145536</v>
      </c>
      <c r="CX66" s="132">
        <f>CW66*(1+GeneralInformation!$D$28)</f>
        <v>1753088.536920297</v>
      </c>
      <c r="CY66" s="132">
        <f>CX66*(1+GeneralInformation!$D$28)</f>
        <v>1758347.8025310577</v>
      </c>
    </row>
    <row r="67" spans="2:104" ht="16" thickBot="1" x14ac:dyDescent="0.25">
      <c r="B67" s="145"/>
      <c r="C67" s="135" t="s">
        <v>52</v>
      </c>
      <c r="D67" s="136">
        <f>D66/POWER((1+GeneralInformation!$D$22),D65)</f>
        <v>1281481.2088235295</v>
      </c>
      <c r="E67" s="136">
        <f>E66/POWER((1+GeneralInformation!$D$22),E65)</f>
        <v>1260123.1886764704</v>
      </c>
      <c r="F67" s="136">
        <f>F66/POWER((1+GeneralInformation!$D$22),F65)</f>
        <v>1239121.1355318625</v>
      </c>
      <c r="G67" s="136">
        <f>G66/POWER((1+GeneralInformation!$D$22),G65)</f>
        <v>1218469.1166063314</v>
      </c>
      <c r="H67" s="136">
        <f>H66/POWER((1+GeneralInformation!$D$22),H65)</f>
        <v>1198161.2979962255</v>
      </c>
      <c r="I67" s="136">
        <f>I66/POWER((1+GeneralInformation!$D$22),I65)</f>
        <v>1178191.9430296218</v>
      </c>
      <c r="J67" s="136">
        <f>J66/POWER((1+GeneralInformation!$D$22),J65)</f>
        <v>1158555.4106457948</v>
      </c>
      <c r="K67" s="136">
        <f>K66/POWER((1+GeneralInformation!$D$22),K65)</f>
        <v>1139246.1538016982</v>
      </c>
      <c r="L67" s="136">
        <f>L66/POWER((1+GeneralInformation!$D$22),L65)</f>
        <v>1120258.7179050031</v>
      </c>
      <c r="M67" s="136">
        <f>M66/POWER((1+GeneralInformation!$D$22),M65)</f>
        <v>1101587.7392732529</v>
      </c>
      <c r="N67" s="136">
        <f>N66/POWER((1+GeneralInformation!$D$22),N65)</f>
        <v>1083227.9436186987</v>
      </c>
      <c r="O67" s="136">
        <f>O66/POWER((1+GeneralInformation!$D$22),O65)</f>
        <v>1065174.1445583866</v>
      </c>
      <c r="P67" s="136">
        <f>P66/POWER((1+GeneralInformation!$D$22),P65)</f>
        <v>1047421.2421490801</v>
      </c>
      <c r="Q67" s="136">
        <f>Q66/POWER((1+GeneralInformation!$D$22),Q65)</f>
        <v>1029964.2214465952</v>
      </c>
      <c r="R67" s="136">
        <f>R66/POWER((1+GeneralInformation!$D$22),R65)</f>
        <v>1012798.1510891521</v>
      </c>
      <c r="S67" s="136">
        <f>S66/POWER((1+GeneralInformation!$D$22),S65)</f>
        <v>995918.18190433248</v>
      </c>
      <c r="T67" s="136">
        <f>T66/POWER((1+GeneralInformation!$D$22),T65)</f>
        <v>979319.54553926003</v>
      </c>
      <c r="U67" s="136">
        <f>U66/POWER((1+GeneralInformation!$D$22),U65)</f>
        <v>962997.55311360571</v>
      </c>
      <c r="V67" s="136">
        <f>V66/POWER((1+GeneralInformation!$D$22),V65)</f>
        <v>946947.59389504546</v>
      </c>
      <c r="W67" s="136">
        <f>W66/POWER((1+GeneralInformation!$D$22),W65)</f>
        <v>931165.13399679458</v>
      </c>
      <c r="X67" s="136">
        <f>X66/POWER((1+GeneralInformation!$D$22),X65)</f>
        <v>915645.71509684797</v>
      </c>
      <c r="Y67" s="136">
        <f>Y66/POWER((1+GeneralInformation!$D$22),Y65)</f>
        <v>900384.95317856711</v>
      </c>
      <c r="Z67" s="136">
        <f>Z66/POWER((1+GeneralInformation!$D$22),Z65)</f>
        <v>885378.53729225777</v>
      </c>
      <c r="AA67" s="136">
        <f>AA66/POWER((1+GeneralInformation!$D$22),AA65)</f>
        <v>870622.22833738662</v>
      </c>
      <c r="AB67" s="136">
        <f>AB66/POWER((1+GeneralInformation!$D$22),AB65)</f>
        <v>856111.85786509677</v>
      </c>
      <c r="AC67" s="136">
        <f>AC66/POWER((1+GeneralInformation!$D$22),AC65)</f>
        <v>841843.32690067822</v>
      </c>
      <c r="AD67" s="136">
        <f>AD66/POWER((1+GeneralInformation!$D$22),AD65)</f>
        <v>827812.60478566703</v>
      </c>
      <c r="AE67" s="136">
        <f>AE66/POWER((1+GeneralInformation!$D$22),AE65)</f>
        <v>814015.72803923895</v>
      </c>
      <c r="AF67" s="136">
        <f>AF66/POWER((1+GeneralInformation!$D$22),AF65)</f>
        <v>800448.79923858505</v>
      </c>
      <c r="AG67" s="136">
        <f>AG66/POWER((1+GeneralInformation!$D$22),AG65)</f>
        <v>787107.98591794178</v>
      </c>
      <c r="AH67" s="136">
        <f>AH66/POWER((1+GeneralInformation!$D$22),AH65)</f>
        <v>773989.5194859762</v>
      </c>
      <c r="AI67" s="136">
        <f>AI66/POWER((1+GeneralInformation!$D$22),AI65)</f>
        <v>761089.69416120974</v>
      </c>
      <c r="AJ67" s="136">
        <f>AJ66/POWER((1+GeneralInformation!$D$22),AJ65)</f>
        <v>748404.86592518934</v>
      </c>
      <c r="AK67" s="136">
        <f>AK66/POWER((1+GeneralInformation!$D$22),AK65)</f>
        <v>735931.45149310282</v>
      </c>
      <c r="AL67" s="136">
        <f>AL66/POWER((1+GeneralInformation!$D$22),AL65)</f>
        <v>723665.9273015511</v>
      </c>
      <c r="AM67" s="136">
        <f>AM66/POWER((1+GeneralInformation!$D$22),AM65)</f>
        <v>711604.8285131919</v>
      </c>
      <c r="AN67" s="136">
        <f>AN66/POWER((1+GeneralInformation!$D$22),AN65)</f>
        <v>699744.74803797179</v>
      </c>
      <c r="AO67" s="136">
        <f>AO66/POWER((1+GeneralInformation!$D$22),AO65)</f>
        <v>688082.33557067218</v>
      </c>
      <c r="AP67" s="136">
        <f>AP66/POWER((1+GeneralInformation!$D$22),AP65)</f>
        <v>676614.29664449452</v>
      </c>
      <c r="AQ67" s="136">
        <f>AQ66/POWER((1+GeneralInformation!$D$22),AQ65)</f>
        <v>665337.39170041936</v>
      </c>
      <c r="AR67" s="136">
        <f>AR66/POWER((1+GeneralInformation!$D$22),AR65)</f>
        <v>654248.43517207901</v>
      </c>
      <c r="AS67" s="136">
        <f>AS66/POWER((1+GeneralInformation!$D$22),AS65)</f>
        <v>643344.29458587768</v>
      </c>
      <c r="AT67" s="136">
        <f>AT66/POWER((1+GeneralInformation!$D$22),AT65)</f>
        <v>632621.88967611303</v>
      </c>
      <c r="AU67" s="136">
        <f>AU66/POWER((1+GeneralInformation!$D$22),AU65)</f>
        <v>622078.19151484419</v>
      </c>
      <c r="AV67" s="136">
        <f>AV66/POWER((1+GeneralInformation!$D$22),AV65)</f>
        <v>611710.22165626346</v>
      </c>
      <c r="AW67" s="136">
        <f>AW66/POWER((1+GeneralInformation!$D$22),AW65)</f>
        <v>601515.05129532563</v>
      </c>
      <c r="AX67" s="136">
        <f>AX66/POWER((1+GeneralInformation!$D$22),AX65)</f>
        <v>591489.80044040363</v>
      </c>
      <c r="AY67" s="136">
        <f>AY66/POWER((1+GeneralInformation!$D$22),AY65)</f>
        <v>581631.63709973008</v>
      </c>
      <c r="AZ67" s="136">
        <f>AZ66/POWER((1+GeneralInformation!$D$22),AZ65)</f>
        <v>571937.77648140118</v>
      </c>
      <c r="BA67" s="136">
        <f>BA66/POWER((1+GeneralInformation!$D$22),BA65)</f>
        <v>562405.4802067111</v>
      </c>
      <c r="BB67" s="136">
        <f>BB66/POWER((1+GeneralInformation!$D$22),BB65)</f>
        <v>553032.05553659925</v>
      </c>
      <c r="BC67" s="136">
        <f>BC66/POWER((1+GeneralInformation!$D$22),BC65)</f>
        <v>543814.8546109891</v>
      </c>
      <c r="BD67" s="136">
        <f>BD66/POWER((1+GeneralInformation!$D$22),BD65)</f>
        <v>534751.27370080596</v>
      </c>
      <c r="BE67" s="136">
        <f>BE66/POWER((1+GeneralInformation!$D$22),BE65)</f>
        <v>525838.75247245911</v>
      </c>
      <c r="BF67" s="136">
        <f>BF66/POWER((1+GeneralInformation!$D$22),BF65)</f>
        <v>517074.77326458483</v>
      </c>
      <c r="BG67" s="136">
        <f>BG66/POWER((1+GeneralInformation!$D$22),BG65)</f>
        <v>508456.86037684168</v>
      </c>
      <c r="BH67" s="136">
        <f>BH66/POWER((1+GeneralInformation!$D$22),BH65)</f>
        <v>499982.579370561</v>
      </c>
      <c r="BI67" s="136">
        <f>BI66/POWER((1+GeneralInformation!$D$22),BI65)</f>
        <v>491649.53638105147</v>
      </c>
      <c r="BJ67" s="136">
        <f>BJ66/POWER((1+GeneralInformation!$D$22),BJ65)</f>
        <v>483455.37744136737</v>
      </c>
      <c r="BK67" s="136">
        <f>BK66/POWER((1+GeneralInformation!$D$22),BK65)</f>
        <v>475397.78781734442</v>
      </c>
      <c r="BL67" s="136">
        <f>BL66/POWER((1+GeneralInformation!$D$22),BL65)</f>
        <v>467474.491353722</v>
      </c>
      <c r="BM67" s="136">
        <f>BM66/POWER((1+GeneralInformation!$D$22),BM65)</f>
        <v>459683.24983115989</v>
      </c>
      <c r="BN67" s="136">
        <f>BN66/POWER((1+GeneralInformation!$D$22),BN65)</f>
        <v>452021.86233397399</v>
      </c>
      <c r="BO67" s="136">
        <f>BO66/POWER((1+GeneralInformation!$D$22),BO65)</f>
        <v>444488.16462840763</v>
      </c>
      <c r="BP67" s="136">
        <f>BP66/POWER((1+GeneralInformation!$D$22),BP65)</f>
        <v>437080.0285512674</v>
      </c>
      <c r="BQ67" s="136">
        <f>BQ66/POWER((1+GeneralInformation!$D$22),BQ65)</f>
        <v>429795.36140874628</v>
      </c>
      <c r="BR67" s="136">
        <f>BR66/POWER((1+GeneralInformation!$D$22),BR65)</f>
        <v>422632.10538526712</v>
      </c>
      <c r="BS67" s="136">
        <f>BS66/POWER((1+GeneralInformation!$D$22),BS65)</f>
        <v>415588.23696217925</v>
      </c>
      <c r="BT67" s="136">
        <f>BT66/POWER((1+GeneralInformation!$D$22),BT65)</f>
        <v>408661.76634614286</v>
      </c>
      <c r="BU67" s="136">
        <f>BU66/POWER((1+GeneralInformation!$D$22),BU65)</f>
        <v>401850.73690704041</v>
      </c>
      <c r="BV67" s="136">
        <f>BV66/POWER((1+GeneralInformation!$D$22),BV65)</f>
        <v>395153.22462525644</v>
      </c>
      <c r="BW67" s="136">
        <f>BW66/POWER((1+GeneralInformation!$D$22),BW65)</f>
        <v>388567.33754816878</v>
      </c>
      <c r="BX67" s="136">
        <f>BX66/POWER((1+GeneralInformation!$D$22),BX65)</f>
        <v>382091.2152556993</v>
      </c>
      <c r="BY67" s="136">
        <f>BY66/POWER((1+GeneralInformation!$D$22),BY65)</f>
        <v>375723.02833477088</v>
      </c>
      <c r="BZ67" s="136">
        <f>BZ66/POWER((1+GeneralInformation!$D$22),BZ65)</f>
        <v>369460.97786252474</v>
      </c>
      <c r="CA67" s="136">
        <f>CA66/POWER((1+GeneralInformation!$D$22),CA65)</f>
        <v>363303.29489814921</v>
      </c>
      <c r="CB67" s="136">
        <f>CB66/POWER((1+GeneralInformation!$D$22),CB65)</f>
        <v>357248.23998318001</v>
      </c>
      <c r="CC67" s="136">
        <f>CC66/POWER((1+GeneralInformation!$D$22),CC65)</f>
        <v>351294.10265012697</v>
      </c>
      <c r="CD67" s="136">
        <f>CD66/POWER((1+GeneralInformation!$D$22),CD65)</f>
        <v>345439.20093929151</v>
      </c>
      <c r="CE67" s="136">
        <f>CE66/POWER((1+GeneralInformation!$D$22),CE65)</f>
        <v>339681.88092363661</v>
      </c>
      <c r="CF67" s="136">
        <f>CF66/POWER((1+GeneralInformation!$D$22),CF65)</f>
        <v>334020.516241576</v>
      </c>
      <c r="CG67" s="136">
        <f>CG66/POWER((1+GeneralInformation!$D$22),CG65)</f>
        <v>328453.50763754966</v>
      </c>
      <c r="CH67" s="136">
        <f>CH66/POWER((1+GeneralInformation!$D$22),CH65)</f>
        <v>322979.28251025715</v>
      </c>
      <c r="CI67" s="136">
        <f>CI66/POWER((1+GeneralInformation!$D$22),CI65)</f>
        <v>317596.29446841951</v>
      </c>
      <c r="CJ67" s="136">
        <f>CJ66/POWER((1+GeneralInformation!$D$22),CJ65)</f>
        <v>312303.02289394574</v>
      </c>
      <c r="CK67" s="136">
        <f>CK66/POWER((1+GeneralInformation!$D$22),CK65)</f>
        <v>307097.97251237999</v>
      </c>
      <c r="CL67" s="136">
        <f>CL66/POWER((1+GeneralInformation!$D$22),CL65)</f>
        <v>301979.672970507</v>
      </c>
      <c r="CM67" s="136">
        <f>CM66/POWER((1+GeneralInformation!$D$22),CM65)</f>
        <v>296946.67842099851</v>
      </c>
      <c r="CN67" s="136">
        <f>CN66/POWER((1+GeneralInformation!$D$22),CN65)</f>
        <v>291997.56711398182</v>
      </c>
      <c r="CO67" s="136">
        <f>CO66/POWER((1+GeneralInformation!$D$22),CO65)</f>
        <v>287130.94099541538</v>
      </c>
      <c r="CP67" s="136">
        <f>CP66/POWER((1+GeneralInformation!$D$22),CP65)</f>
        <v>282345.42531215854</v>
      </c>
      <c r="CQ67" s="136">
        <f>CQ66/POWER((1+GeneralInformation!$D$22),CQ65)</f>
        <v>277639.66822362249</v>
      </c>
      <c r="CR67" s="136">
        <f>CR66/POWER((1+GeneralInformation!$D$22),CR65)</f>
        <v>273012.34041989542</v>
      </c>
      <c r="CS67" s="136">
        <f>CS66/POWER((1+GeneralInformation!$D$22),CS65)</f>
        <v>268462.13474623044</v>
      </c>
      <c r="CT67" s="136">
        <f>CT66/POWER((1+GeneralInformation!$D$22),CT65)</f>
        <v>263987.76583379332</v>
      </c>
      <c r="CU67" s="136">
        <f>CU66/POWER((1+GeneralInformation!$D$22),CU65)</f>
        <v>259587.96973656333</v>
      </c>
      <c r="CV67" s="136">
        <f>CV66/POWER((1+GeneralInformation!$D$22),CV65)</f>
        <v>255261.5035742872</v>
      </c>
      <c r="CW67" s="136">
        <f>CW66/POWER((1+GeneralInformation!$D$22),CW65)</f>
        <v>251007.14518138242</v>
      </c>
      <c r="CX67" s="136">
        <f>CX66/POWER((1+GeneralInformation!$D$22),CX65)</f>
        <v>246823.69276169266</v>
      </c>
      <c r="CY67" s="136">
        <f>CY66/POWER((1+GeneralInformation!$D$22),CY65)</f>
        <v>242709.96454899778</v>
      </c>
    </row>
    <row r="68" spans="2:104" ht="17" thickTop="1" thickBot="1" x14ac:dyDescent="0.25">
      <c r="B68" s="146"/>
      <c r="C68" s="147" t="s">
        <v>53</v>
      </c>
      <c r="D68" s="148">
        <f>SUM(D67:CY67)</f>
        <v>62568984.621020474</v>
      </c>
      <c r="E68" s="141"/>
      <c r="F68" s="141"/>
      <c r="G68" s="141"/>
      <c r="H68" s="141"/>
      <c r="I68" s="141"/>
      <c r="J68" s="141"/>
      <c r="K68" s="141"/>
      <c r="L68" s="141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41"/>
      <c r="AN68" s="141"/>
      <c r="AO68" s="141"/>
      <c r="AP68" s="141"/>
      <c r="AQ68" s="141"/>
      <c r="AR68" s="141"/>
      <c r="AS68" s="141"/>
      <c r="AT68" s="141"/>
      <c r="AU68" s="141"/>
      <c r="AV68" s="141"/>
      <c r="AW68" s="141"/>
      <c r="AX68" s="141"/>
      <c r="AY68" s="141"/>
      <c r="AZ68" s="141"/>
      <c r="BA68" s="141"/>
      <c r="BB68" s="141"/>
      <c r="BC68" s="141"/>
      <c r="BD68" s="141"/>
      <c r="BE68" s="141"/>
      <c r="BF68" s="141"/>
      <c r="BG68" s="141"/>
      <c r="BH68" s="141"/>
      <c r="BI68" s="141"/>
      <c r="BJ68" s="141"/>
      <c r="BK68" s="141"/>
      <c r="BL68" s="141"/>
      <c r="BM68" s="141"/>
      <c r="BN68" s="141"/>
      <c r="BO68" s="141"/>
      <c r="BP68" s="141"/>
      <c r="BQ68" s="141"/>
      <c r="BR68" s="141"/>
      <c r="BS68" s="141"/>
      <c r="BT68" s="141"/>
      <c r="BU68" s="141"/>
      <c r="BV68" s="141"/>
      <c r="BW68" s="141"/>
      <c r="BX68" s="141"/>
      <c r="BY68" s="141"/>
      <c r="BZ68" s="141"/>
      <c r="CA68" s="141"/>
      <c r="CB68" s="141"/>
      <c r="CC68" s="141"/>
      <c r="CD68" s="141"/>
      <c r="CE68" s="141"/>
      <c r="CF68" s="141"/>
      <c r="CG68" s="141"/>
      <c r="CH68" s="141"/>
      <c r="CI68" s="141"/>
      <c r="CJ68" s="141"/>
      <c r="CK68" s="141"/>
      <c r="CL68" s="141"/>
      <c r="CM68" s="141"/>
      <c r="CN68" s="141"/>
      <c r="CO68" s="141"/>
      <c r="CP68" s="141"/>
      <c r="CQ68" s="141"/>
      <c r="CR68" s="141"/>
      <c r="CS68" s="141"/>
      <c r="CT68" s="141"/>
      <c r="CU68" s="141"/>
      <c r="CV68" s="141"/>
      <c r="CW68" s="141"/>
      <c r="CX68" s="141"/>
      <c r="CY68" s="141"/>
      <c r="CZ68" s="132"/>
    </row>
    <row r="69" spans="2:104" ht="16" thickBot="1" x14ac:dyDescent="0.25"/>
    <row r="70" spans="2:104" x14ac:dyDescent="0.2">
      <c r="B70" s="143" t="s">
        <v>58</v>
      </c>
      <c r="C70" s="127" t="s">
        <v>50</v>
      </c>
      <c r="D70" s="128">
        <v>1</v>
      </c>
      <c r="E70" s="128">
        <v>2</v>
      </c>
      <c r="F70" s="128">
        <v>3</v>
      </c>
      <c r="G70" s="128">
        <v>4</v>
      </c>
      <c r="H70" s="128">
        <v>5</v>
      </c>
      <c r="I70" s="128">
        <v>6</v>
      </c>
      <c r="J70" s="128">
        <v>7</v>
      </c>
      <c r="K70" s="128">
        <v>8</v>
      </c>
      <c r="L70" s="128">
        <v>9</v>
      </c>
      <c r="M70" s="128">
        <v>10</v>
      </c>
      <c r="N70" s="128">
        <v>11</v>
      </c>
      <c r="O70" s="128">
        <v>12</v>
      </c>
      <c r="P70" s="128">
        <v>13</v>
      </c>
      <c r="Q70" s="128">
        <v>14</v>
      </c>
      <c r="R70" s="128">
        <v>15</v>
      </c>
      <c r="S70" s="128">
        <v>16</v>
      </c>
      <c r="T70" s="128">
        <v>17</v>
      </c>
      <c r="U70" s="128">
        <v>18</v>
      </c>
      <c r="V70" s="128">
        <v>19</v>
      </c>
      <c r="W70" s="128">
        <v>20</v>
      </c>
      <c r="X70" s="128">
        <v>21</v>
      </c>
      <c r="Y70" s="128">
        <v>22</v>
      </c>
      <c r="Z70" s="128">
        <v>23</v>
      </c>
      <c r="AA70" s="128">
        <v>24</v>
      </c>
      <c r="AB70" s="128">
        <v>25</v>
      </c>
      <c r="AC70" s="128">
        <v>26</v>
      </c>
      <c r="AD70" s="128">
        <v>27</v>
      </c>
      <c r="AE70" s="128">
        <v>28</v>
      </c>
      <c r="AF70" s="128">
        <v>29</v>
      </c>
      <c r="AG70" s="128">
        <v>30</v>
      </c>
      <c r="AH70" s="128">
        <v>31</v>
      </c>
      <c r="AI70" s="128">
        <v>32</v>
      </c>
      <c r="AJ70" s="128">
        <v>33</v>
      </c>
      <c r="AK70" s="128">
        <v>34</v>
      </c>
      <c r="AL70" s="128">
        <v>35</v>
      </c>
      <c r="AM70" s="128">
        <v>36</v>
      </c>
      <c r="AN70" s="128">
        <v>37</v>
      </c>
      <c r="AO70" s="128">
        <v>38</v>
      </c>
      <c r="AP70" s="128">
        <v>39</v>
      </c>
      <c r="AQ70" s="128">
        <v>40</v>
      </c>
      <c r="AR70" s="128">
        <v>41</v>
      </c>
      <c r="AS70" s="128">
        <v>42</v>
      </c>
      <c r="AT70" s="128">
        <v>43</v>
      </c>
      <c r="AU70" s="128">
        <v>44</v>
      </c>
      <c r="AV70" s="128">
        <v>45</v>
      </c>
      <c r="AW70" s="128">
        <v>46</v>
      </c>
      <c r="AX70" s="128">
        <v>47</v>
      </c>
      <c r="AY70" s="128">
        <v>48</v>
      </c>
      <c r="AZ70" s="128">
        <v>49</v>
      </c>
      <c r="BA70" s="128">
        <v>50</v>
      </c>
      <c r="BB70" s="128">
        <v>51</v>
      </c>
      <c r="BC70" s="128">
        <v>52</v>
      </c>
      <c r="BD70" s="128">
        <v>53</v>
      </c>
      <c r="BE70" s="128">
        <v>54</v>
      </c>
      <c r="BF70" s="128">
        <v>55</v>
      </c>
      <c r="BG70" s="128">
        <v>56</v>
      </c>
      <c r="BH70" s="128">
        <v>57</v>
      </c>
      <c r="BI70" s="128">
        <v>58</v>
      </c>
      <c r="BJ70" s="128">
        <v>59</v>
      </c>
      <c r="BK70" s="128">
        <v>60</v>
      </c>
      <c r="BL70" s="128">
        <v>61</v>
      </c>
      <c r="BM70" s="128">
        <v>62</v>
      </c>
      <c r="BN70" s="128">
        <v>63</v>
      </c>
      <c r="BO70" s="128">
        <v>64</v>
      </c>
      <c r="BP70" s="128">
        <v>65</v>
      </c>
      <c r="BQ70" s="128">
        <v>66</v>
      </c>
      <c r="BR70" s="128">
        <v>67</v>
      </c>
      <c r="BS70" s="128">
        <v>68</v>
      </c>
      <c r="BT70" s="128">
        <v>69</v>
      </c>
      <c r="BU70" s="128">
        <v>70</v>
      </c>
      <c r="BV70" s="128">
        <v>71</v>
      </c>
      <c r="BW70" s="128">
        <v>72</v>
      </c>
      <c r="BX70" s="128">
        <v>73</v>
      </c>
      <c r="BY70" s="128">
        <v>74</v>
      </c>
      <c r="BZ70" s="128">
        <v>75</v>
      </c>
      <c r="CA70" s="128">
        <v>76</v>
      </c>
      <c r="CB70" s="128">
        <v>77</v>
      </c>
      <c r="CC70" s="128">
        <v>78</v>
      </c>
      <c r="CD70" s="128">
        <v>79</v>
      </c>
      <c r="CE70" s="128">
        <v>80</v>
      </c>
      <c r="CF70" s="128">
        <v>81</v>
      </c>
      <c r="CG70" s="128">
        <v>82</v>
      </c>
      <c r="CH70" s="128">
        <v>83</v>
      </c>
      <c r="CI70" s="128">
        <v>84</v>
      </c>
      <c r="CJ70" s="128">
        <v>85</v>
      </c>
      <c r="CK70" s="128">
        <v>86</v>
      </c>
      <c r="CL70" s="128">
        <v>87</v>
      </c>
      <c r="CM70" s="128">
        <v>88</v>
      </c>
      <c r="CN70" s="128">
        <v>89</v>
      </c>
      <c r="CO70" s="128">
        <v>90</v>
      </c>
      <c r="CP70" s="128">
        <v>91</v>
      </c>
      <c r="CQ70" s="128">
        <v>92</v>
      </c>
      <c r="CR70" s="128">
        <v>93</v>
      </c>
      <c r="CS70" s="128">
        <v>94</v>
      </c>
      <c r="CT70" s="128">
        <v>95</v>
      </c>
      <c r="CU70" s="128">
        <v>96</v>
      </c>
      <c r="CV70" s="128">
        <v>97</v>
      </c>
      <c r="CW70" s="128">
        <v>98</v>
      </c>
      <c r="CX70" s="128">
        <v>99</v>
      </c>
      <c r="CY70" s="128">
        <v>100</v>
      </c>
    </row>
    <row r="71" spans="2:104" x14ac:dyDescent="0.2">
      <c r="B71" s="144"/>
      <c r="C71" s="131" t="s">
        <v>51</v>
      </c>
      <c r="D71" s="132">
        <f>RiskEstimation!S16</f>
        <v>26069550</v>
      </c>
      <c r="E71" s="132">
        <f>D71*(1+GeneralInformation!$D$28)</f>
        <v>26147758.649999999</v>
      </c>
      <c r="F71" s="132">
        <f>E71*(1+GeneralInformation!$D$28)</f>
        <v>26226201.925949994</v>
      </c>
      <c r="G71" s="132">
        <f>F71*(1+GeneralInformation!$D$28)</f>
        <v>26304880.531727843</v>
      </c>
      <c r="H71" s="132">
        <f>G71*(1+GeneralInformation!$D$28)</f>
        <v>26383795.173323024</v>
      </c>
      <c r="I71" s="132">
        <f>H71*(1+GeneralInformation!$D$28)</f>
        <v>26462946.558842991</v>
      </c>
      <c r="J71" s="132">
        <f>I71*(1+GeneralInformation!$D$28)</f>
        <v>26542335.398519516</v>
      </c>
      <c r="K71" s="132">
        <f>J71*(1+GeneralInformation!$D$28)</f>
        <v>26621962.404715072</v>
      </c>
      <c r="L71" s="132">
        <f>K71*(1+GeneralInformation!$D$28)</f>
        <v>26701828.291929215</v>
      </c>
      <c r="M71" s="132">
        <f>L71*(1+GeneralInformation!$D$28)</f>
        <v>26781933.776804999</v>
      </c>
      <c r="N71" s="132">
        <f>M71*(1+GeneralInformation!$D$28)</f>
        <v>26862279.578135412</v>
      </c>
      <c r="O71" s="132">
        <f>N71*(1+GeneralInformation!$D$28)</f>
        <v>26942866.416869815</v>
      </c>
      <c r="P71" s="132">
        <f>O71*(1+GeneralInformation!$D$28)</f>
        <v>27023695.016120423</v>
      </c>
      <c r="Q71" s="132">
        <f>P71*(1+GeneralInformation!$D$28)</f>
        <v>27104766.101168782</v>
      </c>
      <c r="R71" s="132">
        <f>Q71*(1+GeneralInformation!$D$28)</f>
        <v>27186080.399472285</v>
      </c>
      <c r="S71" s="132">
        <f>R71*(1+GeneralInformation!$D$28)</f>
        <v>27267638.640670698</v>
      </c>
      <c r="T71" s="132">
        <f>S71*(1+GeneralInformation!$D$28)</f>
        <v>27349441.556592707</v>
      </c>
      <c r="U71" s="132">
        <f>T71*(1+GeneralInformation!$D$28)</f>
        <v>27431489.881262481</v>
      </c>
      <c r="V71" s="132">
        <f>U71*(1+GeneralInformation!$D$28)</f>
        <v>27513784.350906264</v>
      </c>
      <c r="W71" s="132">
        <f>V71*(1+GeneralInformation!$D$28)</f>
        <v>27596325.703958981</v>
      </c>
      <c r="X71" s="132">
        <f>W71*(1+GeneralInformation!$D$28)</f>
        <v>27679114.681070853</v>
      </c>
      <c r="Y71" s="132">
        <f>X71*(1+GeneralInformation!$D$28)</f>
        <v>27762152.025114063</v>
      </c>
      <c r="Z71" s="132">
        <f>Y71*(1+GeneralInformation!$D$28)</f>
        <v>27845438.481189404</v>
      </c>
      <c r="AA71" s="132">
        <f>Z71*(1+GeneralInformation!$D$28)</f>
        <v>27928974.796632968</v>
      </c>
      <c r="AB71" s="132">
        <f>AA71*(1+GeneralInformation!$D$28)</f>
        <v>28012761.721022863</v>
      </c>
      <c r="AC71" s="132">
        <f>AB71*(1+GeneralInformation!$D$28)</f>
        <v>28096800.00618593</v>
      </c>
      <c r="AD71" s="132">
        <f>AC71*(1+GeneralInformation!$D$28)</f>
        <v>28181090.406204484</v>
      </c>
      <c r="AE71" s="132">
        <f>AD71*(1+GeneralInformation!$D$28)</f>
        <v>28265633.677423093</v>
      </c>
      <c r="AF71" s="132">
        <f>AE71*(1+GeneralInformation!$D$28)</f>
        <v>28350430.578455359</v>
      </c>
      <c r="AG71" s="132">
        <f>AF71*(1+GeneralInformation!$D$28)</f>
        <v>28435481.870190721</v>
      </c>
      <c r="AH71" s="132">
        <f>AG71*(1+GeneralInformation!$D$28)</f>
        <v>28520788.315801289</v>
      </c>
      <c r="AI71" s="132">
        <f>AH71*(1+GeneralInformation!$D$28)</f>
        <v>28606350.68074869</v>
      </c>
      <c r="AJ71" s="132">
        <f>AI71*(1+GeneralInformation!$D$28)</f>
        <v>28692169.732790932</v>
      </c>
      <c r="AK71" s="132">
        <f>AJ71*(1+GeneralInformation!$D$28)</f>
        <v>28778246.241989303</v>
      </c>
      <c r="AL71" s="132">
        <f>AK71*(1+GeneralInformation!$D$28)</f>
        <v>28864580.980715267</v>
      </c>
      <c r="AM71" s="132">
        <f>AL71*(1+GeneralInformation!$D$28)</f>
        <v>28951174.723657411</v>
      </c>
      <c r="AN71" s="132">
        <f>AM71*(1+GeneralInformation!$D$28)</f>
        <v>29038028.247828379</v>
      </c>
      <c r="AO71" s="132">
        <f>AN71*(1+GeneralInformation!$D$28)</f>
        <v>29125142.33257186</v>
      </c>
      <c r="AP71" s="132">
        <f>AO71*(1+GeneralInformation!$D$28)</f>
        <v>29212517.759569574</v>
      </c>
      <c r="AQ71" s="132">
        <f>AP71*(1+GeneralInformation!$D$28)</f>
        <v>29300155.312848281</v>
      </c>
      <c r="AR71" s="132">
        <f>AQ71*(1+GeneralInformation!$D$28)</f>
        <v>29388055.778786823</v>
      </c>
      <c r="AS71" s="132">
        <f>AR71*(1+GeneralInformation!$D$28)</f>
        <v>29476219.946123179</v>
      </c>
      <c r="AT71" s="132">
        <f>AS71*(1+GeneralInformation!$D$28)</f>
        <v>29564648.605961546</v>
      </c>
      <c r="AU71" s="132">
        <f>AT71*(1+GeneralInformation!$D$28)</f>
        <v>29653342.551779427</v>
      </c>
      <c r="AV71" s="132">
        <f>AU71*(1+GeneralInformation!$D$28)</f>
        <v>29742302.57943476</v>
      </c>
      <c r="AW71" s="132">
        <f>AV71*(1+GeneralInformation!$D$28)</f>
        <v>29831529.487173062</v>
      </c>
      <c r="AX71" s="132">
        <f>AW71*(1+GeneralInformation!$D$28)</f>
        <v>29921024.075634576</v>
      </c>
      <c r="AY71" s="132">
        <f>AX71*(1+GeneralInformation!$D$28)</f>
        <v>30010787.147861477</v>
      </c>
      <c r="AZ71" s="132">
        <f>AY71*(1+GeneralInformation!$D$28)</f>
        <v>30100819.50930506</v>
      </c>
      <c r="BA71" s="132">
        <f>AZ71*(1+GeneralInformation!$D$28)</f>
        <v>30191121.967832971</v>
      </c>
      <c r="BB71" s="132">
        <f>BA71*(1+GeneralInformation!$D$28)</f>
        <v>30281695.333736468</v>
      </c>
      <c r="BC71" s="132">
        <f>BB71*(1+GeneralInformation!$D$28)</f>
        <v>30372540.419737674</v>
      </c>
      <c r="BD71" s="132">
        <f>BC71*(1+GeneralInformation!$D$28)</f>
        <v>30463658.040996883</v>
      </c>
      <c r="BE71" s="132">
        <f>BD71*(1+GeneralInformation!$D$28)</f>
        <v>30555049.015119869</v>
      </c>
      <c r="BF71" s="132">
        <f>BE71*(1+GeneralInformation!$D$28)</f>
        <v>30646714.162165225</v>
      </c>
      <c r="BG71" s="132">
        <f>BF71*(1+GeneralInformation!$D$28)</f>
        <v>30738654.304651719</v>
      </c>
      <c r="BH71" s="132">
        <f>BG71*(1+GeneralInformation!$D$28)</f>
        <v>30830870.267565671</v>
      </c>
      <c r="BI71" s="132">
        <f>BH71*(1+GeneralInformation!$D$28)</f>
        <v>30923362.878368367</v>
      </c>
      <c r="BJ71" s="132">
        <f>BI71*(1+GeneralInformation!$D$28)</f>
        <v>31016132.967003468</v>
      </c>
      <c r="BK71" s="132">
        <f>BJ71*(1+GeneralInformation!$D$28)</f>
        <v>31109181.365904476</v>
      </c>
      <c r="BL71" s="132">
        <f>BK71*(1+GeneralInformation!$D$28)</f>
        <v>31202508.910002187</v>
      </c>
      <c r="BM71" s="132">
        <f>BL71*(1+GeneralInformation!$D$28)</f>
        <v>31296116.436732192</v>
      </c>
      <c r="BN71" s="132">
        <f>BM71*(1+GeneralInformation!$D$28)</f>
        <v>31390004.786042385</v>
      </c>
      <c r="BO71" s="132">
        <f>BN71*(1+GeneralInformation!$D$28)</f>
        <v>31484174.800400507</v>
      </c>
      <c r="BP71" s="132">
        <f>BO71*(1+GeneralInformation!$D$28)</f>
        <v>31578627.324801706</v>
      </c>
      <c r="BQ71" s="132">
        <f>BP71*(1+GeneralInformation!$D$28)</f>
        <v>31673363.206776109</v>
      </c>
      <c r="BR71" s="132">
        <f>BQ71*(1+GeneralInformation!$D$28)</f>
        <v>31768383.296396434</v>
      </c>
      <c r="BS71" s="132">
        <f>BR71*(1+GeneralInformation!$D$28)</f>
        <v>31863688.44628562</v>
      </c>
      <c r="BT71" s="132">
        <f>BS71*(1+GeneralInformation!$D$28)</f>
        <v>31959279.511624474</v>
      </c>
      <c r="BU71" s="132">
        <f>BT71*(1+GeneralInformation!$D$28)</f>
        <v>32055157.350159343</v>
      </c>
      <c r="BV71" s="132">
        <f>BU71*(1+GeneralInformation!$D$28)</f>
        <v>32151322.822209816</v>
      </c>
      <c r="BW71" s="132">
        <f>BV71*(1+GeneralInformation!$D$28)</f>
        <v>32247776.790676441</v>
      </c>
      <c r="BX71" s="132">
        <f>BW71*(1+GeneralInformation!$D$28)</f>
        <v>32344520.121048465</v>
      </c>
      <c r="BY71" s="132">
        <f>BX71*(1+GeneralInformation!$D$28)</f>
        <v>32441553.681411609</v>
      </c>
      <c r="BZ71" s="132">
        <f>BY71*(1+GeneralInformation!$D$28)</f>
        <v>32538878.342455842</v>
      </c>
      <c r="CA71" s="132">
        <f>BZ71*(1+GeneralInformation!$D$28)</f>
        <v>32636494.977483205</v>
      </c>
      <c r="CB71" s="132">
        <f>CA71*(1+GeneralInformation!$D$28)</f>
        <v>32734404.46241565</v>
      </c>
      <c r="CC71" s="132">
        <f>CB71*(1+GeneralInformation!$D$28)</f>
        <v>32832607.675802894</v>
      </c>
      <c r="CD71" s="132">
        <f>CC71*(1+GeneralInformation!$D$28)</f>
        <v>32931105.4988303</v>
      </c>
      <c r="CE71" s="132">
        <f>CD71*(1+GeneralInformation!$D$28)</f>
        <v>33029898.815326788</v>
      </c>
      <c r="CF71" s="132">
        <f>CE71*(1+GeneralInformation!$D$28)</f>
        <v>33128988.511772763</v>
      </c>
      <c r="CG71" s="132">
        <f>CF71*(1+GeneralInformation!$D$28)</f>
        <v>33228375.477308076</v>
      </c>
      <c r="CH71" s="132">
        <f>CG71*(1+GeneralInformation!$D$28)</f>
        <v>33328060.603739996</v>
      </c>
      <c r="CI71" s="132">
        <f>CH71*(1+GeneralInformation!$D$28)</f>
        <v>33428044.785551213</v>
      </c>
      <c r="CJ71" s="132">
        <f>CI71*(1+GeneralInformation!$D$28)</f>
        <v>33528328.919907864</v>
      </c>
      <c r="CK71" s="132">
        <f>CJ71*(1+GeneralInformation!$D$28)</f>
        <v>33628913.906667583</v>
      </c>
      <c r="CL71" s="132">
        <f>CK71*(1+GeneralInformation!$D$28)</f>
        <v>33729800.648387581</v>
      </c>
      <c r="CM71" s="132">
        <f>CL71*(1+GeneralInformation!$D$28)</f>
        <v>33830990.05033274</v>
      </c>
      <c r="CN71" s="132">
        <f>CM71*(1+GeneralInformation!$D$28)</f>
        <v>33932483.020483732</v>
      </c>
      <c r="CO71" s="132">
        <f>CN71*(1+GeneralInformation!$D$28)</f>
        <v>34034280.469545178</v>
      </c>
      <c r="CP71" s="132">
        <f>CO71*(1+GeneralInformation!$D$28)</f>
        <v>34136383.310953811</v>
      </c>
      <c r="CQ71" s="132">
        <f>CP71*(1+GeneralInformation!$D$28)</f>
        <v>34238792.460886672</v>
      </c>
      <c r="CR71" s="132">
        <f>CQ71*(1+GeneralInformation!$D$28)</f>
        <v>34341508.838269331</v>
      </c>
      <c r="CS71" s="132">
        <f>CR71*(1+GeneralInformation!$D$28)</f>
        <v>34444533.364784136</v>
      </c>
      <c r="CT71" s="132">
        <f>CS71*(1+GeneralInformation!$D$28)</f>
        <v>34547866.964878485</v>
      </c>
      <c r="CU71" s="132">
        <f>CT71*(1+GeneralInformation!$D$28)</f>
        <v>34651510.565773115</v>
      </c>
      <c r="CV71" s="132">
        <f>CU71*(1+GeneralInformation!$D$28)</f>
        <v>34755465.097470433</v>
      </c>
      <c r="CW71" s="132">
        <f>CV71*(1+GeneralInformation!$D$28)</f>
        <v>34859731.492762841</v>
      </c>
      <c r="CX71" s="132">
        <f>CW71*(1+GeneralInformation!$D$28)</f>
        <v>34964310.68724113</v>
      </c>
      <c r="CY71" s="132">
        <f>CX71*(1+GeneralInformation!$D$28)</f>
        <v>35069203.619302846</v>
      </c>
    </row>
    <row r="72" spans="2:104" ht="16" thickBot="1" x14ac:dyDescent="0.25">
      <c r="B72" s="145"/>
      <c r="C72" s="135" t="s">
        <v>52</v>
      </c>
      <c r="D72" s="136">
        <f>D71/POWER((1+GeneralInformation!$D$22),D70)</f>
        <v>25558382.352941178</v>
      </c>
      <c r="E72" s="136">
        <f>E71/POWER((1+GeneralInformation!$D$22),E70)</f>
        <v>25132409.31372549</v>
      </c>
      <c r="F72" s="136">
        <f>F71/POWER((1+GeneralInformation!$D$22),F70)</f>
        <v>24713535.825163394</v>
      </c>
      <c r="G72" s="136">
        <f>G71/POWER((1+GeneralInformation!$D$22),G70)</f>
        <v>24301643.561410669</v>
      </c>
      <c r="H72" s="136">
        <f>H71/POWER((1+GeneralInformation!$D$22),H70)</f>
        <v>23896616.168720488</v>
      </c>
      <c r="I72" s="136">
        <f>I71/POWER((1+GeneralInformation!$D$22),I70)</f>
        <v>23498339.232575145</v>
      </c>
      <c r="J72" s="136">
        <f>J71/POWER((1+GeneralInformation!$D$22),J70)</f>
        <v>23106700.24536556</v>
      </c>
      <c r="K72" s="136">
        <f>K71/POWER((1+GeneralInformation!$D$22),K70)</f>
        <v>22721588.574609462</v>
      </c>
      <c r="L72" s="136">
        <f>L71/POWER((1+GeneralInformation!$D$22),L70)</f>
        <v>22342895.431699302</v>
      </c>
      <c r="M72" s="136">
        <f>M71/POWER((1+GeneralInformation!$D$22),M70)</f>
        <v>21970513.841170978</v>
      </c>
      <c r="N72" s="136">
        <f>N71/POWER((1+GeneralInformation!$D$22),N70)</f>
        <v>21604338.610484798</v>
      </c>
      <c r="O72" s="136">
        <f>O71/POWER((1+GeneralInformation!$D$22),O70)</f>
        <v>21244266.300310045</v>
      </c>
      <c r="P72" s="136">
        <f>P71/POWER((1+GeneralInformation!$D$22),P70)</f>
        <v>20890195.195304878</v>
      </c>
      <c r="Q72" s="136">
        <f>Q71/POWER((1+GeneralInformation!$D$22),Q70)</f>
        <v>20542025.275383126</v>
      </c>
      <c r="R72" s="136">
        <f>R71/POWER((1+GeneralInformation!$D$22),R70)</f>
        <v>20199658.187460076</v>
      </c>
      <c r="S72" s="136">
        <f>S71/POWER((1+GeneralInformation!$D$22),S70)</f>
        <v>19862997.21766907</v>
      </c>
      <c r="T72" s="136">
        <f>T71/POWER((1+GeneralInformation!$D$22),T70)</f>
        <v>19531947.264041249</v>
      </c>
      <c r="U72" s="136">
        <f>U71/POWER((1+GeneralInformation!$D$22),U70)</f>
        <v>19206414.80964056</v>
      </c>
      <c r="V72" s="136">
        <f>V71/POWER((1+GeneralInformation!$D$22),V70)</f>
        <v>18886307.896146547</v>
      </c>
      <c r="W72" s="136">
        <f>W71/POWER((1+GeneralInformation!$D$22),W70)</f>
        <v>18571536.097877435</v>
      </c>
      <c r="X72" s="136">
        <f>X71/POWER((1+GeneralInformation!$D$22),X70)</f>
        <v>18262010.496246144</v>
      </c>
      <c r="Y72" s="136">
        <f>Y71/POWER((1+GeneralInformation!$D$22),Y70)</f>
        <v>17957643.654642038</v>
      </c>
      <c r="Z72" s="136">
        <f>Z71/POWER((1+GeneralInformation!$D$22),Z70)</f>
        <v>17658349.59373134</v>
      </c>
      <c r="AA72" s="136">
        <f>AA71/POWER((1+GeneralInformation!$D$22),AA70)</f>
        <v>17364043.767169148</v>
      </c>
      <c r="AB72" s="136">
        <f>AB71/POWER((1+GeneralInformation!$D$22),AB70)</f>
        <v>17074643.037716325</v>
      </c>
      <c r="AC72" s="136">
        <f>AC71/POWER((1+GeneralInformation!$D$22),AC70)</f>
        <v>16790065.653754383</v>
      </c>
      <c r="AD72" s="136">
        <f>AD71/POWER((1+GeneralInformation!$D$22),AD70)</f>
        <v>16510231.226191811</v>
      </c>
      <c r="AE72" s="136">
        <f>AE71/POWER((1+GeneralInformation!$D$22),AE70)</f>
        <v>16235060.705755277</v>
      </c>
      <c r="AF72" s="136">
        <f>AF71/POWER((1+GeneralInformation!$D$22),AF70)</f>
        <v>15964476.360659355</v>
      </c>
      <c r="AG72" s="136">
        <f>AG71/POWER((1+GeneralInformation!$D$22),AG70)</f>
        <v>15698401.754648361</v>
      </c>
      <c r="AH72" s="136">
        <f>AH71/POWER((1+GeneralInformation!$D$22),AH70)</f>
        <v>15436761.725404223</v>
      </c>
      <c r="AI72" s="136">
        <f>AI71/POWER((1+GeneralInformation!$D$22),AI70)</f>
        <v>15179482.36331415</v>
      </c>
      <c r="AJ72" s="136">
        <f>AJ71/POWER((1+GeneralInformation!$D$22),AJ70)</f>
        <v>14926490.990592243</v>
      </c>
      <c r="AK72" s="136">
        <f>AK71/POWER((1+GeneralInformation!$D$22),AK70)</f>
        <v>14677716.140749041</v>
      </c>
      <c r="AL72" s="136">
        <f>AL71/POWER((1+GeneralInformation!$D$22),AL70)</f>
        <v>14433087.53840322</v>
      </c>
      <c r="AM72" s="136">
        <f>AM71/POWER((1+GeneralInformation!$D$22),AM70)</f>
        <v>14192536.079429833</v>
      </c>
      <c r="AN72" s="136">
        <f>AN71/POWER((1+GeneralInformation!$D$22),AN70)</f>
        <v>13955993.811439333</v>
      </c>
      <c r="AO72" s="136">
        <f>AO71/POWER((1+GeneralInformation!$D$22),AO70)</f>
        <v>13723393.914582007</v>
      </c>
      <c r="AP72" s="136">
        <f>AP71/POWER((1+GeneralInformation!$D$22),AP70)</f>
        <v>13494670.682672311</v>
      </c>
      <c r="AQ72" s="136">
        <f>AQ71/POWER((1+GeneralInformation!$D$22),AQ70)</f>
        <v>13269759.504627768</v>
      </c>
      <c r="AR72" s="136">
        <f>AR71/POWER((1+GeneralInformation!$D$22),AR70)</f>
        <v>13048596.846217304</v>
      </c>
      <c r="AS72" s="136">
        <f>AS71/POWER((1+GeneralInformation!$D$22),AS70)</f>
        <v>12831120.232113682</v>
      </c>
      <c r="AT72" s="136">
        <f>AT71/POWER((1+GeneralInformation!$D$22),AT70)</f>
        <v>12617268.22824512</v>
      </c>
      <c r="AU72" s="136">
        <f>AU71/POWER((1+GeneralInformation!$D$22),AU70)</f>
        <v>12406980.424441032</v>
      </c>
      <c r="AV72" s="136">
        <f>AV71/POWER((1+GeneralInformation!$D$22),AV70)</f>
        <v>12200197.417367013</v>
      </c>
      <c r="AW72" s="136">
        <f>AW71/POWER((1+GeneralInformation!$D$22),AW70)</f>
        <v>11996860.793744227</v>
      </c>
      <c r="AX72" s="136">
        <f>AX71/POWER((1+GeneralInformation!$D$22),AX70)</f>
        <v>11796913.113848493</v>
      </c>
      <c r="AY72" s="136">
        <f>AY71/POWER((1+GeneralInformation!$D$22),AY70)</f>
        <v>11600297.895284347</v>
      </c>
      <c r="AZ72" s="136">
        <f>AZ71/POWER((1+GeneralInformation!$D$22),AZ70)</f>
        <v>11406959.597029608</v>
      </c>
      <c r="BA72" s="136">
        <f>BA71/POWER((1+GeneralInformation!$D$22),BA70)</f>
        <v>11216843.603745779</v>
      </c>
      <c r="BB72" s="136">
        <f>BB71/POWER((1+GeneralInformation!$D$22),BB70)</f>
        <v>11029896.210350016</v>
      </c>
      <c r="BC72" s="136">
        <f>BC71/POWER((1+GeneralInformation!$D$22),BC70)</f>
        <v>10846064.606844179</v>
      </c>
      <c r="BD72" s="136">
        <f>BD71/POWER((1+GeneralInformation!$D$22),BD70)</f>
        <v>10665296.863396777</v>
      </c>
      <c r="BE72" s="136">
        <f>BE71/POWER((1+GeneralInformation!$D$22),BE70)</f>
        <v>10487541.915673494</v>
      </c>
      <c r="BF72" s="136">
        <f>BF71/POWER((1+GeneralInformation!$D$22),BF70)</f>
        <v>10312749.550412271</v>
      </c>
      <c r="BG72" s="136">
        <f>BG71/POWER((1+GeneralInformation!$D$22),BG70)</f>
        <v>10140870.391238732</v>
      </c>
      <c r="BH72" s="136">
        <f>BH71/POWER((1+GeneralInformation!$D$22),BH70)</f>
        <v>9971855.8847180866</v>
      </c>
      <c r="BI72" s="136">
        <f>BI71/POWER((1+GeneralInformation!$D$22),BI70)</f>
        <v>9805658.2866394501</v>
      </c>
      <c r="BJ72" s="136">
        <f>BJ71/POWER((1+GeneralInformation!$D$22),BJ70)</f>
        <v>9642230.648528792</v>
      </c>
      <c r="BK72" s="136">
        <f>BK71/POWER((1+GeneralInformation!$D$22),BK70)</f>
        <v>9481526.8043866437</v>
      </c>
      <c r="BL72" s="136">
        <f>BL71/POWER((1+GeneralInformation!$D$22),BL70)</f>
        <v>9323501.3576468658</v>
      </c>
      <c r="BM72" s="136">
        <f>BM71/POWER((1+GeneralInformation!$D$22),BM70)</f>
        <v>9168109.6683527511</v>
      </c>
      <c r="BN72" s="136">
        <f>BN71/POWER((1+GeneralInformation!$D$22),BN70)</f>
        <v>9015307.8405468725</v>
      </c>
      <c r="BO72" s="136">
        <f>BO71/POWER((1+GeneralInformation!$D$22),BO70)</f>
        <v>8865052.7098710872</v>
      </c>
      <c r="BP72" s="136">
        <f>BP71/POWER((1+GeneralInformation!$D$22),BP70)</f>
        <v>8717301.8313732352</v>
      </c>
      <c r="BQ72" s="136">
        <f>BQ71/POWER((1+GeneralInformation!$D$22),BQ70)</f>
        <v>8572013.4675170146</v>
      </c>
      <c r="BR72" s="136">
        <f>BR71/POWER((1+GeneralInformation!$D$22),BR70)</f>
        <v>8429146.5763917305</v>
      </c>
      <c r="BS72" s="136">
        <f>BS71/POWER((1+GeneralInformation!$D$22),BS70)</f>
        <v>8288660.8001185339</v>
      </c>
      <c r="BT72" s="136">
        <f>BT71/POWER((1+GeneralInformation!$D$22),BT70)</f>
        <v>8150516.4534498909</v>
      </c>
      <c r="BU72" s="136">
        <f>BU71/POWER((1+GeneralInformation!$D$22),BU70)</f>
        <v>8014674.5125590581</v>
      </c>
      <c r="BV72" s="136">
        <f>BV71/POWER((1+GeneralInformation!$D$22),BV70)</f>
        <v>7881096.6040164065</v>
      </c>
      <c r="BW72" s="136">
        <f>BW71/POWER((1+GeneralInformation!$D$22),BW70)</f>
        <v>7749744.9939494645</v>
      </c>
      <c r="BX72" s="136">
        <f>BX71/POWER((1+GeneralInformation!$D$22),BX70)</f>
        <v>7620582.5773836402</v>
      </c>
      <c r="BY72" s="136">
        <f>BY71/POWER((1+GeneralInformation!$D$22),BY70)</f>
        <v>7493572.8677605782</v>
      </c>
      <c r="BZ72" s="136">
        <f>BZ71/POWER((1+GeneralInformation!$D$22),BZ70)</f>
        <v>7368679.986631236</v>
      </c>
      <c r="CA72" s="136">
        <f>CA71/POWER((1+GeneralInformation!$D$22),CA70)</f>
        <v>7245868.6535207136</v>
      </c>
      <c r="CB72" s="136">
        <f>CB71/POWER((1+GeneralInformation!$D$22),CB70)</f>
        <v>7125104.1759620337</v>
      </c>
      <c r="CC72" s="136">
        <f>CC71/POWER((1+GeneralInformation!$D$22),CC70)</f>
        <v>7006352.439695999</v>
      </c>
      <c r="CD72" s="136">
        <f>CD71/POWER((1+GeneralInformation!$D$22),CD70)</f>
        <v>6889579.8990344005</v>
      </c>
      <c r="CE72" s="136">
        <f>CE71/POWER((1+GeneralInformation!$D$22),CE70)</f>
        <v>6774753.5673838248</v>
      </c>
      <c r="CF72" s="136">
        <f>CF71/POWER((1+GeneralInformation!$D$22),CF70)</f>
        <v>6661841.0079274271</v>
      </c>
      <c r="CG72" s="136">
        <f>CG71/POWER((1+GeneralInformation!$D$22),CG70)</f>
        <v>6550810.3244619695</v>
      </c>
      <c r="CH72" s="136">
        <f>CH71/POWER((1+GeneralInformation!$D$22),CH70)</f>
        <v>6441630.1523876023</v>
      </c>
      <c r="CI72" s="136">
        <f>CI71/POWER((1+GeneralInformation!$D$22),CI70)</f>
        <v>6334269.6498478083</v>
      </c>
      <c r="CJ72" s="136">
        <f>CJ71/POWER((1+GeneralInformation!$D$22),CJ70)</f>
        <v>6228698.4890170107</v>
      </c>
      <c r="CK72" s="136">
        <f>CK71/POWER((1+GeneralInformation!$D$22),CK70)</f>
        <v>6124886.8475333927</v>
      </c>
      <c r="CL72" s="136">
        <f>CL71/POWER((1+GeneralInformation!$D$22),CL70)</f>
        <v>6022805.4000745043</v>
      </c>
      <c r="CM72" s="136">
        <f>CM71/POWER((1+GeneralInformation!$D$22),CM70)</f>
        <v>5922425.3100732611</v>
      </c>
      <c r="CN72" s="136">
        <f>CN71/POWER((1+GeneralInformation!$D$22),CN70)</f>
        <v>5823718.2215720387</v>
      </c>
      <c r="CO72" s="136">
        <f>CO71/POWER((1+GeneralInformation!$D$22),CO70)</f>
        <v>5726656.2512125038</v>
      </c>
      <c r="CP72" s="136">
        <f>CP71/POWER((1+GeneralInformation!$D$22),CP70)</f>
        <v>5631211.980358962</v>
      </c>
      <c r="CQ72" s="136">
        <f>CQ71/POWER((1+GeneralInformation!$D$22),CQ70)</f>
        <v>5537358.4473529784</v>
      </c>
      <c r="CR72" s="136">
        <f>CR71/POWER((1+GeneralInformation!$D$22),CR70)</f>
        <v>5445069.139897096</v>
      </c>
      <c r="CS72" s="136">
        <f>CS71/POWER((1+GeneralInformation!$D$22),CS70)</f>
        <v>5354317.9875654764</v>
      </c>
      <c r="CT72" s="136">
        <f>CT71/POWER((1+GeneralInformation!$D$22),CT70)</f>
        <v>5265079.3544393862</v>
      </c>
      <c r="CU72" s="136">
        <f>CU71/POWER((1+GeneralInformation!$D$22),CU70)</f>
        <v>5177328.0318653947</v>
      </c>
      <c r="CV72" s="136">
        <f>CV71/POWER((1+GeneralInformation!$D$22),CV70)</f>
        <v>5091039.2313343044</v>
      </c>
      <c r="CW72" s="136">
        <f>CW71/POWER((1+GeneralInformation!$D$22),CW70)</f>
        <v>5006188.5774787329</v>
      </c>
      <c r="CX72" s="136">
        <f>CX71/POWER((1+GeneralInformation!$D$22),CX70)</f>
        <v>4922752.1011874201</v>
      </c>
      <c r="CY72" s="136">
        <f>CY71/POWER((1+GeneralInformation!$D$22),CY70)</f>
        <v>4840706.2328342963</v>
      </c>
    </row>
    <row r="73" spans="2:104" ht="17" thickTop="1" thickBot="1" x14ac:dyDescent="0.25">
      <c r="B73" s="146"/>
      <c r="C73" s="147" t="s">
        <v>53</v>
      </c>
      <c r="D73" s="148">
        <f>SUM(D72:CY72)</f>
        <v>1247901273.4392397</v>
      </c>
      <c r="E73" s="141"/>
      <c r="F73" s="141"/>
      <c r="G73" s="141"/>
      <c r="H73" s="141"/>
      <c r="I73" s="141"/>
      <c r="J73" s="141"/>
      <c r="K73" s="141"/>
      <c r="L73" s="141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41"/>
      <c r="AM73" s="141"/>
      <c r="AN73" s="141"/>
      <c r="AO73" s="141"/>
      <c r="AP73" s="141"/>
      <c r="AQ73" s="141"/>
      <c r="AR73" s="141"/>
      <c r="AS73" s="141"/>
      <c r="AT73" s="141"/>
      <c r="AU73" s="141"/>
      <c r="AV73" s="141"/>
      <c r="AW73" s="141"/>
      <c r="AX73" s="141"/>
      <c r="AY73" s="141"/>
      <c r="AZ73" s="141"/>
      <c r="BA73" s="141"/>
      <c r="BB73" s="141"/>
      <c r="BC73" s="141"/>
      <c r="BD73" s="141"/>
      <c r="BE73" s="141"/>
      <c r="BF73" s="141"/>
      <c r="BG73" s="141"/>
      <c r="BH73" s="141"/>
      <c r="BI73" s="141"/>
      <c r="BJ73" s="141"/>
      <c r="BK73" s="141"/>
      <c r="BL73" s="141"/>
      <c r="BM73" s="141"/>
      <c r="BN73" s="141"/>
      <c r="BO73" s="141"/>
      <c r="BP73" s="141"/>
      <c r="BQ73" s="141"/>
      <c r="BR73" s="141"/>
      <c r="BS73" s="141"/>
      <c r="BT73" s="141"/>
      <c r="BU73" s="141"/>
      <c r="BV73" s="141"/>
      <c r="BW73" s="141"/>
      <c r="BX73" s="141"/>
      <c r="BY73" s="141"/>
      <c r="BZ73" s="141"/>
      <c r="CA73" s="141"/>
      <c r="CB73" s="141"/>
      <c r="CC73" s="141"/>
      <c r="CD73" s="141"/>
      <c r="CE73" s="141"/>
      <c r="CF73" s="141"/>
      <c r="CG73" s="141"/>
      <c r="CH73" s="141"/>
      <c r="CI73" s="141"/>
      <c r="CJ73" s="141"/>
      <c r="CK73" s="141"/>
      <c r="CL73" s="141"/>
      <c r="CM73" s="141"/>
      <c r="CN73" s="141"/>
      <c r="CO73" s="141"/>
      <c r="CP73" s="141"/>
      <c r="CQ73" s="141"/>
      <c r="CR73" s="141"/>
      <c r="CS73" s="141"/>
      <c r="CT73" s="141"/>
      <c r="CU73" s="141"/>
      <c r="CV73" s="141"/>
      <c r="CW73" s="141"/>
      <c r="CX73" s="141"/>
      <c r="CY73" s="141"/>
      <c r="CZ73" s="132"/>
    </row>
    <row r="75" spans="2:104" ht="16" thickBot="1" x14ac:dyDescent="0.25"/>
    <row r="76" spans="2:104" x14ac:dyDescent="0.2">
      <c r="B76" s="126" t="s">
        <v>59</v>
      </c>
      <c r="C76" s="127" t="s">
        <v>50</v>
      </c>
      <c r="D76" s="128">
        <v>1</v>
      </c>
      <c r="E76" s="128">
        <v>2</v>
      </c>
      <c r="F76" s="128">
        <v>3</v>
      </c>
      <c r="G76" s="128">
        <v>4</v>
      </c>
      <c r="H76" s="128">
        <v>5</v>
      </c>
      <c r="I76" s="128">
        <v>6</v>
      </c>
      <c r="J76" s="128">
        <v>7</v>
      </c>
      <c r="K76" s="128">
        <v>8</v>
      </c>
      <c r="L76" s="128">
        <v>9</v>
      </c>
      <c r="M76" s="128">
        <v>10</v>
      </c>
      <c r="N76" s="128">
        <v>11</v>
      </c>
      <c r="O76" s="128">
        <v>12</v>
      </c>
      <c r="P76" s="128">
        <v>13</v>
      </c>
      <c r="Q76" s="128">
        <v>14</v>
      </c>
      <c r="R76" s="128">
        <v>15</v>
      </c>
      <c r="S76" s="128">
        <v>16</v>
      </c>
      <c r="T76" s="128">
        <v>17</v>
      </c>
      <c r="U76" s="128">
        <v>18</v>
      </c>
      <c r="V76" s="128">
        <v>19</v>
      </c>
      <c r="W76" s="128">
        <v>20</v>
      </c>
      <c r="X76" s="128">
        <v>21</v>
      </c>
      <c r="Y76" s="128">
        <v>22</v>
      </c>
      <c r="Z76" s="128">
        <v>23</v>
      </c>
      <c r="AA76" s="128">
        <v>24</v>
      </c>
      <c r="AB76" s="128">
        <v>25</v>
      </c>
      <c r="AC76" s="128">
        <v>26</v>
      </c>
      <c r="AD76" s="128">
        <v>27</v>
      </c>
      <c r="AE76" s="128">
        <v>28</v>
      </c>
      <c r="AF76" s="128">
        <v>29</v>
      </c>
      <c r="AG76" s="128">
        <v>30</v>
      </c>
      <c r="AH76" s="128">
        <v>31</v>
      </c>
      <c r="AI76" s="128">
        <v>32</v>
      </c>
      <c r="AJ76" s="128">
        <v>33</v>
      </c>
      <c r="AK76" s="128">
        <v>34</v>
      </c>
      <c r="AL76" s="128">
        <v>35</v>
      </c>
      <c r="AM76" s="128">
        <v>36</v>
      </c>
      <c r="AN76" s="128">
        <v>37</v>
      </c>
      <c r="AO76" s="128">
        <v>38</v>
      </c>
      <c r="AP76" s="128">
        <v>39</v>
      </c>
      <c r="AQ76" s="128">
        <v>40</v>
      </c>
      <c r="AR76" s="128">
        <v>41</v>
      </c>
      <c r="AS76" s="128">
        <v>42</v>
      </c>
      <c r="AT76" s="128">
        <v>43</v>
      </c>
      <c r="AU76" s="128">
        <v>44</v>
      </c>
      <c r="AV76" s="128">
        <v>45</v>
      </c>
      <c r="AW76" s="128">
        <v>46</v>
      </c>
      <c r="AX76" s="128">
        <v>47</v>
      </c>
      <c r="AY76" s="128">
        <v>48</v>
      </c>
      <c r="AZ76" s="128">
        <v>49</v>
      </c>
      <c r="BA76" s="128">
        <v>50</v>
      </c>
      <c r="BB76" s="128">
        <v>51</v>
      </c>
      <c r="BC76" s="128">
        <v>52</v>
      </c>
      <c r="BD76" s="128">
        <v>53</v>
      </c>
      <c r="BE76" s="128">
        <v>54</v>
      </c>
      <c r="BF76" s="128">
        <v>55</v>
      </c>
      <c r="BG76" s="128">
        <v>56</v>
      </c>
      <c r="BH76" s="128">
        <v>57</v>
      </c>
      <c r="BI76" s="128">
        <v>58</v>
      </c>
      <c r="BJ76" s="128">
        <v>59</v>
      </c>
      <c r="BK76" s="128">
        <v>60</v>
      </c>
      <c r="BL76" s="128">
        <v>61</v>
      </c>
      <c r="BM76" s="128">
        <v>62</v>
      </c>
      <c r="BN76" s="128">
        <v>63</v>
      </c>
      <c r="BO76" s="128">
        <v>64</v>
      </c>
      <c r="BP76" s="128">
        <v>65</v>
      </c>
      <c r="BQ76" s="128">
        <v>66</v>
      </c>
      <c r="BR76" s="128">
        <v>67</v>
      </c>
      <c r="BS76" s="128">
        <v>68</v>
      </c>
      <c r="BT76" s="128">
        <v>69</v>
      </c>
      <c r="BU76" s="128">
        <v>70</v>
      </c>
      <c r="BV76" s="128">
        <v>71</v>
      </c>
      <c r="BW76" s="128">
        <v>72</v>
      </c>
      <c r="BX76" s="128">
        <v>73</v>
      </c>
      <c r="BY76" s="128">
        <v>74</v>
      </c>
      <c r="BZ76" s="128">
        <v>75</v>
      </c>
      <c r="CA76" s="128">
        <v>76</v>
      </c>
      <c r="CB76" s="128">
        <v>77</v>
      </c>
      <c r="CC76" s="128">
        <v>78</v>
      </c>
      <c r="CD76" s="128">
        <v>79</v>
      </c>
      <c r="CE76" s="128">
        <v>80</v>
      </c>
      <c r="CF76" s="128">
        <v>81</v>
      </c>
      <c r="CG76" s="128">
        <v>82</v>
      </c>
      <c r="CH76" s="128">
        <v>83</v>
      </c>
      <c r="CI76" s="128">
        <v>84</v>
      </c>
      <c r="CJ76" s="128">
        <v>85</v>
      </c>
      <c r="CK76" s="128">
        <v>86</v>
      </c>
      <c r="CL76" s="128">
        <v>87</v>
      </c>
      <c r="CM76" s="128">
        <v>88</v>
      </c>
      <c r="CN76" s="128">
        <v>89</v>
      </c>
      <c r="CO76" s="128">
        <v>90</v>
      </c>
      <c r="CP76" s="128">
        <v>91</v>
      </c>
      <c r="CQ76" s="128">
        <v>92</v>
      </c>
      <c r="CR76" s="128">
        <v>93</v>
      </c>
      <c r="CS76" s="128">
        <v>94</v>
      </c>
      <c r="CT76" s="128">
        <v>95</v>
      </c>
      <c r="CU76" s="128">
        <v>96</v>
      </c>
      <c r="CV76" s="128">
        <v>97</v>
      </c>
      <c r="CW76" s="128">
        <v>98</v>
      </c>
      <c r="CX76" s="128">
        <v>99</v>
      </c>
      <c r="CY76" s="128">
        <v>100</v>
      </c>
    </row>
    <row r="77" spans="2:104" x14ac:dyDescent="0.2">
      <c r="B77" s="130"/>
      <c r="C77" s="131" t="s">
        <v>51</v>
      </c>
      <c r="D77" s="132">
        <f>RiskEstimation!R22</f>
        <v>2019993.75</v>
      </c>
      <c r="E77" s="132">
        <f>D77*(1+GeneralInformation!$D$28)</f>
        <v>2026053.7312499997</v>
      </c>
      <c r="F77" s="132">
        <f>E77*(1+GeneralInformation!$D$28)</f>
        <v>2032131.8924437496</v>
      </c>
      <c r="G77" s="132">
        <f>F77*(1+GeneralInformation!$D$28)</f>
        <v>2038228.2881210807</v>
      </c>
      <c r="H77" s="132">
        <f>G77*(1+GeneralInformation!$D$28)</f>
        <v>2044342.9729854437</v>
      </c>
      <c r="I77" s="132">
        <f>H77*(1+GeneralInformation!$D$28)</f>
        <v>2050476.0019043998</v>
      </c>
      <c r="J77" s="132">
        <f>I77*(1+GeneralInformation!$D$28)</f>
        <v>2056627.4299101129</v>
      </c>
      <c r="K77" s="132">
        <f>J77*(1+GeneralInformation!$D$28)</f>
        <v>2062797.3121998429</v>
      </c>
      <c r="L77" s="132">
        <f>K77*(1+GeneralInformation!$D$28)</f>
        <v>2068985.7041364422</v>
      </c>
      <c r="M77" s="132">
        <f>L77*(1+GeneralInformation!$D$28)</f>
        <v>2075192.6612488513</v>
      </c>
      <c r="N77" s="132">
        <f>M77*(1+GeneralInformation!$D$28)</f>
        <v>2081418.2392325976</v>
      </c>
      <c r="O77" s="132">
        <f>N77*(1+GeneralInformation!$D$28)</f>
        <v>2087662.4939502953</v>
      </c>
      <c r="P77" s="132">
        <f>O77*(1+GeneralInformation!$D$28)</f>
        <v>2093925.4814321459</v>
      </c>
      <c r="Q77" s="132">
        <f>P77*(1+GeneralInformation!$D$28)</f>
        <v>2100207.2578764423</v>
      </c>
      <c r="R77" s="132">
        <f>Q77*(1+GeneralInformation!$D$28)</f>
        <v>2106507.8796500713</v>
      </c>
      <c r="S77" s="132">
        <f>R77*(1+GeneralInformation!$D$28)</f>
        <v>2112827.4032890215</v>
      </c>
      <c r="T77" s="132">
        <f>S77*(1+GeneralInformation!$D$28)</f>
        <v>2119165.8854988883</v>
      </c>
      <c r="U77" s="132">
        <f>T77*(1+GeneralInformation!$D$28)</f>
        <v>2125523.3831553846</v>
      </c>
      <c r="V77" s="132">
        <f>U77*(1+GeneralInformation!$D$28)</f>
        <v>2131899.9533048505</v>
      </c>
      <c r="W77" s="132">
        <f>V77*(1+GeneralInformation!$D$28)</f>
        <v>2138295.6531647649</v>
      </c>
      <c r="X77" s="132">
        <f>W77*(1+GeneralInformation!$D$28)</f>
        <v>2144710.540124259</v>
      </c>
      <c r="Y77" s="132">
        <f>X77*(1+GeneralInformation!$D$28)</f>
        <v>2151144.6717446316</v>
      </c>
      <c r="Z77" s="132">
        <f>Y77*(1+GeneralInformation!$D$28)</f>
        <v>2157598.1057598651</v>
      </c>
      <c r="AA77" s="132">
        <f>Z77*(1+GeneralInformation!$D$28)</f>
        <v>2164070.9000771446</v>
      </c>
      <c r="AB77" s="132">
        <f>AA77*(1+GeneralInformation!$D$28)</f>
        <v>2170563.1127773756</v>
      </c>
      <c r="AC77" s="132">
        <f>AB77*(1+GeneralInformation!$D$28)</f>
        <v>2177074.8021157077</v>
      </c>
      <c r="AD77" s="132">
        <f>AC77*(1+GeneralInformation!$D$28)</f>
        <v>2183606.0265220543</v>
      </c>
      <c r="AE77" s="132">
        <f>AD77*(1+GeneralInformation!$D$28)</f>
        <v>2190156.8446016205</v>
      </c>
      <c r="AF77" s="132">
        <f>AE77*(1+GeneralInformation!$D$28)</f>
        <v>2196727.315135425</v>
      </c>
      <c r="AG77" s="132">
        <f>AF77*(1+GeneralInformation!$D$28)</f>
        <v>2203317.4970808309</v>
      </c>
      <c r="AH77" s="132">
        <f>AG77*(1+GeneralInformation!$D$28)</f>
        <v>2209927.4495720733</v>
      </c>
      <c r="AI77" s="132">
        <f>AH77*(1+GeneralInformation!$D$28)</f>
        <v>2216557.2319207895</v>
      </c>
      <c r="AJ77" s="132">
        <f>AI77*(1+GeneralInformation!$D$28)</f>
        <v>2223206.9036165518</v>
      </c>
      <c r="AK77" s="132">
        <f>AJ77*(1+GeneralInformation!$D$28)</f>
        <v>2229876.5243274011</v>
      </c>
      <c r="AL77" s="132">
        <f>AK77*(1+GeneralInformation!$D$28)</f>
        <v>2236566.153900383</v>
      </c>
      <c r="AM77" s="132">
        <f>AL77*(1+GeneralInformation!$D$28)</f>
        <v>2243275.8523620837</v>
      </c>
      <c r="AN77" s="132">
        <f>AM77*(1+GeneralInformation!$D$28)</f>
        <v>2250005.6799191698</v>
      </c>
      <c r="AO77" s="132">
        <f>AN77*(1+GeneralInformation!$D$28)</f>
        <v>2256755.696958927</v>
      </c>
      <c r="AP77" s="132">
        <f>AO77*(1+GeneralInformation!$D$28)</f>
        <v>2263525.9640498036</v>
      </c>
      <c r="AQ77" s="132">
        <f>AP77*(1+GeneralInformation!$D$28)</f>
        <v>2270316.5419419529</v>
      </c>
      <c r="AR77" s="132">
        <f>AQ77*(1+GeneralInformation!$D$28)</f>
        <v>2277127.4915677784</v>
      </c>
      <c r="AS77" s="132">
        <f>AR77*(1+GeneralInformation!$D$28)</f>
        <v>2283958.8740424816</v>
      </c>
      <c r="AT77" s="132">
        <f>AS77*(1+GeneralInformation!$D$28)</f>
        <v>2290810.750664609</v>
      </c>
      <c r="AU77" s="132">
        <f>AT77*(1+GeneralInformation!$D$28)</f>
        <v>2297683.1829166026</v>
      </c>
      <c r="AV77" s="132">
        <f>AU77*(1+GeneralInformation!$D$28)</f>
        <v>2304576.2324653519</v>
      </c>
      <c r="AW77" s="132">
        <f>AV77*(1+GeneralInformation!$D$28)</f>
        <v>2311489.9611627478</v>
      </c>
      <c r="AX77" s="132">
        <f>AW77*(1+GeneralInformation!$D$28)</f>
        <v>2318424.4310462358</v>
      </c>
      <c r="AY77" s="132">
        <f>AX77*(1+GeneralInformation!$D$28)</f>
        <v>2325379.7043393743</v>
      </c>
      <c r="AZ77" s="132">
        <f>AY77*(1+GeneralInformation!$D$28)</f>
        <v>2332355.8434523921</v>
      </c>
      <c r="BA77" s="132">
        <f>AZ77*(1+GeneralInformation!$D$28)</f>
        <v>2339352.910982749</v>
      </c>
      <c r="BB77" s="132">
        <f>BA77*(1+GeneralInformation!$D$28)</f>
        <v>2346370.9697156968</v>
      </c>
      <c r="BC77" s="132">
        <f>BB77*(1+GeneralInformation!$D$28)</f>
        <v>2353410.0826248438</v>
      </c>
      <c r="BD77" s="132">
        <f>BC77*(1+GeneralInformation!$D$28)</f>
        <v>2360470.3128727181</v>
      </c>
      <c r="BE77" s="132">
        <f>BD77*(1+GeneralInformation!$D$28)</f>
        <v>2367551.7238113359</v>
      </c>
      <c r="BF77" s="132">
        <f>BE77*(1+GeneralInformation!$D$28)</f>
        <v>2374654.3789827698</v>
      </c>
      <c r="BG77" s="132">
        <f>BF77*(1+GeneralInformation!$D$28)</f>
        <v>2381778.342119718</v>
      </c>
      <c r="BH77" s="132">
        <f>BG77*(1+GeneralInformation!$D$28)</f>
        <v>2388923.6771460767</v>
      </c>
      <c r="BI77" s="132">
        <f>BH77*(1+GeneralInformation!$D$28)</f>
        <v>2396090.4481775146</v>
      </c>
      <c r="BJ77" s="132">
        <f>BI77*(1+GeneralInformation!$D$28)</f>
        <v>2403278.7195220469</v>
      </c>
      <c r="BK77" s="132">
        <f>BJ77*(1+GeneralInformation!$D$28)</f>
        <v>2410488.5556806126</v>
      </c>
      <c r="BL77" s="132">
        <f>BK77*(1+GeneralInformation!$D$28)</f>
        <v>2417720.0213476541</v>
      </c>
      <c r="BM77" s="132">
        <f>BL77*(1+GeneralInformation!$D$28)</f>
        <v>2424973.1814116966</v>
      </c>
      <c r="BN77" s="132">
        <f>BM77*(1+GeneralInformation!$D$28)</f>
        <v>2432248.1009559315</v>
      </c>
      <c r="BO77" s="132">
        <f>BN77*(1+GeneralInformation!$D$28)</f>
        <v>2439544.8452587989</v>
      </c>
      <c r="BP77" s="132">
        <f>BO77*(1+GeneralInformation!$D$28)</f>
        <v>2446863.4797945749</v>
      </c>
      <c r="BQ77" s="132">
        <f>BP77*(1+GeneralInformation!$D$28)</f>
        <v>2454204.0702339583</v>
      </c>
      <c r="BR77" s="132">
        <f>BQ77*(1+GeneralInformation!$D$28)</f>
        <v>2461566.68244466</v>
      </c>
      <c r="BS77" s="132">
        <f>BR77*(1+GeneralInformation!$D$28)</f>
        <v>2468951.3824919937</v>
      </c>
      <c r="BT77" s="132">
        <f>BS77*(1+GeneralInformation!$D$28)</f>
        <v>2476358.2366394694</v>
      </c>
      <c r="BU77" s="132">
        <f>BT77*(1+GeneralInformation!$D$28)</f>
        <v>2483787.3113493877</v>
      </c>
      <c r="BV77" s="132">
        <f>BU77*(1+GeneralInformation!$D$28)</f>
        <v>2491238.6732834359</v>
      </c>
      <c r="BW77" s="132">
        <f>BV77*(1+GeneralInformation!$D$28)</f>
        <v>2498712.3893032861</v>
      </c>
      <c r="BX77" s="132">
        <f>BW77*(1+GeneralInformation!$D$28)</f>
        <v>2506208.5264711957</v>
      </c>
      <c r="BY77" s="132">
        <f>BX77*(1+GeneralInformation!$D$28)</f>
        <v>2513727.1520506092</v>
      </c>
      <c r="BZ77" s="132">
        <f>BY77*(1+GeneralInformation!$D$28)</f>
        <v>2521268.3335067607</v>
      </c>
      <c r="CA77" s="132">
        <f>BZ77*(1+GeneralInformation!$D$28)</f>
        <v>2528832.1385072805</v>
      </c>
      <c r="CB77" s="132">
        <f>CA77*(1+GeneralInformation!$D$28)</f>
        <v>2536418.634922802</v>
      </c>
      <c r="CC77" s="132">
        <f>CB77*(1+GeneralInformation!$D$28)</f>
        <v>2544027.8908275701</v>
      </c>
      <c r="CD77" s="132">
        <f>CC77*(1+GeneralInformation!$D$28)</f>
        <v>2551659.9745000526</v>
      </c>
      <c r="CE77" s="132">
        <f>CD77*(1+GeneralInformation!$D$28)</f>
        <v>2559314.9544235524</v>
      </c>
      <c r="CF77" s="132">
        <f>CE77*(1+GeneralInformation!$D$28)</f>
        <v>2566992.8992868229</v>
      </c>
      <c r="CG77" s="132">
        <f>CF77*(1+GeneralInformation!$D$28)</f>
        <v>2574693.877984683</v>
      </c>
      <c r="CH77" s="132">
        <f>CG77*(1+GeneralInformation!$D$28)</f>
        <v>2582417.9596186369</v>
      </c>
      <c r="CI77" s="132">
        <f>CH77*(1+GeneralInformation!$D$28)</f>
        <v>2590165.2134974925</v>
      </c>
      <c r="CJ77" s="132">
        <f>CI77*(1+GeneralInformation!$D$28)</f>
        <v>2597935.7091379846</v>
      </c>
      <c r="CK77" s="132">
        <f>CJ77*(1+GeneralInformation!$D$28)</f>
        <v>2605729.5162653984</v>
      </c>
      <c r="CL77" s="132">
        <f>CK77*(1+GeneralInformation!$D$28)</f>
        <v>2613546.7048141942</v>
      </c>
      <c r="CM77" s="132">
        <f>CL77*(1+GeneralInformation!$D$28)</f>
        <v>2621387.3449286367</v>
      </c>
      <c r="CN77" s="132">
        <f>CM77*(1+GeneralInformation!$D$28)</f>
        <v>2629251.5069634225</v>
      </c>
      <c r="CO77" s="132">
        <f>CN77*(1+GeneralInformation!$D$28)</f>
        <v>2637139.2614843124</v>
      </c>
      <c r="CP77" s="132">
        <f>CO77*(1+GeneralInformation!$D$28)</f>
        <v>2645050.6792687648</v>
      </c>
      <c r="CQ77" s="132">
        <f>CP77*(1+GeneralInformation!$D$28)</f>
        <v>2652985.8313065707</v>
      </c>
      <c r="CR77" s="132">
        <f>CQ77*(1+GeneralInformation!$D$28)</f>
        <v>2660944.7888004901</v>
      </c>
      <c r="CS77" s="132">
        <f>CR77*(1+GeneralInformation!$D$28)</f>
        <v>2668927.6231668913</v>
      </c>
      <c r="CT77" s="132">
        <f>CS77*(1+GeneralInformation!$D$28)</f>
        <v>2676934.4060363919</v>
      </c>
      <c r="CU77" s="132">
        <f>CT77*(1+GeneralInformation!$D$28)</f>
        <v>2684965.2092545009</v>
      </c>
      <c r="CV77" s="132">
        <f>CU77*(1+GeneralInformation!$D$28)</f>
        <v>2693020.104882264</v>
      </c>
      <c r="CW77" s="132">
        <f>CV77*(1+GeneralInformation!$D$28)</f>
        <v>2701099.1651969105</v>
      </c>
      <c r="CX77" s="132">
        <f>CW77*(1+GeneralInformation!$D$28)</f>
        <v>2709202.462692501</v>
      </c>
      <c r="CY77" s="132">
        <f>CX77*(1+GeneralInformation!$D$28)</f>
        <v>2717330.0700805783</v>
      </c>
    </row>
    <row r="78" spans="2:104" ht="16" thickBot="1" x14ac:dyDescent="0.25">
      <c r="B78" s="134"/>
      <c r="C78" s="135" t="s">
        <v>52</v>
      </c>
      <c r="D78" s="136">
        <f>D77/POWER((1+GeneralInformation!$D$22),D76)</f>
        <v>1980386.0294117646</v>
      </c>
      <c r="E78" s="136">
        <f>E77/POWER((1+GeneralInformation!$D$22),E76)</f>
        <v>1947379.595588235</v>
      </c>
      <c r="F78" s="136">
        <f>F77/POWER((1+GeneralInformation!$D$22),F76)</f>
        <v>1914923.2689950978</v>
      </c>
      <c r="G78" s="136">
        <f>G77/POWER((1+GeneralInformation!$D$22),G76)</f>
        <v>1883007.8811785127</v>
      </c>
      <c r="H78" s="136">
        <f>H77/POWER((1+GeneralInformation!$D$22),H76)</f>
        <v>1851624.4164922037</v>
      </c>
      <c r="I78" s="136">
        <f>I77/POWER((1+GeneralInformation!$D$22),I76)</f>
        <v>1820764.0095506667</v>
      </c>
      <c r="J78" s="136">
        <f>J77/POWER((1+GeneralInformation!$D$22),J76)</f>
        <v>1790417.9427248226</v>
      </c>
      <c r="K78" s="136">
        <f>K77/POWER((1+GeneralInformation!$D$22),K76)</f>
        <v>1760577.6436794084</v>
      </c>
      <c r="L78" s="136">
        <f>L77/POWER((1+GeneralInformation!$D$22),L76)</f>
        <v>1731234.682951418</v>
      </c>
      <c r="M78" s="136">
        <f>M77/POWER((1+GeneralInformation!$D$22),M76)</f>
        <v>1702380.7715688942</v>
      </c>
      <c r="N78" s="136">
        <f>N77/POWER((1+GeneralInformation!$D$22),N76)</f>
        <v>1674007.7587094128</v>
      </c>
      <c r="O78" s="136">
        <f>O77/POWER((1+GeneralInformation!$D$22),O76)</f>
        <v>1646107.6293975888</v>
      </c>
      <c r="P78" s="136">
        <f>P77/POWER((1+GeneralInformation!$D$22),P76)</f>
        <v>1618672.5022409623</v>
      </c>
      <c r="Q78" s="136">
        <f>Q77/POWER((1+GeneralInformation!$D$22),Q76)</f>
        <v>1591694.6272036126</v>
      </c>
      <c r="R78" s="136">
        <f>R77/POWER((1+GeneralInformation!$D$22),R76)</f>
        <v>1565166.383416886</v>
      </c>
      <c r="S78" s="136">
        <f>S77/POWER((1+GeneralInformation!$D$22),S76)</f>
        <v>1539080.2770266042</v>
      </c>
      <c r="T78" s="136">
        <f>T77/POWER((1+GeneralInformation!$D$22),T76)</f>
        <v>1513428.9390761605</v>
      </c>
      <c r="U78" s="136">
        <f>U77/POWER((1+GeneralInformation!$D$22),U76)</f>
        <v>1488205.1234248911</v>
      </c>
      <c r="V78" s="136">
        <f>V77/POWER((1+GeneralInformation!$D$22),V76)</f>
        <v>1463401.7047011429</v>
      </c>
      <c r="W78" s="136">
        <f>W77/POWER((1+GeneralInformation!$D$22),W76)</f>
        <v>1439011.6762894569</v>
      </c>
      <c r="X78" s="136">
        <f>X77/POWER((1+GeneralInformation!$D$22),X76)</f>
        <v>1415028.1483512991</v>
      </c>
      <c r="Y78" s="136">
        <f>Y77/POWER((1+GeneralInformation!$D$22),Y76)</f>
        <v>1391444.3458787773</v>
      </c>
      <c r="Z78" s="136">
        <f>Z77/POWER((1+GeneralInformation!$D$22),Z76)</f>
        <v>1368253.6067807977</v>
      </c>
      <c r="AA78" s="136">
        <f>AA77/POWER((1+GeneralInformation!$D$22),AA76)</f>
        <v>1345449.3800011177</v>
      </c>
      <c r="AB78" s="136">
        <f>AB77/POWER((1+GeneralInformation!$D$22),AB76)</f>
        <v>1323025.2236677655</v>
      </c>
      <c r="AC78" s="136">
        <f>AC77/POWER((1+GeneralInformation!$D$22),AC76)</f>
        <v>1300974.8032733025</v>
      </c>
      <c r="AD78" s="136">
        <f>AD77/POWER((1+GeneralInformation!$D$22),AD76)</f>
        <v>1279291.8898854142</v>
      </c>
      <c r="AE78" s="136">
        <f>AE77/POWER((1+GeneralInformation!$D$22),AE76)</f>
        <v>1257970.3583873236</v>
      </c>
      <c r="AF78" s="136">
        <f>AF77/POWER((1+GeneralInformation!$D$22),AF76)</f>
        <v>1237004.185747535</v>
      </c>
      <c r="AG78" s="136">
        <f>AG77/POWER((1+GeneralInformation!$D$22),AG76)</f>
        <v>1216387.449318409</v>
      </c>
      <c r="AH78" s="136">
        <f>AH77/POWER((1+GeneralInformation!$D$22),AH76)</f>
        <v>1196114.3251631025</v>
      </c>
      <c r="AI78" s="136">
        <f>AI77/POWER((1+GeneralInformation!$D$22),AI76)</f>
        <v>1176179.0864103837</v>
      </c>
      <c r="AJ78" s="136">
        <f>AJ77/POWER((1+GeneralInformation!$D$22),AJ76)</f>
        <v>1156576.1016368773</v>
      </c>
      <c r="AK78" s="136">
        <f>AK77/POWER((1+GeneralInformation!$D$22),AK76)</f>
        <v>1137299.8332762625</v>
      </c>
      <c r="AL78" s="136">
        <f>AL77/POWER((1+GeneralInformation!$D$22),AL76)</f>
        <v>1118344.8360549915</v>
      </c>
      <c r="AM78" s="136">
        <f>AM77/POWER((1+GeneralInformation!$D$22),AM76)</f>
        <v>1099705.7554540748</v>
      </c>
      <c r="AN78" s="136">
        <f>AN77/POWER((1+GeneralInformation!$D$22),AN76)</f>
        <v>1081377.3261965066</v>
      </c>
      <c r="AO78" s="136">
        <f>AO77/POWER((1+GeneralInformation!$D$22),AO76)</f>
        <v>1063354.3707598979</v>
      </c>
      <c r="AP78" s="136">
        <f>AP77/POWER((1+GeneralInformation!$D$22),AP76)</f>
        <v>1045631.7979138999</v>
      </c>
      <c r="AQ78" s="136">
        <f>AQ77/POWER((1+GeneralInformation!$D$22),AQ76)</f>
        <v>1028204.6012820012</v>
      </c>
      <c r="AR78" s="136">
        <f>AR77/POWER((1+GeneralInformation!$D$22),AR76)</f>
        <v>1011067.8579273011</v>
      </c>
      <c r="AS78" s="136">
        <f>AS77/POWER((1+GeneralInformation!$D$22),AS76)</f>
        <v>994216.72696184611</v>
      </c>
      <c r="AT78" s="136">
        <f>AT77/POWER((1+GeneralInformation!$D$22),AT76)</f>
        <v>977646.44817914872</v>
      </c>
      <c r="AU78" s="136">
        <f>AU77/POWER((1+GeneralInformation!$D$22),AU76)</f>
        <v>961352.34070949594</v>
      </c>
      <c r="AV78" s="136">
        <f>AV77/POWER((1+GeneralInformation!$D$22),AV76)</f>
        <v>945329.80169767095</v>
      </c>
      <c r="AW78" s="136">
        <f>AW77/POWER((1+GeneralInformation!$D$22),AW76)</f>
        <v>929574.3050027095</v>
      </c>
      <c r="AX78" s="136">
        <f>AX77/POWER((1+GeneralInformation!$D$22),AX76)</f>
        <v>914081.39991933131</v>
      </c>
      <c r="AY78" s="136">
        <f>AY77/POWER((1+GeneralInformation!$D$22),AY76)</f>
        <v>898846.70992067549</v>
      </c>
      <c r="AZ78" s="136">
        <f>AZ77/POWER((1+GeneralInformation!$D$22),AZ76)</f>
        <v>883865.93142199749</v>
      </c>
      <c r="BA78" s="136">
        <f>BA77/POWER((1+GeneralInformation!$D$22),BA76)</f>
        <v>869134.83256496408</v>
      </c>
      <c r="BB78" s="136">
        <f>BB77/POWER((1+GeneralInformation!$D$22),BB76)</f>
        <v>854649.25202221458</v>
      </c>
      <c r="BC78" s="136">
        <f>BC77/POWER((1+GeneralInformation!$D$22),BC76)</f>
        <v>840405.09782184416</v>
      </c>
      <c r="BD78" s="136">
        <f>BD77/POWER((1+GeneralInformation!$D$22),BD76)</f>
        <v>826398.34619148017</v>
      </c>
      <c r="BE78" s="136">
        <f>BE77/POWER((1+GeneralInformation!$D$22),BE76)</f>
        <v>812625.04042162187</v>
      </c>
      <c r="BF78" s="136">
        <f>BF77/POWER((1+GeneralInformation!$D$22),BF76)</f>
        <v>799081.28974792839</v>
      </c>
      <c r="BG78" s="136">
        <f>BG77/POWER((1+GeneralInformation!$D$22),BG76)</f>
        <v>785763.26825212955</v>
      </c>
      <c r="BH78" s="136">
        <f>BH77/POWER((1+GeneralInformation!$D$22),BH76)</f>
        <v>772667.21378126054</v>
      </c>
      <c r="BI78" s="136">
        <f>BI77/POWER((1+GeneralInformation!$D$22),BI76)</f>
        <v>759789.42688490602</v>
      </c>
      <c r="BJ78" s="136">
        <f>BJ77/POWER((1+GeneralInformation!$D$22),BJ76)</f>
        <v>747126.26977015764</v>
      </c>
      <c r="BK78" s="136">
        <f>BK77/POWER((1+GeneralInformation!$D$22),BK76)</f>
        <v>734674.16527398804</v>
      </c>
      <c r="BL78" s="136">
        <f>BL77/POWER((1+GeneralInformation!$D$22),BL76)</f>
        <v>722429.59585275489</v>
      </c>
      <c r="BM78" s="136">
        <f>BM77/POWER((1+GeneralInformation!$D$22),BM76)</f>
        <v>710389.10258854215</v>
      </c>
      <c r="BN78" s="136">
        <f>BN77/POWER((1+GeneralInformation!$D$22),BN76)</f>
        <v>698549.28421206656</v>
      </c>
      <c r="BO78" s="136">
        <f>BO77/POWER((1+GeneralInformation!$D$22),BO76)</f>
        <v>686906.7961418652</v>
      </c>
      <c r="BP78" s="136">
        <f>BP77/POWER((1+GeneralInformation!$D$22),BP76)</f>
        <v>675458.34953950054</v>
      </c>
      <c r="BQ78" s="136">
        <f>BQ77/POWER((1+GeneralInformation!$D$22),BQ76)</f>
        <v>664200.71038050891</v>
      </c>
      <c r="BR78" s="136">
        <f>BR77/POWER((1+GeneralInformation!$D$22),BR76)</f>
        <v>653130.69854083366</v>
      </c>
      <c r="BS78" s="136">
        <f>BS77/POWER((1+GeneralInformation!$D$22),BS76)</f>
        <v>642245.18689848646</v>
      </c>
      <c r="BT78" s="136">
        <f>BT77/POWER((1+GeneralInformation!$D$22),BT76)</f>
        <v>631541.10045017814</v>
      </c>
      <c r="BU78" s="136">
        <f>BU77/POWER((1+GeneralInformation!$D$22),BU76)</f>
        <v>621015.41544267512</v>
      </c>
      <c r="BV78" s="136">
        <f>BV77/POWER((1+GeneralInformation!$D$22),BV76)</f>
        <v>610665.15851863066</v>
      </c>
      <c r="BW78" s="136">
        <f>BW77/POWER((1+GeneralInformation!$D$22),BW76)</f>
        <v>600487.40587665339</v>
      </c>
      <c r="BX78" s="136">
        <f>BX77/POWER((1+GeneralInformation!$D$22),BX76)</f>
        <v>590479.28244537592</v>
      </c>
      <c r="BY78" s="136">
        <f>BY77/POWER((1+GeneralInformation!$D$22),BY76)</f>
        <v>580637.96107128612</v>
      </c>
      <c r="BZ78" s="136">
        <f>BZ77/POWER((1+GeneralInformation!$D$22),BZ76)</f>
        <v>570960.66172009811</v>
      </c>
      <c r="CA78" s="136">
        <f>CA77/POWER((1+GeneralInformation!$D$22),CA76)</f>
        <v>561444.65069142962</v>
      </c>
      <c r="CB78" s="136">
        <f>CB77/POWER((1+GeneralInformation!$D$22),CB76)</f>
        <v>552087.2398465724</v>
      </c>
      <c r="CC78" s="136">
        <f>CC77/POWER((1+GeneralInformation!$D$22),CC76)</f>
        <v>542885.78584912943</v>
      </c>
      <c r="CD78" s="136">
        <f>CD77/POWER((1+GeneralInformation!$D$22),CD76)</f>
        <v>533837.68941831065</v>
      </c>
      <c r="CE78" s="136">
        <f>CE77/POWER((1+GeneralInformation!$D$22),CE76)</f>
        <v>524940.39459467202</v>
      </c>
      <c r="CF78" s="136">
        <f>CF77/POWER((1+GeneralInformation!$D$22),CF76)</f>
        <v>516191.38801809412</v>
      </c>
      <c r="CG78" s="136">
        <f>CG77/POWER((1+GeneralInformation!$D$22),CG76)</f>
        <v>507588.19821779255</v>
      </c>
      <c r="CH78" s="136">
        <f>CH77/POWER((1+GeneralInformation!$D$22),CH76)</f>
        <v>499128.39491416264</v>
      </c>
      <c r="CI78" s="136">
        <f>CI77/POWER((1+GeneralInformation!$D$22),CI76)</f>
        <v>490809.58833225985</v>
      </c>
      <c r="CJ78" s="136">
        <f>CJ77/POWER((1+GeneralInformation!$D$22),CJ76)</f>
        <v>482629.42852672207</v>
      </c>
      <c r="CK78" s="136">
        <f>CK77/POWER((1+GeneralInformation!$D$22),CK76)</f>
        <v>474585.60471794335</v>
      </c>
      <c r="CL78" s="136">
        <f>CL77/POWER((1+GeneralInformation!$D$22),CL76)</f>
        <v>466675.84463931102</v>
      </c>
      <c r="CM78" s="136">
        <f>CM77/POWER((1+GeneralInformation!$D$22),CM76)</f>
        <v>458897.91389532242</v>
      </c>
      <c r="CN78" s="136">
        <f>CN77/POWER((1+GeneralInformation!$D$22),CN76)</f>
        <v>451249.61533040035</v>
      </c>
      <c r="CO78" s="136">
        <f>CO77/POWER((1+GeneralInformation!$D$22),CO76)</f>
        <v>443728.78840822692</v>
      </c>
      <c r="CP78" s="136">
        <f>CP77/POWER((1+GeneralInformation!$D$22),CP76)</f>
        <v>436333.30860142311</v>
      </c>
      <c r="CQ78" s="136">
        <f>CQ77/POWER((1+GeneralInformation!$D$22),CQ76)</f>
        <v>429061.08679139923</v>
      </c>
      <c r="CR78" s="136">
        <f>CR77/POWER((1+GeneralInformation!$D$22),CR76)</f>
        <v>421910.06867820927</v>
      </c>
      <c r="CS78" s="136">
        <f>CS77/POWER((1+GeneralInformation!$D$22),CS76)</f>
        <v>414878.23420023901</v>
      </c>
      <c r="CT78" s="136">
        <f>CT77/POWER((1+GeneralInformation!$D$22),CT76)</f>
        <v>407963.59696356847</v>
      </c>
      <c r="CU78" s="136">
        <f>CU77/POWER((1+GeneralInformation!$D$22),CU76)</f>
        <v>401164.20368084224</v>
      </c>
      <c r="CV78" s="136">
        <f>CV77/POWER((1+GeneralInformation!$D$22),CV76)</f>
        <v>394478.13361949479</v>
      </c>
      <c r="CW78" s="136">
        <f>CW77/POWER((1+GeneralInformation!$D$22),CW76)</f>
        <v>387903.49805916985</v>
      </c>
      <c r="CX78" s="136">
        <f>CX77/POWER((1+GeneralInformation!$D$22),CX76)</f>
        <v>381438.43975818367</v>
      </c>
      <c r="CY78" s="136">
        <f>CY77/POWER((1+GeneralInformation!$D$22),CY76)</f>
        <v>375081.13242888061</v>
      </c>
    </row>
    <row r="79" spans="2:104" ht="18" thickTop="1" thickBot="1" x14ac:dyDescent="0.25">
      <c r="B79" s="138"/>
      <c r="C79" s="139" t="s">
        <v>53</v>
      </c>
      <c r="D79" s="140">
        <f>SUM(D78:CY78)</f>
        <v>96693374.951401398</v>
      </c>
      <c r="E79" s="141"/>
      <c r="F79" s="141"/>
      <c r="G79" s="141"/>
      <c r="H79" s="141"/>
      <c r="I79" s="141"/>
      <c r="J79" s="141"/>
      <c r="K79" s="141"/>
      <c r="L79" s="141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  <c r="AE79" s="141"/>
      <c r="AF79" s="141"/>
      <c r="AG79" s="141"/>
      <c r="AH79" s="141"/>
      <c r="AI79" s="141"/>
      <c r="AJ79" s="141"/>
      <c r="AK79" s="141"/>
      <c r="AL79" s="141"/>
      <c r="AM79" s="141"/>
      <c r="AN79" s="141"/>
      <c r="AO79" s="141"/>
      <c r="AP79" s="141"/>
      <c r="AQ79" s="141"/>
      <c r="AR79" s="141"/>
      <c r="AS79" s="141"/>
      <c r="AT79" s="141"/>
      <c r="AU79" s="141"/>
      <c r="AV79" s="141"/>
      <c r="AW79" s="141"/>
      <c r="AX79" s="141"/>
      <c r="AY79" s="141"/>
      <c r="AZ79" s="141"/>
      <c r="BA79" s="141"/>
      <c r="BB79" s="141"/>
      <c r="BC79" s="141"/>
      <c r="BD79" s="141"/>
      <c r="BE79" s="141"/>
      <c r="BF79" s="141"/>
      <c r="BG79" s="141"/>
      <c r="BH79" s="141"/>
      <c r="BI79" s="141"/>
      <c r="BJ79" s="141"/>
      <c r="BK79" s="141"/>
      <c r="BL79" s="141"/>
      <c r="BM79" s="141"/>
      <c r="BN79" s="141"/>
      <c r="BO79" s="141"/>
      <c r="BP79" s="141"/>
      <c r="BQ79" s="141"/>
      <c r="BR79" s="141"/>
      <c r="BS79" s="141"/>
      <c r="BT79" s="141"/>
      <c r="BU79" s="141"/>
      <c r="BV79" s="141"/>
      <c r="BW79" s="141"/>
      <c r="BX79" s="141"/>
      <c r="BY79" s="141"/>
      <c r="BZ79" s="141"/>
      <c r="CA79" s="141"/>
      <c r="CB79" s="141"/>
      <c r="CC79" s="141"/>
      <c r="CD79" s="141"/>
      <c r="CE79" s="141"/>
      <c r="CF79" s="141"/>
      <c r="CG79" s="141"/>
      <c r="CH79" s="141"/>
      <c r="CI79" s="141"/>
      <c r="CJ79" s="141"/>
      <c r="CK79" s="141"/>
      <c r="CL79" s="141"/>
      <c r="CM79" s="141"/>
      <c r="CN79" s="141"/>
      <c r="CO79" s="141"/>
      <c r="CP79" s="141"/>
      <c r="CQ79" s="141"/>
      <c r="CR79" s="141"/>
      <c r="CS79" s="141"/>
      <c r="CT79" s="141"/>
      <c r="CU79" s="141"/>
      <c r="CV79" s="141"/>
      <c r="CW79" s="141"/>
      <c r="CX79" s="141"/>
      <c r="CY79" s="141"/>
      <c r="CZ79" s="132"/>
    </row>
    <row r="80" spans="2:104" ht="16" thickBot="1" x14ac:dyDescent="0.25"/>
    <row r="81" spans="2:104" x14ac:dyDescent="0.2">
      <c r="B81" s="143" t="s">
        <v>60</v>
      </c>
      <c r="C81" s="127" t="s">
        <v>50</v>
      </c>
      <c r="D81" s="128">
        <v>1</v>
      </c>
      <c r="E81" s="128">
        <v>2</v>
      </c>
      <c r="F81" s="128">
        <v>3</v>
      </c>
      <c r="G81" s="128">
        <v>4</v>
      </c>
      <c r="H81" s="128">
        <v>5</v>
      </c>
      <c r="I81" s="128">
        <v>6</v>
      </c>
      <c r="J81" s="128">
        <v>7</v>
      </c>
      <c r="K81" s="128">
        <v>8</v>
      </c>
      <c r="L81" s="128">
        <v>9</v>
      </c>
      <c r="M81" s="128">
        <v>10</v>
      </c>
      <c r="N81" s="128">
        <v>11</v>
      </c>
      <c r="O81" s="128">
        <v>12</v>
      </c>
      <c r="P81" s="128">
        <v>13</v>
      </c>
      <c r="Q81" s="128">
        <v>14</v>
      </c>
      <c r="R81" s="128">
        <v>15</v>
      </c>
      <c r="S81" s="128">
        <v>16</v>
      </c>
      <c r="T81" s="128">
        <v>17</v>
      </c>
      <c r="U81" s="128">
        <v>18</v>
      </c>
      <c r="V81" s="128">
        <v>19</v>
      </c>
      <c r="W81" s="128">
        <v>20</v>
      </c>
      <c r="X81" s="128">
        <v>21</v>
      </c>
      <c r="Y81" s="128">
        <v>22</v>
      </c>
      <c r="Z81" s="128">
        <v>23</v>
      </c>
      <c r="AA81" s="128">
        <v>24</v>
      </c>
      <c r="AB81" s="128">
        <v>25</v>
      </c>
      <c r="AC81" s="128">
        <v>26</v>
      </c>
      <c r="AD81" s="128">
        <v>27</v>
      </c>
      <c r="AE81" s="128">
        <v>28</v>
      </c>
      <c r="AF81" s="128">
        <v>29</v>
      </c>
      <c r="AG81" s="128">
        <v>30</v>
      </c>
      <c r="AH81" s="128">
        <v>31</v>
      </c>
      <c r="AI81" s="128">
        <v>32</v>
      </c>
      <c r="AJ81" s="128">
        <v>33</v>
      </c>
      <c r="AK81" s="128">
        <v>34</v>
      </c>
      <c r="AL81" s="128">
        <v>35</v>
      </c>
      <c r="AM81" s="128">
        <v>36</v>
      </c>
      <c r="AN81" s="128">
        <v>37</v>
      </c>
      <c r="AO81" s="128">
        <v>38</v>
      </c>
      <c r="AP81" s="128">
        <v>39</v>
      </c>
      <c r="AQ81" s="128">
        <v>40</v>
      </c>
      <c r="AR81" s="128">
        <v>41</v>
      </c>
      <c r="AS81" s="128">
        <v>42</v>
      </c>
      <c r="AT81" s="128">
        <v>43</v>
      </c>
      <c r="AU81" s="128">
        <v>44</v>
      </c>
      <c r="AV81" s="128">
        <v>45</v>
      </c>
      <c r="AW81" s="128">
        <v>46</v>
      </c>
      <c r="AX81" s="128">
        <v>47</v>
      </c>
      <c r="AY81" s="128">
        <v>48</v>
      </c>
      <c r="AZ81" s="128">
        <v>49</v>
      </c>
      <c r="BA81" s="128">
        <v>50</v>
      </c>
      <c r="BB81" s="128">
        <v>51</v>
      </c>
      <c r="BC81" s="128">
        <v>52</v>
      </c>
      <c r="BD81" s="128">
        <v>53</v>
      </c>
      <c r="BE81" s="128">
        <v>54</v>
      </c>
      <c r="BF81" s="128">
        <v>55</v>
      </c>
      <c r="BG81" s="128">
        <v>56</v>
      </c>
      <c r="BH81" s="128">
        <v>57</v>
      </c>
      <c r="BI81" s="128">
        <v>58</v>
      </c>
      <c r="BJ81" s="128">
        <v>59</v>
      </c>
      <c r="BK81" s="128">
        <v>60</v>
      </c>
      <c r="BL81" s="128">
        <v>61</v>
      </c>
      <c r="BM81" s="128">
        <v>62</v>
      </c>
      <c r="BN81" s="128">
        <v>63</v>
      </c>
      <c r="BO81" s="128">
        <v>64</v>
      </c>
      <c r="BP81" s="128">
        <v>65</v>
      </c>
      <c r="BQ81" s="128">
        <v>66</v>
      </c>
      <c r="BR81" s="128">
        <v>67</v>
      </c>
      <c r="BS81" s="128">
        <v>68</v>
      </c>
      <c r="BT81" s="128">
        <v>69</v>
      </c>
      <c r="BU81" s="128">
        <v>70</v>
      </c>
      <c r="BV81" s="128">
        <v>71</v>
      </c>
      <c r="BW81" s="128">
        <v>72</v>
      </c>
      <c r="BX81" s="128">
        <v>73</v>
      </c>
      <c r="BY81" s="128">
        <v>74</v>
      </c>
      <c r="BZ81" s="128">
        <v>75</v>
      </c>
      <c r="CA81" s="128">
        <v>76</v>
      </c>
      <c r="CB81" s="128">
        <v>77</v>
      </c>
      <c r="CC81" s="128">
        <v>78</v>
      </c>
      <c r="CD81" s="128">
        <v>79</v>
      </c>
      <c r="CE81" s="128">
        <v>80</v>
      </c>
      <c r="CF81" s="128">
        <v>81</v>
      </c>
      <c r="CG81" s="128">
        <v>82</v>
      </c>
      <c r="CH81" s="128">
        <v>83</v>
      </c>
      <c r="CI81" s="128">
        <v>84</v>
      </c>
      <c r="CJ81" s="128">
        <v>85</v>
      </c>
      <c r="CK81" s="128">
        <v>86</v>
      </c>
      <c r="CL81" s="128">
        <v>87</v>
      </c>
      <c r="CM81" s="128">
        <v>88</v>
      </c>
      <c r="CN81" s="128">
        <v>89</v>
      </c>
      <c r="CO81" s="128">
        <v>90</v>
      </c>
      <c r="CP81" s="128">
        <v>91</v>
      </c>
      <c r="CQ81" s="128">
        <v>92</v>
      </c>
      <c r="CR81" s="128">
        <v>93</v>
      </c>
      <c r="CS81" s="128">
        <v>94</v>
      </c>
      <c r="CT81" s="128">
        <v>95</v>
      </c>
      <c r="CU81" s="128">
        <v>96</v>
      </c>
      <c r="CV81" s="128">
        <v>97</v>
      </c>
      <c r="CW81" s="128">
        <v>98</v>
      </c>
      <c r="CX81" s="128">
        <v>99</v>
      </c>
      <c r="CY81" s="128">
        <v>100</v>
      </c>
    </row>
    <row r="82" spans="2:104" x14ac:dyDescent="0.2">
      <c r="B82" s="144"/>
      <c r="C82" s="131" t="s">
        <v>51</v>
      </c>
      <c r="D82" s="132">
        <f>RiskEstimation!Q22</f>
        <v>562150.35700000008</v>
      </c>
      <c r="E82" s="132">
        <f>D82*(1+GeneralInformation!$D$28)</f>
        <v>563836.80807100004</v>
      </c>
      <c r="F82" s="132">
        <f>E82*(1+GeneralInformation!$D$28)</f>
        <v>565528.31849521294</v>
      </c>
      <c r="G82" s="132">
        <f>F82*(1+GeneralInformation!$D$28)</f>
        <v>567224.90345069848</v>
      </c>
      <c r="H82" s="132">
        <f>G82*(1+GeneralInformation!$D$28)</f>
        <v>568926.57816105057</v>
      </c>
      <c r="I82" s="132">
        <f>H82*(1+GeneralInformation!$D$28)</f>
        <v>570633.35789553367</v>
      </c>
      <c r="J82" s="132">
        <f>I82*(1+GeneralInformation!$D$28)</f>
        <v>572345.25796922017</v>
      </c>
      <c r="K82" s="132">
        <f>J82*(1+GeneralInformation!$D$28)</f>
        <v>574062.29374312772</v>
      </c>
      <c r="L82" s="132">
        <f>K82*(1+GeneralInformation!$D$28)</f>
        <v>575784.48062435701</v>
      </c>
      <c r="M82" s="132">
        <f>L82*(1+GeneralInformation!$D$28)</f>
        <v>577511.83406622999</v>
      </c>
      <c r="N82" s="132">
        <f>M82*(1+GeneralInformation!$D$28)</f>
        <v>579244.36956842861</v>
      </c>
      <c r="O82" s="132">
        <f>N82*(1+GeneralInformation!$D$28)</f>
        <v>580982.10267713387</v>
      </c>
      <c r="P82" s="132">
        <f>O82*(1+GeneralInformation!$D$28)</f>
        <v>582725.04898516519</v>
      </c>
      <c r="Q82" s="132">
        <f>P82*(1+GeneralInformation!$D$28)</f>
        <v>584473.22413212061</v>
      </c>
      <c r="R82" s="132">
        <f>Q82*(1+GeneralInformation!$D$28)</f>
        <v>586226.64380451688</v>
      </c>
      <c r="S82" s="132">
        <f>R82*(1+GeneralInformation!$D$28)</f>
        <v>587985.32373593037</v>
      </c>
      <c r="T82" s="132">
        <f>S82*(1+GeneralInformation!$D$28)</f>
        <v>589749.27970713808</v>
      </c>
      <c r="U82" s="132">
        <f>T82*(1+GeneralInformation!$D$28)</f>
        <v>591518.52754625946</v>
      </c>
      <c r="V82" s="132">
        <f>U82*(1+GeneralInformation!$D$28)</f>
        <v>593293.08312889817</v>
      </c>
      <c r="W82" s="132">
        <f>V82*(1+GeneralInformation!$D$28)</f>
        <v>595072.96237828478</v>
      </c>
      <c r="X82" s="132">
        <f>W82*(1+GeneralInformation!$D$28)</f>
        <v>596858.18126541958</v>
      </c>
      <c r="Y82" s="132">
        <f>X82*(1+GeneralInformation!$D$28)</f>
        <v>598648.75580921583</v>
      </c>
      <c r="Z82" s="132">
        <f>Y82*(1+GeneralInformation!$D$28)</f>
        <v>600444.70207664336</v>
      </c>
      <c r="AA82" s="132">
        <f>Z82*(1+GeneralInformation!$D$28)</f>
        <v>602246.03618287318</v>
      </c>
      <c r="AB82" s="132">
        <f>AA82*(1+GeneralInformation!$D$28)</f>
        <v>604052.77429142175</v>
      </c>
      <c r="AC82" s="132">
        <f>AB82*(1+GeneralInformation!$D$28)</f>
        <v>605864.93261429598</v>
      </c>
      <c r="AD82" s="132">
        <f>AC82*(1+GeneralInformation!$D$28)</f>
        <v>607682.52741213876</v>
      </c>
      <c r="AE82" s="132">
        <f>AD82*(1+GeneralInformation!$D$28)</f>
        <v>609505.57499437511</v>
      </c>
      <c r="AF82" s="132">
        <f>AE82*(1+GeneralInformation!$D$28)</f>
        <v>611334.09171935823</v>
      </c>
      <c r="AG82" s="132">
        <f>AF82*(1+GeneralInformation!$D$28)</f>
        <v>613168.09399451618</v>
      </c>
      <c r="AH82" s="132">
        <f>AG82*(1+GeneralInformation!$D$28)</f>
        <v>615007.59827649966</v>
      </c>
      <c r="AI82" s="132">
        <f>AH82*(1+GeneralInformation!$D$28)</f>
        <v>616852.62107132911</v>
      </c>
      <c r="AJ82" s="132">
        <f>AI82*(1+GeneralInformation!$D$28)</f>
        <v>618703.17893454304</v>
      </c>
      <c r="AK82" s="132">
        <f>AJ82*(1+GeneralInformation!$D$28)</f>
        <v>620559.2884713466</v>
      </c>
      <c r="AL82" s="132">
        <f>AK82*(1+GeneralInformation!$D$28)</f>
        <v>622420.96633676055</v>
      </c>
      <c r="AM82" s="132">
        <f>AL82*(1+GeneralInformation!$D$28)</f>
        <v>624288.22923577076</v>
      </c>
      <c r="AN82" s="132">
        <f>AM82*(1+GeneralInformation!$D$28)</f>
        <v>626161.09392347804</v>
      </c>
      <c r="AO82" s="132">
        <f>AN82*(1+GeneralInformation!$D$28)</f>
        <v>628039.57720524841</v>
      </c>
      <c r="AP82" s="132">
        <f>AO82*(1+GeneralInformation!$D$28)</f>
        <v>629923.69593686413</v>
      </c>
      <c r="AQ82" s="132">
        <f>AP82*(1+GeneralInformation!$D$28)</f>
        <v>631813.46702467464</v>
      </c>
      <c r="AR82" s="132">
        <f>AQ82*(1+GeneralInformation!$D$28)</f>
        <v>633708.90742574865</v>
      </c>
      <c r="AS82" s="132">
        <f>AR82*(1+GeneralInformation!$D$28)</f>
        <v>635610.03414802579</v>
      </c>
      <c r="AT82" s="132">
        <f>AS82*(1+GeneralInformation!$D$28)</f>
        <v>637516.86425046984</v>
      </c>
      <c r="AU82" s="132">
        <f>AT82*(1+GeneralInformation!$D$28)</f>
        <v>639429.4148432212</v>
      </c>
      <c r="AV82" s="132">
        <f>AU82*(1+GeneralInformation!$D$28)</f>
        <v>641347.70308775082</v>
      </c>
      <c r="AW82" s="132">
        <f>AV82*(1+GeneralInformation!$D$28)</f>
        <v>643271.746197014</v>
      </c>
      <c r="AX82" s="132">
        <f>AW82*(1+GeneralInformation!$D$28)</f>
        <v>645201.56143560493</v>
      </c>
      <c r="AY82" s="132">
        <f>AX82*(1+GeneralInformation!$D$28)</f>
        <v>647137.16611991171</v>
      </c>
      <c r="AZ82" s="132">
        <f>AY82*(1+GeneralInformation!$D$28)</f>
        <v>649078.57761827135</v>
      </c>
      <c r="BA82" s="132">
        <f>AZ82*(1+GeneralInformation!$D$28)</f>
        <v>651025.81335112604</v>
      </c>
      <c r="BB82" s="132">
        <f>BA82*(1+GeneralInformation!$D$28)</f>
        <v>652978.89079117938</v>
      </c>
      <c r="BC82" s="132">
        <f>BB82*(1+GeneralInformation!$D$28)</f>
        <v>654937.82746355282</v>
      </c>
      <c r="BD82" s="132">
        <f>BC82*(1+GeneralInformation!$D$28)</f>
        <v>656902.64094594342</v>
      </c>
      <c r="BE82" s="132">
        <f>BD82*(1+GeneralInformation!$D$28)</f>
        <v>658873.34886878124</v>
      </c>
      <c r="BF82" s="132">
        <f>BE82*(1+GeneralInformation!$D$28)</f>
        <v>660849.96891538752</v>
      </c>
      <c r="BG82" s="132">
        <f>BF82*(1+GeneralInformation!$D$28)</f>
        <v>662832.51882213366</v>
      </c>
      <c r="BH82" s="132">
        <f>BG82*(1+GeneralInformation!$D$28)</f>
        <v>664821.01637860003</v>
      </c>
      <c r="BI82" s="132">
        <f>BH82*(1+GeneralInformation!$D$28)</f>
        <v>666815.47942773579</v>
      </c>
      <c r="BJ82" s="132">
        <f>BI82*(1+GeneralInformation!$D$28)</f>
        <v>668815.92586601886</v>
      </c>
      <c r="BK82" s="132">
        <f>BJ82*(1+GeneralInformation!$D$28)</f>
        <v>670822.3736436168</v>
      </c>
      <c r="BL82" s="132">
        <f>BK82*(1+GeneralInformation!$D$28)</f>
        <v>672834.84076454758</v>
      </c>
      <c r="BM82" s="132">
        <f>BL82*(1+GeneralInformation!$D$28)</f>
        <v>674853.34528684116</v>
      </c>
      <c r="BN82" s="132">
        <f>BM82*(1+GeneralInformation!$D$28)</f>
        <v>676877.90532270155</v>
      </c>
      <c r="BO82" s="132">
        <f>BN82*(1+GeneralInformation!$D$28)</f>
        <v>678908.53903866955</v>
      </c>
      <c r="BP82" s="132">
        <f>BO82*(1+GeneralInformation!$D$28)</f>
        <v>680945.26465578552</v>
      </c>
      <c r="BQ82" s="132">
        <f>BP82*(1+GeneralInformation!$D$28)</f>
        <v>682988.10044975276</v>
      </c>
      <c r="BR82" s="132">
        <f>BQ82*(1+GeneralInformation!$D$28)</f>
        <v>685037.06475110189</v>
      </c>
      <c r="BS82" s="132">
        <f>BR82*(1+GeneralInformation!$D$28)</f>
        <v>687092.17594535509</v>
      </c>
      <c r="BT82" s="132">
        <f>BS82*(1+GeneralInformation!$D$28)</f>
        <v>689153.45247319108</v>
      </c>
      <c r="BU82" s="132">
        <f>BT82*(1+GeneralInformation!$D$28)</f>
        <v>691220.91283061053</v>
      </c>
      <c r="BV82" s="132">
        <f>BU82*(1+GeneralInformation!$D$28)</f>
        <v>693294.57556910231</v>
      </c>
      <c r="BW82" s="132">
        <f>BV82*(1+GeneralInformation!$D$28)</f>
        <v>695374.4592958095</v>
      </c>
      <c r="BX82" s="132">
        <f>BW82*(1+GeneralInformation!$D$28)</f>
        <v>697460.5826736968</v>
      </c>
      <c r="BY82" s="132">
        <f>BX82*(1+GeneralInformation!$D$28)</f>
        <v>699552.9644217178</v>
      </c>
      <c r="BZ82" s="132">
        <f>BY82*(1+GeneralInformation!$D$28)</f>
        <v>701651.62331498286</v>
      </c>
      <c r="CA82" s="132">
        <f>BZ82*(1+GeneralInformation!$D$28)</f>
        <v>703756.5781849277</v>
      </c>
      <c r="CB82" s="132">
        <f>CA82*(1+GeneralInformation!$D$28)</f>
        <v>705867.84791948239</v>
      </c>
      <c r="CC82" s="132">
        <f>CB82*(1+GeneralInformation!$D$28)</f>
        <v>707985.45146324078</v>
      </c>
      <c r="CD82" s="132">
        <f>CC82*(1+GeneralInformation!$D$28)</f>
        <v>710109.40781763045</v>
      </c>
      <c r="CE82" s="132">
        <f>CD82*(1+GeneralInformation!$D$28)</f>
        <v>712239.73604108323</v>
      </c>
      <c r="CF82" s="132">
        <f>CE82*(1+GeneralInformation!$D$28)</f>
        <v>714376.4552492064</v>
      </c>
      <c r="CG82" s="132">
        <f>CF82*(1+GeneralInformation!$D$28)</f>
        <v>716519.58461495396</v>
      </c>
      <c r="CH82" s="132">
        <f>CG82*(1+GeneralInformation!$D$28)</f>
        <v>718669.14336879877</v>
      </c>
      <c r="CI82" s="132">
        <f>CH82*(1+GeneralInformation!$D$28)</f>
        <v>720825.15079890506</v>
      </c>
      <c r="CJ82" s="132">
        <f>CI82*(1+GeneralInformation!$D$28)</f>
        <v>722987.62625130173</v>
      </c>
      <c r="CK82" s="132">
        <f>CJ82*(1+GeneralInformation!$D$28)</f>
        <v>725156.58913005551</v>
      </c>
      <c r="CL82" s="132">
        <f>CK82*(1+GeneralInformation!$D$28)</f>
        <v>727332.05889744556</v>
      </c>
      <c r="CM82" s="132">
        <f>CL82*(1+GeneralInformation!$D$28)</f>
        <v>729514.05507413787</v>
      </c>
      <c r="CN82" s="132">
        <f>CM82*(1+GeneralInformation!$D$28)</f>
        <v>731702.59723936021</v>
      </c>
      <c r="CO82" s="132">
        <f>CN82*(1+GeneralInformation!$D$28)</f>
        <v>733897.70503107819</v>
      </c>
      <c r="CP82" s="132">
        <f>CO82*(1+GeneralInformation!$D$28)</f>
        <v>736099.39814617136</v>
      </c>
      <c r="CQ82" s="132">
        <f>CP82*(1+GeneralInformation!$D$28)</f>
        <v>738307.69634060981</v>
      </c>
      <c r="CR82" s="132">
        <f>CQ82*(1+GeneralInformation!$D$28)</f>
        <v>740522.61942963151</v>
      </c>
      <c r="CS82" s="132">
        <f>CR82*(1+GeneralInformation!$D$28)</f>
        <v>742744.18728792027</v>
      </c>
      <c r="CT82" s="132">
        <f>CS82*(1+GeneralInformation!$D$28)</f>
        <v>744972.419849784</v>
      </c>
      <c r="CU82" s="132">
        <f>CT82*(1+GeneralInformation!$D$28)</f>
        <v>747207.33710933325</v>
      </c>
      <c r="CV82" s="132">
        <f>CU82*(1+GeneralInformation!$D$28)</f>
        <v>749448.95912066114</v>
      </c>
      <c r="CW82" s="132">
        <f>CV82*(1+GeneralInformation!$D$28)</f>
        <v>751697.30599802302</v>
      </c>
      <c r="CX82" s="132">
        <f>CW82*(1+GeneralInformation!$D$28)</f>
        <v>753952.39791601698</v>
      </c>
      <c r="CY82" s="132">
        <f>CX82*(1+GeneralInformation!$D$28)</f>
        <v>756214.25510976498</v>
      </c>
    </row>
    <row r="83" spans="2:104" ht="16" thickBot="1" x14ac:dyDescent="0.25">
      <c r="B83" s="145"/>
      <c r="C83" s="135" t="s">
        <v>52</v>
      </c>
      <c r="D83" s="136">
        <f>D82/POWER((1+GeneralInformation!$D$22),D81)</f>
        <v>551127.80098039226</v>
      </c>
      <c r="E83" s="136">
        <f>E82/POWER((1+GeneralInformation!$D$22),E81)</f>
        <v>541942.33763071895</v>
      </c>
      <c r="F83" s="136">
        <f>F82/POWER((1+GeneralInformation!$D$22),F81)</f>
        <v>532909.96533687366</v>
      </c>
      <c r="G83" s="136">
        <f>G82/POWER((1+GeneralInformation!$D$22),G81)</f>
        <v>524028.13258125895</v>
      </c>
      <c r="H83" s="136">
        <f>H82/POWER((1+GeneralInformation!$D$22),H81)</f>
        <v>515294.33037157124</v>
      </c>
      <c r="I83" s="136">
        <f>I82/POWER((1+GeneralInformation!$D$22),I81)</f>
        <v>506706.09153204499</v>
      </c>
      <c r="J83" s="136">
        <f>J82/POWER((1+GeneralInformation!$D$22),J81)</f>
        <v>498260.99000651093</v>
      </c>
      <c r="K83" s="136">
        <f>K82/POWER((1+GeneralInformation!$D$22),K81)</f>
        <v>489956.64017306897</v>
      </c>
      <c r="L83" s="136">
        <f>L82/POWER((1+GeneralInformation!$D$22),L81)</f>
        <v>481790.69617018441</v>
      </c>
      <c r="M83" s="136">
        <f>M82/POWER((1+GeneralInformation!$D$22),M81)</f>
        <v>473760.85123401455</v>
      </c>
      <c r="N83" s="136">
        <f>N82/POWER((1+GeneralInformation!$D$22),N81)</f>
        <v>465864.83704678103</v>
      </c>
      <c r="O83" s="136">
        <f>O82/POWER((1+GeneralInformation!$D$22),O81)</f>
        <v>458100.42309600126</v>
      </c>
      <c r="P83" s="136">
        <f>P82/POWER((1+GeneralInformation!$D$22),P81)</f>
        <v>450465.41604440118</v>
      </c>
      <c r="Q83" s="136">
        <f>Q82/POWER((1+GeneralInformation!$D$22),Q81)</f>
        <v>442957.65911032772</v>
      </c>
      <c r="R83" s="136">
        <f>R82/POWER((1+GeneralInformation!$D$22),R81)</f>
        <v>435575.03145848896</v>
      </c>
      <c r="S83" s="136">
        <f>S82/POWER((1+GeneralInformation!$D$22),S81)</f>
        <v>428315.4476008474</v>
      </c>
      <c r="T83" s="136">
        <f>T82/POWER((1+GeneralInformation!$D$22),T81)</f>
        <v>421176.85680749983</v>
      </c>
      <c r="U83" s="136">
        <f>U82/POWER((1+GeneralInformation!$D$22),U81)</f>
        <v>414157.24252737488</v>
      </c>
      <c r="V83" s="136">
        <f>V82/POWER((1+GeneralInformation!$D$22),V81)</f>
        <v>407254.62181858526</v>
      </c>
      <c r="W83" s="136">
        <f>W82/POWER((1+GeneralInformation!$D$22),W81)</f>
        <v>400467.04478827538</v>
      </c>
      <c r="X83" s="136">
        <f>X82/POWER((1+GeneralInformation!$D$22),X81)</f>
        <v>393792.59404180414</v>
      </c>
      <c r="Y83" s="136">
        <f>Y82/POWER((1+GeneralInformation!$D$22),Y81)</f>
        <v>387229.38414110738</v>
      </c>
      <c r="Z83" s="136">
        <f>Z82/POWER((1+GeneralInformation!$D$22),Z81)</f>
        <v>380775.56107208889</v>
      </c>
      <c r="AA83" s="136">
        <f>AA82/POWER((1+GeneralInformation!$D$22),AA81)</f>
        <v>374429.30172088736</v>
      </c>
      <c r="AB83" s="136">
        <f>AB82/POWER((1+GeneralInformation!$D$22),AB81)</f>
        <v>368188.81335887255</v>
      </c>
      <c r="AC83" s="136">
        <f>AC82/POWER((1+GeneralInformation!$D$22),AC81)</f>
        <v>362052.3331362246</v>
      </c>
      <c r="AD83" s="136">
        <f>AD82/POWER((1+GeneralInformation!$D$22),AD81)</f>
        <v>356018.12758395419</v>
      </c>
      <c r="AE83" s="136">
        <f>AE82/POWER((1+GeneralInformation!$D$22),AE81)</f>
        <v>350084.49212422152</v>
      </c>
      <c r="AF83" s="136">
        <f>AF82/POWER((1+GeneralInformation!$D$22),AF81)</f>
        <v>344249.75058881787</v>
      </c>
      <c r="AG83" s="136">
        <f>AG82/POWER((1+GeneralInformation!$D$22),AG81)</f>
        <v>338512.25474567077</v>
      </c>
      <c r="AH83" s="136">
        <f>AH82/POWER((1+GeneralInformation!$D$22),AH81)</f>
        <v>332870.38383324299</v>
      </c>
      <c r="AI83" s="136">
        <f>AI82/POWER((1+GeneralInformation!$D$22),AI81)</f>
        <v>327322.54410268884</v>
      </c>
      <c r="AJ83" s="136">
        <f>AJ82/POWER((1+GeneralInformation!$D$22),AJ81)</f>
        <v>321867.16836764396</v>
      </c>
      <c r="AK83" s="136">
        <f>AK82/POWER((1+GeneralInformation!$D$22),AK81)</f>
        <v>316502.71556151658</v>
      </c>
      <c r="AL83" s="136">
        <f>AL82/POWER((1+GeneralInformation!$D$22),AL81)</f>
        <v>311227.67030215793</v>
      </c>
      <c r="AM83" s="136">
        <f>AM82/POWER((1+GeneralInformation!$D$22),AM81)</f>
        <v>306040.54246378859</v>
      </c>
      <c r="AN83" s="136">
        <f>AN82/POWER((1+GeneralInformation!$D$22),AN81)</f>
        <v>300939.86675605876</v>
      </c>
      <c r="AO83" s="136">
        <f>AO82/POWER((1+GeneralInformation!$D$22),AO81)</f>
        <v>295924.20231012435</v>
      </c>
      <c r="AP83" s="136">
        <f>AP82/POWER((1+GeneralInformation!$D$22),AP81)</f>
        <v>290992.13227162237</v>
      </c>
      <c r="AQ83" s="136">
        <f>AQ82/POWER((1+GeneralInformation!$D$22),AQ81)</f>
        <v>286142.26340042858</v>
      </c>
      <c r="AR83" s="136">
        <f>AR82/POWER((1+GeneralInformation!$D$22),AR81)</f>
        <v>281373.22567708808</v>
      </c>
      <c r="AS83" s="136">
        <f>AS82/POWER((1+GeneralInformation!$D$22),AS81)</f>
        <v>276683.67191580328</v>
      </c>
      <c r="AT83" s="136">
        <f>AT82/POWER((1+GeneralInformation!$D$22),AT81)</f>
        <v>272072.27738387324</v>
      </c>
      <c r="AU83" s="136">
        <f>AU82/POWER((1+GeneralInformation!$D$22),AU81)</f>
        <v>267537.73942747526</v>
      </c>
      <c r="AV83" s="136">
        <f>AV82/POWER((1+GeneralInformation!$D$22),AV81)</f>
        <v>263078.77710368403</v>
      </c>
      <c r="AW83" s="136">
        <f>AW82/POWER((1+GeneralInformation!$D$22),AW81)</f>
        <v>258694.13081862257</v>
      </c>
      <c r="AX83" s="136">
        <f>AX82/POWER((1+GeneralInformation!$D$22),AX81)</f>
        <v>254382.56197164557</v>
      </c>
      <c r="AY83" s="136">
        <f>AY82/POWER((1+GeneralInformation!$D$22),AY81)</f>
        <v>250142.85260545142</v>
      </c>
      <c r="AZ83" s="136">
        <f>AZ82/POWER((1+GeneralInformation!$D$22),AZ81)</f>
        <v>245973.80506202718</v>
      </c>
      <c r="BA83" s="136">
        <f>BA82/POWER((1+GeneralInformation!$D$22),BA81)</f>
        <v>241874.24164432668</v>
      </c>
      <c r="BB83" s="136">
        <f>BB82/POWER((1+GeneralInformation!$D$22),BB81)</f>
        <v>237843.00428358791</v>
      </c>
      <c r="BC83" s="136">
        <f>BC82/POWER((1+GeneralInformation!$D$22),BC81)</f>
        <v>233878.95421219472</v>
      </c>
      <c r="BD83" s="136">
        <f>BD82/POWER((1+GeneralInformation!$D$22),BD81)</f>
        <v>229980.97164199149</v>
      </c>
      <c r="BE83" s="136">
        <f>BE82/POWER((1+GeneralInformation!$D$22),BE81)</f>
        <v>226147.95544795826</v>
      </c>
      <c r="BF83" s="136">
        <f>BF82/POWER((1+GeneralInformation!$D$22),BF81)</f>
        <v>222378.82285715899</v>
      </c>
      <c r="BG83" s="136">
        <f>BG82/POWER((1+GeneralInformation!$D$22),BG81)</f>
        <v>218672.50914287299</v>
      </c>
      <c r="BH83" s="136">
        <f>BH82/POWER((1+GeneralInformation!$D$22),BH81)</f>
        <v>215027.96732382508</v>
      </c>
      <c r="BI83" s="136">
        <f>BI82/POWER((1+GeneralInformation!$D$22),BI81)</f>
        <v>211444.16786842796</v>
      </c>
      <c r="BJ83" s="136">
        <f>BJ82/POWER((1+GeneralInformation!$D$22),BJ81)</f>
        <v>207920.09840395415</v>
      </c>
      <c r="BK83" s="136">
        <f>BK82/POWER((1+GeneralInformation!$D$22),BK81)</f>
        <v>204454.76343055486</v>
      </c>
      <c r="BL83" s="136">
        <f>BL82/POWER((1+GeneralInformation!$D$22),BL81)</f>
        <v>201047.1840400456</v>
      </c>
      <c r="BM83" s="136">
        <f>BM82/POWER((1+GeneralInformation!$D$22),BM81)</f>
        <v>197696.39763937815</v>
      </c>
      <c r="BN83" s="136">
        <f>BN82/POWER((1+GeneralInformation!$D$22),BN81)</f>
        <v>194401.45767872184</v>
      </c>
      <c r="BO83" s="136">
        <f>BO82/POWER((1+GeneralInformation!$D$22),BO81)</f>
        <v>191161.4333840764</v>
      </c>
      <c r="BP83" s="136">
        <f>BP82/POWER((1+GeneralInformation!$D$22),BP81)</f>
        <v>187975.40949434179</v>
      </c>
      <c r="BQ83" s="136">
        <f>BQ82/POWER((1+GeneralInformation!$D$22),BQ81)</f>
        <v>184842.48600276941</v>
      </c>
      <c r="BR83" s="136">
        <f>BR82/POWER((1+GeneralInformation!$D$22),BR81)</f>
        <v>181761.77790272323</v>
      </c>
      <c r="BS83" s="136">
        <f>BS82/POWER((1+GeneralInformation!$D$22),BS81)</f>
        <v>178732.41493767779</v>
      </c>
      <c r="BT83" s="136">
        <f>BT82/POWER((1+GeneralInformation!$D$22),BT81)</f>
        <v>175753.54135538315</v>
      </c>
      <c r="BU83" s="136">
        <f>BU82/POWER((1+GeneralInformation!$D$22),BU81)</f>
        <v>172824.31566612673</v>
      </c>
      <c r="BV83" s="136">
        <f>BV82/POWER((1+GeneralInformation!$D$22),BV81)</f>
        <v>169943.91040502462</v>
      </c>
      <c r="BW83" s="136">
        <f>BW82/POWER((1+GeneralInformation!$D$22),BW81)</f>
        <v>167111.51189827416</v>
      </c>
      <c r="BX83" s="136">
        <f>BX82/POWER((1+GeneralInformation!$D$22),BX81)</f>
        <v>164326.32003330291</v>
      </c>
      <c r="BY83" s="136">
        <f>BY82/POWER((1+GeneralInformation!$D$22),BY81)</f>
        <v>161587.54803274781</v>
      </c>
      <c r="BZ83" s="136">
        <f>BZ82/POWER((1+GeneralInformation!$D$22),BZ81)</f>
        <v>158894.42223220205</v>
      </c>
      <c r="CA83" s="136">
        <f>CA82/POWER((1+GeneralInformation!$D$22),CA81)</f>
        <v>156246.18186166527</v>
      </c>
      <c r="CB83" s="136">
        <f>CB82/POWER((1+GeneralInformation!$D$22),CB81)</f>
        <v>153642.0788306375</v>
      </c>
      <c r="CC83" s="136">
        <f>CC82/POWER((1+GeneralInformation!$D$22),CC81)</f>
        <v>151081.37751679355</v>
      </c>
      <c r="CD83" s="136">
        <f>CD82/POWER((1+GeneralInformation!$D$22),CD81)</f>
        <v>148563.35455818035</v>
      </c>
      <c r="CE83" s="136">
        <f>CE82/POWER((1+GeneralInformation!$D$22),CE81)</f>
        <v>146087.2986488773</v>
      </c>
      <c r="CF83" s="136">
        <f>CF82/POWER((1+GeneralInformation!$D$22),CF81)</f>
        <v>143652.51033806265</v>
      </c>
      <c r="CG83" s="136">
        <f>CG82/POWER((1+GeneralInformation!$D$22),CG81)</f>
        <v>141258.30183242829</v>
      </c>
      <c r="CH83" s="136">
        <f>CH82/POWER((1+GeneralInformation!$D$22),CH81)</f>
        <v>138903.99680188778</v>
      </c>
      <c r="CI83" s="136">
        <f>CI82/POWER((1+GeneralInformation!$D$22),CI81)</f>
        <v>136588.93018852297</v>
      </c>
      <c r="CJ83" s="136">
        <f>CJ82/POWER((1+GeneralInformation!$D$22),CJ81)</f>
        <v>134312.44801871423</v>
      </c>
      <c r="CK83" s="136">
        <f>CK82/POWER((1+GeneralInformation!$D$22),CK81)</f>
        <v>132073.90721840231</v>
      </c>
      <c r="CL83" s="136">
        <f>CL82/POWER((1+GeneralInformation!$D$22),CL81)</f>
        <v>129872.67543142896</v>
      </c>
      <c r="CM83" s="136">
        <f>CM82/POWER((1+GeneralInformation!$D$22),CM81)</f>
        <v>127708.13084090513</v>
      </c>
      <c r="CN83" s="136">
        <f>CN82/POWER((1+GeneralInformation!$D$22),CN81)</f>
        <v>125579.66199355669</v>
      </c>
      <c r="CO83" s="136">
        <f>CO82/POWER((1+GeneralInformation!$D$22),CO81)</f>
        <v>123486.66762699738</v>
      </c>
      <c r="CP83" s="136">
        <f>CP82/POWER((1+GeneralInformation!$D$22),CP81)</f>
        <v>121428.55649988077</v>
      </c>
      <c r="CQ83" s="136">
        <f>CQ82/POWER((1+GeneralInformation!$D$22),CQ81)</f>
        <v>119404.74722488273</v>
      </c>
      <c r="CR83" s="136">
        <f>CR82/POWER((1+GeneralInformation!$D$22),CR81)</f>
        <v>117414.668104468</v>
      </c>
      <c r="CS83" s="136">
        <f>CS82/POWER((1+GeneralInformation!$D$22),CS81)</f>
        <v>115457.75696939351</v>
      </c>
      <c r="CT83" s="136">
        <f>CT82/POWER((1+GeneralInformation!$D$22),CT81)</f>
        <v>113533.46101990364</v>
      </c>
      <c r="CU83" s="136">
        <f>CU82/POWER((1+GeneralInformation!$D$22),CU81)</f>
        <v>111641.23666957188</v>
      </c>
      <c r="CV83" s="136">
        <f>CV82/POWER((1+GeneralInformation!$D$22),CV81)</f>
        <v>109780.54939174565</v>
      </c>
      <c r="CW83" s="136">
        <f>CW82/POWER((1+GeneralInformation!$D$22),CW81)</f>
        <v>107950.87356854988</v>
      </c>
      <c r="CX83" s="136">
        <f>CX82/POWER((1+GeneralInformation!$D$22),CX81)</f>
        <v>106151.69234240738</v>
      </c>
      <c r="CY83" s="136">
        <f>CY82/POWER((1+GeneralInformation!$D$22),CY81)</f>
        <v>104382.49747003392</v>
      </c>
    </row>
    <row r="84" spans="2:104" ht="17" thickTop="1" thickBot="1" x14ac:dyDescent="0.25">
      <c r="B84" s="146"/>
      <c r="C84" s="147" t="s">
        <v>53</v>
      </c>
      <c r="D84" s="148">
        <f>SUM(D83:CY83)</f>
        <v>26909100.708091374</v>
      </c>
      <c r="E84" s="141"/>
      <c r="F84" s="141"/>
      <c r="G84" s="141"/>
      <c r="H84" s="141"/>
      <c r="I84" s="141"/>
      <c r="J84" s="141"/>
      <c r="K84" s="141"/>
      <c r="L84" s="141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141"/>
      <c r="AD84" s="141"/>
      <c r="AE84" s="141"/>
      <c r="AF84" s="141"/>
      <c r="AG84" s="141"/>
      <c r="AH84" s="141"/>
      <c r="AI84" s="141"/>
      <c r="AJ84" s="141"/>
      <c r="AK84" s="141"/>
      <c r="AL84" s="141"/>
      <c r="AM84" s="141"/>
      <c r="AN84" s="141"/>
      <c r="AO84" s="141"/>
      <c r="AP84" s="141"/>
      <c r="AQ84" s="141"/>
      <c r="AR84" s="141"/>
      <c r="AS84" s="141"/>
      <c r="AT84" s="141"/>
      <c r="AU84" s="141"/>
      <c r="AV84" s="141"/>
      <c r="AW84" s="141"/>
      <c r="AX84" s="141"/>
      <c r="AY84" s="141"/>
      <c r="AZ84" s="141"/>
      <c r="BA84" s="141"/>
      <c r="BB84" s="141"/>
      <c r="BC84" s="141"/>
      <c r="BD84" s="141"/>
      <c r="BE84" s="141"/>
      <c r="BF84" s="141"/>
      <c r="BG84" s="141"/>
      <c r="BH84" s="141"/>
      <c r="BI84" s="141"/>
      <c r="BJ84" s="141"/>
      <c r="BK84" s="141"/>
      <c r="BL84" s="141"/>
      <c r="BM84" s="141"/>
      <c r="BN84" s="141"/>
      <c r="BO84" s="141"/>
      <c r="BP84" s="141"/>
      <c r="BQ84" s="141"/>
      <c r="BR84" s="141"/>
      <c r="BS84" s="141"/>
      <c r="BT84" s="141"/>
      <c r="BU84" s="141"/>
      <c r="BV84" s="141"/>
      <c r="BW84" s="141"/>
      <c r="BX84" s="141"/>
      <c r="BY84" s="141"/>
      <c r="BZ84" s="141"/>
      <c r="CA84" s="141"/>
      <c r="CB84" s="141"/>
      <c r="CC84" s="141"/>
      <c r="CD84" s="141"/>
      <c r="CE84" s="141"/>
      <c r="CF84" s="141"/>
      <c r="CG84" s="141"/>
      <c r="CH84" s="141"/>
      <c r="CI84" s="141"/>
      <c r="CJ84" s="141"/>
      <c r="CK84" s="141"/>
      <c r="CL84" s="141"/>
      <c r="CM84" s="141"/>
      <c r="CN84" s="141"/>
      <c r="CO84" s="141"/>
      <c r="CP84" s="141"/>
      <c r="CQ84" s="141"/>
      <c r="CR84" s="141"/>
      <c r="CS84" s="141"/>
      <c r="CT84" s="141"/>
      <c r="CU84" s="141"/>
      <c r="CV84" s="141"/>
      <c r="CW84" s="141"/>
      <c r="CX84" s="141"/>
      <c r="CY84" s="141"/>
      <c r="CZ84" s="132"/>
    </row>
    <row r="85" spans="2:104" ht="16" thickBot="1" x14ac:dyDescent="0.25"/>
    <row r="86" spans="2:104" x14ac:dyDescent="0.2">
      <c r="B86" s="143" t="s">
        <v>61</v>
      </c>
      <c r="C86" s="127" t="s">
        <v>50</v>
      </c>
      <c r="D86" s="128">
        <v>1</v>
      </c>
      <c r="E86" s="128">
        <v>2</v>
      </c>
      <c r="F86" s="128">
        <v>3</v>
      </c>
      <c r="G86" s="128">
        <v>4</v>
      </c>
      <c r="H86" s="128">
        <v>5</v>
      </c>
      <c r="I86" s="128">
        <v>6</v>
      </c>
      <c r="J86" s="128">
        <v>7</v>
      </c>
      <c r="K86" s="128">
        <v>8</v>
      </c>
      <c r="L86" s="128">
        <v>9</v>
      </c>
      <c r="M86" s="128">
        <v>10</v>
      </c>
      <c r="N86" s="128">
        <v>11</v>
      </c>
      <c r="O86" s="128">
        <v>12</v>
      </c>
      <c r="P86" s="128">
        <v>13</v>
      </c>
      <c r="Q86" s="128">
        <v>14</v>
      </c>
      <c r="R86" s="128">
        <v>15</v>
      </c>
      <c r="S86" s="128">
        <v>16</v>
      </c>
      <c r="T86" s="128">
        <v>17</v>
      </c>
      <c r="U86" s="128">
        <v>18</v>
      </c>
      <c r="V86" s="128">
        <v>19</v>
      </c>
      <c r="W86" s="128">
        <v>20</v>
      </c>
      <c r="X86" s="128">
        <v>21</v>
      </c>
      <c r="Y86" s="128">
        <v>22</v>
      </c>
      <c r="Z86" s="128">
        <v>23</v>
      </c>
      <c r="AA86" s="128">
        <v>24</v>
      </c>
      <c r="AB86" s="128">
        <v>25</v>
      </c>
      <c r="AC86" s="128">
        <v>26</v>
      </c>
      <c r="AD86" s="128">
        <v>27</v>
      </c>
      <c r="AE86" s="128">
        <v>28</v>
      </c>
      <c r="AF86" s="128">
        <v>29</v>
      </c>
      <c r="AG86" s="128">
        <v>30</v>
      </c>
      <c r="AH86" s="128">
        <v>31</v>
      </c>
      <c r="AI86" s="128">
        <v>32</v>
      </c>
      <c r="AJ86" s="128">
        <v>33</v>
      </c>
      <c r="AK86" s="128">
        <v>34</v>
      </c>
      <c r="AL86" s="128">
        <v>35</v>
      </c>
      <c r="AM86" s="128">
        <v>36</v>
      </c>
      <c r="AN86" s="128">
        <v>37</v>
      </c>
      <c r="AO86" s="128">
        <v>38</v>
      </c>
      <c r="AP86" s="128">
        <v>39</v>
      </c>
      <c r="AQ86" s="128">
        <v>40</v>
      </c>
      <c r="AR86" s="128">
        <v>41</v>
      </c>
      <c r="AS86" s="128">
        <v>42</v>
      </c>
      <c r="AT86" s="128">
        <v>43</v>
      </c>
      <c r="AU86" s="128">
        <v>44</v>
      </c>
      <c r="AV86" s="128">
        <v>45</v>
      </c>
      <c r="AW86" s="128">
        <v>46</v>
      </c>
      <c r="AX86" s="128">
        <v>47</v>
      </c>
      <c r="AY86" s="128">
        <v>48</v>
      </c>
      <c r="AZ86" s="128">
        <v>49</v>
      </c>
      <c r="BA86" s="128">
        <v>50</v>
      </c>
      <c r="BB86" s="128">
        <v>51</v>
      </c>
      <c r="BC86" s="128">
        <v>52</v>
      </c>
      <c r="BD86" s="128">
        <v>53</v>
      </c>
      <c r="BE86" s="128">
        <v>54</v>
      </c>
      <c r="BF86" s="128">
        <v>55</v>
      </c>
      <c r="BG86" s="128">
        <v>56</v>
      </c>
      <c r="BH86" s="128">
        <v>57</v>
      </c>
      <c r="BI86" s="128">
        <v>58</v>
      </c>
      <c r="BJ86" s="128">
        <v>59</v>
      </c>
      <c r="BK86" s="128">
        <v>60</v>
      </c>
      <c r="BL86" s="128">
        <v>61</v>
      </c>
      <c r="BM86" s="128">
        <v>62</v>
      </c>
      <c r="BN86" s="128">
        <v>63</v>
      </c>
      <c r="BO86" s="128">
        <v>64</v>
      </c>
      <c r="BP86" s="128">
        <v>65</v>
      </c>
      <c r="BQ86" s="128">
        <v>66</v>
      </c>
      <c r="BR86" s="128">
        <v>67</v>
      </c>
      <c r="BS86" s="128">
        <v>68</v>
      </c>
      <c r="BT86" s="128">
        <v>69</v>
      </c>
      <c r="BU86" s="128">
        <v>70</v>
      </c>
      <c r="BV86" s="128">
        <v>71</v>
      </c>
      <c r="BW86" s="128">
        <v>72</v>
      </c>
      <c r="BX86" s="128">
        <v>73</v>
      </c>
      <c r="BY86" s="128">
        <v>74</v>
      </c>
      <c r="BZ86" s="128">
        <v>75</v>
      </c>
      <c r="CA86" s="128">
        <v>76</v>
      </c>
      <c r="CB86" s="128">
        <v>77</v>
      </c>
      <c r="CC86" s="128">
        <v>78</v>
      </c>
      <c r="CD86" s="128">
        <v>79</v>
      </c>
      <c r="CE86" s="128">
        <v>80</v>
      </c>
      <c r="CF86" s="128">
        <v>81</v>
      </c>
      <c r="CG86" s="128">
        <v>82</v>
      </c>
      <c r="CH86" s="128">
        <v>83</v>
      </c>
      <c r="CI86" s="128">
        <v>84</v>
      </c>
      <c r="CJ86" s="128">
        <v>85</v>
      </c>
      <c r="CK86" s="128">
        <v>86</v>
      </c>
      <c r="CL86" s="128">
        <v>87</v>
      </c>
      <c r="CM86" s="128">
        <v>88</v>
      </c>
      <c r="CN86" s="128">
        <v>89</v>
      </c>
      <c r="CO86" s="128">
        <v>90</v>
      </c>
      <c r="CP86" s="128">
        <v>91</v>
      </c>
      <c r="CQ86" s="128">
        <v>92</v>
      </c>
      <c r="CR86" s="128">
        <v>93</v>
      </c>
      <c r="CS86" s="128">
        <v>94</v>
      </c>
      <c r="CT86" s="128">
        <v>95</v>
      </c>
      <c r="CU86" s="128">
        <v>96</v>
      </c>
      <c r="CV86" s="128">
        <v>97</v>
      </c>
      <c r="CW86" s="128">
        <v>98</v>
      </c>
      <c r="CX86" s="128">
        <v>99</v>
      </c>
      <c r="CY86" s="128">
        <v>100</v>
      </c>
    </row>
    <row r="87" spans="2:104" x14ac:dyDescent="0.2">
      <c r="B87" s="144"/>
      <c r="C87" s="131" t="s">
        <v>51</v>
      </c>
      <c r="D87" s="132">
        <f>RiskEstimation!S22</f>
        <v>11647655</v>
      </c>
      <c r="E87" s="132">
        <f>D87*(1+GeneralInformation!$D$28)</f>
        <v>11682597.964999998</v>
      </c>
      <c r="F87" s="132">
        <f>E87*(1+GeneralInformation!$D$28)</f>
        <v>11717645.758894997</v>
      </c>
      <c r="G87" s="132">
        <f>F87*(1+GeneralInformation!$D$28)</f>
        <v>11752798.69617168</v>
      </c>
      <c r="H87" s="132">
        <f>G87*(1+GeneralInformation!$D$28)</f>
        <v>11788057.092260195</v>
      </c>
      <c r="I87" s="132">
        <f>H87*(1+GeneralInformation!$D$28)</f>
        <v>11823421.263536975</v>
      </c>
      <c r="J87" s="132">
        <f>I87*(1+GeneralInformation!$D$28)</f>
        <v>11858891.527327584</v>
      </c>
      <c r="K87" s="132">
        <f>J87*(1+GeneralInformation!$D$28)</f>
        <v>11894468.201909566</v>
      </c>
      <c r="L87" s="132">
        <f>K87*(1+GeneralInformation!$D$28)</f>
        <v>11930151.606515294</v>
      </c>
      <c r="M87" s="132">
        <f>L87*(1+GeneralInformation!$D$28)</f>
        <v>11965942.061334839</v>
      </c>
      <c r="N87" s="132">
        <f>M87*(1+GeneralInformation!$D$28)</f>
        <v>12001839.887518842</v>
      </c>
      <c r="O87" s="132">
        <f>N87*(1+GeneralInformation!$D$28)</f>
        <v>12037845.407181397</v>
      </c>
      <c r="P87" s="132">
        <f>O87*(1+GeneralInformation!$D$28)</f>
        <v>12073958.94340294</v>
      </c>
      <c r="Q87" s="132">
        <f>P87*(1+GeneralInformation!$D$28)</f>
        <v>12110180.820233148</v>
      </c>
      <c r="R87" s="132">
        <f>Q87*(1+GeneralInformation!$D$28)</f>
        <v>12146511.362693846</v>
      </c>
      <c r="S87" s="132">
        <f>R87*(1+GeneralInformation!$D$28)</f>
        <v>12182950.896781927</v>
      </c>
      <c r="T87" s="132">
        <f>S87*(1+GeneralInformation!$D$28)</f>
        <v>12219499.749472272</v>
      </c>
      <c r="U87" s="132">
        <f>T87*(1+GeneralInformation!$D$28)</f>
        <v>12256158.248720687</v>
      </c>
      <c r="V87" s="132">
        <f>U87*(1+GeneralInformation!$D$28)</f>
        <v>12292926.723466847</v>
      </c>
      <c r="W87" s="132">
        <f>V87*(1+GeneralInformation!$D$28)</f>
        <v>12329805.503637247</v>
      </c>
      <c r="X87" s="132">
        <f>W87*(1+GeneralInformation!$D$28)</f>
        <v>12366794.920148157</v>
      </c>
      <c r="Y87" s="132">
        <f>X87*(1+GeneralInformation!$D$28)</f>
        <v>12403895.3049086</v>
      </c>
      <c r="Z87" s="132">
        <f>Y87*(1+GeneralInformation!$D$28)</f>
        <v>12441106.990823325</v>
      </c>
      <c r="AA87" s="132">
        <f>Z87*(1+GeneralInformation!$D$28)</f>
        <v>12478430.311795793</v>
      </c>
      <c r="AB87" s="132">
        <f>AA87*(1+GeneralInformation!$D$28)</f>
        <v>12515865.602731179</v>
      </c>
      <c r="AC87" s="132">
        <f>AB87*(1+GeneralInformation!$D$28)</f>
        <v>12553413.199539371</v>
      </c>
      <c r="AD87" s="132">
        <f>AC87*(1+GeneralInformation!$D$28)</f>
        <v>12591073.439137988</v>
      </c>
      <c r="AE87" s="132">
        <f>AD87*(1+GeneralInformation!$D$28)</f>
        <v>12628846.6594554</v>
      </c>
      <c r="AF87" s="132">
        <f>AE87*(1+GeneralInformation!$D$28)</f>
        <v>12666733.199433764</v>
      </c>
      <c r="AG87" s="132">
        <f>AF87*(1+GeneralInformation!$D$28)</f>
        <v>12704733.399032064</v>
      </c>
      <c r="AH87" s="132">
        <f>AG87*(1+GeneralInformation!$D$28)</f>
        <v>12742847.599229159</v>
      </c>
      <c r="AI87" s="132">
        <f>AH87*(1+GeneralInformation!$D$28)</f>
        <v>12781076.142026845</v>
      </c>
      <c r="AJ87" s="132">
        <f>AI87*(1+GeneralInformation!$D$28)</f>
        <v>12819419.370452924</v>
      </c>
      <c r="AK87" s="132">
        <f>AJ87*(1+GeneralInformation!$D$28)</f>
        <v>12857877.628564281</v>
      </c>
      <c r="AL87" s="132">
        <f>AK87*(1+GeneralInformation!$D$28)</f>
        <v>12896451.261449972</v>
      </c>
      <c r="AM87" s="132">
        <f>AL87*(1+GeneralInformation!$D$28)</f>
        <v>12935140.615234321</v>
      </c>
      <c r="AN87" s="132">
        <f>AM87*(1+GeneralInformation!$D$28)</f>
        <v>12973946.037080023</v>
      </c>
      <c r="AO87" s="132">
        <f>AN87*(1+GeneralInformation!$D$28)</f>
        <v>13012867.875191262</v>
      </c>
      <c r="AP87" s="132">
        <f>AO87*(1+GeneralInformation!$D$28)</f>
        <v>13051906.478816835</v>
      </c>
      <c r="AQ87" s="132">
        <f>AP87*(1+GeneralInformation!$D$28)</f>
        <v>13091062.198253285</v>
      </c>
      <c r="AR87" s="132">
        <f>AQ87*(1+GeneralInformation!$D$28)</f>
        <v>13130335.384848043</v>
      </c>
      <c r="AS87" s="132">
        <f>AR87*(1+GeneralInformation!$D$28)</f>
        <v>13169726.391002586</v>
      </c>
      <c r="AT87" s="132">
        <f>AS87*(1+GeneralInformation!$D$28)</f>
        <v>13209235.570175592</v>
      </c>
      <c r="AU87" s="132">
        <f>AT87*(1+GeneralInformation!$D$28)</f>
        <v>13248863.276886117</v>
      </c>
      <c r="AV87" s="132">
        <f>AU87*(1+GeneralInformation!$D$28)</f>
        <v>13288609.866716774</v>
      </c>
      <c r="AW87" s="132">
        <f>AV87*(1+GeneralInformation!$D$28)</f>
        <v>13328475.696316924</v>
      </c>
      <c r="AX87" s="132">
        <f>AW87*(1+GeneralInformation!$D$28)</f>
        <v>13368461.123405874</v>
      </c>
      <c r="AY87" s="132">
        <f>AX87*(1+GeneralInformation!$D$28)</f>
        <v>13408566.506776091</v>
      </c>
      <c r="AZ87" s="132">
        <f>AY87*(1+GeneralInformation!$D$28)</f>
        <v>13448792.206296418</v>
      </c>
      <c r="BA87" s="132">
        <f>AZ87*(1+GeneralInformation!$D$28)</f>
        <v>13489138.582915306</v>
      </c>
      <c r="BB87" s="132">
        <f>BA87*(1+GeneralInformation!$D$28)</f>
        <v>13529605.998664051</v>
      </c>
      <c r="BC87" s="132">
        <f>BB87*(1+GeneralInformation!$D$28)</f>
        <v>13570194.816660043</v>
      </c>
      <c r="BD87" s="132">
        <f>BC87*(1+GeneralInformation!$D$28)</f>
        <v>13610905.401110021</v>
      </c>
      <c r="BE87" s="132">
        <f>BD87*(1+GeneralInformation!$D$28)</f>
        <v>13651738.11731335</v>
      </c>
      <c r="BF87" s="132">
        <f>BE87*(1+GeneralInformation!$D$28)</f>
        <v>13692693.331665289</v>
      </c>
      <c r="BG87" s="132">
        <f>BF87*(1+GeneralInformation!$D$28)</f>
        <v>13733771.411660284</v>
      </c>
      <c r="BH87" s="132">
        <f>BG87*(1+GeneralInformation!$D$28)</f>
        <v>13774972.725895263</v>
      </c>
      <c r="BI87" s="132">
        <f>BH87*(1+GeneralInformation!$D$28)</f>
        <v>13816297.644072948</v>
      </c>
      <c r="BJ87" s="132">
        <f>BI87*(1+GeneralInformation!$D$28)</f>
        <v>13857746.537005166</v>
      </c>
      <c r="BK87" s="132">
        <f>BJ87*(1+GeneralInformation!$D$28)</f>
        <v>13899319.77661618</v>
      </c>
      <c r="BL87" s="132">
        <f>BK87*(1+GeneralInformation!$D$28)</f>
        <v>13941017.735946028</v>
      </c>
      <c r="BM87" s="132">
        <f>BL87*(1+GeneralInformation!$D$28)</f>
        <v>13982840.789153865</v>
      </c>
      <c r="BN87" s="132">
        <f>BM87*(1+GeneralInformation!$D$28)</f>
        <v>14024789.311521325</v>
      </c>
      <c r="BO87" s="132">
        <f>BN87*(1+GeneralInformation!$D$28)</f>
        <v>14066863.679455888</v>
      </c>
      <c r="BP87" s="132">
        <f>BO87*(1+GeneralInformation!$D$28)</f>
        <v>14109064.270494254</v>
      </c>
      <c r="BQ87" s="132">
        <f>BP87*(1+GeneralInformation!$D$28)</f>
        <v>14151391.463305736</v>
      </c>
      <c r="BR87" s="132">
        <f>BQ87*(1+GeneralInformation!$D$28)</f>
        <v>14193845.637695652</v>
      </c>
      <c r="BS87" s="132">
        <f>BR87*(1+GeneralInformation!$D$28)</f>
        <v>14236427.174608737</v>
      </c>
      <c r="BT87" s="132">
        <f>BS87*(1+GeneralInformation!$D$28)</f>
        <v>14279136.456132561</v>
      </c>
      <c r="BU87" s="132">
        <f>BT87*(1+GeneralInformation!$D$28)</f>
        <v>14321973.865500957</v>
      </c>
      <c r="BV87" s="132">
        <f>BU87*(1+GeneralInformation!$D$28)</f>
        <v>14364939.787097458</v>
      </c>
      <c r="BW87" s="132">
        <f>BV87*(1+GeneralInformation!$D$28)</f>
        <v>14408034.606458748</v>
      </c>
      <c r="BX87" s="132">
        <f>BW87*(1+GeneralInformation!$D$28)</f>
        <v>14451258.710278122</v>
      </c>
      <c r="BY87" s="132">
        <f>BX87*(1+GeneralInformation!$D$28)</f>
        <v>14494612.486408954</v>
      </c>
      <c r="BZ87" s="132">
        <f>BY87*(1+GeneralInformation!$D$28)</f>
        <v>14538096.32386818</v>
      </c>
      <c r="CA87" s="132">
        <f>BZ87*(1+GeneralInformation!$D$28)</f>
        <v>14581710.612839783</v>
      </c>
      <c r="CB87" s="132">
        <f>CA87*(1+GeneralInformation!$D$28)</f>
        <v>14625455.7446783</v>
      </c>
      <c r="CC87" s="132">
        <f>CB87*(1+GeneralInformation!$D$28)</f>
        <v>14669332.111912332</v>
      </c>
      <c r="CD87" s="132">
        <f>CC87*(1+GeneralInformation!$D$28)</f>
        <v>14713340.108248068</v>
      </c>
      <c r="CE87" s="132">
        <f>CD87*(1+GeneralInformation!$D$28)</f>
        <v>14757480.12857281</v>
      </c>
      <c r="CF87" s="132">
        <f>CE87*(1+GeneralInformation!$D$28)</f>
        <v>14801752.568958526</v>
      </c>
      <c r="CG87" s="132">
        <f>CF87*(1+GeneralInformation!$D$28)</f>
        <v>14846157.8266654</v>
      </c>
      <c r="CH87" s="132">
        <f>CG87*(1+GeneralInformation!$D$28)</f>
        <v>14890696.300145395</v>
      </c>
      <c r="CI87" s="132">
        <f>CH87*(1+GeneralInformation!$D$28)</f>
        <v>14935368.389045829</v>
      </c>
      <c r="CJ87" s="132">
        <f>CI87*(1+GeneralInformation!$D$28)</f>
        <v>14980174.494212965</v>
      </c>
      <c r="CK87" s="132">
        <f>CJ87*(1+GeneralInformation!$D$28)</f>
        <v>15025115.017695602</v>
      </c>
      <c r="CL87" s="132">
        <f>CK87*(1+GeneralInformation!$D$28)</f>
        <v>15070190.362748688</v>
      </c>
      <c r="CM87" s="132">
        <f>CL87*(1+GeneralInformation!$D$28)</f>
        <v>15115400.933836933</v>
      </c>
      <c r="CN87" s="132">
        <f>CM87*(1+GeneralInformation!$D$28)</f>
        <v>15160747.136638442</v>
      </c>
      <c r="CO87" s="132">
        <f>CN87*(1+GeneralInformation!$D$28)</f>
        <v>15206229.378048357</v>
      </c>
      <c r="CP87" s="132">
        <f>CO87*(1+GeneralInformation!$D$28)</f>
        <v>15251848.0661825</v>
      </c>
      <c r="CQ87" s="132">
        <f>CP87*(1+GeneralInformation!$D$28)</f>
        <v>15297603.610381046</v>
      </c>
      <c r="CR87" s="132">
        <f>CQ87*(1+GeneralInformation!$D$28)</f>
        <v>15343496.421212187</v>
      </c>
      <c r="CS87" s="132">
        <f>CR87*(1+GeneralInformation!$D$28)</f>
        <v>15389526.910475822</v>
      </c>
      <c r="CT87" s="132">
        <f>CS87*(1+GeneralInformation!$D$28)</f>
        <v>15435695.491207248</v>
      </c>
      <c r="CU87" s="132">
        <f>CT87*(1+GeneralInformation!$D$28)</f>
        <v>15482002.577680867</v>
      </c>
      <c r="CV87" s="132">
        <f>CU87*(1+GeneralInformation!$D$28)</f>
        <v>15528448.585413909</v>
      </c>
      <c r="CW87" s="132">
        <f>CV87*(1+GeneralInformation!$D$28)</f>
        <v>15575033.931170149</v>
      </c>
      <c r="CX87" s="132">
        <f>CW87*(1+GeneralInformation!$D$28)</f>
        <v>15621759.032963658</v>
      </c>
      <c r="CY87" s="132">
        <f>CX87*(1+GeneralInformation!$D$28)</f>
        <v>15668624.310062546</v>
      </c>
    </row>
    <row r="88" spans="2:104" ht="16" thickBot="1" x14ac:dyDescent="0.25">
      <c r="B88" s="145"/>
      <c r="C88" s="135" t="s">
        <v>52</v>
      </c>
      <c r="D88" s="136">
        <f>D87/POWER((1+GeneralInformation!$D$22),D86)</f>
        <v>11419269.607843136</v>
      </c>
      <c r="E88" s="136">
        <f>E87/POWER((1+GeneralInformation!$D$22),E86)</f>
        <v>11228948.447712416</v>
      </c>
      <c r="F88" s="136">
        <f>F87/POWER((1+GeneralInformation!$D$22),F86)</f>
        <v>11041799.306917209</v>
      </c>
      <c r="G88" s="136">
        <f>G87/POWER((1+GeneralInformation!$D$22),G86)</f>
        <v>10857769.318468587</v>
      </c>
      <c r="H88" s="136">
        <f>H87/POWER((1+GeneralInformation!$D$22),H86)</f>
        <v>10676806.496494111</v>
      </c>
      <c r="I88" s="136">
        <f>I87/POWER((1+GeneralInformation!$D$22),I86)</f>
        <v>10498859.72155254</v>
      </c>
      <c r="J88" s="136">
        <f>J87/POWER((1+GeneralInformation!$D$22),J86)</f>
        <v>10323878.726193331</v>
      </c>
      <c r="K88" s="136">
        <f>K87/POWER((1+GeneralInformation!$D$22),K86)</f>
        <v>10151814.080756776</v>
      </c>
      <c r="L88" s="136">
        <f>L87/POWER((1+GeneralInformation!$D$22),L86)</f>
        <v>9982617.1794108283</v>
      </c>
      <c r="M88" s="136">
        <f>M87/POWER((1+GeneralInformation!$D$22),M86)</f>
        <v>9816240.2264206465</v>
      </c>
      <c r="N88" s="136">
        <f>N87/POWER((1+GeneralInformation!$D$22),N86)</f>
        <v>9652636.2226469684</v>
      </c>
      <c r="O88" s="136">
        <f>O87/POWER((1+GeneralInformation!$D$22),O86)</f>
        <v>9491758.9522695169</v>
      </c>
      <c r="P88" s="136">
        <f>P87/POWER((1+GeneralInformation!$D$22),P86)</f>
        <v>9333562.9697316922</v>
      </c>
      <c r="Q88" s="136">
        <f>Q87/POWER((1+GeneralInformation!$D$22),Q86)</f>
        <v>9178003.5869028289</v>
      </c>
      <c r="R88" s="136">
        <f>R87/POWER((1+GeneralInformation!$D$22),R86)</f>
        <v>9025036.8604544494</v>
      </c>
      <c r="S88" s="136">
        <f>S87/POWER((1+GeneralInformation!$D$22),S86)</f>
        <v>8874619.5794468727</v>
      </c>
      <c r="T88" s="136">
        <f>T87/POWER((1+GeneralInformation!$D$22),T86)</f>
        <v>8726709.2531227581</v>
      </c>
      <c r="U88" s="136">
        <f>U87/POWER((1+GeneralInformation!$D$22),U86)</f>
        <v>8581264.0989040453</v>
      </c>
      <c r="V88" s="136">
        <f>V87/POWER((1+GeneralInformation!$D$22),V86)</f>
        <v>8438243.030588977</v>
      </c>
      <c r="W88" s="136">
        <f>W87/POWER((1+GeneralInformation!$D$22),W86)</f>
        <v>8297605.6467458252</v>
      </c>
      <c r="X88" s="136">
        <f>X87/POWER((1+GeneralInformation!$D$22),X86)</f>
        <v>8159312.2193000605</v>
      </c>
      <c r="Y88" s="136">
        <f>Y87/POWER((1+GeneralInformation!$D$22),Y86)</f>
        <v>8023323.6823117249</v>
      </c>
      <c r="Z88" s="136">
        <f>Z87/POWER((1+GeneralInformation!$D$22),Z86)</f>
        <v>7889601.6209398638</v>
      </c>
      <c r="AA88" s="136">
        <f>AA87/POWER((1+GeneralInformation!$D$22),AA86)</f>
        <v>7758108.2605908653</v>
      </c>
      <c r="AB88" s="136">
        <f>AB87/POWER((1+GeneralInformation!$D$22),AB86)</f>
        <v>7628806.4562476827</v>
      </c>
      <c r="AC88" s="136">
        <f>AC87/POWER((1+GeneralInformation!$D$22),AC86)</f>
        <v>7501659.6819768865</v>
      </c>
      <c r="AD88" s="136">
        <f>AD87/POWER((1+GeneralInformation!$D$22),AD86)</f>
        <v>7376632.0206106054</v>
      </c>
      <c r="AE88" s="136">
        <f>AE87/POWER((1+GeneralInformation!$D$22),AE86)</f>
        <v>7253688.1536004264</v>
      </c>
      <c r="AF88" s="136">
        <f>AF87/POWER((1+GeneralInformation!$D$22),AF86)</f>
        <v>7132793.3510404192</v>
      </c>
      <c r="AG88" s="136">
        <f>AG87/POWER((1+GeneralInformation!$D$22),AG86)</f>
        <v>7013913.4618564108</v>
      </c>
      <c r="AH88" s="136">
        <f>AH87/POWER((1+GeneralInformation!$D$22),AH86)</f>
        <v>6897014.9041588046</v>
      </c>
      <c r="AI88" s="136">
        <f>AI87/POWER((1+GeneralInformation!$D$22),AI86)</f>
        <v>6782064.655756156</v>
      </c>
      <c r="AJ88" s="136">
        <f>AJ87/POWER((1+GeneralInformation!$D$22),AJ86)</f>
        <v>6669030.2448268849</v>
      </c>
      <c r="AK88" s="136">
        <f>AK87/POWER((1+GeneralInformation!$D$22),AK86)</f>
        <v>6557879.7407464376</v>
      </c>
      <c r="AL88" s="136">
        <f>AL87/POWER((1+GeneralInformation!$D$22),AL86)</f>
        <v>6448581.7450673291</v>
      </c>
      <c r="AM88" s="136">
        <f>AM87/POWER((1+GeneralInformation!$D$22),AM86)</f>
        <v>6341105.38264954</v>
      </c>
      <c r="AN88" s="136">
        <f>AN87/POWER((1+GeneralInformation!$D$22),AN86)</f>
        <v>6235420.292938713</v>
      </c>
      <c r="AO88" s="136">
        <f>AO87/POWER((1+GeneralInformation!$D$22),AO86)</f>
        <v>6131496.6213897336</v>
      </c>
      <c r="AP88" s="136">
        <f>AP87/POWER((1+GeneralInformation!$D$22),AP86)</f>
        <v>6029305.0110332398</v>
      </c>
      <c r="AQ88" s="136">
        <f>AQ87/POWER((1+GeneralInformation!$D$22),AQ86)</f>
        <v>5928816.5941826841</v>
      </c>
      <c r="AR88" s="136">
        <f>AR87/POWER((1+GeneralInformation!$D$22),AR86)</f>
        <v>5830002.9842796391</v>
      </c>
      <c r="AS88" s="136">
        <f>AS87/POWER((1+GeneralInformation!$D$22),AS86)</f>
        <v>5732836.2678749776</v>
      </c>
      <c r="AT88" s="136">
        <f>AT87/POWER((1+GeneralInformation!$D$22),AT86)</f>
        <v>5637288.9967437275</v>
      </c>
      <c r="AU88" s="136">
        <f>AU87/POWER((1+GeneralInformation!$D$22),AU86)</f>
        <v>5543334.1801313302</v>
      </c>
      <c r="AV88" s="136">
        <f>AV87/POWER((1+GeneralInformation!$D$22),AV86)</f>
        <v>5450945.2771291416</v>
      </c>
      <c r="AW88" s="136">
        <f>AW87/POWER((1+GeneralInformation!$D$22),AW86)</f>
        <v>5360096.1891769888</v>
      </c>
      <c r="AX88" s="136">
        <f>AX87/POWER((1+GeneralInformation!$D$22),AX86)</f>
        <v>5270761.2526907073</v>
      </c>
      <c r="AY88" s="136">
        <f>AY87/POWER((1+GeneralInformation!$D$22),AY86)</f>
        <v>5182915.2318125274</v>
      </c>
      <c r="AZ88" s="136">
        <f>AZ87/POWER((1+GeneralInformation!$D$22),AZ86)</f>
        <v>5096533.3112823181</v>
      </c>
      <c r="BA88" s="136">
        <f>BA87/POWER((1+GeneralInformation!$D$22),BA86)</f>
        <v>5011591.0894276118</v>
      </c>
      <c r="BB88" s="136">
        <f>BB87/POWER((1+GeneralInformation!$D$22),BB86)</f>
        <v>4928064.5712704854</v>
      </c>
      <c r="BC88" s="136">
        <f>BC87/POWER((1+GeneralInformation!$D$22),BC86)</f>
        <v>4845930.1617493099</v>
      </c>
      <c r="BD88" s="136">
        <f>BD87/POWER((1+GeneralInformation!$D$22),BD86)</f>
        <v>4765164.6590534886</v>
      </c>
      <c r="BE88" s="136">
        <f>BE87/POWER((1+GeneralInformation!$D$22),BE86)</f>
        <v>4685745.2480692621</v>
      </c>
      <c r="BF88" s="136">
        <f>BF87/POWER((1+GeneralInformation!$D$22),BF86)</f>
        <v>4607649.4939347757</v>
      </c>
      <c r="BG88" s="136">
        <f>BG87/POWER((1+GeneralInformation!$D$22),BG86)</f>
        <v>4530855.3357025282</v>
      </c>
      <c r="BH88" s="136">
        <f>BH87/POWER((1+GeneralInformation!$D$22),BH86)</f>
        <v>4455341.0801074859</v>
      </c>
      <c r="BI88" s="136">
        <f>BI87/POWER((1+GeneralInformation!$D$22),BI86)</f>
        <v>4381085.3954390269</v>
      </c>
      <c r="BJ88" s="136">
        <f>BJ87/POWER((1+GeneralInformation!$D$22),BJ86)</f>
        <v>4308067.3055150434</v>
      </c>
      <c r="BK88" s="136">
        <f>BK87/POWER((1+GeneralInformation!$D$22),BK86)</f>
        <v>4236266.1837564586</v>
      </c>
      <c r="BL88" s="136">
        <f>BL87/POWER((1+GeneralInformation!$D$22),BL86)</f>
        <v>4165661.7473605177</v>
      </c>
      <c r="BM88" s="136">
        <f>BM87/POWER((1+GeneralInformation!$D$22),BM86)</f>
        <v>4096234.051571175</v>
      </c>
      <c r="BN88" s="136">
        <f>BN87/POWER((1+GeneralInformation!$D$22),BN86)</f>
        <v>4027963.4840449896</v>
      </c>
      <c r="BO88" s="136">
        <f>BO87/POWER((1+GeneralInformation!$D$22),BO86)</f>
        <v>3960830.7593109049</v>
      </c>
      <c r="BP88" s="136">
        <f>BP87/POWER((1+GeneralInformation!$D$22),BP86)</f>
        <v>3894816.9133223896</v>
      </c>
      <c r="BQ88" s="136">
        <f>BQ87/POWER((1+GeneralInformation!$D$22),BQ86)</f>
        <v>3829903.2981003495</v>
      </c>
      <c r="BR88" s="136">
        <f>BR87/POWER((1+GeneralInformation!$D$22),BR86)</f>
        <v>3766071.5764653436</v>
      </c>
      <c r="BS88" s="136">
        <f>BS87/POWER((1+GeneralInformation!$D$22),BS86)</f>
        <v>3703303.7168575875</v>
      </c>
      <c r="BT88" s="136">
        <f>BT87/POWER((1+GeneralInformation!$D$22),BT86)</f>
        <v>3641581.9882432935</v>
      </c>
      <c r="BU88" s="136">
        <f>BU87/POWER((1+GeneralInformation!$D$22),BU86)</f>
        <v>3580888.9551059045</v>
      </c>
      <c r="BV88" s="136">
        <f>BV87/POWER((1+GeneralInformation!$D$22),BV86)</f>
        <v>3521207.4725208059</v>
      </c>
      <c r="BW88" s="136">
        <f>BW87/POWER((1+GeneralInformation!$D$22),BW86)</f>
        <v>3462520.6813121252</v>
      </c>
      <c r="BX88" s="136">
        <f>BX87/POWER((1+GeneralInformation!$D$22),BX86)</f>
        <v>3404812.0032902565</v>
      </c>
      <c r="BY88" s="136">
        <f>BY87/POWER((1+GeneralInformation!$D$22),BY86)</f>
        <v>3348065.1365687512</v>
      </c>
      <c r="BZ88" s="136">
        <f>BZ87/POWER((1+GeneralInformation!$D$22),BZ86)</f>
        <v>3292264.0509592723</v>
      </c>
      <c r="CA88" s="136">
        <f>CA87/POWER((1+GeneralInformation!$D$22),CA86)</f>
        <v>3237392.9834432835</v>
      </c>
      <c r="CB88" s="136">
        <f>CB87/POWER((1+GeneralInformation!$D$22),CB86)</f>
        <v>3183436.4337192285</v>
      </c>
      <c r="CC88" s="136">
        <f>CC87/POWER((1+GeneralInformation!$D$22),CC86)</f>
        <v>3130379.1598239071</v>
      </c>
      <c r="CD88" s="136">
        <f>CD87/POWER((1+GeneralInformation!$D$22),CD86)</f>
        <v>3078206.1738268426</v>
      </c>
      <c r="CE88" s="136">
        <f>CE87/POWER((1+GeneralInformation!$D$22),CE86)</f>
        <v>3026902.7375963945</v>
      </c>
      <c r="CF88" s="136">
        <f>CF87/POWER((1+GeneralInformation!$D$22),CF86)</f>
        <v>2976454.3586364542</v>
      </c>
      <c r="CG88" s="136">
        <f>CG87/POWER((1+GeneralInformation!$D$22),CG86)</f>
        <v>2926846.7859925129</v>
      </c>
      <c r="CH88" s="136">
        <f>CH87/POWER((1+GeneralInformation!$D$22),CH86)</f>
        <v>2878066.006225971</v>
      </c>
      <c r="CI88" s="136">
        <f>CI87/POWER((1+GeneralInformation!$D$22),CI86)</f>
        <v>2830098.2394555374</v>
      </c>
      <c r="CJ88" s="136">
        <f>CJ87/POWER((1+GeneralInformation!$D$22),CJ86)</f>
        <v>2782929.9354646113</v>
      </c>
      <c r="CK88" s="136">
        <f>CK87/POWER((1+GeneralInformation!$D$22),CK86)</f>
        <v>2736547.7698735343</v>
      </c>
      <c r="CL88" s="136">
        <f>CL87/POWER((1+GeneralInformation!$D$22),CL86)</f>
        <v>2690938.6403756426</v>
      </c>
      <c r="CM88" s="136">
        <f>CM87/POWER((1+GeneralInformation!$D$22),CM86)</f>
        <v>2646089.6630360479</v>
      </c>
      <c r="CN88" s="136">
        <f>CN87/POWER((1+GeneralInformation!$D$22),CN86)</f>
        <v>2601988.1686521135</v>
      </c>
      <c r="CO88" s="136">
        <f>CO87/POWER((1+GeneralInformation!$D$22),CO86)</f>
        <v>2558621.6991745778</v>
      </c>
      <c r="CP88" s="136">
        <f>CP87/POWER((1+GeneralInformation!$D$22),CP86)</f>
        <v>2515978.004188335</v>
      </c>
      <c r="CQ88" s="136">
        <f>CQ87/POWER((1+GeneralInformation!$D$22),CQ86)</f>
        <v>2474045.0374518624</v>
      </c>
      <c r="CR88" s="136">
        <f>CR87/POWER((1+GeneralInformation!$D$22),CR86)</f>
        <v>2432810.9534943309</v>
      </c>
      <c r="CS88" s="136">
        <f>CS87/POWER((1+GeneralInformation!$D$22),CS86)</f>
        <v>2392264.1042694254</v>
      </c>
      <c r="CT88" s="136">
        <f>CT87/POWER((1+GeneralInformation!$D$22),CT86)</f>
        <v>2352393.0358649348</v>
      </c>
      <c r="CU88" s="136">
        <f>CU87/POWER((1+GeneralInformation!$D$22),CU86)</f>
        <v>2313186.4852671856</v>
      </c>
      <c r="CV88" s="136">
        <f>CV87/POWER((1+GeneralInformation!$D$22),CV86)</f>
        <v>2274633.3771793987</v>
      </c>
      <c r="CW88" s="136">
        <f>CW87/POWER((1+GeneralInformation!$D$22),CW86)</f>
        <v>2236722.8208930753</v>
      </c>
      <c r="CX88" s="136">
        <f>CX87/POWER((1+GeneralInformation!$D$22),CX86)</f>
        <v>2199444.1072115237</v>
      </c>
      <c r="CY88" s="136">
        <f>CY87/POWER((1+GeneralInformation!$D$22),CY86)</f>
        <v>2162786.705424665</v>
      </c>
    </row>
    <row r="89" spans="2:104" ht="17" thickTop="1" thickBot="1" x14ac:dyDescent="0.25">
      <c r="B89" s="146"/>
      <c r="C89" s="147" t="s">
        <v>53</v>
      </c>
      <c r="D89" s="148">
        <f>SUM(D88:CY88)</f>
        <v>557551760.85052967</v>
      </c>
      <c r="E89" s="141"/>
      <c r="F89" s="141"/>
      <c r="G89" s="141"/>
      <c r="H89" s="141"/>
      <c r="I89" s="141"/>
      <c r="J89" s="141"/>
      <c r="K89" s="141"/>
      <c r="L89" s="141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  <c r="AO89" s="141"/>
      <c r="AP89" s="141"/>
      <c r="AQ89" s="141"/>
      <c r="AR89" s="141"/>
      <c r="AS89" s="141"/>
      <c r="AT89" s="141"/>
      <c r="AU89" s="141"/>
      <c r="AV89" s="141"/>
      <c r="AW89" s="141"/>
      <c r="AX89" s="141"/>
      <c r="AY89" s="141"/>
      <c r="AZ89" s="141"/>
      <c r="BA89" s="141"/>
      <c r="BB89" s="141"/>
      <c r="BC89" s="141"/>
      <c r="BD89" s="141"/>
      <c r="BE89" s="141"/>
      <c r="BF89" s="141"/>
      <c r="BG89" s="141"/>
      <c r="BH89" s="141"/>
      <c r="BI89" s="141"/>
      <c r="BJ89" s="141"/>
      <c r="BK89" s="141"/>
      <c r="BL89" s="141"/>
      <c r="BM89" s="141"/>
      <c r="BN89" s="141"/>
      <c r="BO89" s="141"/>
      <c r="BP89" s="141"/>
      <c r="BQ89" s="141"/>
      <c r="BR89" s="141"/>
      <c r="BS89" s="141"/>
      <c r="BT89" s="141"/>
      <c r="BU89" s="141"/>
      <c r="BV89" s="141"/>
      <c r="BW89" s="141"/>
      <c r="BX89" s="141"/>
      <c r="BY89" s="141"/>
      <c r="BZ89" s="141"/>
      <c r="CA89" s="141"/>
      <c r="CB89" s="141"/>
      <c r="CC89" s="141"/>
      <c r="CD89" s="141"/>
      <c r="CE89" s="141"/>
      <c r="CF89" s="141"/>
      <c r="CG89" s="141"/>
      <c r="CH89" s="141"/>
      <c r="CI89" s="141"/>
      <c r="CJ89" s="141"/>
      <c r="CK89" s="141"/>
      <c r="CL89" s="141"/>
      <c r="CM89" s="141"/>
      <c r="CN89" s="141"/>
      <c r="CO89" s="141"/>
      <c r="CP89" s="141"/>
      <c r="CQ89" s="141"/>
      <c r="CR89" s="141"/>
      <c r="CS89" s="141"/>
      <c r="CT89" s="141"/>
      <c r="CU89" s="141"/>
      <c r="CV89" s="141"/>
      <c r="CW89" s="141"/>
      <c r="CX89" s="141"/>
      <c r="CY89" s="141"/>
      <c r="CZ89" s="13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62"/>
  <sheetViews>
    <sheetView workbookViewId="0">
      <selection activeCell="T17" sqref="T17"/>
    </sheetView>
  </sheetViews>
  <sheetFormatPr baseColWidth="10" defaultColWidth="10.83203125" defaultRowHeight="15" x14ac:dyDescent="0.2"/>
  <cols>
    <col min="1" max="1" width="5.6640625" style="8" customWidth="1"/>
    <col min="2" max="2" width="14" style="8" customWidth="1"/>
    <col min="3" max="3" width="37.5" style="8" customWidth="1"/>
    <col min="4" max="4" width="12.5" style="8" customWidth="1"/>
    <col min="5" max="6" width="11.5" style="8" customWidth="1"/>
    <col min="7" max="7" width="11.6640625" style="8" bestFit="1" customWidth="1"/>
    <col min="8" max="12" width="11.5" style="8" bestFit="1" customWidth="1"/>
    <col min="13" max="13" width="11.5" style="8" customWidth="1"/>
    <col min="14" max="14" width="10.83203125" style="8"/>
    <col min="15" max="16" width="11.5" style="8" customWidth="1"/>
    <col min="17" max="16384" width="10.83203125" style="8"/>
  </cols>
  <sheetData>
    <row r="1" spans="1:104" s="2" customFormat="1" ht="30" customHeight="1" x14ac:dyDescent="0.2">
      <c r="A1" s="1"/>
    </row>
    <row r="2" spans="1:104" s="2" customFormat="1" ht="30" customHeight="1" x14ac:dyDescent="0.35">
      <c r="A2" s="1"/>
      <c r="B2" s="3" t="s">
        <v>64</v>
      </c>
      <c r="Q2" s="4"/>
    </row>
    <row r="3" spans="1:104" s="6" customFormat="1" ht="7.5" customHeight="1" thickBot="1" x14ac:dyDescent="0.25">
      <c r="A3" s="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125"/>
      <c r="AM3" s="125"/>
      <c r="AN3" s="125"/>
      <c r="AO3" s="125"/>
      <c r="AP3" s="125"/>
      <c r="AQ3" s="125"/>
      <c r="AR3" s="125"/>
      <c r="AS3" s="125"/>
      <c r="AT3" s="125"/>
      <c r="AU3" s="125"/>
      <c r="AV3" s="125"/>
      <c r="AW3" s="125"/>
      <c r="AX3" s="125"/>
      <c r="AY3" s="125"/>
      <c r="AZ3" s="125"/>
      <c r="BA3" s="125"/>
      <c r="BB3" s="125"/>
      <c r="BC3" s="125"/>
      <c r="BD3" s="125"/>
      <c r="BE3" s="125"/>
      <c r="BF3" s="125"/>
      <c r="BG3" s="125"/>
      <c r="BH3" s="125"/>
      <c r="BI3" s="125"/>
      <c r="BJ3" s="125"/>
      <c r="BK3" s="125"/>
      <c r="BL3" s="125"/>
      <c r="BM3" s="125"/>
      <c r="BN3" s="125"/>
      <c r="BO3" s="125"/>
      <c r="BP3" s="125"/>
      <c r="BQ3" s="125"/>
      <c r="BR3" s="125"/>
      <c r="BS3" s="125"/>
      <c r="BT3" s="125"/>
      <c r="BU3" s="125"/>
      <c r="BV3" s="125"/>
      <c r="BW3" s="125"/>
      <c r="BX3" s="125"/>
      <c r="BY3" s="125"/>
      <c r="BZ3" s="125"/>
      <c r="CA3" s="125"/>
      <c r="CB3" s="125"/>
      <c r="CC3" s="125"/>
      <c r="CD3" s="125"/>
      <c r="CE3" s="125"/>
      <c r="CF3" s="125"/>
      <c r="CG3" s="125"/>
      <c r="CH3" s="125"/>
      <c r="CI3" s="125"/>
      <c r="CJ3" s="125"/>
      <c r="CK3" s="125"/>
      <c r="CL3" s="125"/>
      <c r="CM3" s="125"/>
      <c r="CN3" s="125"/>
      <c r="CO3" s="125"/>
      <c r="CP3" s="125"/>
      <c r="CQ3" s="125"/>
      <c r="CR3" s="125"/>
      <c r="CS3" s="125"/>
      <c r="CT3" s="125"/>
      <c r="CU3" s="125"/>
      <c r="CV3" s="125"/>
      <c r="CW3" s="125"/>
      <c r="CX3" s="125"/>
      <c r="CY3" s="125"/>
      <c r="CZ3" s="125"/>
    </row>
    <row r="4" spans="1:104" ht="75" customHeight="1" thickTop="1" x14ac:dyDescent="0.2"/>
    <row r="48" ht="16" thickBot="1" x14ac:dyDescent="0.25"/>
    <row r="49" spans="2:104" x14ac:dyDescent="0.2">
      <c r="B49" s="126" t="s">
        <v>27</v>
      </c>
      <c r="C49" s="127" t="s">
        <v>50</v>
      </c>
      <c r="D49" s="128">
        <v>0</v>
      </c>
      <c r="E49" s="128">
        <v>1</v>
      </c>
      <c r="F49" s="128">
        <v>2</v>
      </c>
      <c r="G49" s="128">
        <v>3</v>
      </c>
      <c r="H49" s="128">
        <v>4</v>
      </c>
      <c r="I49" s="128">
        <v>5</v>
      </c>
      <c r="J49" s="128">
        <v>6</v>
      </c>
      <c r="K49" s="128">
        <v>7</v>
      </c>
      <c r="L49" s="128">
        <v>8</v>
      </c>
      <c r="M49" s="128">
        <v>9</v>
      </c>
      <c r="N49" s="128">
        <v>10</v>
      </c>
      <c r="O49" s="128">
        <v>11</v>
      </c>
      <c r="P49" s="128">
        <v>12</v>
      </c>
      <c r="Q49" s="128">
        <v>13</v>
      </c>
      <c r="R49" s="128">
        <v>14</v>
      </c>
      <c r="S49" s="128">
        <v>15</v>
      </c>
      <c r="T49" s="128">
        <v>16</v>
      </c>
      <c r="U49" s="128">
        <v>17</v>
      </c>
      <c r="V49" s="128">
        <v>18</v>
      </c>
      <c r="W49" s="128">
        <v>19</v>
      </c>
      <c r="X49" s="128">
        <v>20</v>
      </c>
      <c r="Y49" s="128">
        <v>21</v>
      </c>
      <c r="Z49" s="128">
        <v>22</v>
      </c>
      <c r="AA49" s="128">
        <v>23</v>
      </c>
      <c r="AB49" s="128">
        <v>24</v>
      </c>
      <c r="AC49" s="128">
        <v>25</v>
      </c>
      <c r="AD49" s="128">
        <v>26</v>
      </c>
      <c r="AE49" s="128">
        <v>27</v>
      </c>
      <c r="AF49" s="128">
        <v>28</v>
      </c>
      <c r="AG49" s="128">
        <v>29</v>
      </c>
      <c r="AH49" s="128">
        <v>30</v>
      </c>
      <c r="AI49" s="128">
        <v>31</v>
      </c>
      <c r="AJ49" s="128">
        <v>32</v>
      </c>
      <c r="AK49" s="128">
        <v>33</v>
      </c>
      <c r="AL49" s="128">
        <v>34</v>
      </c>
      <c r="AM49" s="128">
        <v>35</v>
      </c>
      <c r="AN49" s="128">
        <v>36</v>
      </c>
      <c r="AO49" s="128">
        <v>37</v>
      </c>
      <c r="AP49" s="128">
        <v>38</v>
      </c>
      <c r="AQ49" s="128">
        <v>39</v>
      </c>
      <c r="AR49" s="128">
        <v>40</v>
      </c>
      <c r="AS49" s="128">
        <v>41</v>
      </c>
      <c r="AT49" s="128">
        <v>42</v>
      </c>
      <c r="AU49" s="128">
        <v>43</v>
      </c>
      <c r="AV49" s="128">
        <v>44</v>
      </c>
      <c r="AW49" s="128">
        <v>45</v>
      </c>
      <c r="AX49" s="128">
        <v>46</v>
      </c>
      <c r="AY49" s="128">
        <v>47</v>
      </c>
      <c r="AZ49" s="128">
        <v>48</v>
      </c>
      <c r="BA49" s="128">
        <v>49</v>
      </c>
      <c r="BB49" s="128">
        <v>50</v>
      </c>
      <c r="BC49" s="128">
        <v>51</v>
      </c>
      <c r="BD49" s="128">
        <v>52</v>
      </c>
      <c r="BE49" s="128">
        <v>53</v>
      </c>
      <c r="BF49" s="128">
        <v>54</v>
      </c>
      <c r="BG49" s="128">
        <v>55</v>
      </c>
      <c r="BH49" s="128">
        <v>56</v>
      </c>
      <c r="BI49" s="128">
        <v>57</v>
      </c>
      <c r="BJ49" s="128">
        <v>58</v>
      </c>
      <c r="BK49" s="128">
        <v>59</v>
      </c>
      <c r="BL49" s="128">
        <v>60</v>
      </c>
      <c r="BM49" s="128">
        <v>61</v>
      </c>
      <c r="BN49" s="128">
        <v>62</v>
      </c>
      <c r="BO49" s="128">
        <v>63</v>
      </c>
      <c r="BP49" s="128">
        <v>64</v>
      </c>
      <c r="BQ49" s="128">
        <v>65</v>
      </c>
      <c r="BR49" s="128">
        <v>66</v>
      </c>
      <c r="BS49" s="128">
        <v>67</v>
      </c>
      <c r="BT49" s="128">
        <v>68</v>
      </c>
      <c r="BU49" s="128">
        <v>69</v>
      </c>
      <c r="BV49" s="128">
        <v>70</v>
      </c>
      <c r="BW49" s="128">
        <v>71</v>
      </c>
      <c r="BX49" s="128">
        <v>72</v>
      </c>
      <c r="BY49" s="128">
        <v>73</v>
      </c>
      <c r="BZ49" s="128">
        <v>74</v>
      </c>
      <c r="CA49" s="128">
        <v>75</v>
      </c>
      <c r="CB49" s="128">
        <v>76</v>
      </c>
      <c r="CC49" s="128">
        <v>77</v>
      </c>
      <c r="CD49" s="128">
        <v>78</v>
      </c>
      <c r="CE49" s="128">
        <v>79</v>
      </c>
      <c r="CF49" s="128">
        <v>80</v>
      </c>
      <c r="CG49" s="128">
        <v>81</v>
      </c>
      <c r="CH49" s="128">
        <v>82</v>
      </c>
      <c r="CI49" s="128">
        <v>83</v>
      </c>
      <c r="CJ49" s="128">
        <v>84</v>
      </c>
      <c r="CK49" s="128">
        <v>85</v>
      </c>
      <c r="CL49" s="128">
        <v>86</v>
      </c>
      <c r="CM49" s="128">
        <v>87</v>
      </c>
      <c r="CN49" s="128">
        <v>88</v>
      </c>
      <c r="CO49" s="128">
        <v>89</v>
      </c>
      <c r="CP49" s="128">
        <v>90</v>
      </c>
      <c r="CQ49" s="128">
        <v>91</v>
      </c>
      <c r="CR49" s="128">
        <v>92</v>
      </c>
      <c r="CS49" s="128">
        <v>93</v>
      </c>
      <c r="CT49" s="128">
        <v>94</v>
      </c>
      <c r="CU49" s="128">
        <v>95</v>
      </c>
      <c r="CV49" s="128">
        <v>96</v>
      </c>
      <c r="CW49" s="128">
        <v>97</v>
      </c>
      <c r="CX49" s="128">
        <v>98</v>
      </c>
      <c r="CY49" s="128">
        <v>99</v>
      </c>
      <c r="CZ49" s="129">
        <v>100</v>
      </c>
    </row>
    <row r="50" spans="2:104" x14ac:dyDescent="0.2">
      <c r="B50" s="150">
        <v>1</v>
      </c>
      <c r="C50" s="131" t="s">
        <v>65</v>
      </c>
      <c r="D50" s="132">
        <v>500000</v>
      </c>
      <c r="E50" s="132">
        <v>500000</v>
      </c>
      <c r="F50" s="132">
        <v>500000</v>
      </c>
      <c r="G50" s="132">
        <v>500000</v>
      </c>
      <c r="H50" s="132">
        <v>500000</v>
      </c>
      <c r="I50" s="132">
        <v>500000</v>
      </c>
      <c r="J50" s="132">
        <v>500000</v>
      </c>
      <c r="K50" s="132">
        <v>500000</v>
      </c>
      <c r="L50" s="132">
        <v>500000</v>
      </c>
      <c r="M50" s="132">
        <v>500000</v>
      </c>
      <c r="N50" s="132">
        <v>500000</v>
      </c>
      <c r="O50" s="132">
        <v>500000</v>
      </c>
      <c r="P50" s="132">
        <v>500000</v>
      </c>
      <c r="Q50" s="132">
        <v>500000</v>
      </c>
      <c r="R50" s="132">
        <v>500000</v>
      </c>
      <c r="S50" s="132">
        <v>500000</v>
      </c>
      <c r="T50" s="132">
        <v>500000</v>
      </c>
      <c r="U50" s="132">
        <v>500000</v>
      </c>
      <c r="V50" s="132">
        <v>500000</v>
      </c>
      <c r="W50" s="132">
        <v>500000</v>
      </c>
      <c r="X50" s="132">
        <v>500000</v>
      </c>
      <c r="Y50" s="132">
        <v>500000</v>
      </c>
      <c r="Z50" s="132">
        <v>500000</v>
      </c>
      <c r="AA50" s="132">
        <v>500000</v>
      </c>
      <c r="AB50" s="132">
        <v>500000</v>
      </c>
      <c r="AC50" s="132">
        <v>500000</v>
      </c>
      <c r="AD50" s="132">
        <v>500000</v>
      </c>
      <c r="AE50" s="132">
        <v>500000</v>
      </c>
      <c r="AF50" s="132">
        <v>500000</v>
      </c>
      <c r="AG50" s="132">
        <v>500000</v>
      </c>
      <c r="AH50" s="132">
        <v>500000</v>
      </c>
      <c r="AI50" s="132">
        <v>500000</v>
      </c>
      <c r="AJ50" s="132">
        <v>500000</v>
      </c>
      <c r="AK50" s="132">
        <v>500000</v>
      </c>
      <c r="AL50" s="132">
        <v>500000</v>
      </c>
      <c r="AM50" s="132">
        <v>500000</v>
      </c>
      <c r="AN50" s="132">
        <v>500000</v>
      </c>
      <c r="AO50" s="132">
        <v>500000</v>
      </c>
      <c r="AP50" s="132">
        <v>500000</v>
      </c>
      <c r="AQ50" s="132">
        <v>500000</v>
      </c>
      <c r="AR50" s="132">
        <v>500000</v>
      </c>
      <c r="AS50" s="132">
        <v>500000</v>
      </c>
      <c r="AT50" s="132">
        <v>500000</v>
      </c>
      <c r="AU50" s="132">
        <v>500000</v>
      </c>
      <c r="AV50" s="132">
        <v>500000</v>
      </c>
      <c r="AW50" s="132">
        <v>500000</v>
      </c>
      <c r="AX50" s="132">
        <v>500000</v>
      </c>
      <c r="AY50" s="132">
        <v>500000</v>
      </c>
      <c r="AZ50" s="132">
        <v>500000</v>
      </c>
      <c r="BA50" s="132">
        <v>500000</v>
      </c>
      <c r="BB50" s="132">
        <v>500000</v>
      </c>
      <c r="BC50" s="132">
        <v>500000</v>
      </c>
      <c r="BD50" s="132">
        <v>500000</v>
      </c>
      <c r="BE50" s="132">
        <v>500000</v>
      </c>
      <c r="BF50" s="132">
        <v>500000</v>
      </c>
      <c r="BG50" s="132">
        <v>500000</v>
      </c>
      <c r="BH50" s="132">
        <v>500000</v>
      </c>
      <c r="BI50" s="132">
        <v>500000</v>
      </c>
      <c r="BJ50" s="132">
        <v>500000</v>
      </c>
      <c r="BK50" s="132">
        <v>500000</v>
      </c>
      <c r="BL50" s="132">
        <v>500000</v>
      </c>
      <c r="BM50" s="132">
        <v>500000</v>
      </c>
      <c r="BN50" s="132">
        <v>500000</v>
      </c>
      <c r="BO50" s="132">
        <v>500000</v>
      </c>
      <c r="BP50" s="132">
        <v>500000</v>
      </c>
      <c r="BQ50" s="132">
        <v>500000</v>
      </c>
      <c r="BR50" s="132">
        <v>500000</v>
      </c>
      <c r="BS50" s="132">
        <v>500000</v>
      </c>
      <c r="BT50" s="132">
        <v>500000</v>
      </c>
      <c r="BU50" s="132">
        <v>500000</v>
      </c>
      <c r="BV50" s="132">
        <v>500000</v>
      </c>
      <c r="BW50" s="132">
        <v>500000</v>
      </c>
      <c r="BX50" s="132">
        <v>500000</v>
      </c>
      <c r="BY50" s="132">
        <v>500000</v>
      </c>
      <c r="BZ50" s="132">
        <v>500000</v>
      </c>
      <c r="CA50" s="132">
        <v>500000</v>
      </c>
      <c r="CB50" s="132">
        <v>500000</v>
      </c>
      <c r="CC50" s="132">
        <v>500000</v>
      </c>
      <c r="CD50" s="132">
        <v>500000</v>
      </c>
      <c r="CE50" s="132">
        <v>500000</v>
      </c>
      <c r="CF50" s="132">
        <v>500000</v>
      </c>
      <c r="CG50" s="132">
        <v>500000</v>
      </c>
      <c r="CH50" s="132">
        <v>500000</v>
      </c>
      <c r="CI50" s="132">
        <v>500000</v>
      </c>
      <c r="CJ50" s="132">
        <v>500000</v>
      </c>
      <c r="CK50" s="132">
        <v>500000</v>
      </c>
      <c r="CL50" s="132">
        <v>500000</v>
      </c>
      <c r="CM50" s="132">
        <v>500000</v>
      </c>
      <c r="CN50" s="132">
        <v>500000</v>
      </c>
      <c r="CO50" s="132">
        <v>500000</v>
      </c>
      <c r="CP50" s="132">
        <v>500000</v>
      </c>
      <c r="CQ50" s="132">
        <v>500000</v>
      </c>
      <c r="CR50" s="132">
        <v>500000</v>
      </c>
      <c r="CS50" s="132">
        <v>500000</v>
      </c>
      <c r="CT50" s="132">
        <v>500000</v>
      </c>
      <c r="CU50" s="132">
        <v>500000</v>
      </c>
      <c r="CV50" s="132">
        <v>500000</v>
      </c>
      <c r="CW50" s="132">
        <v>500000</v>
      </c>
      <c r="CX50" s="132">
        <v>500000</v>
      </c>
      <c r="CY50" s="132">
        <v>500000</v>
      </c>
      <c r="CZ50" s="133">
        <v>500000</v>
      </c>
    </row>
    <row r="51" spans="2:104" ht="16" thickBot="1" x14ac:dyDescent="0.25">
      <c r="B51" s="134"/>
      <c r="C51" s="135" t="s">
        <v>66</v>
      </c>
      <c r="D51" s="136">
        <f>D50</f>
        <v>500000</v>
      </c>
      <c r="E51" s="136">
        <f>E50/POWER((1+GeneralInformation!$D$22),E49)</f>
        <v>490196.07843137253</v>
      </c>
      <c r="F51" s="136">
        <f>F50/POWER((1+GeneralInformation!$D$22),F49)</f>
        <v>480584.39061899268</v>
      </c>
      <c r="G51" s="136">
        <f>G50/POWER((1+GeneralInformation!$D$22),G49)</f>
        <v>471161.1672735223</v>
      </c>
      <c r="H51" s="136">
        <f>H50/POWER((1+GeneralInformation!$D$22),H49)</f>
        <v>461922.71301325713</v>
      </c>
      <c r="I51" s="136">
        <f>I50/POWER((1+GeneralInformation!$D$22),I49)</f>
        <v>452865.40491495794</v>
      </c>
      <c r="J51" s="136">
        <f>J50/POWER((1+GeneralInformation!$D$22),J49)</f>
        <v>443985.69109309599</v>
      </c>
      <c r="K51" s="136">
        <f>K50/POWER((1+GeneralInformation!$D$22),K49)</f>
        <v>435280.08930695697</v>
      </c>
      <c r="L51" s="136">
        <f>L50/POWER((1+GeneralInformation!$D$22),L49)</f>
        <v>426745.18559505581</v>
      </c>
      <c r="M51" s="136">
        <f>M50/POWER((1+GeneralInformation!$D$22),M49)</f>
        <v>418377.63293632923</v>
      </c>
      <c r="N51" s="136">
        <f>N50/POWER((1+GeneralInformation!$D$22),N49)</f>
        <v>410174.14993757766</v>
      </c>
      <c r="O51" s="136">
        <f>O50/POWER((1+GeneralInformation!$D$22),O49)</f>
        <v>402131.51954664482</v>
      </c>
      <c r="P51" s="136">
        <f>P50/POWER((1+GeneralInformation!$D$22),P49)</f>
        <v>394246.5877908282</v>
      </c>
      <c r="Q51" s="136">
        <f>Q50/POWER((1+GeneralInformation!$D$22),Q49)</f>
        <v>386516.26254002767</v>
      </c>
      <c r="R51" s="136">
        <f>R50/POWER((1+GeneralInformation!$D$22),R49)</f>
        <v>378937.51229414472</v>
      </c>
      <c r="S51" s="136">
        <f>S50/POWER((1+GeneralInformation!$D$22),S49)</f>
        <v>371507.36499425967</v>
      </c>
      <c r="T51" s="136">
        <f>T50/POWER((1+GeneralInformation!$D$22),T49)</f>
        <v>364222.90685711725</v>
      </c>
      <c r="U51" s="136">
        <f>U50/POWER((1+GeneralInformation!$D$22),U49)</f>
        <v>357081.28123246785</v>
      </c>
      <c r="V51" s="136">
        <f>V50/POWER((1+GeneralInformation!$D$22),V49)</f>
        <v>350079.68748281169</v>
      </c>
      <c r="W51" s="136">
        <f>W50/POWER((1+GeneralInformation!$D$22),W49)</f>
        <v>343215.37988510949</v>
      </c>
      <c r="X51" s="136">
        <f>X50/POWER((1+GeneralInformation!$D$22),X49)</f>
        <v>336485.66655402887</v>
      </c>
      <c r="Y51" s="136">
        <f>Y50/POWER((1+GeneralInformation!$D$22),Y49)</f>
        <v>329887.90838630282</v>
      </c>
      <c r="Z51" s="136">
        <f>Z50/POWER((1+GeneralInformation!$D$22),Z49)</f>
        <v>323419.51802578708</v>
      </c>
      <c r="AA51" s="136">
        <f>AA50/POWER((1+GeneralInformation!$D$22),AA49)</f>
        <v>317077.95884881093</v>
      </c>
      <c r="AB51" s="136">
        <f>AB50/POWER((1+GeneralInformation!$D$22),AB49)</f>
        <v>310860.74396942247</v>
      </c>
      <c r="AC51" s="136">
        <f>AC50/POWER((1+GeneralInformation!$D$22),AC49)</f>
        <v>304765.43526413967</v>
      </c>
      <c r="AD51" s="136">
        <f>AD50/POWER((1+GeneralInformation!$D$22),AD49)</f>
        <v>298789.64241582318</v>
      </c>
      <c r="AE51" s="136">
        <f>AE50/POWER((1+GeneralInformation!$D$22),AE49)</f>
        <v>292931.02197629726</v>
      </c>
      <c r="AF51" s="136">
        <f>AF50/POWER((1+GeneralInformation!$D$22),AF49)</f>
        <v>287187.27644735022</v>
      </c>
      <c r="AG51" s="136">
        <f>AG50/POWER((1+GeneralInformation!$D$22),AG49)</f>
        <v>281556.15337975515</v>
      </c>
      <c r="AH51" s="136">
        <f>AH50/POWER((1+GeneralInformation!$D$22),AH49)</f>
        <v>276035.44448995602</v>
      </c>
      <c r="AI51" s="136">
        <f>AI50/POWER((1+GeneralInformation!$D$22),AI49)</f>
        <v>270622.98479407455</v>
      </c>
      <c r="AJ51" s="136">
        <f>AJ50/POWER((1+GeneralInformation!$D$22),AJ49)</f>
        <v>265316.65175889659</v>
      </c>
      <c r="AK51" s="136">
        <f>AK50/POWER((1+GeneralInformation!$D$22),AK49)</f>
        <v>260114.36446950643</v>
      </c>
      <c r="AL51" s="136">
        <f>AL50/POWER((1+GeneralInformation!$D$22),AL49)</f>
        <v>255014.08281324164</v>
      </c>
      <c r="AM51" s="136">
        <f>AM50/POWER((1+GeneralInformation!$D$22),AM49)</f>
        <v>250013.80667964867</v>
      </c>
      <c r="AN51" s="136">
        <f>AN50/POWER((1+GeneralInformation!$D$22),AN49)</f>
        <v>245111.57517612615</v>
      </c>
      <c r="AO51" s="136">
        <f>AO50/POWER((1+GeneralInformation!$D$22),AO49)</f>
        <v>240305.46585894717</v>
      </c>
      <c r="AP51" s="136">
        <f>AP50/POWER((1+GeneralInformation!$D$22),AP49)</f>
        <v>235593.59397935995</v>
      </c>
      <c r="AQ51" s="136">
        <f>AQ50/POWER((1+GeneralInformation!$D$22),AQ49)</f>
        <v>230974.11174447063</v>
      </c>
      <c r="AR51" s="136">
        <f>AR50/POWER((1+GeneralInformation!$D$22),AR49)</f>
        <v>226445.20759261822</v>
      </c>
      <c r="AS51" s="136">
        <f>AS50/POWER((1+GeneralInformation!$D$22),AS49)</f>
        <v>222005.10548295904</v>
      </c>
      <c r="AT51" s="136">
        <f>AT50/POWER((1+GeneralInformation!$D$22),AT49)</f>
        <v>217652.06419897947</v>
      </c>
      <c r="AU51" s="136">
        <f>AU50/POWER((1+GeneralInformation!$D$22),AU49)</f>
        <v>213384.37666566615</v>
      </c>
      <c r="AV51" s="136">
        <f>AV50/POWER((1+GeneralInformation!$D$22),AV49)</f>
        <v>209200.36928006483</v>
      </c>
      <c r="AW51" s="136">
        <f>AW50/POWER((1+GeneralInformation!$D$22),AW49)</f>
        <v>205098.40125496552</v>
      </c>
      <c r="AX51" s="136">
        <f>AX50/POWER((1+GeneralInformation!$D$22),AX49)</f>
        <v>201076.86397545636</v>
      </c>
      <c r="AY51" s="136">
        <f>AY50/POWER((1+GeneralInformation!$D$22),AY49)</f>
        <v>197134.18036809456</v>
      </c>
      <c r="AZ51" s="136">
        <f>AZ50/POWER((1+GeneralInformation!$D$22),AZ49)</f>
        <v>193268.80428244561</v>
      </c>
      <c r="BA51" s="136">
        <f>BA50/POWER((1+GeneralInformation!$D$22),BA49)</f>
        <v>189479.21988475058</v>
      </c>
      <c r="BB51" s="136">
        <f>BB50/POWER((1+GeneralInformation!$D$22),BB49)</f>
        <v>185763.94106348098</v>
      </c>
      <c r="BC51" s="136">
        <f>BC50/POWER((1+GeneralInformation!$D$22),BC49)</f>
        <v>182121.51084654999</v>
      </c>
      <c r="BD51" s="136">
        <f>BD50/POWER((1+GeneralInformation!$D$22),BD49)</f>
        <v>178550.50082995094</v>
      </c>
      <c r="BE51" s="136">
        <f>BE50/POWER((1+GeneralInformation!$D$22),BE49)</f>
        <v>175049.51061759898</v>
      </c>
      <c r="BF51" s="136">
        <f>BF50/POWER((1+GeneralInformation!$D$22),BF49)</f>
        <v>171617.16727215584</v>
      </c>
      <c r="BG51" s="136">
        <f>BG50/POWER((1+GeneralInformation!$D$22),BG49)</f>
        <v>168252.12477662342</v>
      </c>
      <c r="BH51" s="136">
        <f>BH50/POWER((1+GeneralInformation!$D$22),BH49)</f>
        <v>164953.06350649355</v>
      </c>
      <c r="BI51" s="136">
        <f>BI50/POWER((1+GeneralInformation!$D$22),BI49)</f>
        <v>161718.68971224857</v>
      </c>
      <c r="BJ51" s="136">
        <f>BJ50/POWER((1+GeneralInformation!$D$22),BJ49)</f>
        <v>158547.7350120084</v>
      </c>
      <c r="BK51" s="136">
        <f>BK50/POWER((1+GeneralInformation!$D$22),BK49)</f>
        <v>155438.95589412589</v>
      </c>
      <c r="BL51" s="136">
        <f>BL50/POWER((1+GeneralInformation!$D$22),BL49)</f>
        <v>152391.13322953516</v>
      </c>
      <c r="BM51" s="136">
        <f>BM50/POWER((1+GeneralInformation!$D$22),BM49)</f>
        <v>149403.07179366195</v>
      </c>
      <c r="BN51" s="136">
        <f>BN50/POWER((1+GeneralInformation!$D$22),BN49)</f>
        <v>146473.59979770778</v>
      </c>
      <c r="BO51" s="136">
        <f>BO50/POWER((1+GeneralInformation!$D$22),BO49)</f>
        <v>143601.5684291253</v>
      </c>
      <c r="BP51" s="136">
        <f>BP50/POWER((1+GeneralInformation!$D$22),BP49)</f>
        <v>140785.85140110319</v>
      </c>
      <c r="BQ51" s="136">
        <f>BQ50/POWER((1+GeneralInformation!$D$22),BQ49)</f>
        <v>138025.34451088548</v>
      </c>
      <c r="BR51" s="136">
        <f>BR50/POWER((1+GeneralInformation!$D$22),BR49)</f>
        <v>135318.96520675049</v>
      </c>
      <c r="BS51" s="136">
        <f>BS50/POWER((1+GeneralInformation!$D$22),BS49)</f>
        <v>132665.65216348087</v>
      </c>
      <c r="BT51" s="136">
        <f>BT50/POWER((1+GeneralInformation!$D$22),BT49)</f>
        <v>130064.36486615772</v>
      </c>
      <c r="BU51" s="136">
        <f>BU50/POWER((1+GeneralInformation!$D$22),BU49)</f>
        <v>127514.08320211541</v>
      </c>
      <c r="BV51" s="136">
        <f>BV50/POWER((1+GeneralInformation!$D$22),BV49)</f>
        <v>125013.80706089745</v>
      </c>
      <c r="BW51" s="136">
        <f>BW50/POWER((1+GeneralInformation!$D$22),BW49)</f>
        <v>122562.55594205634</v>
      </c>
      <c r="BX51" s="136">
        <f>BX50/POWER((1+GeneralInformation!$D$22),BX49)</f>
        <v>120159.36857064346</v>
      </c>
      <c r="BY51" s="136">
        <f>BY50/POWER((1+GeneralInformation!$D$22),BY49)</f>
        <v>117803.30252023871</v>
      </c>
      <c r="BZ51" s="136">
        <f>BZ50/POWER((1+GeneralInformation!$D$22),BZ49)</f>
        <v>115493.43384337125</v>
      </c>
      <c r="CA51" s="136">
        <f>CA50/POWER((1+GeneralInformation!$D$22),CA49)</f>
        <v>113228.85670918754</v>
      </c>
      <c r="CB51" s="136">
        <f>CB50/POWER((1+GeneralInformation!$D$22),CB49)</f>
        <v>111008.68304822306</v>
      </c>
      <c r="CC51" s="136">
        <f>CC50/POWER((1+GeneralInformation!$D$22),CC49)</f>
        <v>108832.04220414025</v>
      </c>
      <c r="CD51" s="136">
        <f>CD50/POWER((1+GeneralInformation!$D$22),CD49)</f>
        <v>106698.08059229435</v>
      </c>
      <c r="CE51" s="136">
        <f>CE50/POWER((1+GeneralInformation!$D$22),CE49)</f>
        <v>104605.96136499449</v>
      </c>
      <c r="CF51" s="136">
        <f>CF50/POWER((1+GeneralInformation!$D$22),CF49)</f>
        <v>102554.86408332792</v>
      </c>
      <c r="CG51" s="136">
        <f>CG50/POWER((1+GeneralInformation!$D$22),CG49)</f>
        <v>100543.98439541954</v>
      </c>
      <c r="CH51" s="136">
        <f>CH50/POWER((1+GeneralInformation!$D$22),CH49)</f>
        <v>98572.533720999549</v>
      </c>
      <c r="CI51" s="136">
        <f>CI50/POWER((1+GeneralInformation!$D$22),CI49)</f>
        <v>96639.738942156415</v>
      </c>
      <c r="CJ51" s="136">
        <f>CJ50/POWER((1+GeneralInformation!$D$22),CJ49)</f>
        <v>94744.842100153342</v>
      </c>
      <c r="CK51" s="136">
        <f>CK50/POWER((1+GeneralInformation!$D$22),CK49)</f>
        <v>92887.100098189549</v>
      </c>
      <c r="CL51" s="136">
        <f>CL50/POWER((1+GeneralInformation!$D$22),CL49)</f>
        <v>91065.784409989763</v>
      </c>
      <c r="CM51" s="136">
        <f>CM50/POWER((1+GeneralInformation!$D$22),CM49)</f>
        <v>89280.180794107626</v>
      </c>
      <c r="CN51" s="136">
        <f>CN50/POWER((1+GeneralInformation!$D$22),CN49)</f>
        <v>87529.589013831006</v>
      </c>
      <c r="CO51" s="136">
        <f>CO50/POWER((1+GeneralInformation!$D$22),CO49)</f>
        <v>85813.3225625794</v>
      </c>
      <c r="CP51" s="136">
        <f>CP50/POWER((1+GeneralInformation!$D$22),CP49)</f>
        <v>84130.708394685687</v>
      </c>
      <c r="CQ51" s="136">
        <f>CQ50/POWER((1+GeneralInformation!$D$22),CQ49)</f>
        <v>82481.086661456575</v>
      </c>
      <c r="CR51" s="136">
        <f>CR50/POWER((1+GeneralInformation!$D$22),CR49)</f>
        <v>80863.81045240839</v>
      </c>
      <c r="CS51" s="136">
        <f>CS50/POWER((1+GeneralInformation!$D$22),CS49)</f>
        <v>79278.245541576864</v>
      </c>
      <c r="CT51" s="136">
        <f>CT50/POWER((1+GeneralInformation!$D$22),CT49)</f>
        <v>77723.770138800843</v>
      </c>
      <c r="CU51" s="136">
        <f>CU50/POWER((1+GeneralInformation!$D$22),CU49)</f>
        <v>76199.774645883197</v>
      </c>
      <c r="CV51" s="136">
        <f>CV50/POWER((1+GeneralInformation!$D$22),CV49)</f>
        <v>74705.661417532523</v>
      </c>
      <c r="CW51" s="136">
        <f>CW50/POWER((1+GeneralInformation!$D$22),CW49)</f>
        <v>73240.844526992674</v>
      </c>
      <c r="CX51" s="136">
        <f>CX50/POWER((1+GeneralInformation!$D$22),CX49)</f>
        <v>71804.749536267336</v>
      </c>
      <c r="CY51" s="136">
        <f>CY50/POWER((1+GeneralInformation!$D$22),CY49)</f>
        <v>70396.813270850325</v>
      </c>
      <c r="CZ51" s="137">
        <f>CZ50/POWER((1+GeneralInformation!$D$22),CZ49)</f>
        <v>69016.483598872874</v>
      </c>
    </row>
    <row r="52" spans="2:104" ht="18" thickTop="1" thickBot="1" x14ac:dyDescent="0.25">
      <c r="B52" s="138"/>
      <c r="C52" s="139" t="s">
        <v>67</v>
      </c>
      <c r="D52" s="140">
        <f>SUM(D51:CZ51)</f>
        <v>22049175.82005636</v>
      </c>
      <c r="E52" s="141"/>
      <c r="F52" s="141"/>
      <c r="G52" s="141"/>
      <c r="H52" s="141"/>
      <c r="I52" s="141"/>
      <c r="J52" s="141"/>
      <c r="K52" s="141"/>
      <c r="L52" s="141"/>
      <c r="M52" s="141"/>
      <c r="N52" s="141"/>
      <c r="O52" s="141"/>
      <c r="P52" s="141"/>
      <c r="Q52" s="141"/>
      <c r="R52" s="141"/>
      <c r="S52" s="141"/>
      <c r="T52" s="141"/>
      <c r="U52" s="141"/>
      <c r="V52" s="141"/>
      <c r="W52" s="141"/>
      <c r="X52" s="141"/>
      <c r="Y52" s="141"/>
      <c r="Z52" s="141"/>
      <c r="AA52" s="141"/>
      <c r="AB52" s="141"/>
      <c r="AC52" s="141"/>
      <c r="AD52" s="141"/>
      <c r="AE52" s="141"/>
      <c r="AF52" s="141"/>
      <c r="AG52" s="141"/>
      <c r="AH52" s="141"/>
      <c r="AI52" s="141"/>
      <c r="AJ52" s="141"/>
      <c r="AK52" s="141"/>
      <c r="AL52" s="141"/>
      <c r="AM52" s="141"/>
      <c r="AN52" s="141"/>
      <c r="AO52" s="141"/>
      <c r="AP52" s="141"/>
      <c r="AQ52" s="141"/>
      <c r="AR52" s="141"/>
      <c r="AS52" s="141"/>
      <c r="AT52" s="141"/>
      <c r="AU52" s="141"/>
      <c r="AV52" s="141"/>
      <c r="AW52" s="141"/>
      <c r="AX52" s="141"/>
      <c r="AY52" s="141"/>
      <c r="AZ52" s="141"/>
      <c r="BA52" s="141"/>
      <c r="BB52" s="141"/>
      <c r="BC52" s="141"/>
      <c r="BD52" s="141"/>
      <c r="BE52" s="141"/>
      <c r="BF52" s="141"/>
      <c r="BG52" s="141"/>
      <c r="BH52" s="141"/>
      <c r="BI52" s="141"/>
      <c r="BJ52" s="141"/>
      <c r="BK52" s="141"/>
      <c r="BL52" s="141"/>
      <c r="BM52" s="141"/>
      <c r="BN52" s="141"/>
      <c r="BO52" s="141"/>
      <c r="BP52" s="141"/>
      <c r="BQ52" s="141"/>
      <c r="BR52" s="141"/>
      <c r="BS52" s="141"/>
      <c r="BT52" s="141"/>
      <c r="BU52" s="141"/>
      <c r="BV52" s="141"/>
      <c r="BW52" s="141"/>
      <c r="BX52" s="141"/>
      <c r="BY52" s="141"/>
      <c r="BZ52" s="141"/>
      <c r="CA52" s="141"/>
      <c r="CB52" s="141"/>
      <c r="CC52" s="141"/>
      <c r="CD52" s="141"/>
      <c r="CE52" s="141"/>
      <c r="CF52" s="141"/>
      <c r="CG52" s="141"/>
      <c r="CH52" s="141"/>
      <c r="CI52" s="141"/>
      <c r="CJ52" s="141"/>
      <c r="CK52" s="141"/>
      <c r="CL52" s="141"/>
      <c r="CM52" s="141"/>
      <c r="CN52" s="141"/>
      <c r="CO52" s="141"/>
      <c r="CP52" s="141"/>
      <c r="CQ52" s="141"/>
      <c r="CR52" s="141"/>
      <c r="CS52" s="141"/>
      <c r="CT52" s="141"/>
      <c r="CU52" s="141"/>
      <c r="CV52" s="141"/>
      <c r="CW52" s="141"/>
      <c r="CX52" s="141"/>
      <c r="CY52" s="141"/>
      <c r="CZ52" s="142"/>
    </row>
    <row r="53" spans="2:104" ht="16" thickBot="1" x14ac:dyDescent="0.25"/>
    <row r="54" spans="2:104" x14ac:dyDescent="0.2">
      <c r="B54" s="126" t="s">
        <v>35</v>
      </c>
      <c r="C54" s="127" t="s">
        <v>50</v>
      </c>
      <c r="D54" s="128">
        <v>0</v>
      </c>
      <c r="E54" s="128">
        <v>1</v>
      </c>
      <c r="F54" s="128">
        <v>2</v>
      </c>
      <c r="G54" s="128">
        <v>3</v>
      </c>
      <c r="H54" s="128">
        <v>4</v>
      </c>
      <c r="I54" s="128">
        <v>5</v>
      </c>
      <c r="J54" s="128">
        <v>6</v>
      </c>
      <c r="K54" s="128">
        <v>7</v>
      </c>
      <c r="L54" s="128">
        <v>8</v>
      </c>
      <c r="M54" s="128">
        <v>9</v>
      </c>
      <c r="N54" s="128">
        <v>10</v>
      </c>
      <c r="O54" s="128">
        <v>11</v>
      </c>
      <c r="P54" s="128">
        <v>12</v>
      </c>
      <c r="Q54" s="128">
        <v>13</v>
      </c>
      <c r="R54" s="128">
        <v>14</v>
      </c>
      <c r="S54" s="128">
        <v>15</v>
      </c>
      <c r="T54" s="128">
        <v>16</v>
      </c>
      <c r="U54" s="128">
        <v>17</v>
      </c>
      <c r="V54" s="128">
        <v>18</v>
      </c>
      <c r="W54" s="128">
        <v>19</v>
      </c>
      <c r="X54" s="128">
        <v>20</v>
      </c>
      <c r="Y54" s="128">
        <v>21</v>
      </c>
      <c r="Z54" s="128">
        <v>22</v>
      </c>
      <c r="AA54" s="128">
        <v>23</v>
      </c>
      <c r="AB54" s="128">
        <v>24</v>
      </c>
      <c r="AC54" s="128">
        <v>25</v>
      </c>
      <c r="AD54" s="128">
        <v>26</v>
      </c>
      <c r="AE54" s="128">
        <v>27</v>
      </c>
      <c r="AF54" s="128">
        <v>28</v>
      </c>
      <c r="AG54" s="128">
        <v>29</v>
      </c>
      <c r="AH54" s="128">
        <v>30</v>
      </c>
      <c r="AI54" s="128">
        <v>31</v>
      </c>
      <c r="AJ54" s="128">
        <v>32</v>
      </c>
      <c r="AK54" s="128">
        <v>33</v>
      </c>
      <c r="AL54" s="128">
        <v>34</v>
      </c>
      <c r="AM54" s="128">
        <v>35</v>
      </c>
      <c r="AN54" s="128">
        <v>36</v>
      </c>
      <c r="AO54" s="128">
        <v>37</v>
      </c>
      <c r="AP54" s="128">
        <v>38</v>
      </c>
      <c r="AQ54" s="128">
        <v>39</v>
      </c>
      <c r="AR54" s="128">
        <v>40</v>
      </c>
      <c r="AS54" s="128">
        <v>41</v>
      </c>
      <c r="AT54" s="128">
        <v>42</v>
      </c>
      <c r="AU54" s="128">
        <v>43</v>
      </c>
      <c r="AV54" s="128">
        <v>44</v>
      </c>
      <c r="AW54" s="128">
        <v>45</v>
      </c>
      <c r="AX54" s="128">
        <v>46</v>
      </c>
      <c r="AY54" s="128">
        <v>47</v>
      </c>
      <c r="AZ54" s="128">
        <v>48</v>
      </c>
      <c r="BA54" s="128">
        <v>49</v>
      </c>
      <c r="BB54" s="128">
        <v>50</v>
      </c>
      <c r="BC54" s="128">
        <v>51</v>
      </c>
      <c r="BD54" s="128">
        <v>52</v>
      </c>
      <c r="BE54" s="128">
        <v>53</v>
      </c>
      <c r="BF54" s="128">
        <v>54</v>
      </c>
      <c r="BG54" s="128">
        <v>55</v>
      </c>
      <c r="BH54" s="128">
        <v>56</v>
      </c>
      <c r="BI54" s="128">
        <v>57</v>
      </c>
      <c r="BJ54" s="128">
        <v>58</v>
      </c>
      <c r="BK54" s="128">
        <v>59</v>
      </c>
      <c r="BL54" s="128">
        <v>60</v>
      </c>
      <c r="BM54" s="128">
        <v>61</v>
      </c>
      <c r="BN54" s="128">
        <v>62</v>
      </c>
      <c r="BO54" s="128">
        <v>63</v>
      </c>
      <c r="BP54" s="128">
        <v>64</v>
      </c>
      <c r="BQ54" s="128">
        <v>65</v>
      </c>
      <c r="BR54" s="128">
        <v>66</v>
      </c>
      <c r="BS54" s="128">
        <v>67</v>
      </c>
      <c r="BT54" s="128">
        <v>68</v>
      </c>
      <c r="BU54" s="128">
        <v>69</v>
      </c>
      <c r="BV54" s="128">
        <v>70</v>
      </c>
      <c r="BW54" s="128">
        <v>71</v>
      </c>
      <c r="BX54" s="128">
        <v>72</v>
      </c>
      <c r="BY54" s="128">
        <v>73</v>
      </c>
      <c r="BZ54" s="128">
        <v>74</v>
      </c>
      <c r="CA54" s="128">
        <v>75</v>
      </c>
      <c r="CB54" s="128">
        <v>76</v>
      </c>
      <c r="CC54" s="128">
        <v>77</v>
      </c>
      <c r="CD54" s="128">
        <v>78</v>
      </c>
      <c r="CE54" s="128">
        <v>79</v>
      </c>
      <c r="CF54" s="128">
        <v>80</v>
      </c>
      <c r="CG54" s="128">
        <v>81</v>
      </c>
      <c r="CH54" s="128">
        <v>82</v>
      </c>
      <c r="CI54" s="128">
        <v>83</v>
      </c>
      <c r="CJ54" s="128">
        <v>84</v>
      </c>
      <c r="CK54" s="128">
        <v>85</v>
      </c>
      <c r="CL54" s="128">
        <v>86</v>
      </c>
      <c r="CM54" s="128">
        <v>87</v>
      </c>
      <c r="CN54" s="128">
        <v>88</v>
      </c>
      <c r="CO54" s="128">
        <v>89</v>
      </c>
      <c r="CP54" s="128">
        <v>90</v>
      </c>
      <c r="CQ54" s="128">
        <v>91</v>
      </c>
      <c r="CR54" s="128">
        <v>92</v>
      </c>
      <c r="CS54" s="128">
        <v>93</v>
      </c>
      <c r="CT54" s="128">
        <v>94</v>
      </c>
      <c r="CU54" s="128">
        <v>95</v>
      </c>
      <c r="CV54" s="128">
        <v>96</v>
      </c>
      <c r="CW54" s="128">
        <v>97</v>
      </c>
      <c r="CX54" s="128">
        <v>98</v>
      </c>
      <c r="CY54" s="128">
        <v>99</v>
      </c>
      <c r="CZ54" s="129">
        <v>100</v>
      </c>
    </row>
    <row r="55" spans="2:104" x14ac:dyDescent="0.2">
      <c r="B55" s="150">
        <v>2</v>
      </c>
      <c r="C55" s="131" t="s">
        <v>65</v>
      </c>
      <c r="D55" s="132">
        <v>100000000</v>
      </c>
      <c r="E55" s="132">
        <v>750000</v>
      </c>
      <c r="F55" s="132">
        <v>750000</v>
      </c>
      <c r="G55" s="132">
        <v>750000</v>
      </c>
      <c r="H55" s="132">
        <v>750000</v>
      </c>
      <c r="I55" s="132">
        <v>750000</v>
      </c>
      <c r="J55" s="132">
        <v>750000</v>
      </c>
      <c r="K55" s="132">
        <v>750000</v>
      </c>
      <c r="L55" s="132">
        <v>750000</v>
      </c>
      <c r="M55" s="132">
        <v>750000</v>
      </c>
      <c r="N55" s="132">
        <v>750000</v>
      </c>
      <c r="O55" s="132">
        <v>750000</v>
      </c>
      <c r="P55" s="132">
        <v>750000</v>
      </c>
      <c r="Q55" s="132">
        <v>750000</v>
      </c>
      <c r="R55" s="132">
        <v>750000</v>
      </c>
      <c r="S55" s="132">
        <v>750000</v>
      </c>
      <c r="T55" s="132">
        <v>750000</v>
      </c>
      <c r="U55" s="132">
        <v>750000</v>
      </c>
      <c r="V55" s="132">
        <v>750000</v>
      </c>
      <c r="W55" s="132">
        <v>750000</v>
      </c>
      <c r="X55" s="132">
        <v>750000</v>
      </c>
      <c r="Y55" s="132">
        <v>750000</v>
      </c>
      <c r="Z55" s="132">
        <v>750000</v>
      </c>
      <c r="AA55" s="132">
        <v>750000</v>
      </c>
      <c r="AB55" s="132">
        <v>750000</v>
      </c>
      <c r="AC55" s="132">
        <v>750000</v>
      </c>
      <c r="AD55" s="132">
        <v>750000</v>
      </c>
      <c r="AE55" s="132">
        <v>750000</v>
      </c>
      <c r="AF55" s="132">
        <v>750000</v>
      </c>
      <c r="AG55" s="132">
        <v>750000</v>
      </c>
      <c r="AH55" s="132">
        <v>750000</v>
      </c>
      <c r="AI55" s="132">
        <v>750000</v>
      </c>
      <c r="AJ55" s="132">
        <v>750000</v>
      </c>
      <c r="AK55" s="132">
        <v>750000</v>
      </c>
      <c r="AL55" s="132">
        <v>750000</v>
      </c>
      <c r="AM55" s="132">
        <v>750000</v>
      </c>
      <c r="AN55" s="132">
        <v>750000</v>
      </c>
      <c r="AO55" s="132">
        <v>750000</v>
      </c>
      <c r="AP55" s="132">
        <v>750000</v>
      </c>
      <c r="AQ55" s="132">
        <v>750000</v>
      </c>
      <c r="AR55" s="132">
        <v>750000</v>
      </c>
      <c r="AS55" s="132">
        <v>750000</v>
      </c>
      <c r="AT55" s="132">
        <v>750000</v>
      </c>
      <c r="AU55" s="132">
        <v>750000</v>
      </c>
      <c r="AV55" s="132">
        <v>750000</v>
      </c>
      <c r="AW55" s="132">
        <v>750000</v>
      </c>
      <c r="AX55" s="132">
        <v>750000</v>
      </c>
      <c r="AY55" s="132">
        <v>750000</v>
      </c>
      <c r="AZ55" s="132">
        <v>750000</v>
      </c>
      <c r="BA55" s="132">
        <v>750000</v>
      </c>
      <c r="BB55" s="132">
        <v>750000</v>
      </c>
      <c r="BC55" s="132">
        <v>750000</v>
      </c>
      <c r="BD55" s="132">
        <v>750000</v>
      </c>
      <c r="BE55" s="132">
        <v>750000</v>
      </c>
      <c r="BF55" s="132">
        <v>750000</v>
      </c>
      <c r="BG55" s="132">
        <v>750000</v>
      </c>
      <c r="BH55" s="132">
        <v>750000</v>
      </c>
      <c r="BI55" s="132">
        <v>750000</v>
      </c>
      <c r="BJ55" s="132">
        <v>750000</v>
      </c>
      <c r="BK55" s="132">
        <v>750000</v>
      </c>
      <c r="BL55" s="132">
        <v>750000</v>
      </c>
      <c r="BM55" s="132">
        <v>750000</v>
      </c>
      <c r="BN55" s="132">
        <v>750000</v>
      </c>
      <c r="BO55" s="132">
        <v>750000</v>
      </c>
      <c r="BP55" s="132">
        <v>750000</v>
      </c>
      <c r="BQ55" s="132">
        <v>750000</v>
      </c>
      <c r="BR55" s="132">
        <v>750000</v>
      </c>
      <c r="BS55" s="132">
        <v>750000</v>
      </c>
      <c r="BT55" s="132">
        <v>750000</v>
      </c>
      <c r="BU55" s="132">
        <v>750000</v>
      </c>
      <c r="BV55" s="132">
        <v>750000</v>
      </c>
      <c r="BW55" s="132">
        <v>750000</v>
      </c>
      <c r="BX55" s="132">
        <v>750000</v>
      </c>
      <c r="BY55" s="132">
        <v>750000</v>
      </c>
      <c r="BZ55" s="132">
        <v>750000</v>
      </c>
      <c r="CA55" s="132">
        <v>750000</v>
      </c>
      <c r="CB55" s="132">
        <v>750000</v>
      </c>
      <c r="CC55" s="132">
        <v>750000</v>
      </c>
      <c r="CD55" s="132">
        <v>750000</v>
      </c>
      <c r="CE55" s="132">
        <v>750000</v>
      </c>
      <c r="CF55" s="132">
        <v>750000</v>
      </c>
      <c r="CG55" s="132">
        <v>750000</v>
      </c>
      <c r="CH55" s="132">
        <v>750000</v>
      </c>
      <c r="CI55" s="132">
        <v>750000</v>
      </c>
      <c r="CJ55" s="132">
        <v>750000</v>
      </c>
      <c r="CK55" s="132">
        <v>750000</v>
      </c>
      <c r="CL55" s="132">
        <v>750000</v>
      </c>
      <c r="CM55" s="132">
        <v>750000</v>
      </c>
      <c r="CN55" s="132">
        <v>750000</v>
      </c>
      <c r="CO55" s="132">
        <v>750000</v>
      </c>
      <c r="CP55" s="132">
        <v>750000</v>
      </c>
      <c r="CQ55" s="132">
        <v>750000</v>
      </c>
      <c r="CR55" s="132">
        <v>750000</v>
      </c>
      <c r="CS55" s="132">
        <v>750000</v>
      </c>
      <c r="CT55" s="132">
        <v>750000</v>
      </c>
      <c r="CU55" s="132">
        <v>750000</v>
      </c>
      <c r="CV55" s="132">
        <v>750000</v>
      </c>
      <c r="CW55" s="132">
        <v>750000</v>
      </c>
      <c r="CX55" s="132">
        <v>750000</v>
      </c>
      <c r="CY55" s="132">
        <v>750000</v>
      </c>
      <c r="CZ55" s="133">
        <v>750000</v>
      </c>
    </row>
    <row r="56" spans="2:104" ht="16" thickBot="1" x14ac:dyDescent="0.25">
      <c r="B56" s="134"/>
      <c r="C56" s="135" t="s">
        <v>66</v>
      </c>
      <c r="D56" s="136">
        <f>D55</f>
        <v>100000000</v>
      </c>
      <c r="E56" s="136">
        <f>E55/POWER((1+GeneralInformation!$D$22),E54)</f>
        <v>735294.1176470588</v>
      </c>
      <c r="F56" s="136">
        <f>F55/POWER((1+GeneralInformation!$D$22),F54)</f>
        <v>720876.5859284891</v>
      </c>
      <c r="G56" s="136">
        <f>G55/POWER((1+GeneralInformation!$D$22),G54)</f>
        <v>706741.75091028342</v>
      </c>
      <c r="H56" s="136">
        <f>H55/POWER((1+GeneralInformation!$D$22),H54)</f>
        <v>692884.0695198857</v>
      </c>
      <c r="I56" s="136">
        <f>I55/POWER((1+GeneralInformation!$D$22),I54)</f>
        <v>679298.10737243691</v>
      </c>
      <c r="J56" s="136">
        <f>J55/POWER((1+GeneralInformation!$D$22),J54)</f>
        <v>665978.53663964395</v>
      </c>
      <c r="K56" s="136">
        <f>K55/POWER((1+GeneralInformation!$D$22),K54)</f>
        <v>652920.1339604354</v>
      </c>
      <c r="L56" s="136">
        <f>L55/POWER((1+GeneralInformation!$D$22),L54)</f>
        <v>640117.77839258371</v>
      </c>
      <c r="M56" s="136">
        <f>M55/POWER((1+GeneralInformation!$D$22),M54)</f>
        <v>627566.44940449379</v>
      </c>
      <c r="N56" s="136">
        <f>N55/POWER((1+GeneralInformation!$D$22),N54)</f>
        <v>615261.22490636643</v>
      </c>
      <c r="O56" s="136">
        <f>O55/POWER((1+GeneralInformation!$D$22),O54)</f>
        <v>603197.27931996726</v>
      </c>
      <c r="P56" s="136">
        <f>P55/POWER((1+GeneralInformation!$D$22),P54)</f>
        <v>591369.8816862423</v>
      </c>
      <c r="Q56" s="136">
        <f>Q55/POWER((1+GeneralInformation!$D$22),Q54)</f>
        <v>579774.39381004148</v>
      </c>
      <c r="R56" s="136">
        <f>R55/POWER((1+GeneralInformation!$D$22),R54)</f>
        <v>568406.26844121714</v>
      </c>
      <c r="S56" s="136">
        <f>S55/POWER((1+GeneralInformation!$D$22),S54)</f>
        <v>557261.04749138944</v>
      </c>
      <c r="T56" s="136">
        <f>T55/POWER((1+GeneralInformation!$D$22),T54)</f>
        <v>546334.36028567585</v>
      </c>
      <c r="U56" s="136">
        <f>U55/POWER((1+GeneralInformation!$D$22),U54)</f>
        <v>535621.92184870178</v>
      </c>
      <c r="V56" s="136">
        <f>V55/POWER((1+GeneralInformation!$D$22),V54)</f>
        <v>525119.5312242175</v>
      </c>
      <c r="W56" s="136">
        <f>W55/POWER((1+GeneralInformation!$D$22),W54)</f>
        <v>514823.06982766424</v>
      </c>
      <c r="X56" s="136">
        <f>X55/POWER((1+GeneralInformation!$D$22),X54)</f>
        <v>504728.4998310433</v>
      </c>
      <c r="Y56" s="136">
        <f>Y55/POWER((1+GeneralInformation!$D$22),Y54)</f>
        <v>494831.86257945426</v>
      </c>
      <c r="Z56" s="136">
        <f>Z55/POWER((1+GeneralInformation!$D$22),Z54)</f>
        <v>485129.27703868062</v>
      </c>
      <c r="AA56" s="136">
        <f>AA55/POWER((1+GeneralInformation!$D$22),AA54)</f>
        <v>475616.93827321636</v>
      </c>
      <c r="AB56" s="136">
        <f>AB55/POWER((1+GeneralInformation!$D$22),AB54)</f>
        <v>466291.11595413368</v>
      </c>
      <c r="AC56" s="136">
        <f>AC55/POWER((1+GeneralInformation!$D$22),AC54)</f>
        <v>457148.1528962095</v>
      </c>
      <c r="AD56" s="136">
        <f>AD55/POWER((1+GeneralInformation!$D$22),AD54)</f>
        <v>448184.46362373471</v>
      </c>
      <c r="AE56" s="136">
        <f>AE55/POWER((1+GeneralInformation!$D$22),AE54)</f>
        <v>439396.53296444588</v>
      </c>
      <c r="AF56" s="136">
        <f>AF55/POWER((1+GeneralInformation!$D$22),AF54)</f>
        <v>430780.9146710253</v>
      </c>
      <c r="AG56" s="136">
        <f>AG55/POWER((1+GeneralInformation!$D$22),AG54)</f>
        <v>422334.2300696327</v>
      </c>
      <c r="AH56" s="136">
        <f>AH55/POWER((1+GeneralInformation!$D$22),AH54)</f>
        <v>414053.16673493403</v>
      </c>
      <c r="AI56" s="136">
        <f>AI55/POWER((1+GeneralInformation!$D$22),AI54)</f>
        <v>405934.47719111189</v>
      </c>
      <c r="AJ56" s="136">
        <f>AJ55/POWER((1+GeneralInformation!$D$22),AJ54)</f>
        <v>397974.97763834486</v>
      </c>
      <c r="AK56" s="136">
        <f>AK55/POWER((1+GeneralInformation!$D$22),AK54)</f>
        <v>390171.54670425964</v>
      </c>
      <c r="AL56" s="136">
        <f>AL55/POWER((1+GeneralInformation!$D$22),AL54)</f>
        <v>382521.12421986245</v>
      </c>
      <c r="AM56" s="136">
        <f>AM55/POWER((1+GeneralInformation!$D$22),AM54)</f>
        <v>375020.71001947299</v>
      </c>
      <c r="AN56" s="136">
        <f>AN55/POWER((1+GeneralInformation!$D$22),AN54)</f>
        <v>367667.36276418925</v>
      </c>
      <c r="AO56" s="136">
        <f>AO55/POWER((1+GeneralInformation!$D$22),AO54)</f>
        <v>360458.19878842076</v>
      </c>
      <c r="AP56" s="136">
        <f>AP55/POWER((1+GeneralInformation!$D$22),AP54)</f>
        <v>353390.39096903993</v>
      </c>
      <c r="AQ56" s="136">
        <f>AQ55/POWER((1+GeneralInformation!$D$22),AQ54)</f>
        <v>346461.16761670593</v>
      </c>
      <c r="AR56" s="136">
        <f>AR55/POWER((1+GeneralInformation!$D$22),AR54)</f>
        <v>339667.81138892734</v>
      </c>
      <c r="AS56" s="136">
        <f>AS55/POWER((1+GeneralInformation!$D$22),AS54)</f>
        <v>333007.65822443855</v>
      </c>
      <c r="AT56" s="136">
        <f>AT55/POWER((1+GeneralInformation!$D$22),AT54)</f>
        <v>326478.09629846917</v>
      </c>
      <c r="AU56" s="136">
        <f>AU55/POWER((1+GeneralInformation!$D$22),AU54)</f>
        <v>320076.56499849923</v>
      </c>
      <c r="AV56" s="136">
        <f>AV55/POWER((1+GeneralInformation!$D$22),AV54)</f>
        <v>313800.55392009724</v>
      </c>
      <c r="AW56" s="136">
        <f>AW55/POWER((1+GeneralInformation!$D$22),AW54)</f>
        <v>307647.6018824483</v>
      </c>
      <c r="AX56" s="136">
        <f>AX55/POWER((1+GeneralInformation!$D$22),AX54)</f>
        <v>301615.29596318456</v>
      </c>
      <c r="AY56" s="136">
        <f>AY55/POWER((1+GeneralInformation!$D$22),AY54)</f>
        <v>295701.27055214182</v>
      </c>
      <c r="AZ56" s="136">
        <f>AZ55/POWER((1+GeneralInformation!$D$22),AZ54)</f>
        <v>289903.20642366842</v>
      </c>
      <c r="BA56" s="136">
        <f>BA55/POWER((1+GeneralInformation!$D$22),BA54)</f>
        <v>284218.82982712588</v>
      </c>
      <c r="BB56" s="136">
        <f>BB55/POWER((1+GeneralInformation!$D$22),BB54)</f>
        <v>278645.91159522143</v>
      </c>
      <c r="BC56" s="136">
        <f>BC55/POWER((1+GeneralInformation!$D$22),BC54)</f>
        <v>273182.26626982499</v>
      </c>
      <c r="BD56" s="136">
        <f>BD55/POWER((1+GeneralInformation!$D$22),BD54)</f>
        <v>267825.75124492642</v>
      </c>
      <c r="BE56" s="136">
        <f>BE55/POWER((1+GeneralInformation!$D$22),BE54)</f>
        <v>262574.26592639851</v>
      </c>
      <c r="BF56" s="136">
        <f>BF55/POWER((1+GeneralInformation!$D$22),BF54)</f>
        <v>257425.75090823378</v>
      </c>
      <c r="BG56" s="136">
        <f>BG55/POWER((1+GeneralInformation!$D$22),BG54)</f>
        <v>252378.18716493514</v>
      </c>
      <c r="BH56" s="136">
        <f>BH55/POWER((1+GeneralInformation!$D$22),BH54)</f>
        <v>247429.59525974031</v>
      </c>
      <c r="BI56" s="136">
        <f>BI55/POWER((1+GeneralInformation!$D$22),BI54)</f>
        <v>242578.03456837285</v>
      </c>
      <c r="BJ56" s="136">
        <f>BJ55/POWER((1+GeneralInformation!$D$22),BJ54)</f>
        <v>237821.60251801257</v>
      </c>
      <c r="BK56" s="136">
        <f>BK55/POWER((1+GeneralInformation!$D$22),BK54)</f>
        <v>233158.43384118885</v>
      </c>
      <c r="BL56" s="136">
        <f>BL55/POWER((1+GeneralInformation!$D$22),BL54)</f>
        <v>228586.69984430273</v>
      </c>
      <c r="BM56" s="136">
        <f>BM55/POWER((1+GeneralInformation!$D$22),BM54)</f>
        <v>224104.60769049291</v>
      </c>
      <c r="BN56" s="136">
        <f>BN55/POWER((1+GeneralInformation!$D$22),BN54)</f>
        <v>219710.39969656165</v>
      </c>
      <c r="BO56" s="136">
        <f>BO55/POWER((1+GeneralInformation!$D$22),BO54)</f>
        <v>215402.35264368795</v>
      </c>
      <c r="BP56" s="136">
        <f>BP55/POWER((1+GeneralInformation!$D$22),BP54)</f>
        <v>211178.77710165482</v>
      </c>
      <c r="BQ56" s="136">
        <f>BQ55/POWER((1+GeneralInformation!$D$22),BQ54)</f>
        <v>207038.01676632825</v>
      </c>
      <c r="BR56" s="136">
        <f>BR55/POWER((1+GeneralInformation!$D$22),BR54)</f>
        <v>202978.44781012574</v>
      </c>
      <c r="BS56" s="136">
        <f>BS55/POWER((1+GeneralInformation!$D$22),BS54)</f>
        <v>198998.47824522131</v>
      </c>
      <c r="BT56" s="136">
        <f>BT55/POWER((1+GeneralInformation!$D$22),BT54)</f>
        <v>195096.54729923658</v>
      </c>
      <c r="BU56" s="136">
        <f>BU55/POWER((1+GeneralInformation!$D$22),BU54)</f>
        <v>191271.12480317312</v>
      </c>
      <c r="BV56" s="136">
        <f>BV55/POWER((1+GeneralInformation!$D$22),BV54)</f>
        <v>187520.71059134617</v>
      </c>
      <c r="BW56" s="136">
        <f>BW55/POWER((1+GeneralInformation!$D$22),BW54)</f>
        <v>183843.8339130845</v>
      </c>
      <c r="BX56" s="136">
        <f>BX55/POWER((1+GeneralInformation!$D$22),BX54)</f>
        <v>180239.05285596519</v>
      </c>
      <c r="BY56" s="136">
        <f>BY55/POWER((1+GeneralInformation!$D$22),BY54)</f>
        <v>176704.95378035805</v>
      </c>
      <c r="BZ56" s="136">
        <f>BZ55/POWER((1+GeneralInformation!$D$22),BZ54)</f>
        <v>173240.1507650569</v>
      </c>
      <c r="CA56" s="136">
        <f>CA55/POWER((1+GeneralInformation!$D$22),CA54)</f>
        <v>169843.28506378131</v>
      </c>
      <c r="CB56" s="136">
        <f>CB55/POWER((1+GeneralInformation!$D$22),CB54)</f>
        <v>166513.02457233457</v>
      </c>
      <c r="CC56" s="136">
        <f>CC55/POWER((1+GeneralInformation!$D$22),CC54)</f>
        <v>163248.06330621036</v>
      </c>
      <c r="CD56" s="136">
        <f>CD55/POWER((1+GeneralInformation!$D$22),CD54)</f>
        <v>160047.12088844154</v>
      </c>
      <c r="CE56" s="136">
        <f>CE55/POWER((1+GeneralInformation!$D$22),CE54)</f>
        <v>156908.94204749176</v>
      </c>
      <c r="CF56" s="136">
        <f>CF55/POWER((1+GeneralInformation!$D$22),CF54)</f>
        <v>153832.29612499187</v>
      </c>
      <c r="CG56" s="136">
        <f>CG55/POWER((1+GeneralInformation!$D$22),CG54)</f>
        <v>150815.97659312931</v>
      </c>
      <c r="CH56" s="136">
        <f>CH55/POWER((1+GeneralInformation!$D$22),CH54)</f>
        <v>147858.80058149932</v>
      </c>
      <c r="CI56" s="136">
        <f>CI55/POWER((1+GeneralInformation!$D$22),CI54)</f>
        <v>144959.60841323464</v>
      </c>
      <c r="CJ56" s="136">
        <f>CJ55/POWER((1+GeneralInformation!$D$22),CJ54)</f>
        <v>142117.26315023002</v>
      </c>
      <c r="CK56" s="136">
        <f>CK55/POWER((1+GeneralInformation!$D$22),CK54)</f>
        <v>139330.65014728432</v>
      </c>
      <c r="CL56" s="136">
        <f>CL55/POWER((1+GeneralInformation!$D$22),CL54)</f>
        <v>136598.67661498464</v>
      </c>
      <c r="CM56" s="136">
        <f>CM55/POWER((1+GeneralInformation!$D$22),CM54)</f>
        <v>133920.27119116145</v>
      </c>
      <c r="CN56" s="136">
        <f>CN55/POWER((1+GeneralInformation!$D$22),CN54)</f>
        <v>131294.38352074652</v>
      </c>
      <c r="CO56" s="136">
        <f>CO55/POWER((1+GeneralInformation!$D$22),CO54)</f>
        <v>128719.98384386911</v>
      </c>
      <c r="CP56" s="136">
        <f>CP55/POWER((1+GeneralInformation!$D$22),CP54)</f>
        <v>126196.06259202852</v>
      </c>
      <c r="CQ56" s="136">
        <f>CQ55/POWER((1+GeneralInformation!$D$22),CQ54)</f>
        <v>123721.62999218485</v>
      </c>
      <c r="CR56" s="136">
        <f>CR55/POWER((1+GeneralInformation!$D$22),CR54)</f>
        <v>121295.71567861257</v>
      </c>
      <c r="CS56" s="136">
        <f>CS55/POWER((1+GeneralInformation!$D$22),CS54)</f>
        <v>118917.36831236529</v>
      </c>
      <c r="CT56" s="136">
        <f>CT55/POWER((1+GeneralInformation!$D$22),CT54)</f>
        <v>116585.65520820125</v>
      </c>
      <c r="CU56" s="136">
        <f>CU55/POWER((1+GeneralInformation!$D$22),CU54)</f>
        <v>114299.66196882479</v>
      </c>
      <c r="CV56" s="136">
        <f>CV55/POWER((1+GeneralInformation!$D$22),CV54)</f>
        <v>112058.49212629879</v>
      </c>
      <c r="CW56" s="136">
        <f>CW55/POWER((1+GeneralInformation!$D$22),CW54)</f>
        <v>109861.266790489</v>
      </c>
      <c r="CX56" s="136">
        <f>CX55/POWER((1+GeneralInformation!$D$22),CX54)</f>
        <v>107707.12430440099</v>
      </c>
      <c r="CY56" s="136">
        <f>CY55/POWER((1+GeneralInformation!$D$22),CY54)</f>
        <v>105595.21990627548</v>
      </c>
      <c r="CZ56" s="137">
        <f>CZ55/POWER((1+GeneralInformation!$D$22),CZ54)</f>
        <v>103524.72539830931</v>
      </c>
    </row>
    <row r="57" spans="2:104" ht="18" thickTop="1" thickBot="1" x14ac:dyDescent="0.25">
      <c r="B57" s="138"/>
      <c r="C57" s="139" t="s">
        <v>67</v>
      </c>
      <c r="D57" s="140">
        <f>SUM(D56:CZ56)</f>
        <v>132323763.73008454</v>
      </c>
      <c r="E57" s="141"/>
      <c r="F57" s="141"/>
      <c r="G57" s="141"/>
      <c r="H57" s="141"/>
      <c r="I57" s="141"/>
      <c r="J57" s="141"/>
      <c r="K57" s="141"/>
      <c r="L57" s="141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  <c r="AR57" s="141"/>
      <c r="AS57" s="141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41"/>
      <c r="BG57" s="141"/>
      <c r="BH57" s="141"/>
      <c r="BI57" s="141"/>
      <c r="BJ57" s="141"/>
      <c r="BK57" s="141"/>
      <c r="BL57" s="141"/>
      <c r="BM57" s="141"/>
      <c r="BN57" s="141"/>
      <c r="BO57" s="141"/>
      <c r="BP57" s="141"/>
      <c r="BQ57" s="141"/>
      <c r="BR57" s="141"/>
      <c r="BS57" s="141"/>
      <c r="BT57" s="141"/>
      <c r="BU57" s="141"/>
      <c r="BV57" s="141"/>
      <c r="BW57" s="141"/>
      <c r="BX57" s="141"/>
      <c r="BY57" s="141"/>
      <c r="BZ57" s="141"/>
      <c r="CA57" s="141"/>
      <c r="CB57" s="141"/>
      <c r="CC57" s="141"/>
      <c r="CD57" s="141"/>
      <c r="CE57" s="141"/>
      <c r="CF57" s="141"/>
      <c r="CG57" s="141"/>
      <c r="CH57" s="141"/>
      <c r="CI57" s="141"/>
      <c r="CJ57" s="141"/>
      <c r="CK57" s="141"/>
      <c r="CL57" s="141"/>
      <c r="CM57" s="141"/>
      <c r="CN57" s="141"/>
      <c r="CO57" s="141"/>
      <c r="CP57" s="141"/>
      <c r="CQ57" s="141"/>
      <c r="CR57" s="141"/>
      <c r="CS57" s="141"/>
      <c r="CT57" s="141"/>
      <c r="CU57" s="141"/>
      <c r="CV57" s="141"/>
      <c r="CW57" s="141"/>
      <c r="CX57" s="141"/>
      <c r="CY57" s="141"/>
      <c r="CZ57" s="142"/>
    </row>
    <row r="58" spans="2:104" ht="16" thickBot="1" x14ac:dyDescent="0.25"/>
    <row r="59" spans="2:104" x14ac:dyDescent="0.2">
      <c r="B59" s="126" t="s">
        <v>36</v>
      </c>
      <c r="C59" s="127" t="s">
        <v>50</v>
      </c>
      <c r="D59" s="128">
        <v>0</v>
      </c>
      <c r="E59" s="128">
        <v>1</v>
      </c>
      <c r="F59" s="128">
        <v>2</v>
      </c>
      <c r="G59" s="128">
        <v>3</v>
      </c>
      <c r="H59" s="128">
        <v>4</v>
      </c>
      <c r="I59" s="128">
        <v>5</v>
      </c>
      <c r="J59" s="128">
        <v>6</v>
      </c>
      <c r="K59" s="128">
        <v>7</v>
      </c>
      <c r="L59" s="128">
        <v>8</v>
      </c>
      <c r="M59" s="128">
        <v>9</v>
      </c>
      <c r="N59" s="128">
        <v>10</v>
      </c>
      <c r="O59" s="128">
        <v>11</v>
      </c>
      <c r="P59" s="128">
        <v>12</v>
      </c>
      <c r="Q59" s="128">
        <v>13</v>
      </c>
      <c r="R59" s="128">
        <v>14</v>
      </c>
      <c r="S59" s="128">
        <v>15</v>
      </c>
      <c r="T59" s="128">
        <v>16</v>
      </c>
      <c r="U59" s="128">
        <v>17</v>
      </c>
      <c r="V59" s="128">
        <v>18</v>
      </c>
      <c r="W59" s="128">
        <v>19</v>
      </c>
      <c r="X59" s="128">
        <v>20</v>
      </c>
      <c r="Y59" s="128">
        <v>21</v>
      </c>
      <c r="Z59" s="128">
        <v>22</v>
      </c>
      <c r="AA59" s="128">
        <v>23</v>
      </c>
      <c r="AB59" s="128">
        <v>24</v>
      </c>
      <c r="AC59" s="128">
        <v>25</v>
      </c>
      <c r="AD59" s="128">
        <v>26</v>
      </c>
      <c r="AE59" s="128">
        <v>27</v>
      </c>
      <c r="AF59" s="128">
        <v>28</v>
      </c>
      <c r="AG59" s="128">
        <v>29</v>
      </c>
      <c r="AH59" s="128">
        <v>30</v>
      </c>
      <c r="AI59" s="128">
        <v>31</v>
      </c>
      <c r="AJ59" s="128">
        <v>32</v>
      </c>
      <c r="AK59" s="128">
        <v>33</v>
      </c>
      <c r="AL59" s="128">
        <v>34</v>
      </c>
      <c r="AM59" s="128">
        <v>35</v>
      </c>
      <c r="AN59" s="128">
        <v>36</v>
      </c>
      <c r="AO59" s="128">
        <v>37</v>
      </c>
      <c r="AP59" s="128">
        <v>38</v>
      </c>
      <c r="AQ59" s="128">
        <v>39</v>
      </c>
      <c r="AR59" s="128">
        <v>40</v>
      </c>
      <c r="AS59" s="128">
        <v>41</v>
      </c>
      <c r="AT59" s="128">
        <v>42</v>
      </c>
      <c r="AU59" s="128">
        <v>43</v>
      </c>
      <c r="AV59" s="128">
        <v>44</v>
      </c>
      <c r="AW59" s="128">
        <v>45</v>
      </c>
      <c r="AX59" s="128">
        <v>46</v>
      </c>
      <c r="AY59" s="128">
        <v>47</v>
      </c>
      <c r="AZ59" s="128">
        <v>48</v>
      </c>
      <c r="BA59" s="128">
        <v>49</v>
      </c>
      <c r="BB59" s="128">
        <v>50</v>
      </c>
      <c r="BC59" s="128">
        <v>51</v>
      </c>
      <c r="BD59" s="128">
        <v>52</v>
      </c>
      <c r="BE59" s="128">
        <v>53</v>
      </c>
      <c r="BF59" s="128">
        <v>54</v>
      </c>
      <c r="BG59" s="128">
        <v>55</v>
      </c>
      <c r="BH59" s="128">
        <v>56</v>
      </c>
      <c r="BI59" s="128">
        <v>57</v>
      </c>
      <c r="BJ59" s="128">
        <v>58</v>
      </c>
      <c r="BK59" s="128">
        <v>59</v>
      </c>
      <c r="BL59" s="128">
        <v>60</v>
      </c>
      <c r="BM59" s="128">
        <v>61</v>
      </c>
      <c r="BN59" s="128">
        <v>62</v>
      </c>
      <c r="BO59" s="128">
        <v>63</v>
      </c>
      <c r="BP59" s="128">
        <v>64</v>
      </c>
      <c r="BQ59" s="128">
        <v>65</v>
      </c>
      <c r="BR59" s="128">
        <v>66</v>
      </c>
      <c r="BS59" s="128">
        <v>67</v>
      </c>
      <c r="BT59" s="128">
        <v>68</v>
      </c>
      <c r="BU59" s="128">
        <v>69</v>
      </c>
      <c r="BV59" s="128">
        <v>70</v>
      </c>
      <c r="BW59" s="128">
        <v>71</v>
      </c>
      <c r="BX59" s="128">
        <v>72</v>
      </c>
      <c r="BY59" s="128">
        <v>73</v>
      </c>
      <c r="BZ59" s="128">
        <v>74</v>
      </c>
      <c r="CA59" s="128">
        <v>75</v>
      </c>
      <c r="CB59" s="128">
        <v>76</v>
      </c>
      <c r="CC59" s="128">
        <v>77</v>
      </c>
      <c r="CD59" s="128">
        <v>78</v>
      </c>
      <c r="CE59" s="128">
        <v>79</v>
      </c>
      <c r="CF59" s="128">
        <v>80</v>
      </c>
      <c r="CG59" s="128">
        <v>81</v>
      </c>
      <c r="CH59" s="128">
        <v>82</v>
      </c>
      <c r="CI59" s="128">
        <v>83</v>
      </c>
      <c r="CJ59" s="128">
        <v>84</v>
      </c>
      <c r="CK59" s="128">
        <v>85</v>
      </c>
      <c r="CL59" s="128">
        <v>86</v>
      </c>
      <c r="CM59" s="128">
        <v>87</v>
      </c>
      <c r="CN59" s="128">
        <v>88</v>
      </c>
      <c r="CO59" s="128">
        <v>89</v>
      </c>
      <c r="CP59" s="128">
        <v>90</v>
      </c>
      <c r="CQ59" s="128">
        <v>91</v>
      </c>
      <c r="CR59" s="128">
        <v>92</v>
      </c>
      <c r="CS59" s="128">
        <v>93</v>
      </c>
      <c r="CT59" s="128">
        <v>94</v>
      </c>
      <c r="CU59" s="128">
        <v>95</v>
      </c>
      <c r="CV59" s="128">
        <v>96</v>
      </c>
      <c r="CW59" s="128">
        <v>97</v>
      </c>
      <c r="CX59" s="128">
        <v>98</v>
      </c>
      <c r="CY59" s="128">
        <v>99</v>
      </c>
      <c r="CZ59" s="129">
        <v>100</v>
      </c>
    </row>
    <row r="60" spans="2:104" x14ac:dyDescent="0.2">
      <c r="B60" s="150">
        <v>3</v>
      </c>
      <c r="C60" s="131" t="s">
        <v>65</v>
      </c>
      <c r="D60" s="132">
        <v>155000000</v>
      </c>
      <c r="E60" s="132">
        <v>1025000</v>
      </c>
      <c r="F60" s="132">
        <v>1025000</v>
      </c>
      <c r="G60" s="132">
        <v>1025000</v>
      </c>
      <c r="H60" s="132">
        <v>1025000</v>
      </c>
      <c r="I60" s="132">
        <v>1025000</v>
      </c>
      <c r="J60" s="132">
        <v>1025000</v>
      </c>
      <c r="K60" s="132">
        <v>1025000</v>
      </c>
      <c r="L60" s="132">
        <v>1025000</v>
      </c>
      <c r="M60" s="132">
        <v>1025000</v>
      </c>
      <c r="N60" s="132">
        <v>1025000</v>
      </c>
      <c r="O60" s="132">
        <v>1025000</v>
      </c>
      <c r="P60" s="132">
        <v>1025000</v>
      </c>
      <c r="Q60" s="132">
        <v>1025000</v>
      </c>
      <c r="R60" s="132">
        <v>1025000</v>
      </c>
      <c r="S60" s="132">
        <v>1025000</v>
      </c>
      <c r="T60" s="132">
        <v>1025000</v>
      </c>
      <c r="U60" s="132">
        <v>1025000</v>
      </c>
      <c r="V60" s="132">
        <v>1025000</v>
      </c>
      <c r="W60" s="132">
        <v>1025000</v>
      </c>
      <c r="X60" s="132">
        <v>1025000</v>
      </c>
      <c r="Y60" s="132">
        <v>1025000</v>
      </c>
      <c r="Z60" s="132">
        <v>1025000</v>
      </c>
      <c r="AA60" s="132">
        <v>1025000</v>
      </c>
      <c r="AB60" s="132">
        <v>1025000</v>
      </c>
      <c r="AC60" s="132">
        <v>1025000</v>
      </c>
      <c r="AD60" s="132">
        <v>1025000</v>
      </c>
      <c r="AE60" s="132">
        <v>1025000</v>
      </c>
      <c r="AF60" s="132">
        <v>1025000</v>
      </c>
      <c r="AG60" s="132">
        <v>1025000</v>
      </c>
      <c r="AH60" s="132">
        <v>1025000</v>
      </c>
      <c r="AI60" s="132">
        <v>1025000</v>
      </c>
      <c r="AJ60" s="132">
        <v>1025000</v>
      </c>
      <c r="AK60" s="132">
        <v>1025000</v>
      </c>
      <c r="AL60" s="132">
        <v>1025000</v>
      </c>
      <c r="AM60" s="132">
        <v>1025000</v>
      </c>
      <c r="AN60" s="132">
        <v>1025000</v>
      </c>
      <c r="AO60" s="132">
        <v>1025000</v>
      </c>
      <c r="AP60" s="132">
        <v>1025000</v>
      </c>
      <c r="AQ60" s="132">
        <v>1025000</v>
      </c>
      <c r="AR60" s="132">
        <v>1025000</v>
      </c>
      <c r="AS60" s="132">
        <v>1025000</v>
      </c>
      <c r="AT60" s="132">
        <v>1025000</v>
      </c>
      <c r="AU60" s="132">
        <v>1025000</v>
      </c>
      <c r="AV60" s="132">
        <v>1025000</v>
      </c>
      <c r="AW60" s="132">
        <v>1025000</v>
      </c>
      <c r="AX60" s="132">
        <v>1025000</v>
      </c>
      <c r="AY60" s="132">
        <v>1025000</v>
      </c>
      <c r="AZ60" s="132">
        <v>1025000</v>
      </c>
      <c r="BA60" s="132">
        <v>1025000</v>
      </c>
      <c r="BB60" s="132">
        <v>1025000</v>
      </c>
      <c r="BC60" s="132">
        <v>1025000</v>
      </c>
      <c r="BD60" s="132">
        <v>1025000</v>
      </c>
      <c r="BE60" s="132">
        <v>1025000</v>
      </c>
      <c r="BF60" s="132">
        <v>1025000</v>
      </c>
      <c r="BG60" s="132">
        <v>1025000</v>
      </c>
      <c r="BH60" s="132">
        <v>1025000</v>
      </c>
      <c r="BI60" s="132">
        <v>1025000</v>
      </c>
      <c r="BJ60" s="132">
        <v>1025000</v>
      </c>
      <c r="BK60" s="132">
        <v>1025000</v>
      </c>
      <c r="BL60" s="132">
        <v>1025000</v>
      </c>
      <c r="BM60" s="132">
        <v>1025000</v>
      </c>
      <c r="BN60" s="132">
        <v>1025000</v>
      </c>
      <c r="BO60" s="132">
        <v>1025000</v>
      </c>
      <c r="BP60" s="132">
        <v>1025000</v>
      </c>
      <c r="BQ60" s="132">
        <v>1025000</v>
      </c>
      <c r="BR60" s="132">
        <v>1025000</v>
      </c>
      <c r="BS60" s="132">
        <v>1025000</v>
      </c>
      <c r="BT60" s="132">
        <v>1025000</v>
      </c>
      <c r="BU60" s="132">
        <v>1025000</v>
      </c>
      <c r="BV60" s="132">
        <v>1025000</v>
      </c>
      <c r="BW60" s="132">
        <v>1025000</v>
      </c>
      <c r="BX60" s="132">
        <v>1025000</v>
      </c>
      <c r="BY60" s="132">
        <v>1025000</v>
      </c>
      <c r="BZ60" s="132">
        <v>1025000</v>
      </c>
      <c r="CA60" s="132">
        <v>1025000</v>
      </c>
      <c r="CB60" s="132">
        <v>1025000</v>
      </c>
      <c r="CC60" s="132">
        <v>1025000</v>
      </c>
      <c r="CD60" s="132">
        <v>1025000</v>
      </c>
      <c r="CE60" s="132">
        <v>1025000</v>
      </c>
      <c r="CF60" s="132">
        <v>1025000</v>
      </c>
      <c r="CG60" s="132">
        <v>1025000</v>
      </c>
      <c r="CH60" s="132">
        <v>1025000</v>
      </c>
      <c r="CI60" s="132">
        <v>1025000</v>
      </c>
      <c r="CJ60" s="132">
        <v>1025000</v>
      </c>
      <c r="CK60" s="132">
        <v>1025000</v>
      </c>
      <c r="CL60" s="132">
        <v>1025000</v>
      </c>
      <c r="CM60" s="132">
        <v>1025000</v>
      </c>
      <c r="CN60" s="132">
        <v>1025000</v>
      </c>
      <c r="CO60" s="132">
        <v>1025000</v>
      </c>
      <c r="CP60" s="132">
        <v>1025000</v>
      </c>
      <c r="CQ60" s="132">
        <v>1025000</v>
      </c>
      <c r="CR60" s="132">
        <v>1025000</v>
      </c>
      <c r="CS60" s="132">
        <v>1025000</v>
      </c>
      <c r="CT60" s="132">
        <v>1025000</v>
      </c>
      <c r="CU60" s="132">
        <v>1025000</v>
      </c>
      <c r="CV60" s="132">
        <v>1025000</v>
      </c>
      <c r="CW60" s="132">
        <v>1025000</v>
      </c>
      <c r="CX60" s="132">
        <v>1025000</v>
      </c>
      <c r="CY60" s="132">
        <v>1025000</v>
      </c>
      <c r="CZ60" s="133">
        <v>1025000</v>
      </c>
    </row>
    <row r="61" spans="2:104" ht="16" thickBot="1" x14ac:dyDescent="0.25">
      <c r="B61" s="134"/>
      <c r="C61" s="135" t="s">
        <v>66</v>
      </c>
      <c r="D61" s="136">
        <f>D60</f>
        <v>155000000</v>
      </c>
      <c r="E61" s="136">
        <f>E60/POWER((1+GeneralInformation!$D$22),E59)</f>
        <v>1004901.9607843137</v>
      </c>
      <c r="F61" s="136">
        <f>F60/POWER((1+GeneralInformation!$D$22),F59)</f>
        <v>985198.00076893508</v>
      </c>
      <c r="G61" s="136">
        <f>G60/POWER((1+GeneralInformation!$D$22),G59)</f>
        <v>965880.39291072066</v>
      </c>
      <c r="H61" s="136">
        <f>H60/POWER((1+GeneralInformation!$D$22),H59)</f>
        <v>946941.56167717709</v>
      </c>
      <c r="I61" s="136">
        <f>I60/POWER((1+GeneralInformation!$D$22),I59)</f>
        <v>928374.08007566375</v>
      </c>
      <c r="J61" s="136">
        <f>J60/POWER((1+GeneralInformation!$D$22),J59)</f>
        <v>910170.66674084682</v>
      </c>
      <c r="K61" s="136">
        <f>K60/POWER((1+GeneralInformation!$D$22),K59)</f>
        <v>892324.1830792618</v>
      </c>
      <c r="L61" s="136">
        <f>L60/POWER((1+GeneralInformation!$D$22),L59)</f>
        <v>874827.63046986435</v>
      </c>
      <c r="M61" s="136">
        <f>M60/POWER((1+GeneralInformation!$D$22),M59)</f>
        <v>857674.14751947485</v>
      </c>
      <c r="N61" s="136">
        <f>N60/POWER((1+GeneralInformation!$D$22),N59)</f>
        <v>840857.00737203413</v>
      </c>
      <c r="O61" s="136">
        <f>O60/POWER((1+GeneralInformation!$D$22),O59)</f>
        <v>824369.61507062195</v>
      </c>
      <c r="P61" s="136">
        <f>P60/POWER((1+GeneralInformation!$D$22),P59)</f>
        <v>808205.50497119781</v>
      </c>
      <c r="Q61" s="136">
        <f>Q60/POWER((1+GeneralInformation!$D$22),Q59)</f>
        <v>792358.33820705675</v>
      </c>
      <c r="R61" s="136">
        <f>R60/POWER((1+GeneralInformation!$D$22),R59)</f>
        <v>776821.90020299668</v>
      </c>
      <c r="S61" s="136">
        <f>S60/POWER((1+GeneralInformation!$D$22),S59)</f>
        <v>761590.09823823231</v>
      </c>
      <c r="T61" s="136">
        <f>T60/POWER((1+GeneralInformation!$D$22),T59)</f>
        <v>746656.95905709034</v>
      </c>
      <c r="U61" s="136">
        <f>U60/POWER((1+GeneralInformation!$D$22),U59)</f>
        <v>732016.62652655912</v>
      </c>
      <c r="V61" s="136">
        <f>V60/POWER((1+GeneralInformation!$D$22),V59)</f>
        <v>717663.35933976388</v>
      </c>
      <c r="W61" s="136">
        <f>W60/POWER((1+GeneralInformation!$D$22),W59)</f>
        <v>703591.52876447444</v>
      </c>
      <c r="X61" s="136">
        <f>X60/POWER((1+GeneralInformation!$D$22),X59)</f>
        <v>689795.61643575924</v>
      </c>
      <c r="Y61" s="136">
        <f>Y60/POWER((1+GeneralInformation!$D$22),Y59)</f>
        <v>676270.21219192084</v>
      </c>
      <c r="Z61" s="136">
        <f>Z60/POWER((1+GeneralInformation!$D$22),Z59)</f>
        <v>663010.01195286354</v>
      </c>
      <c r="AA61" s="136">
        <f>AA60/POWER((1+GeneralInformation!$D$22),AA59)</f>
        <v>650009.81564006233</v>
      </c>
      <c r="AB61" s="136">
        <f>AB60/POWER((1+GeneralInformation!$D$22),AB59)</f>
        <v>637264.52513731609</v>
      </c>
      <c r="AC61" s="136">
        <f>AC60/POWER((1+GeneralInformation!$D$22),AC59)</f>
        <v>624769.14229148626</v>
      </c>
      <c r="AD61" s="136">
        <f>AD60/POWER((1+GeneralInformation!$D$22),AD59)</f>
        <v>612518.76695243747</v>
      </c>
      <c r="AE61" s="136">
        <f>AE60/POWER((1+GeneralInformation!$D$22),AE59)</f>
        <v>600508.59505140944</v>
      </c>
      <c r="AF61" s="136">
        <f>AF60/POWER((1+GeneralInformation!$D$22),AF59)</f>
        <v>588733.91671706794</v>
      </c>
      <c r="AG61" s="136">
        <f>AG60/POWER((1+GeneralInformation!$D$22),AG59)</f>
        <v>577190.11442849808</v>
      </c>
      <c r="AH61" s="136">
        <f>AH60/POWER((1+GeneralInformation!$D$22),AH59)</f>
        <v>565872.66120440979</v>
      </c>
      <c r="AI61" s="136">
        <f>AI60/POWER((1+GeneralInformation!$D$22),AI59)</f>
        <v>554777.11882785289</v>
      </c>
      <c r="AJ61" s="136">
        <f>AJ60/POWER((1+GeneralInformation!$D$22),AJ59)</f>
        <v>543899.136105738</v>
      </c>
      <c r="AK61" s="136">
        <f>AK60/POWER((1+GeneralInformation!$D$22),AK59)</f>
        <v>533234.44716248824</v>
      </c>
      <c r="AL61" s="136">
        <f>AL60/POWER((1+GeneralInformation!$D$22),AL59)</f>
        <v>522778.86976714537</v>
      </c>
      <c r="AM61" s="136">
        <f>AM60/POWER((1+GeneralInformation!$D$22),AM59)</f>
        <v>512528.30369327974</v>
      </c>
      <c r="AN61" s="136">
        <f>AN60/POWER((1+GeneralInformation!$D$22),AN59)</f>
        <v>502478.72911105864</v>
      </c>
      <c r="AO61" s="136">
        <f>AO60/POWER((1+GeneralInformation!$D$22),AO59)</f>
        <v>492626.20501084172</v>
      </c>
      <c r="AP61" s="136">
        <f>AP60/POWER((1+GeneralInformation!$D$22),AP59)</f>
        <v>482966.86765768792</v>
      </c>
      <c r="AQ61" s="136">
        <f>AQ60/POWER((1+GeneralInformation!$D$22),AQ59)</f>
        <v>473496.92907616479</v>
      </c>
      <c r="AR61" s="136">
        <f>AR60/POWER((1+GeneralInformation!$D$22),AR59)</f>
        <v>464212.67556486733</v>
      </c>
      <c r="AS61" s="136">
        <f>AS60/POWER((1+GeneralInformation!$D$22),AS59)</f>
        <v>455110.46624006605</v>
      </c>
      <c r="AT61" s="136">
        <f>AT60/POWER((1+GeneralInformation!$D$22),AT59)</f>
        <v>446186.73160790792</v>
      </c>
      <c r="AU61" s="136">
        <f>AU60/POWER((1+GeneralInformation!$D$22),AU59)</f>
        <v>437437.97216461558</v>
      </c>
      <c r="AV61" s="136">
        <f>AV60/POWER((1+GeneralInformation!$D$22),AV59)</f>
        <v>428860.75702413288</v>
      </c>
      <c r="AW61" s="136">
        <f>AW60/POWER((1+GeneralInformation!$D$22),AW59)</f>
        <v>420451.72257267934</v>
      </c>
      <c r="AX61" s="136">
        <f>AX60/POWER((1+GeneralInformation!$D$22),AX59)</f>
        <v>412207.57114968554</v>
      </c>
      <c r="AY61" s="136">
        <f>AY60/POWER((1+GeneralInformation!$D$22),AY59)</f>
        <v>404125.06975459383</v>
      </c>
      <c r="AZ61" s="136">
        <f>AZ60/POWER((1+GeneralInformation!$D$22),AZ59)</f>
        <v>396201.04877901351</v>
      </c>
      <c r="BA61" s="136">
        <f>BA60/POWER((1+GeneralInformation!$D$22),BA59)</f>
        <v>388432.40076373873</v>
      </c>
      <c r="BB61" s="136">
        <f>BB60/POWER((1+GeneralInformation!$D$22),BB59)</f>
        <v>380816.07918013597</v>
      </c>
      <c r="BC61" s="136">
        <f>BC60/POWER((1+GeneralInformation!$D$22),BC59)</f>
        <v>373349.09723542747</v>
      </c>
      <c r="BD61" s="136">
        <f>BD60/POWER((1+GeneralInformation!$D$22),BD59)</f>
        <v>366028.52670139942</v>
      </c>
      <c r="BE61" s="136">
        <f>BE60/POWER((1+GeneralInformation!$D$22),BE59)</f>
        <v>358851.49676607794</v>
      </c>
      <c r="BF61" s="136">
        <f>BF60/POWER((1+GeneralInformation!$D$22),BF59)</f>
        <v>351815.19290791947</v>
      </c>
      <c r="BG61" s="136">
        <f>BG60/POWER((1+GeneralInformation!$D$22),BG59)</f>
        <v>344916.85579207801</v>
      </c>
      <c r="BH61" s="136">
        <f>BH60/POWER((1+GeneralInformation!$D$22),BH59)</f>
        <v>338153.78018831176</v>
      </c>
      <c r="BI61" s="136">
        <f>BI60/POWER((1+GeneralInformation!$D$22),BI59)</f>
        <v>331523.31391010957</v>
      </c>
      <c r="BJ61" s="136">
        <f>BJ60/POWER((1+GeneralInformation!$D$22),BJ59)</f>
        <v>325022.85677461722</v>
      </c>
      <c r="BK61" s="136">
        <f>BK60/POWER((1+GeneralInformation!$D$22),BK59)</f>
        <v>318649.8595829581</v>
      </c>
      <c r="BL61" s="136">
        <f>BL60/POWER((1+GeneralInformation!$D$22),BL59)</f>
        <v>312401.82312054705</v>
      </c>
      <c r="BM61" s="136">
        <f>BM60/POWER((1+GeneralInformation!$D$22),BM59)</f>
        <v>306276.29717700696</v>
      </c>
      <c r="BN61" s="136">
        <f>BN60/POWER((1+GeneralInformation!$D$22),BN59)</f>
        <v>300270.87958530092</v>
      </c>
      <c r="BO61" s="136">
        <f>BO60/POWER((1+GeneralInformation!$D$22),BO59)</f>
        <v>294383.21527970687</v>
      </c>
      <c r="BP61" s="136">
        <f>BP60/POWER((1+GeneralInformation!$D$22),BP59)</f>
        <v>288610.99537226156</v>
      </c>
      <c r="BQ61" s="136">
        <f>BQ60/POWER((1+GeneralInformation!$D$22),BQ59)</f>
        <v>282951.95624731528</v>
      </c>
      <c r="BR61" s="136">
        <f>BR60/POWER((1+GeneralInformation!$D$22),BR59)</f>
        <v>277403.87867383851</v>
      </c>
      <c r="BS61" s="136">
        <f>BS60/POWER((1+GeneralInformation!$D$22),BS59)</f>
        <v>271964.58693513577</v>
      </c>
      <c r="BT61" s="136">
        <f>BT60/POWER((1+GeneralInformation!$D$22),BT59)</f>
        <v>266631.9479756233</v>
      </c>
      <c r="BU61" s="136">
        <f>BU60/POWER((1+GeneralInformation!$D$22),BU59)</f>
        <v>261403.8705643366</v>
      </c>
      <c r="BV61" s="136">
        <f>BV60/POWER((1+GeneralInformation!$D$22),BV59)</f>
        <v>256278.30447483977</v>
      </c>
      <c r="BW61" s="136">
        <f>BW60/POWER((1+GeneralInformation!$D$22),BW59)</f>
        <v>251253.23968121549</v>
      </c>
      <c r="BX61" s="136">
        <f>BX60/POWER((1+GeneralInformation!$D$22),BX59)</f>
        <v>246326.70556981911</v>
      </c>
      <c r="BY61" s="136">
        <f>BY60/POWER((1+GeneralInformation!$D$22),BY59)</f>
        <v>241496.77016648932</v>
      </c>
      <c r="BZ61" s="136">
        <f>BZ60/POWER((1+GeneralInformation!$D$22),BZ59)</f>
        <v>236761.53937891108</v>
      </c>
      <c r="CA61" s="136">
        <f>CA60/POWER((1+GeneralInformation!$D$22),CA59)</f>
        <v>232119.15625383446</v>
      </c>
      <c r="CB61" s="136">
        <f>CB60/POWER((1+GeneralInformation!$D$22),CB59)</f>
        <v>227567.80024885727</v>
      </c>
      <c r="CC61" s="136">
        <f>CC60/POWER((1+GeneralInformation!$D$22),CC59)</f>
        <v>223105.68651848752</v>
      </c>
      <c r="CD61" s="136">
        <f>CD60/POWER((1+GeneralInformation!$D$22),CD59)</f>
        <v>218731.06521420344</v>
      </c>
      <c r="CE61" s="136">
        <f>CE60/POWER((1+GeneralInformation!$D$22),CE59)</f>
        <v>214442.2207982387</v>
      </c>
      <c r="CF61" s="136">
        <f>CF60/POWER((1+GeneralInformation!$D$22),CF59)</f>
        <v>210237.47137082223</v>
      </c>
      <c r="CG61" s="136">
        <f>CG60/POWER((1+GeneralInformation!$D$22),CG59)</f>
        <v>206115.16801061004</v>
      </c>
      <c r="CH61" s="136">
        <f>CH60/POWER((1+GeneralInformation!$D$22),CH59)</f>
        <v>202073.69412804907</v>
      </c>
      <c r="CI61" s="136">
        <f>CI60/POWER((1+GeneralInformation!$D$22),CI59)</f>
        <v>198111.46483142066</v>
      </c>
      <c r="CJ61" s="136">
        <f>CJ60/POWER((1+GeneralInformation!$D$22),CJ59)</f>
        <v>194226.92630531435</v>
      </c>
      <c r="CK61" s="136">
        <f>CK60/POWER((1+GeneralInformation!$D$22),CK59)</f>
        <v>190418.55520128857</v>
      </c>
      <c r="CL61" s="136">
        <f>CL60/POWER((1+GeneralInformation!$D$22),CL59)</f>
        <v>186684.85804047901</v>
      </c>
      <c r="CM61" s="136">
        <f>CM60/POWER((1+GeneralInformation!$D$22),CM59)</f>
        <v>183024.37062792064</v>
      </c>
      <c r="CN61" s="136">
        <f>CN60/POWER((1+GeneralInformation!$D$22),CN59)</f>
        <v>179435.65747835356</v>
      </c>
      <c r="CO61" s="136">
        <f>CO60/POWER((1+GeneralInformation!$D$22),CO59)</f>
        <v>175917.31125328777</v>
      </c>
      <c r="CP61" s="136">
        <f>CP60/POWER((1+GeneralInformation!$D$22),CP59)</f>
        <v>172467.95220910566</v>
      </c>
      <c r="CQ61" s="136">
        <f>CQ60/POWER((1+GeneralInformation!$D$22),CQ59)</f>
        <v>169086.22765598597</v>
      </c>
      <c r="CR61" s="136">
        <f>CR60/POWER((1+GeneralInformation!$D$22),CR59)</f>
        <v>165770.81142743718</v>
      </c>
      <c r="CS61" s="136">
        <f>CS60/POWER((1+GeneralInformation!$D$22),CS59)</f>
        <v>162520.40336023257</v>
      </c>
      <c r="CT61" s="136">
        <f>CT60/POWER((1+GeneralInformation!$D$22),CT59)</f>
        <v>159333.72878454172</v>
      </c>
      <c r="CU61" s="136">
        <f>CU60/POWER((1+GeneralInformation!$D$22),CU59)</f>
        <v>156209.53802406054</v>
      </c>
      <c r="CV61" s="136">
        <f>CV60/POWER((1+GeneralInformation!$D$22),CV59)</f>
        <v>153146.60590594169</v>
      </c>
      <c r="CW61" s="136">
        <f>CW60/POWER((1+GeneralInformation!$D$22),CW59)</f>
        <v>150143.73128033496</v>
      </c>
      <c r="CX61" s="136">
        <f>CX60/POWER((1+GeneralInformation!$D$22),CX59)</f>
        <v>147199.73654934802</v>
      </c>
      <c r="CY61" s="136">
        <f>CY60/POWER((1+GeneralInformation!$D$22),CY59)</f>
        <v>144313.46720524316</v>
      </c>
      <c r="CZ61" s="137">
        <f>CZ60/POWER((1+GeneralInformation!$D$22),CZ59)</f>
        <v>141483.79137768937</v>
      </c>
    </row>
    <row r="62" spans="2:104" ht="18" thickTop="1" thickBot="1" x14ac:dyDescent="0.25">
      <c r="B62" s="138"/>
      <c r="C62" s="139" t="s">
        <v>67</v>
      </c>
      <c r="D62" s="140">
        <f>SUM(D61:CZ61)</f>
        <v>199175810.4311156</v>
      </c>
      <c r="E62" s="141"/>
      <c r="F62" s="141"/>
      <c r="G62" s="141"/>
      <c r="H62" s="141"/>
      <c r="I62" s="141"/>
      <c r="J62" s="141"/>
      <c r="K62" s="141"/>
      <c r="L62" s="141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141"/>
      <c r="AD62" s="141"/>
      <c r="AE62" s="141"/>
      <c r="AF62" s="141"/>
      <c r="AG62" s="141"/>
      <c r="AH62" s="141"/>
      <c r="AI62" s="141"/>
      <c r="AJ62" s="141"/>
      <c r="AK62" s="141"/>
      <c r="AL62" s="141"/>
      <c r="AM62" s="141"/>
      <c r="AN62" s="141"/>
      <c r="AO62" s="141"/>
      <c r="AP62" s="141"/>
      <c r="AQ62" s="141"/>
      <c r="AR62" s="141"/>
      <c r="AS62" s="141"/>
      <c r="AT62" s="141"/>
      <c r="AU62" s="141"/>
      <c r="AV62" s="141"/>
      <c r="AW62" s="141"/>
      <c r="AX62" s="141"/>
      <c r="AY62" s="141"/>
      <c r="AZ62" s="141"/>
      <c r="BA62" s="141"/>
      <c r="BB62" s="141"/>
      <c r="BC62" s="141"/>
      <c r="BD62" s="141"/>
      <c r="BE62" s="141"/>
      <c r="BF62" s="141"/>
      <c r="BG62" s="141"/>
      <c r="BH62" s="141"/>
      <c r="BI62" s="141"/>
      <c r="BJ62" s="141"/>
      <c r="BK62" s="141"/>
      <c r="BL62" s="141"/>
      <c r="BM62" s="141"/>
      <c r="BN62" s="141"/>
      <c r="BO62" s="141"/>
      <c r="BP62" s="141"/>
      <c r="BQ62" s="141"/>
      <c r="BR62" s="141"/>
      <c r="BS62" s="141"/>
      <c r="BT62" s="141"/>
      <c r="BU62" s="141"/>
      <c r="BV62" s="141"/>
      <c r="BW62" s="141"/>
      <c r="BX62" s="141"/>
      <c r="BY62" s="141"/>
      <c r="BZ62" s="141"/>
      <c r="CA62" s="141"/>
      <c r="CB62" s="141"/>
      <c r="CC62" s="141"/>
      <c r="CD62" s="141"/>
      <c r="CE62" s="141"/>
      <c r="CF62" s="141"/>
      <c r="CG62" s="141"/>
      <c r="CH62" s="141"/>
      <c r="CI62" s="141"/>
      <c r="CJ62" s="141"/>
      <c r="CK62" s="141"/>
      <c r="CL62" s="141"/>
      <c r="CM62" s="141"/>
      <c r="CN62" s="141"/>
      <c r="CO62" s="141"/>
      <c r="CP62" s="141"/>
      <c r="CQ62" s="141"/>
      <c r="CR62" s="141"/>
      <c r="CS62" s="141"/>
      <c r="CT62" s="141"/>
      <c r="CU62" s="141"/>
      <c r="CV62" s="141"/>
      <c r="CW62" s="141"/>
      <c r="CX62" s="141"/>
      <c r="CY62" s="141"/>
      <c r="CZ62" s="14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10"/>
  <sheetViews>
    <sheetView workbookViewId="0">
      <selection activeCell="X11" sqref="X11"/>
    </sheetView>
  </sheetViews>
  <sheetFormatPr baseColWidth="10" defaultColWidth="10.83203125" defaultRowHeight="15" x14ac:dyDescent="0.2"/>
  <cols>
    <col min="1" max="1" width="5.6640625" style="8" customWidth="1"/>
    <col min="2" max="9" width="11.5" style="8" customWidth="1"/>
    <col min="10" max="10" width="5.6640625" style="8" customWidth="1"/>
    <col min="11" max="11" width="26.1640625" style="8" customWidth="1"/>
    <col min="12" max="14" width="15" style="8" customWidth="1"/>
    <col min="15" max="15" width="23.1640625" style="8" customWidth="1"/>
    <col min="16" max="16" width="6.83203125" style="8" hidden="1" customWidth="1"/>
    <col min="17" max="17" width="23.1640625" style="8" hidden="1" customWidth="1"/>
    <col min="18" max="20" width="15" style="8" customWidth="1"/>
    <col min="21" max="21" width="0" style="8" hidden="1" customWidth="1"/>
    <col min="22" max="22" width="11.83203125" style="8" hidden="1" customWidth="1"/>
    <col min="23" max="16384" width="10.83203125" style="8"/>
  </cols>
  <sheetData>
    <row r="1" spans="1:107" s="2" customFormat="1" ht="24" x14ac:dyDescent="0.2">
      <c r="A1" s="1"/>
    </row>
    <row r="2" spans="1:107" s="2" customFormat="1" ht="29" x14ac:dyDescent="0.35">
      <c r="A2" s="1"/>
      <c r="B2" s="3" t="s">
        <v>68</v>
      </c>
      <c r="T2" s="4"/>
    </row>
    <row r="3" spans="1:107" s="6" customFormat="1" ht="25" thickBot="1" x14ac:dyDescent="0.25">
      <c r="A3" s="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125"/>
      <c r="AM3" s="125"/>
      <c r="AN3" s="125"/>
      <c r="AO3" s="125"/>
      <c r="AP3" s="125"/>
      <c r="AQ3" s="125"/>
      <c r="AR3" s="125"/>
      <c r="AS3" s="125"/>
      <c r="AT3" s="125"/>
      <c r="AU3" s="125"/>
      <c r="AV3" s="125"/>
      <c r="AW3" s="125"/>
      <c r="AX3" s="125"/>
      <c r="AY3" s="125"/>
      <c r="AZ3" s="125"/>
      <c r="BA3" s="125"/>
      <c r="BB3" s="125"/>
      <c r="BC3" s="125"/>
      <c r="BD3" s="125"/>
      <c r="BE3" s="125"/>
      <c r="BF3" s="125"/>
      <c r="BG3" s="125"/>
      <c r="BH3" s="125"/>
      <c r="BI3" s="125"/>
      <c r="BJ3" s="125"/>
      <c r="BK3" s="125"/>
      <c r="BL3" s="125"/>
      <c r="BM3" s="125"/>
      <c r="BN3" s="125"/>
      <c r="BO3" s="125"/>
      <c r="BP3" s="125"/>
      <c r="BQ3" s="125"/>
      <c r="BR3" s="125"/>
      <c r="BS3" s="125"/>
      <c r="BT3" s="125"/>
      <c r="BU3" s="125"/>
      <c r="BV3" s="125"/>
      <c r="BW3" s="125"/>
      <c r="BX3" s="125"/>
      <c r="BY3" s="125"/>
      <c r="BZ3" s="125"/>
      <c r="CA3" s="125"/>
      <c r="CB3" s="125"/>
      <c r="CC3" s="125"/>
      <c r="CD3" s="125"/>
      <c r="CE3" s="125"/>
      <c r="CF3" s="125"/>
      <c r="CG3" s="125"/>
      <c r="CH3" s="125"/>
      <c r="CI3" s="125"/>
      <c r="CJ3" s="125"/>
      <c r="CK3" s="125"/>
      <c r="CL3" s="125"/>
      <c r="CM3" s="125"/>
      <c r="CN3" s="125"/>
      <c r="CO3" s="125"/>
      <c r="CP3" s="125"/>
      <c r="CQ3" s="125"/>
      <c r="CR3" s="125"/>
      <c r="CS3" s="125"/>
      <c r="CT3" s="125"/>
      <c r="CU3" s="125"/>
      <c r="CV3" s="125"/>
      <c r="CW3" s="125"/>
      <c r="CX3" s="125"/>
      <c r="CY3" s="125"/>
      <c r="CZ3" s="125"/>
      <c r="DA3" s="125"/>
      <c r="DB3" s="125"/>
      <c r="DC3" s="125"/>
    </row>
    <row r="4" spans="1:107" ht="15" customHeight="1" thickTop="1" x14ac:dyDescent="0.2">
      <c r="G4" s="151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2"/>
      <c r="U4" s="152"/>
      <c r="V4" s="152"/>
      <c r="W4" s="152"/>
      <c r="X4" s="152"/>
      <c r="Y4" s="152"/>
      <c r="Z4" s="152"/>
      <c r="AA4" s="152"/>
      <c r="AB4" s="152"/>
      <c r="AC4" s="152"/>
      <c r="AD4" s="152"/>
      <c r="AE4" s="152"/>
      <c r="AF4" s="152"/>
      <c r="AG4" s="152"/>
      <c r="AH4" s="152"/>
      <c r="AI4" s="152"/>
      <c r="AJ4" s="152"/>
      <c r="AK4" s="152"/>
      <c r="AL4" s="152"/>
      <c r="AM4" s="152"/>
      <c r="AN4" s="152"/>
      <c r="AO4" s="152"/>
      <c r="AP4" s="152"/>
      <c r="AQ4" s="152"/>
      <c r="AR4" s="152"/>
      <c r="AS4" s="152"/>
      <c r="AT4" s="152"/>
      <c r="AU4" s="152"/>
      <c r="AV4" s="152"/>
      <c r="AW4" s="152"/>
      <c r="AX4" s="152"/>
      <c r="AY4" s="152"/>
      <c r="AZ4" s="152"/>
      <c r="BA4" s="152"/>
      <c r="BB4" s="152"/>
      <c r="BC4" s="152"/>
      <c r="BD4" s="152"/>
      <c r="BE4" s="152"/>
      <c r="BF4" s="152"/>
      <c r="BG4" s="152"/>
      <c r="BH4" s="152"/>
      <c r="BI4" s="152"/>
      <c r="BJ4" s="152"/>
      <c r="BK4" s="152"/>
      <c r="BL4" s="152"/>
      <c r="BM4" s="152"/>
      <c r="BN4" s="152"/>
      <c r="BO4" s="152"/>
      <c r="BP4" s="152"/>
      <c r="BQ4" s="152"/>
      <c r="BR4" s="152"/>
      <c r="BS4" s="152"/>
      <c r="BT4" s="152"/>
      <c r="BU4" s="152"/>
      <c r="BV4" s="152"/>
      <c r="BW4" s="152"/>
      <c r="BX4" s="152"/>
      <c r="BY4" s="152"/>
      <c r="BZ4" s="152"/>
      <c r="CA4" s="152"/>
      <c r="CB4" s="152"/>
      <c r="CC4" s="152"/>
      <c r="CD4" s="152"/>
      <c r="CE4" s="152"/>
      <c r="CF4" s="152"/>
      <c r="CG4" s="152"/>
      <c r="CH4" s="152"/>
      <c r="CI4" s="152"/>
      <c r="CJ4" s="152"/>
      <c r="CK4" s="152"/>
      <c r="CL4" s="152"/>
      <c r="CM4" s="152"/>
      <c r="CN4" s="152"/>
      <c r="CO4" s="152"/>
      <c r="CP4" s="152"/>
      <c r="CQ4" s="152"/>
      <c r="CR4" s="152"/>
      <c r="CS4" s="152"/>
      <c r="CT4" s="152"/>
      <c r="CU4" s="152"/>
      <c r="CV4" s="152"/>
      <c r="CW4" s="152"/>
      <c r="CX4" s="152"/>
      <c r="CY4" s="152"/>
      <c r="CZ4" s="152"/>
      <c r="DA4" s="152"/>
      <c r="DB4" s="152"/>
      <c r="DC4" s="152"/>
    </row>
    <row r="5" spans="1:107" ht="16" thickBot="1" x14ac:dyDescent="0.25">
      <c r="A5" s="152"/>
      <c r="B5" s="152"/>
      <c r="C5" s="152"/>
      <c r="D5" s="152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52"/>
      <c r="U5" s="152"/>
      <c r="V5" s="152"/>
      <c r="W5" s="152"/>
      <c r="X5" s="152"/>
      <c r="Y5" s="152"/>
      <c r="Z5" s="152"/>
      <c r="AA5" s="152"/>
      <c r="AB5" s="152"/>
      <c r="AC5" s="152"/>
      <c r="AD5" s="152"/>
      <c r="AE5" s="152"/>
      <c r="AF5" s="152"/>
      <c r="AG5" s="152"/>
      <c r="AH5" s="152"/>
      <c r="AI5" s="152"/>
      <c r="AJ5" s="152"/>
      <c r="AK5" s="152"/>
      <c r="AL5" s="152"/>
      <c r="AM5" s="152"/>
      <c r="AN5" s="152"/>
      <c r="AO5" s="152"/>
      <c r="AP5" s="152"/>
      <c r="AQ5" s="152"/>
      <c r="AR5" s="152"/>
      <c r="AS5" s="152"/>
      <c r="AT5" s="152"/>
      <c r="AU5" s="152"/>
      <c r="AV5" s="152"/>
      <c r="AW5" s="152"/>
      <c r="AX5" s="152"/>
      <c r="AY5" s="152"/>
      <c r="AZ5" s="152"/>
      <c r="BA5" s="152"/>
      <c r="BB5" s="152"/>
      <c r="BC5" s="152"/>
      <c r="BD5" s="152"/>
      <c r="BE5" s="152"/>
      <c r="BF5" s="152"/>
      <c r="BG5" s="152"/>
      <c r="BH5" s="152"/>
      <c r="BI5" s="152"/>
      <c r="BJ5" s="152"/>
      <c r="BK5" s="152"/>
      <c r="BL5" s="152"/>
      <c r="BM5" s="152"/>
      <c r="BN5" s="152"/>
      <c r="BO5" s="152"/>
      <c r="BP5" s="152"/>
      <c r="BQ5" s="152"/>
      <c r="BR5" s="152"/>
      <c r="BS5" s="152"/>
      <c r="BT5" s="152"/>
      <c r="BU5" s="152"/>
      <c r="BV5" s="152"/>
      <c r="BW5" s="152"/>
      <c r="BX5" s="152"/>
      <c r="BY5" s="152"/>
      <c r="BZ5" s="152"/>
      <c r="CA5" s="152"/>
      <c r="CB5" s="152"/>
      <c r="CC5" s="152"/>
      <c r="CD5" s="152"/>
      <c r="CE5" s="152"/>
      <c r="CF5" s="152"/>
      <c r="CG5" s="152"/>
      <c r="CH5" s="152"/>
      <c r="CI5" s="152"/>
      <c r="CJ5" s="152"/>
      <c r="CK5" s="152"/>
      <c r="CL5" s="152"/>
      <c r="CM5" s="152"/>
      <c r="CN5" s="152"/>
      <c r="CO5" s="152"/>
      <c r="CP5" s="152"/>
      <c r="CQ5" s="152"/>
      <c r="CR5" s="152"/>
      <c r="CS5" s="152"/>
      <c r="CT5" s="152"/>
      <c r="CU5" s="152"/>
      <c r="CV5" s="152"/>
    </row>
    <row r="6" spans="1:107" ht="32.25" customHeight="1" x14ac:dyDescent="0.2">
      <c r="K6" s="220" t="s">
        <v>13</v>
      </c>
      <c r="L6" s="215" t="s">
        <v>69</v>
      </c>
      <c r="M6" s="216"/>
      <c r="N6" s="217"/>
      <c r="O6" s="218" t="s">
        <v>74</v>
      </c>
      <c r="P6" s="177"/>
      <c r="Q6" s="177"/>
      <c r="R6" s="215" t="s">
        <v>70</v>
      </c>
      <c r="S6" s="216"/>
      <c r="T6" s="217"/>
    </row>
    <row r="7" spans="1:107" ht="24" customHeight="1" thickBot="1" x14ac:dyDescent="0.25">
      <c r="K7" s="221"/>
      <c r="L7" s="153" t="s">
        <v>71</v>
      </c>
      <c r="M7" s="154" t="s">
        <v>72</v>
      </c>
      <c r="N7" s="155" t="s">
        <v>73</v>
      </c>
      <c r="O7" s="219"/>
      <c r="P7" s="178"/>
      <c r="Q7" s="178"/>
      <c r="R7" s="153" t="s">
        <v>71</v>
      </c>
      <c r="S7" s="154" t="s">
        <v>72</v>
      </c>
      <c r="T7" s="155" t="s">
        <v>73</v>
      </c>
    </row>
    <row r="8" spans="1:107" ht="16" thickBot="1" x14ac:dyDescent="0.25">
      <c r="K8" s="174" t="str">
        <f>RiskEstimation!B8</f>
        <v>S0 - preserve actual state</v>
      </c>
      <c r="L8" s="156">
        <f>RiskDiscounting!D52</f>
        <v>118272008.35064681</v>
      </c>
      <c r="M8" s="157">
        <f>RiskDiscounting!D47</f>
        <v>414074474.03039449</v>
      </c>
      <c r="N8" s="158">
        <f>RiskDiscounting!D57</f>
        <v>1591915549.15202</v>
      </c>
      <c r="O8" s="157">
        <f>CostEstimation!$D$52</f>
        <v>22049175.82005636</v>
      </c>
      <c r="P8" s="179">
        <f t="shared" ref="P8:Q10" si="0">O8</f>
        <v>22049175.82005636</v>
      </c>
      <c r="Q8" s="179">
        <f t="shared" si="0"/>
        <v>22049175.82005636</v>
      </c>
      <c r="R8" s="159">
        <f t="shared" ref="R8:T10" si="1">L8+$O8</f>
        <v>140321184.17070317</v>
      </c>
      <c r="S8" s="160">
        <f t="shared" si="1"/>
        <v>436123649.85045087</v>
      </c>
      <c r="T8" s="161">
        <f t="shared" si="1"/>
        <v>1613964724.9720764</v>
      </c>
      <c r="U8" s="19">
        <f>M8-L8</f>
        <v>295802465.6797477</v>
      </c>
      <c r="V8" s="19">
        <f t="shared" ref="V8:V10" si="2">N8-M8</f>
        <v>1177841075.1216254</v>
      </c>
    </row>
    <row r="9" spans="1:107" ht="16" thickBot="1" x14ac:dyDescent="0.25">
      <c r="K9" s="175" t="str">
        <f>RiskEstimation!B16</f>
        <v>S1 - dykes</v>
      </c>
      <c r="L9" s="162">
        <f>RiskDiscounting!D68</f>
        <v>62568984.621020474</v>
      </c>
      <c r="M9" s="163">
        <f>RiskDiscounting!D63</f>
        <v>209863268.20483497</v>
      </c>
      <c r="N9" s="164">
        <f>RiskDiscounting!D73</f>
        <v>1247901273.4392397</v>
      </c>
      <c r="O9" s="163">
        <f>CostEstimation!$D$57</f>
        <v>132323763.73008454</v>
      </c>
      <c r="P9" s="179">
        <f t="shared" si="0"/>
        <v>132323763.73008454</v>
      </c>
      <c r="Q9" s="179">
        <f t="shared" si="0"/>
        <v>132323763.73008454</v>
      </c>
      <c r="R9" s="165">
        <f t="shared" si="1"/>
        <v>194892748.351105</v>
      </c>
      <c r="S9" s="166">
        <f t="shared" si="1"/>
        <v>342187031.93491948</v>
      </c>
      <c r="T9" s="167">
        <f t="shared" si="1"/>
        <v>1380225037.1693244</v>
      </c>
      <c r="U9" s="19">
        <f t="shared" ref="U9:U10" si="3">M9-L9</f>
        <v>147294283.5838145</v>
      </c>
      <c r="V9" s="19">
        <f t="shared" si="2"/>
        <v>1038038005.2344048</v>
      </c>
    </row>
    <row r="10" spans="1:107" ht="16" thickBot="1" x14ac:dyDescent="0.25">
      <c r="K10" s="176" t="str">
        <f>RiskEstimation!B22</f>
        <v>S2 - dykes + retention basin</v>
      </c>
      <c r="L10" s="168">
        <f>RiskDiscounting!D84</f>
        <v>26909100.708091374</v>
      </c>
      <c r="M10" s="169">
        <f>RiskDiscounting!D79</f>
        <v>96693374.951401398</v>
      </c>
      <c r="N10" s="170">
        <f>RiskDiscounting!D89</f>
        <v>557551760.85052967</v>
      </c>
      <c r="O10" s="169">
        <f>CostEstimation!$D$62</f>
        <v>199175810.4311156</v>
      </c>
      <c r="P10" s="179">
        <f t="shared" si="0"/>
        <v>199175810.4311156</v>
      </c>
      <c r="Q10" s="179">
        <f t="shared" si="0"/>
        <v>199175810.4311156</v>
      </c>
      <c r="R10" s="171">
        <f t="shared" si="1"/>
        <v>226084911.13920698</v>
      </c>
      <c r="S10" s="172">
        <f t="shared" si="1"/>
        <v>295869185.38251698</v>
      </c>
      <c r="T10" s="173">
        <f t="shared" si="1"/>
        <v>756727571.2816453</v>
      </c>
      <c r="U10" s="19">
        <f t="shared" si="3"/>
        <v>69784274.243310019</v>
      </c>
      <c r="V10" s="19">
        <f t="shared" si="2"/>
        <v>460858385.89912826</v>
      </c>
    </row>
  </sheetData>
  <mergeCells count="4">
    <mergeCell ref="R6:T6"/>
    <mergeCell ref="O6:O7"/>
    <mergeCell ref="L6:N6"/>
    <mergeCell ref="K6:K7"/>
  </mergeCells>
  <pageMargins left="0.7" right="0.7" top="0.75" bottom="0.75" header="0.3" footer="0.3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GeneralInformation</vt:lpstr>
      <vt:lpstr>RiskEstimation</vt:lpstr>
      <vt:lpstr>RiskCurves</vt:lpstr>
      <vt:lpstr>RiskDiscounting</vt:lpstr>
      <vt:lpstr>CostEstimation</vt:lpstr>
      <vt:lpstr>Evaluation</vt:lpstr>
    </vt:vector>
  </TitlesOfParts>
  <Company>TU BGU CIP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Spackova, Olga</dc:creator>
  <cp:lastModifiedBy>Microsoft Office User</cp:lastModifiedBy>
  <dcterms:created xsi:type="dcterms:W3CDTF">2016-09-13T08:27:29Z</dcterms:created>
  <dcterms:modified xsi:type="dcterms:W3CDTF">2016-09-18T11:21:37Z</dcterms:modified>
</cp:coreProperties>
</file>