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  <sheet state="visible" name="Arkusz2" sheetId="2" r:id="rId4"/>
  </sheets>
  <definedNames/>
  <calcPr/>
</workbook>
</file>

<file path=xl/sharedStrings.xml><?xml version="1.0" encoding="utf-8"?>
<sst xmlns="http://schemas.openxmlformats.org/spreadsheetml/2006/main" count="35" uniqueCount="30">
  <si>
    <t>Time needed to kill ex+ (seconds):</t>
  </si>
  <si>
    <t>Boxes</t>
  </si>
  <si>
    <t>Tokens</t>
  </si>
  <si>
    <t>EX+</t>
  </si>
  <si>
    <t>NM90</t>
  </si>
  <si>
    <t>DPS:</t>
  </si>
  <si>
    <t>Tokens you got:</t>
  </si>
  <si>
    <t>DPM</t>
  </si>
  <si>
    <t>first 4 boxes</t>
  </si>
  <si>
    <t>AP cost</t>
  </si>
  <si>
    <t>HP needed to burn</t>
  </si>
  <si>
    <t>Time needed</t>
  </si>
  <si>
    <t>Tokens:</t>
  </si>
  <si>
    <t>Values in minutes</t>
  </si>
  <si>
    <t>Meat/run:</t>
  </si>
  <si>
    <t>NM90+EX+</t>
  </si>
  <si>
    <t>NM90 every</t>
  </si>
  <si>
    <t>more precise calculation:</t>
  </si>
  <si>
    <t>ex+</t>
  </si>
  <si>
    <t>nm90</t>
  </si>
  <si>
    <t>AP per cycle</t>
  </si>
  <si>
    <t>Time(in s)</t>
  </si>
  <si>
    <t>Tokens per cycle</t>
  </si>
  <si>
    <t>DPS</t>
  </si>
  <si>
    <t>Cycles needed</t>
  </si>
  <si>
    <t>(in minutes)</t>
  </si>
  <si>
    <t>AP total</t>
  </si>
  <si>
    <t>AP per potion</t>
  </si>
  <si>
    <t>Potions needed</t>
  </si>
  <si>
    <t>Copy the sheet and adjust the numbers in green boxes if you want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</si>
</sst>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0">
    <border/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3" fontId="1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15.57"/>
    <col customWidth="1" min="4" max="4" width="16.71"/>
    <col customWidth="1" min="5" max="5" width="16.57"/>
    <col customWidth="1" min="8" max="8" width="11.71"/>
    <col customWidth="1" min="9" max="9" width="31.14"/>
    <col customWidth="1" min="10" max="12" width="14.86"/>
    <col customWidth="1" min="13" max="13" width="16.57"/>
  </cols>
  <sheetData>
    <row r="1">
      <c r="I1" s="1" t="s">
        <v>0</v>
      </c>
      <c r="J1" s="2">
        <v>60.0</v>
      </c>
    </row>
    <row r="2">
      <c r="A2" s="1" t="s">
        <v>1</v>
      </c>
      <c r="B2" s="1" t="s">
        <v>2</v>
      </c>
      <c r="D2" s="1" t="s">
        <v>3</v>
      </c>
      <c r="E2" s="1" t="s">
        <v>4</v>
      </c>
      <c r="F2" s="1"/>
      <c r="H2" s="1"/>
      <c r="I2" s="1" t="s">
        <v>5</v>
      </c>
      <c r="J2">
        <f>15556000/J1</f>
        <v>259266.6667</v>
      </c>
      <c r="K2" s="3">
        <v>1.0</v>
      </c>
    </row>
    <row r="3">
      <c r="A3" s="1" t="s">
        <v>6</v>
      </c>
      <c r="B3" s="3">
        <f>250+270+1070</f>
        <v>1590</v>
      </c>
      <c r="D3" s="1"/>
      <c r="E3" s="1"/>
      <c r="F3" s="1"/>
      <c r="H3" s="1"/>
      <c r="I3" s="1" t="s">
        <v>7</v>
      </c>
      <c r="J3">
        <f t="shared" ref="J3:K3" si="1">J2*60</f>
        <v>15556000</v>
      </c>
      <c r="K3">
        <f t="shared" si="1"/>
        <v>60</v>
      </c>
      <c r="L3" s="3">
        <v>1.0</v>
      </c>
    </row>
    <row r="4">
      <c r="A4" s="1" t="s">
        <v>8</v>
      </c>
      <c r="B4" s="2">
        <v>11632.0</v>
      </c>
      <c r="C4" s="1" t="s">
        <v>9</v>
      </c>
      <c r="D4" s="1">
        <v>40.0</v>
      </c>
      <c r="E4" s="1">
        <v>30.0</v>
      </c>
      <c r="F4" s="1"/>
      <c r="I4" s="1" t="s">
        <v>10</v>
      </c>
      <c r="J4" s="1" t="s">
        <v>11</v>
      </c>
      <c r="K4" s="1" t="s">
        <v>11</v>
      </c>
      <c r="L4" s="1" t="s">
        <v>11</v>
      </c>
    </row>
    <row r="5">
      <c r="A5" s="2">
        <v>32.0</v>
      </c>
      <c r="B5">
        <f>IF(A5&lt;=40,A5*2000+B4-B3,40*2000+B4-B3+(A5-40)*6000)</f>
        <v>74042</v>
      </c>
      <c r="C5" s="1" t="s">
        <v>12</v>
      </c>
      <c r="D5">
        <f>32+12+12</f>
        <v>56</v>
      </c>
      <c r="E5">
        <f>45+20+18</f>
        <v>83</v>
      </c>
      <c r="H5" s="1" t="s">
        <v>3</v>
      </c>
      <c r="I5">
        <f>(B5/D5)*15556000</f>
        <v>20567809857</v>
      </c>
      <c r="J5" s="4">
        <f>IF(J1=0,"",I5/J3)</f>
        <v>1322.178571</v>
      </c>
      <c r="K5" s="5">
        <f>I5/K3</f>
        <v>342796831</v>
      </c>
      <c r="L5" s="6">
        <f>I5/L3</f>
        <v>20567809857</v>
      </c>
      <c r="M5" s="1" t="s">
        <v>13</v>
      </c>
    </row>
    <row r="6">
      <c r="C6" s="1" t="s">
        <v>14</v>
      </c>
      <c r="D6" s="2">
        <v>2.5</v>
      </c>
      <c r="H6" s="1" t="s">
        <v>15</v>
      </c>
      <c r="I6">
        <f>D12*D7*15556000+D12*40000000</f>
        <v>27001408738</v>
      </c>
      <c r="J6" s="7">
        <f>I6/J3</f>
        <v>1735.755254</v>
      </c>
      <c r="K6" s="8">
        <f>I6/K3</f>
        <v>450023479</v>
      </c>
      <c r="L6" s="9">
        <f>I6/L3</f>
        <v>27001408738</v>
      </c>
      <c r="M6" s="1" t="s">
        <v>13</v>
      </c>
    </row>
    <row r="7">
      <c r="C7" s="1" t="s">
        <v>16</v>
      </c>
      <c r="D7">
        <f>5/D6</f>
        <v>2</v>
      </c>
    </row>
    <row r="8">
      <c r="I8" s="1" t="s">
        <v>17</v>
      </c>
    </row>
    <row r="9">
      <c r="I9" s="1" t="s">
        <v>18</v>
      </c>
      <c r="J9" s="1" t="s">
        <v>19</v>
      </c>
      <c r="K9" s="1" t="s">
        <v>11</v>
      </c>
    </row>
    <row r="10">
      <c r="C10" s="1" t="s">
        <v>20</v>
      </c>
      <c r="D10">
        <f>D4*D7+E4</f>
        <v>110</v>
      </c>
      <c r="H10" s="1" t="s">
        <v>21</v>
      </c>
      <c r="I10" s="2">
        <v>1.0</v>
      </c>
      <c r="J10" s="2">
        <v>1.0</v>
      </c>
      <c r="K10" s="10">
        <f>I10*D7*D12+J10*D12</f>
        <v>1139.107692</v>
      </c>
    </row>
    <row r="11">
      <c r="C11" s="1" t="s">
        <v>22</v>
      </c>
      <c r="D11">
        <f>D7*D5+E5</f>
        <v>195</v>
      </c>
      <c r="H11" s="1" t="s">
        <v>23</v>
      </c>
      <c r="I11" s="2">
        <v>1.0</v>
      </c>
      <c r="J11" s="2">
        <v>1.0</v>
      </c>
      <c r="K11" s="11">
        <f>(1555600/I11)*D7*D12+(40000000/J11)*D12</f>
        <v>16369433182</v>
      </c>
    </row>
    <row r="12">
      <c r="C12" s="1" t="s">
        <v>24</v>
      </c>
      <c r="D12">
        <f>B5/D11</f>
        <v>379.7025641</v>
      </c>
      <c r="H12" s="1"/>
      <c r="K12" s="1" t="s">
        <v>25</v>
      </c>
    </row>
    <row r="13">
      <c r="C13" s="1" t="s">
        <v>26</v>
      </c>
      <c r="D13">
        <f>D12*D10</f>
        <v>41767.28205</v>
      </c>
    </row>
    <row r="14">
      <c r="C14" s="1" t="s">
        <v>27</v>
      </c>
      <c r="D14" s="2">
        <v>54.0</v>
      </c>
      <c r="E14" s="1">
        <v>55.0</v>
      </c>
      <c r="F14" s="1">
        <v>60.0</v>
      </c>
      <c r="G14" s="1">
        <v>62.0</v>
      </c>
    </row>
    <row r="15">
      <c r="C15" s="1" t="s">
        <v>28</v>
      </c>
      <c r="D15" s="12">
        <f>D13/D14</f>
        <v>773.4681861</v>
      </c>
      <c r="E15">
        <f>D13/E14</f>
        <v>759.4051282</v>
      </c>
      <c r="F15">
        <f>D13/F14</f>
        <v>696.1213675</v>
      </c>
      <c r="G15">
        <f>D13/G14</f>
        <v>673.6658395</v>
      </c>
    </row>
    <row r="19">
      <c r="A19" s="13" t="s">
        <v>29</v>
      </c>
    </row>
  </sheetData>
  <mergeCells count="1">
    <mergeCell ref="A19:C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</cols>
  <sheetData/>
  <drawing r:id="rId1"/>
</worksheet>
</file>