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Tsubaki\Dropbox\do2203_水理公式集例題集\成果物用ファイル\"/>
    </mc:Choice>
  </mc:AlternateContent>
  <xr:revisionPtr revIDLastSave="0" documentId="13_ncr:1_{1091604D-F766-4DC9-9657-131D699FB7A2}" xr6:coauthVersionLast="47" xr6:coauthVersionMax="47" xr10:uidLastSave="{00000000-0000-0000-0000-000000000000}"/>
  <bookViews>
    <workbookView xWindow="2544" yWindow="0" windowWidth="29244" windowHeight="24972" activeTab="1" xr2:uid="{00000000-000D-0000-FFFF-FFFF00000000}"/>
  </bookViews>
  <sheets>
    <sheet name="流量計算書" sheetId="1" r:id="rId1"/>
    <sheet name="断面計算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W27" i="1"/>
  <c r="U18" i="1"/>
  <c r="O18" i="1"/>
  <c r="D18" i="1"/>
  <c r="A18" i="1"/>
  <c r="H18" i="1"/>
  <c r="J27" i="1"/>
  <c r="Q27" i="1" s="1"/>
  <c r="F27" i="1"/>
  <c r="B27" i="1"/>
  <c r="N43" i="1"/>
  <c r="N41" i="1"/>
  <c r="N39" i="1"/>
  <c r="N37" i="1"/>
  <c r="N35" i="1"/>
  <c r="N33" i="1"/>
  <c r="I43" i="1"/>
  <c r="I41" i="1"/>
  <c r="I39" i="1"/>
  <c r="I37" i="1"/>
  <c r="I35" i="1"/>
  <c r="I33" i="1"/>
  <c r="V43" i="1"/>
  <c r="X43" i="1" s="1"/>
  <c r="V41" i="1"/>
  <c r="X41" i="1" s="1"/>
  <c r="V39" i="1"/>
  <c r="X39" i="1" s="1"/>
  <c r="V37" i="1"/>
  <c r="X37" i="1" s="1"/>
  <c r="V35" i="1"/>
  <c r="X35" i="1" s="1"/>
  <c r="V33" i="1"/>
  <c r="X33" i="1" s="1"/>
  <c r="N11" i="2"/>
  <c r="J11" i="2"/>
  <c r="D11" i="2"/>
  <c r="N8" i="2"/>
  <c r="I8" i="2"/>
  <c r="D8" i="2"/>
  <c r="D5" i="2"/>
  <c r="W67" i="2"/>
  <c r="V67" i="2"/>
  <c r="X53" i="1" l="1"/>
</calcChain>
</file>

<file path=xl/sharedStrings.xml><?xml version="1.0" encoding="utf-8"?>
<sst xmlns="http://schemas.openxmlformats.org/spreadsheetml/2006/main" count="282" uniqueCount="106">
  <si>
    <r>
      <t xml:space="preserve">流 量 計 算 書 </t>
    </r>
    <r>
      <rPr>
        <sz val="20"/>
        <rFont val="ＭＳ Ｐ明朝"/>
        <family val="1"/>
        <charset val="128"/>
      </rPr>
      <t>（ 浮 子 ）</t>
    </r>
  </si>
  <si>
    <t>種別</t>
    <rPh sb="0" eb="2">
      <t>シュベツ</t>
    </rPh>
    <phoneticPr fontId="7"/>
  </si>
  <si>
    <t>観測所記号</t>
    <rPh sb="0" eb="3">
      <t>カンソクジョ</t>
    </rPh>
    <rPh sb="3" eb="5">
      <t>キゴウ</t>
    </rPh>
    <phoneticPr fontId="7"/>
  </si>
  <si>
    <t>Ⅰ</t>
  </si>
  <si>
    <t>令和３年　（西暦2021）</t>
  </si>
  <si>
    <t>水　　系　</t>
  </si>
  <si>
    <t>河　　川</t>
  </si>
  <si>
    <t>観　測　所</t>
    <phoneticPr fontId="7"/>
  </si>
  <si>
    <t>観 測 回 数</t>
  </si>
  <si>
    <t>第　　</t>
  </si>
  <si>
    <t>　　回</t>
  </si>
  <si>
    <t>年間番号</t>
  </si>
  <si>
    <t>F1-1</t>
  </si>
  <si>
    <t>観 測 月 日</t>
  </si>
  <si>
    <t>観測時間</t>
  </si>
  <si>
    <t>始
終
平均</t>
  </si>
  <si>
    <t>2:25
2:50
2:37</t>
  </si>
  <si>
    <t>天　　気</t>
  </si>
  <si>
    <t>風　　向</t>
  </si>
  <si>
    <t>風　　力</t>
  </si>
  <si>
    <t>雨</t>
  </si>
  <si>
    <t>－</t>
  </si>
  <si>
    <t>無風</t>
  </si>
  <si>
    <t>水位（基準）
（ｍ）</t>
  </si>
  <si>
    <r>
      <t>全　流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</si>
  <si>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流速測線数
（本）</t>
  </si>
  <si>
    <t>平均水面巾
（ｍ）</t>
    <rPh sb="4" eb="5">
      <t>ハバ</t>
    </rPh>
    <phoneticPr fontId="7"/>
  </si>
  <si>
    <t>全断面積
（㎡）</t>
  </si>
  <si>
    <t xml:space="preserve">水面勾配
</t>
  </si>
  <si>
    <t>平均流速
（ｍ／Ｓ）</t>
  </si>
  <si>
    <t>流下距離
（ｍ）</t>
    <rPh sb="2" eb="4">
      <t>キョリ</t>
    </rPh>
    <phoneticPr fontId="7"/>
  </si>
  <si>
    <t>水位</t>
  </si>
  <si>
    <t>基準水位標
（ｍ）</t>
  </si>
  <si>
    <t>第１水位標
（ｍ）</t>
  </si>
  <si>
    <t>第２水位標
（ｍ）</t>
  </si>
  <si>
    <t>水　位　標
（ｍ）</t>
  </si>
  <si>
    <t>水　位　差
（ｍ）</t>
  </si>
  <si>
    <t>距　　離
（ｍ）</t>
  </si>
  <si>
    <t>始</t>
  </si>
  <si>
    <t>終</t>
  </si>
  <si>
    <t>平均</t>
  </si>
  <si>
    <t>測
線
番
号</t>
  </si>
  <si>
    <t>浮子</t>
  </si>
  <si>
    <t>投下時間
（時　分）</t>
  </si>
  <si>
    <t>流下時間
（Ｓ）</t>
    <phoneticPr fontId="7"/>
  </si>
  <si>
    <t>浮子流下 速度
（ｍ／Ｓ）</t>
    <phoneticPr fontId="7"/>
  </si>
  <si>
    <t xml:space="preserve">更正係数
</t>
  </si>
  <si>
    <t>更正流速
（ｍ／Ｓ）</t>
    <phoneticPr fontId="7"/>
  </si>
  <si>
    <t xml:space="preserve">区分断面積   </t>
    <phoneticPr fontId="7"/>
  </si>
  <si>
    <t>高水（後）</t>
  </si>
  <si>
    <r>
      <t>区　　分
流　　量
（ｍ</t>
    </r>
    <r>
      <rPr>
        <vertAlign val="superscript"/>
        <sz val="10"/>
        <rFont val="ＭＳ Ｐ明朝"/>
        <family val="1"/>
        <charset val="128"/>
      </rPr>
      <t>３</t>
    </r>
    <r>
      <rPr>
        <sz val="10"/>
        <rFont val="ＭＳ Ｐ明朝"/>
        <family val="1"/>
        <charset val="128"/>
      </rPr>
      <t>／Ｓ）</t>
    </r>
  </si>
  <si>
    <t>種
別</t>
  </si>
  <si>
    <t>吃
水</t>
  </si>
  <si>
    <t>第１断面積
（㎡）</t>
    <phoneticPr fontId="7"/>
  </si>
  <si>
    <t>第２断面積
（㎡）</t>
    <phoneticPr fontId="7"/>
  </si>
  <si>
    <t>平均断面積
（㎡）</t>
    <phoneticPr fontId="7"/>
  </si>
  <si>
    <t>流
下
状
況</t>
  </si>
  <si>
    <t>計</t>
  </si>
  <si>
    <t>令和x年　（西暦202x）</t>
    <phoneticPr fontId="1"/>
  </si>
  <si>
    <t>O</t>
    <phoneticPr fontId="1"/>
  </si>
  <si>
    <t>K川</t>
  </si>
  <si>
    <t>K川</t>
    <phoneticPr fontId="1"/>
  </si>
  <si>
    <t>202x/5/21</t>
    <phoneticPr fontId="1"/>
  </si>
  <si>
    <r>
      <t xml:space="preserve">断 面 積 計 算 書 </t>
    </r>
    <r>
      <rPr>
        <sz val="20"/>
        <rFont val="ＭＳ Ｐ明朝"/>
        <family val="1"/>
        <charset val="128"/>
      </rPr>
      <t>（その１）</t>
    </r>
  </si>
  <si>
    <t>横　断　測　量</t>
    <rPh sb="0" eb="1">
      <t>ヨコ</t>
    </rPh>
    <rPh sb="2" eb="3">
      <t>ダン</t>
    </rPh>
    <rPh sb="4" eb="5">
      <t>ソク</t>
    </rPh>
    <rPh sb="6" eb="7">
      <t>リョウ</t>
    </rPh>
    <phoneticPr fontId="7"/>
  </si>
  <si>
    <t>令和03年12月27日</t>
  </si>
  <si>
    <t>水　系</t>
    <rPh sb="0" eb="1">
      <t>ミズ</t>
    </rPh>
    <rPh sb="2" eb="3">
      <t>ケイ</t>
    </rPh>
    <phoneticPr fontId="7"/>
  </si>
  <si>
    <t>河　川</t>
    <rPh sb="0" eb="1">
      <t>カワ</t>
    </rPh>
    <rPh sb="2" eb="3">
      <t>カワ</t>
    </rPh>
    <phoneticPr fontId="7"/>
  </si>
  <si>
    <t>観測所</t>
    <rPh sb="0" eb="3">
      <t>カンソクショ</t>
    </rPh>
    <phoneticPr fontId="7"/>
  </si>
  <si>
    <t>最高水位断面積比較表（㎡）</t>
    <rPh sb="0" eb="2">
      <t>サイコウ</t>
    </rPh>
    <rPh sb="2" eb="4">
      <t>スイイ</t>
    </rPh>
    <rPh sb="4" eb="7">
      <t>ダンメンセキ</t>
    </rPh>
    <rPh sb="7" eb="9">
      <t>ヒカク</t>
    </rPh>
    <rPh sb="9" eb="10">
      <t>ヒョウ</t>
    </rPh>
    <phoneticPr fontId="7"/>
  </si>
  <si>
    <t>高　水　前</t>
    <rPh sb="0" eb="1">
      <t>コウ</t>
    </rPh>
    <rPh sb="2" eb="3">
      <t>スイ</t>
    </rPh>
    <rPh sb="4" eb="5">
      <t>マエ</t>
    </rPh>
    <phoneticPr fontId="7"/>
  </si>
  <si>
    <t>観　測
月　日</t>
    <rPh sb="0" eb="1">
      <t>カン</t>
    </rPh>
    <rPh sb="2" eb="3">
      <t>ソク</t>
    </rPh>
    <rPh sb="4" eb="5">
      <t>ツキ</t>
    </rPh>
    <rPh sb="6" eb="7">
      <t>ヒ</t>
    </rPh>
    <phoneticPr fontId="7"/>
  </si>
  <si>
    <t>観　測
回　数</t>
    <rPh sb="0" eb="1">
      <t>カン</t>
    </rPh>
    <rPh sb="2" eb="3">
      <t>ソク</t>
    </rPh>
    <rPh sb="4" eb="5">
      <t>カイ</t>
    </rPh>
    <rPh sb="6" eb="7">
      <t>カズ</t>
    </rPh>
    <phoneticPr fontId="7"/>
  </si>
  <si>
    <t xml:space="preserve">第 </t>
    <rPh sb="0" eb="1">
      <t>ダイ</t>
    </rPh>
    <phoneticPr fontId="7"/>
  </si>
  <si>
    <t xml:space="preserve"> 回</t>
    <rPh sb="1" eb="2">
      <t>カイ</t>
    </rPh>
    <phoneticPr fontId="7"/>
  </si>
  <si>
    <t>年　間
番　号</t>
    <rPh sb="0" eb="1">
      <t>トシ</t>
    </rPh>
    <rPh sb="2" eb="3">
      <t>アイダ</t>
    </rPh>
    <rPh sb="4" eb="5">
      <t>バン</t>
    </rPh>
    <rPh sb="6" eb="7">
      <t>ゴウ</t>
    </rPh>
    <phoneticPr fontId="7"/>
  </si>
  <si>
    <t>高　水　後</t>
    <rPh sb="0" eb="1">
      <t>コウ</t>
    </rPh>
    <rPh sb="2" eb="3">
      <t>スイ</t>
    </rPh>
    <rPh sb="4" eb="5">
      <t>ゴ</t>
    </rPh>
    <phoneticPr fontId="7"/>
  </si>
  <si>
    <t>第　　　　１　　　　断　　　　面</t>
    <rPh sb="0" eb="1">
      <t>ダイ</t>
    </rPh>
    <rPh sb="10" eb="11">
      <t>ダン</t>
    </rPh>
    <rPh sb="15" eb="16">
      <t>メン</t>
    </rPh>
    <phoneticPr fontId="7"/>
  </si>
  <si>
    <t>第　　　　２　　　　断　　　　面</t>
    <rPh sb="0" eb="1">
      <t>ダイ</t>
    </rPh>
    <rPh sb="10" eb="11">
      <t>ダン</t>
    </rPh>
    <rPh sb="15" eb="16">
      <t>メン</t>
    </rPh>
    <phoneticPr fontId="7"/>
  </si>
  <si>
    <t>区分断面積合計（㎡）</t>
    <rPh sb="0" eb="2">
      <t>クブン</t>
    </rPh>
    <rPh sb="2" eb="5">
      <t>ダンメンセキ</t>
    </rPh>
    <rPh sb="5" eb="7">
      <t>ゴウケイ</t>
    </rPh>
    <phoneticPr fontId="7"/>
  </si>
  <si>
    <t>区分断面積合計（㎡）</t>
  </si>
  <si>
    <t>水　　　　位</t>
    <rPh sb="0" eb="1">
      <t>ミズ</t>
    </rPh>
    <rPh sb="5" eb="6">
      <t>クライ</t>
    </rPh>
    <phoneticPr fontId="7"/>
  </si>
  <si>
    <t>観　　測　　始　（ｍ）</t>
    <rPh sb="0" eb="1">
      <t>カン</t>
    </rPh>
    <rPh sb="3" eb="4">
      <t>ソク</t>
    </rPh>
    <rPh sb="6" eb="7">
      <t>シ</t>
    </rPh>
    <phoneticPr fontId="7"/>
  </si>
  <si>
    <t>観　　測　　始　（ｍ）</t>
  </si>
  <si>
    <t>観　　測　　終　（ｍ）</t>
    <rPh sb="0" eb="1">
      <t>カン</t>
    </rPh>
    <rPh sb="3" eb="4">
      <t>ソク</t>
    </rPh>
    <rPh sb="6" eb="7">
      <t>オ</t>
    </rPh>
    <phoneticPr fontId="7"/>
  </si>
  <si>
    <t>観　　測　　終　（ｍ）</t>
  </si>
  <si>
    <t>平　　　　 　均　（ｍ）</t>
    <rPh sb="0" eb="1">
      <t>ヒラ</t>
    </rPh>
    <rPh sb="7" eb="8">
      <t>ヒトシ</t>
    </rPh>
    <phoneticPr fontId="7"/>
  </si>
  <si>
    <t>平　　　　 　均　（ｍ）</t>
  </si>
  <si>
    <t>計算基準水位 （ｍ）</t>
    <rPh sb="0" eb="2">
      <t>ケイサン</t>
    </rPh>
    <rPh sb="2" eb="4">
      <t>キジュン</t>
    </rPh>
    <rPh sb="4" eb="6">
      <t>スイイ</t>
    </rPh>
    <phoneticPr fontId="7"/>
  </si>
  <si>
    <t>計算基準水位 （ｍ）</t>
  </si>
  <si>
    <t>基準水位との差（ｍ）</t>
    <rPh sb="0" eb="2">
      <t>キジュン</t>
    </rPh>
    <rPh sb="2" eb="4">
      <t>スイイ</t>
    </rPh>
    <rPh sb="6" eb="7">
      <t>サ</t>
    </rPh>
    <phoneticPr fontId="7"/>
  </si>
  <si>
    <t>基準水位との差（ｍ）</t>
  </si>
  <si>
    <t>番　号</t>
    <rPh sb="0" eb="1">
      <t>バン</t>
    </rPh>
    <rPh sb="2" eb="3">
      <t>ゴウ</t>
    </rPh>
    <phoneticPr fontId="7"/>
  </si>
  <si>
    <t>距離
（ｍ）</t>
    <rPh sb="0" eb="2">
      <t>キョリ</t>
    </rPh>
    <phoneticPr fontId="7"/>
  </si>
  <si>
    <t>水深
（ｍ）</t>
    <rPh sb="0" eb="2">
      <t>スイシン</t>
    </rPh>
    <phoneticPr fontId="7"/>
  </si>
  <si>
    <t>平均
水深
（ｍ）</t>
    <rPh sb="0" eb="2">
      <t>ヘイキン</t>
    </rPh>
    <rPh sb="3" eb="5">
      <t>スイシン</t>
    </rPh>
    <phoneticPr fontId="7"/>
  </si>
  <si>
    <t>区分幅
（ｍ）</t>
    <rPh sb="0" eb="2">
      <t>クブン</t>
    </rPh>
    <rPh sb="2" eb="3">
      <t>ハバ</t>
    </rPh>
    <phoneticPr fontId="7"/>
  </si>
  <si>
    <t>断面積
（㎡）</t>
    <rPh sb="0" eb="3">
      <t>ダンメンセキ</t>
    </rPh>
    <phoneticPr fontId="7"/>
  </si>
  <si>
    <t>区分断
面積計
（㎡）</t>
    <rPh sb="0" eb="2">
      <t>クブン</t>
    </rPh>
    <rPh sb="2" eb="3">
      <t>ダン</t>
    </rPh>
    <rPh sb="4" eb="6">
      <t>メンセキ</t>
    </rPh>
    <rPh sb="6" eb="7">
      <t>ケイ</t>
    </rPh>
    <phoneticPr fontId="7"/>
  </si>
  <si>
    <t>水深
（ｍ）</t>
    <phoneticPr fontId="7"/>
  </si>
  <si>
    <t>平均
水深
（ｍ）</t>
    <phoneticPr fontId="7"/>
  </si>
  <si>
    <t>区分断
面積計
（㎡）</t>
    <phoneticPr fontId="7"/>
  </si>
  <si>
    <t>基準断面積
（㎡）</t>
    <rPh sb="0" eb="2">
      <t>キジュン</t>
    </rPh>
    <rPh sb="2" eb="4">
      <t>ダンメン</t>
    </rPh>
    <rPh sb="4" eb="5">
      <t>セキ</t>
    </rPh>
    <phoneticPr fontId="7"/>
  </si>
  <si>
    <t>基準断面積
（㎡）</t>
    <phoneticPr fontId="7"/>
  </si>
  <si>
    <t>区分巾計＝</t>
  </si>
  <si>
    <t>基準断面積
（㎡）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</si>
</sst>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明朝"/>
      <family val="1"/>
      <charset val="128"/>
    </font>
    <font>
      <sz val="28"/>
      <name val="ＭＳ Ｐ明朝"/>
      <family val="1"/>
      <charset val="128"/>
    </font>
    <font>
      <sz val="24"/>
      <name val="ＭＳ Ｐ明朝"/>
      <family val="1"/>
      <charset val="128"/>
    </font>
    <font>
      <sz val="2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27"/>
      <name val="ＭＳ Ｐ明朝"/>
      <family val="1"/>
      <charset val="128"/>
    </font>
    <font>
      <sz val="14"/>
      <color indexed="8"/>
      <name val="ＭＳ Ｐ明朝"/>
      <family val="1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49" xfId="0" applyNumberFormat="1" applyFont="1" applyBorder="1" applyAlignment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31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9" fillId="0" borderId="15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2" borderId="18" xfId="0" applyNumberFormat="1" applyFont="1" applyFill="1" applyBorder="1" applyAlignment="1">
      <alignment horizontal="center" vertical="center"/>
    </xf>
    <xf numFmtId="2" fontId="9" fillId="2" borderId="15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76" fontId="9" fillId="2" borderId="18" xfId="0" applyNumberFormat="1" applyFont="1" applyFill="1" applyBorder="1" applyAlignment="1">
      <alignment horizontal="center" vertical="center"/>
    </xf>
    <xf numFmtId="176" fontId="9" fillId="2" borderId="15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2" fontId="9" fillId="0" borderId="16" xfId="0" applyNumberFormat="1" applyFont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2" fontId="9" fillId="2" borderId="3" xfId="0" applyNumberFormat="1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2" fontId="9" fillId="2" borderId="7" xfId="0" applyNumberFormat="1" applyFont="1" applyFill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6" fontId="9" fillId="2" borderId="28" xfId="0" applyNumberFormat="1" applyFont="1" applyFill="1" applyBorder="1" applyAlignment="1">
      <alignment horizontal="center" vertical="center"/>
    </xf>
    <xf numFmtId="176" fontId="9" fillId="2" borderId="29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14" fontId="9" fillId="2" borderId="3" xfId="0" applyNumberFormat="1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14" fontId="9" fillId="2" borderId="24" xfId="0" applyNumberFormat="1" applyFont="1" applyFill="1" applyBorder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/>
    </xf>
    <xf numFmtId="14" fontId="9" fillId="2" borderId="25" xfId="0" applyNumberFormat="1" applyFont="1" applyFill="1" applyBorder="1" applyAlignment="1">
      <alignment horizontal="center" vertical="center"/>
    </xf>
    <xf numFmtId="14" fontId="9" fillId="2" borderId="5" xfId="0" applyNumberFormat="1" applyFont="1" applyFill="1" applyBorder="1" applyAlignment="1">
      <alignment horizontal="center" vertical="center"/>
    </xf>
    <xf numFmtId="14" fontId="9" fillId="2" borderId="6" xfId="0" applyNumberFormat="1" applyFont="1" applyFill="1" applyBorder="1" applyAlignment="1">
      <alignment horizontal="center" vertical="center"/>
    </xf>
    <xf numFmtId="14" fontId="9" fillId="2" borderId="7" xfId="0" applyNumberFormat="1" applyFont="1" applyFill="1" applyBorder="1" applyAlignment="1">
      <alignment horizontal="center" vertical="center"/>
    </xf>
    <xf numFmtId="21" fontId="9" fillId="2" borderId="2" xfId="0" applyNumberFormat="1" applyFont="1" applyFill="1" applyBorder="1" applyAlignment="1">
      <alignment horizontal="center" vertical="center" wrapText="1"/>
    </xf>
    <xf numFmtId="21" fontId="9" fillId="2" borderId="3" xfId="0" applyNumberFormat="1" applyFont="1" applyFill="1" applyBorder="1" applyAlignment="1">
      <alignment horizontal="center" vertical="center"/>
    </xf>
    <xf numFmtId="21" fontId="9" fillId="2" borderId="4" xfId="0" applyNumberFormat="1" applyFont="1" applyFill="1" applyBorder="1" applyAlignment="1">
      <alignment horizontal="center" vertical="center"/>
    </xf>
    <xf numFmtId="21" fontId="9" fillId="2" borderId="24" xfId="0" applyNumberFormat="1" applyFont="1" applyFill="1" applyBorder="1" applyAlignment="1">
      <alignment horizontal="center" vertical="center"/>
    </xf>
    <xf numFmtId="21" fontId="9" fillId="2" borderId="0" xfId="0" applyNumberFormat="1" applyFont="1" applyFill="1" applyAlignment="1">
      <alignment horizontal="center" vertical="center"/>
    </xf>
    <xf numFmtId="21" fontId="9" fillId="2" borderId="25" xfId="0" applyNumberFormat="1" applyFont="1" applyFill="1" applyBorder="1" applyAlignment="1">
      <alignment horizontal="center" vertical="center"/>
    </xf>
    <xf numFmtId="21" fontId="9" fillId="2" borderId="5" xfId="0" applyNumberFormat="1" applyFont="1" applyFill="1" applyBorder="1" applyAlignment="1">
      <alignment horizontal="center" vertical="center"/>
    </xf>
    <xf numFmtId="21" fontId="9" fillId="2" borderId="6" xfId="0" applyNumberFormat="1" applyFont="1" applyFill="1" applyBorder="1" applyAlignment="1">
      <alignment horizontal="center" vertical="center"/>
    </xf>
    <xf numFmtId="21" fontId="9" fillId="2" borderId="7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33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46" xfId="0" applyNumberFormat="1" applyFont="1" applyBorder="1" applyAlignment="1">
      <alignment horizontal="center" vertical="center"/>
    </xf>
    <xf numFmtId="2" fontId="6" fillId="0" borderId="44" xfId="0" applyNumberFormat="1" applyFont="1" applyBorder="1" applyAlignment="1">
      <alignment horizontal="center" vertical="center"/>
    </xf>
    <xf numFmtId="2" fontId="6" fillId="0" borderId="45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2" fontId="6" fillId="0" borderId="5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53" xfId="0" applyNumberFormat="1" applyFont="1" applyBorder="1" applyAlignment="1">
      <alignment horizontal="center" vertical="center"/>
    </xf>
    <xf numFmtId="2" fontId="6" fillId="0" borderId="4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 wrapText="1"/>
    </xf>
    <xf numFmtId="2" fontId="13" fillId="0" borderId="29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48" xfId="0" applyNumberFormat="1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36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6" fillId="0" borderId="45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 wrapText="1"/>
    </xf>
    <xf numFmtId="2" fontId="13" fillId="0" borderId="21" xfId="0" applyNumberFormat="1" applyFont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6" fillId="0" borderId="51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16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1" fontId="6" fillId="0" borderId="39" xfId="0" applyNumberFormat="1" applyFont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1" fontId="6" fillId="0" borderId="42" xfId="0" applyNumberFormat="1" applyFont="1" applyBorder="1" applyAlignment="1">
      <alignment horizontal="center" vertical="center"/>
    </xf>
    <xf numFmtId="2" fontId="6" fillId="0" borderId="47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1" fontId="6" fillId="0" borderId="35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6" fillId="0" borderId="32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textRotation="255"/>
    </xf>
    <xf numFmtId="0" fontId="6" fillId="0" borderId="42" xfId="0" applyFont="1" applyBorder="1" applyAlignment="1">
      <alignment horizontal="center" vertical="center" textRotation="255"/>
    </xf>
    <xf numFmtId="0" fontId="6" fillId="0" borderId="4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2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right" vertical="center"/>
    </xf>
    <xf numFmtId="0" fontId="6" fillId="0" borderId="44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441960</xdr:colOff>
      <xdr:row>25</xdr:row>
      <xdr:rowOff>114300</xdr:rowOff>
    </xdr:from>
    <xdr:to>
      <xdr:col>29</xdr:col>
      <xdr:colOff>396240</xdr:colOff>
      <xdr:row>36</xdr:row>
      <xdr:rowOff>205740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DAE600-383D-4C10-81F0-CF961D4029FA}"/>
            </a:ext>
          </a:extLst>
        </xdr:cNvPr>
        <xdr:cNvSpPr txBox="1"/>
      </xdr:nvSpPr>
      <xdr:spPr>
        <a:xfrm>
          <a:off x="6720840" y="6355080"/>
          <a:ext cx="3977640" cy="2613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トリッキーな使い方をしているのでどうしたものか迷っています．（修正するか，削除するか）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showGridLines="0" view="pageBreakPreview" topLeftCell="A6" zoomScaleNormal="100" zoomScaleSheetLayoutView="100" workbookViewId="0">
      <selection activeCell="Q27" sqref="Q27:S28"/>
    </sheetView>
  </sheetViews>
  <sheetFormatPr defaultRowHeight="18"/>
  <cols>
    <col min="1" max="1" width="4.19921875" style="1" customWidth="1"/>
    <col min="2" max="2" width="2.5" style="1" customWidth="1"/>
    <col min="3" max="3" width="3.69921875" style="1" customWidth="1"/>
    <col min="4" max="4" width="1.296875" style="1" customWidth="1"/>
    <col min="5" max="5" width="3.69921875" style="1" customWidth="1"/>
    <col min="6" max="6" width="3.296875" style="1" customWidth="1"/>
    <col min="7" max="7" width="2" style="1" customWidth="1"/>
    <col min="8" max="8" width="5.5" style="1" customWidth="1"/>
    <col min="9" max="9" width="1.09765625" style="1" customWidth="1"/>
    <col min="10" max="10" width="4" style="1" customWidth="1"/>
    <col min="11" max="11" width="2.19921875" style="1" customWidth="1"/>
    <col min="12" max="12" width="5.3984375" style="1" customWidth="1"/>
    <col min="13" max="13" width="2.09765625" style="1" customWidth="1"/>
    <col min="14" max="14" width="1.5" style="1" customWidth="1"/>
    <col min="15" max="15" width="5.5" style="1" customWidth="1"/>
    <col min="16" max="16" width="2.5" style="1" customWidth="1"/>
    <col min="17" max="17" width="3.296875" style="1" customWidth="1"/>
    <col min="18" max="18" width="3" style="1" customWidth="1"/>
    <col min="19" max="19" width="5.5" style="1" customWidth="1"/>
    <col min="20" max="20" width="2.3984375" style="1" customWidth="1"/>
    <col min="21" max="21" width="0.69921875" style="1" customWidth="1"/>
    <col min="22" max="22" width="7.796875" style="1" customWidth="1"/>
    <col min="23" max="23" width="1.296875" style="1" customWidth="1"/>
    <col min="24" max="24" width="9.09765625" style="1" customWidth="1"/>
  </cols>
  <sheetData>
    <row r="1" spans="1:24" ht="15" customHeight="1">
      <c r="G1" s="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4" ht="33">
      <c r="A2" s="54" t="s">
        <v>1</v>
      </c>
      <c r="B2" s="54" t="s">
        <v>2</v>
      </c>
      <c r="C2" s="54"/>
      <c r="D2" s="54"/>
      <c r="E2" s="54"/>
      <c r="F2" s="54"/>
      <c r="G2" s="2"/>
      <c r="H2" s="28" t="s">
        <v>0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24" ht="33">
      <c r="A3" s="54"/>
      <c r="B3" s="54"/>
      <c r="C3" s="54"/>
      <c r="D3" s="54"/>
      <c r="E3" s="54"/>
      <c r="F3" s="54"/>
      <c r="G3" s="2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4" ht="18" customHeight="1">
      <c r="A4" s="146" t="s">
        <v>3</v>
      </c>
      <c r="B4" s="147">
        <v>10</v>
      </c>
      <c r="C4" s="148"/>
      <c r="D4" s="148"/>
      <c r="E4" s="148"/>
      <c r="F4" s="149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4">
      <c r="A5" s="146"/>
      <c r="B5" s="150"/>
      <c r="C5" s="151"/>
      <c r="D5" s="151"/>
      <c r="E5" s="151"/>
      <c r="F5" s="152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4" ht="18.600000000000001" thickBot="1">
      <c r="S6" s="153" t="s">
        <v>58</v>
      </c>
      <c r="T6" s="153"/>
      <c r="U6" s="153"/>
      <c r="V6" s="153"/>
      <c r="W6" s="153"/>
      <c r="X6" s="153"/>
    </row>
    <row r="7" spans="1:24">
      <c r="A7" s="165" t="s">
        <v>5</v>
      </c>
      <c r="B7" s="166"/>
      <c r="C7" s="167"/>
      <c r="D7" s="169" t="s">
        <v>61</v>
      </c>
      <c r="E7" s="169"/>
      <c r="F7" s="169"/>
      <c r="G7" s="169"/>
      <c r="H7" s="169"/>
      <c r="I7" s="169"/>
      <c r="J7" s="170" t="s">
        <v>6</v>
      </c>
      <c r="K7" s="170"/>
      <c r="L7" s="170"/>
      <c r="M7" s="169" t="s">
        <v>60</v>
      </c>
      <c r="N7" s="169"/>
      <c r="O7" s="169"/>
      <c r="P7" s="169"/>
      <c r="Q7" s="169"/>
      <c r="R7" s="171" t="s">
        <v>7</v>
      </c>
      <c r="S7" s="166"/>
      <c r="T7" s="167"/>
      <c r="U7" s="172" t="s">
        <v>59</v>
      </c>
      <c r="V7" s="173"/>
      <c r="W7" s="173"/>
      <c r="X7" s="174"/>
    </row>
    <row r="8" spans="1:24">
      <c r="A8" s="168"/>
      <c r="B8" s="107"/>
      <c r="C8" s="108"/>
      <c r="D8" s="44"/>
      <c r="E8" s="44"/>
      <c r="F8" s="44"/>
      <c r="G8" s="44"/>
      <c r="H8" s="44"/>
      <c r="I8" s="44"/>
      <c r="J8" s="127"/>
      <c r="K8" s="127"/>
      <c r="L8" s="127"/>
      <c r="M8" s="44"/>
      <c r="N8" s="44"/>
      <c r="O8" s="44"/>
      <c r="P8" s="44"/>
      <c r="Q8" s="44"/>
      <c r="R8" s="106"/>
      <c r="S8" s="107"/>
      <c r="T8" s="108"/>
      <c r="U8" s="116"/>
      <c r="V8" s="117"/>
      <c r="W8" s="117"/>
      <c r="X8" s="164"/>
    </row>
    <row r="9" spans="1:24">
      <c r="A9" s="31" t="s">
        <v>8</v>
      </c>
      <c r="B9" s="125"/>
      <c r="C9" s="125"/>
      <c r="D9" s="154" t="s">
        <v>9</v>
      </c>
      <c r="E9" s="155"/>
      <c r="F9" s="155"/>
      <c r="G9" s="155"/>
      <c r="H9" s="155"/>
      <c r="I9" s="155"/>
      <c r="J9" s="95">
        <v>1</v>
      </c>
      <c r="K9" s="95"/>
      <c r="L9" s="158" t="s">
        <v>10</v>
      </c>
      <c r="M9" s="158"/>
      <c r="N9" s="158"/>
      <c r="O9" s="158"/>
      <c r="P9" s="158"/>
      <c r="Q9" s="159"/>
      <c r="R9" s="112" t="s">
        <v>11</v>
      </c>
      <c r="S9" s="101"/>
      <c r="T9" s="102"/>
      <c r="U9" s="162" t="s">
        <v>12</v>
      </c>
      <c r="V9" s="120"/>
      <c r="W9" s="120"/>
      <c r="X9" s="163"/>
    </row>
    <row r="10" spans="1:24">
      <c r="A10" s="32"/>
      <c r="B10" s="127"/>
      <c r="C10" s="127"/>
      <c r="D10" s="156"/>
      <c r="E10" s="157"/>
      <c r="F10" s="157"/>
      <c r="G10" s="157"/>
      <c r="H10" s="157"/>
      <c r="I10" s="157"/>
      <c r="J10" s="97"/>
      <c r="K10" s="97"/>
      <c r="L10" s="160"/>
      <c r="M10" s="160"/>
      <c r="N10" s="160"/>
      <c r="O10" s="160"/>
      <c r="P10" s="160"/>
      <c r="Q10" s="161"/>
      <c r="R10" s="106"/>
      <c r="S10" s="107"/>
      <c r="T10" s="108"/>
      <c r="U10" s="116"/>
      <c r="V10" s="117"/>
      <c r="W10" s="117"/>
      <c r="X10" s="164"/>
    </row>
    <row r="11" spans="1:24">
      <c r="A11" s="31" t="s">
        <v>13</v>
      </c>
      <c r="B11" s="125"/>
      <c r="C11" s="125"/>
      <c r="D11" s="128" t="s">
        <v>62</v>
      </c>
      <c r="E11" s="129"/>
      <c r="F11" s="129"/>
      <c r="G11" s="130"/>
      <c r="H11" s="54" t="s">
        <v>14</v>
      </c>
      <c r="I11" s="54"/>
      <c r="J11" s="54"/>
      <c r="K11" s="55" t="s">
        <v>15</v>
      </c>
      <c r="L11" s="101"/>
      <c r="M11" s="102"/>
      <c r="N11" s="137" t="s">
        <v>16</v>
      </c>
      <c r="O11" s="138"/>
      <c r="P11" s="138"/>
      <c r="Q11" s="139"/>
      <c r="R11" s="112" t="s">
        <v>17</v>
      </c>
      <c r="S11" s="101"/>
      <c r="T11" s="102"/>
      <c r="U11" s="112" t="s">
        <v>18</v>
      </c>
      <c r="V11" s="101"/>
      <c r="W11" s="102"/>
      <c r="X11" s="52" t="s">
        <v>19</v>
      </c>
    </row>
    <row r="12" spans="1:24">
      <c r="A12" s="72"/>
      <c r="B12" s="126"/>
      <c r="C12" s="126"/>
      <c r="D12" s="131"/>
      <c r="E12" s="132"/>
      <c r="F12" s="132"/>
      <c r="G12" s="133"/>
      <c r="H12" s="54"/>
      <c r="I12" s="54"/>
      <c r="J12" s="54"/>
      <c r="K12" s="103"/>
      <c r="L12" s="104"/>
      <c r="M12" s="105"/>
      <c r="N12" s="140"/>
      <c r="O12" s="141"/>
      <c r="P12" s="141"/>
      <c r="Q12" s="142"/>
      <c r="R12" s="106"/>
      <c r="S12" s="107"/>
      <c r="T12" s="108"/>
      <c r="U12" s="106"/>
      <c r="V12" s="107"/>
      <c r="W12" s="108"/>
      <c r="X12" s="52"/>
    </row>
    <row r="13" spans="1:24">
      <c r="A13" s="72"/>
      <c r="B13" s="126"/>
      <c r="C13" s="126"/>
      <c r="D13" s="131"/>
      <c r="E13" s="132"/>
      <c r="F13" s="132"/>
      <c r="G13" s="133"/>
      <c r="H13" s="54"/>
      <c r="I13" s="54"/>
      <c r="J13" s="54"/>
      <c r="K13" s="103"/>
      <c r="L13" s="104"/>
      <c r="M13" s="105"/>
      <c r="N13" s="140"/>
      <c r="O13" s="141"/>
      <c r="P13" s="141"/>
      <c r="Q13" s="142"/>
      <c r="R13" s="113" t="s">
        <v>20</v>
      </c>
      <c r="S13" s="114"/>
      <c r="T13" s="115"/>
      <c r="U13" s="119" t="s">
        <v>21</v>
      </c>
      <c r="V13" s="120"/>
      <c r="W13" s="121"/>
      <c r="X13" s="122" t="s">
        <v>22</v>
      </c>
    </row>
    <row r="14" spans="1:24">
      <c r="A14" s="32"/>
      <c r="B14" s="127"/>
      <c r="C14" s="127"/>
      <c r="D14" s="134"/>
      <c r="E14" s="135"/>
      <c r="F14" s="135"/>
      <c r="G14" s="136"/>
      <c r="H14" s="54"/>
      <c r="I14" s="54"/>
      <c r="J14" s="54"/>
      <c r="K14" s="106"/>
      <c r="L14" s="107"/>
      <c r="M14" s="108"/>
      <c r="N14" s="143"/>
      <c r="O14" s="144"/>
      <c r="P14" s="144"/>
      <c r="Q14" s="145"/>
      <c r="R14" s="116"/>
      <c r="S14" s="117"/>
      <c r="T14" s="118"/>
      <c r="U14" s="116"/>
      <c r="V14" s="117"/>
      <c r="W14" s="118"/>
      <c r="X14" s="122"/>
    </row>
    <row r="15" spans="1:24">
      <c r="A15" s="123" t="s">
        <v>23</v>
      </c>
      <c r="B15" s="54"/>
      <c r="C15" s="54"/>
      <c r="D15" s="53" t="s">
        <v>24</v>
      </c>
      <c r="E15" s="54"/>
      <c r="F15" s="54"/>
      <c r="G15" s="54"/>
      <c r="H15" s="53" t="s">
        <v>25</v>
      </c>
      <c r="I15" s="54"/>
      <c r="J15" s="54"/>
      <c r="K15" s="53" t="s">
        <v>26</v>
      </c>
      <c r="L15" s="54"/>
      <c r="M15" s="54"/>
      <c r="N15" s="54"/>
      <c r="O15" s="53" t="s">
        <v>27</v>
      </c>
      <c r="P15" s="54"/>
      <c r="Q15" s="54"/>
      <c r="R15" s="55" t="s">
        <v>28</v>
      </c>
      <c r="S15" s="101"/>
      <c r="T15" s="102"/>
      <c r="U15" s="55" t="s">
        <v>29</v>
      </c>
      <c r="V15" s="101"/>
      <c r="W15" s="102"/>
      <c r="X15" s="51" t="s">
        <v>30</v>
      </c>
    </row>
    <row r="16" spans="1:24">
      <c r="A16" s="12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103"/>
      <c r="S16" s="104"/>
      <c r="T16" s="105"/>
      <c r="U16" s="103"/>
      <c r="V16" s="104"/>
      <c r="W16" s="105"/>
      <c r="X16" s="52"/>
    </row>
    <row r="17" spans="1:24">
      <c r="A17" s="12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106"/>
      <c r="S17" s="107"/>
      <c r="T17" s="108"/>
      <c r="U17" s="106"/>
      <c r="V17" s="107"/>
      <c r="W17" s="108"/>
      <c r="X17" s="52"/>
    </row>
    <row r="18" spans="1:24">
      <c r="A18" s="87">
        <f>B27</f>
        <v>5.0549999999999997</v>
      </c>
      <c r="B18" s="77"/>
      <c r="C18" s="38"/>
      <c r="D18" s="37">
        <f>X53</f>
        <v>2166.4965597659902</v>
      </c>
      <c r="E18" s="77"/>
      <c r="F18" s="77"/>
      <c r="G18" s="38"/>
      <c r="H18" s="89">
        <f>COUNTA(B33:B52)</f>
        <v>6</v>
      </c>
      <c r="I18" s="90"/>
      <c r="J18" s="91"/>
      <c r="K18" s="37">
        <v>256.69</v>
      </c>
      <c r="L18" s="77"/>
      <c r="M18" s="77"/>
      <c r="N18" s="38"/>
      <c r="O18" s="37">
        <f>SUM(V33:W44)</f>
        <v>1024.1849999999999</v>
      </c>
      <c r="P18" s="77"/>
      <c r="Q18" s="38"/>
      <c r="R18" s="67" t="str">
        <f>W27</f>
        <v>1/3333</v>
      </c>
      <c r="S18" s="95"/>
      <c r="T18" s="96"/>
      <c r="U18" s="37">
        <f>D18/O18</f>
        <v>2.115337131246787</v>
      </c>
      <c r="V18" s="77"/>
      <c r="W18" s="38"/>
      <c r="X18" s="99">
        <v>100</v>
      </c>
    </row>
    <row r="19" spans="1:24">
      <c r="A19" s="88"/>
      <c r="B19" s="78"/>
      <c r="C19" s="40"/>
      <c r="D19" s="39"/>
      <c r="E19" s="78"/>
      <c r="F19" s="78"/>
      <c r="G19" s="40"/>
      <c r="H19" s="92"/>
      <c r="I19" s="93"/>
      <c r="J19" s="94"/>
      <c r="K19" s="39"/>
      <c r="L19" s="78"/>
      <c r="M19" s="78"/>
      <c r="N19" s="40"/>
      <c r="O19" s="39"/>
      <c r="P19" s="78"/>
      <c r="Q19" s="40"/>
      <c r="R19" s="69"/>
      <c r="S19" s="97"/>
      <c r="T19" s="98"/>
      <c r="U19" s="39"/>
      <c r="V19" s="78"/>
      <c r="W19" s="40"/>
      <c r="X19" s="100"/>
    </row>
    <row r="20" spans="1:24">
      <c r="A20" s="31" t="s">
        <v>31</v>
      </c>
      <c r="B20" s="55" t="s">
        <v>32</v>
      </c>
      <c r="C20" s="101"/>
      <c r="D20" s="101"/>
      <c r="E20" s="102"/>
      <c r="F20" s="55" t="s">
        <v>33</v>
      </c>
      <c r="G20" s="101"/>
      <c r="H20" s="101"/>
      <c r="I20" s="102"/>
      <c r="J20" s="55" t="s">
        <v>34</v>
      </c>
      <c r="K20" s="101"/>
      <c r="L20" s="102"/>
      <c r="M20" s="55" t="s">
        <v>35</v>
      </c>
      <c r="N20" s="101"/>
      <c r="O20" s="101"/>
      <c r="P20" s="102"/>
      <c r="Q20" s="55" t="s">
        <v>36</v>
      </c>
      <c r="R20" s="101"/>
      <c r="S20" s="102"/>
      <c r="T20" s="55" t="s">
        <v>37</v>
      </c>
      <c r="U20" s="101"/>
      <c r="V20" s="102"/>
      <c r="W20" s="55" t="s">
        <v>28</v>
      </c>
      <c r="X20" s="109"/>
    </row>
    <row r="21" spans="1:24">
      <c r="A21" s="72"/>
      <c r="B21" s="103"/>
      <c r="C21" s="104"/>
      <c r="D21" s="104"/>
      <c r="E21" s="105"/>
      <c r="F21" s="103"/>
      <c r="G21" s="104"/>
      <c r="H21" s="104"/>
      <c r="I21" s="105"/>
      <c r="J21" s="103"/>
      <c r="K21" s="104"/>
      <c r="L21" s="105"/>
      <c r="M21" s="103"/>
      <c r="N21" s="104"/>
      <c r="O21" s="104"/>
      <c r="P21" s="105"/>
      <c r="Q21" s="103"/>
      <c r="R21" s="104"/>
      <c r="S21" s="105"/>
      <c r="T21" s="103"/>
      <c r="U21" s="104"/>
      <c r="V21" s="105"/>
      <c r="W21" s="103"/>
      <c r="X21" s="110"/>
    </row>
    <row r="22" spans="1:24">
      <c r="A22" s="32"/>
      <c r="B22" s="106"/>
      <c r="C22" s="107"/>
      <c r="D22" s="107"/>
      <c r="E22" s="108"/>
      <c r="F22" s="106"/>
      <c r="G22" s="107"/>
      <c r="H22" s="107"/>
      <c r="I22" s="108"/>
      <c r="J22" s="106"/>
      <c r="K22" s="107"/>
      <c r="L22" s="108"/>
      <c r="M22" s="106"/>
      <c r="N22" s="107"/>
      <c r="O22" s="107"/>
      <c r="P22" s="108"/>
      <c r="Q22" s="106"/>
      <c r="R22" s="107"/>
      <c r="S22" s="108"/>
      <c r="T22" s="106"/>
      <c r="U22" s="107"/>
      <c r="V22" s="108"/>
      <c r="W22" s="106"/>
      <c r="X22" s="111"/>
    </row>
    <row r="23" spans="1:24">
      <c r="A23" s="31" t="s">
        <v>38</v>
      </c>
      <c r="B23" s="81">
        <v>4.7699999999999996</v>
      </c>
      <c r="C23" s="82"/>
      <c r="D23" s="82"/>
      <c r="E23" s="83"/>
      <c r="F23" s="81">
        <v>2.69</v>
      </c>
      <c r="G23" s="82"/>
      <c r="H23" s="82"/>
      <c r="I23" s="83"/>
      <c r="J23" s="81">
        <v>2.72</v>
      </c>
      <c r="K23" s="82"/>
      <c r="L23" s="83"/>
      <c r="M23" s="37"/>
      <c r="N23" s="77"/>
      <c r="O23" s="77"/>
      <c r="P23" s="38"/>
      <c r="Q23" s="37"/>
      <c r="R23" s="77"/>
      <c r="S23" s="38"/>
      <c r="T23" s="37"/>
      <c r="U23" s="77"/>
      <c r="V23" s="38"/>
      <c r="W23" s="37"/>
      <c r="X23" s="79"/>
    </row>
    <row r="24" spans="1:24">
      <c r="A24" s="32"/>
      <c r="B24" s="84"/>
      <c r="C24" s="85"/>
      <c r="D24" s="85"/>
      <c r="E24" s="86"/>
      <c r="F24" s="84"/>
      <c r="G24" s="85"/>
      <c r="H24" s="85"/>
      <c r="I24" s="86"/>
      <c r="J24" s="84"/>
      <c r="K24" s="85"/>
      <c r="L24" s="86"/>
      <c r="M24" s="39"/>
      <c r="N24" s="78"/>
      <c r="O24" s="78"/>
      <c r="P24" s="40"/>
      <c r="Q24" s="39"/>
      <c r="R24" s="78"/>
      <c r="S24" s="40"/>
      <c r="T24" s="39"/>
      <c r="U24" s="78"/>
      <c r="V24" s="40"/>
      <c r="W24" s="39"/>
      <c r="X24" s="80"/>
    </row>
    <row r="25" spans="1:24">
      <c r="A25" s="31" t="s">
        <v>39</v>
      </c>
      <c r="B25" s="81">
        <v>5.34</v>
      </c>
      <c r="C25" s="82"/>
      <c r="D25" s="82"/>
      <c r="E25" s="83"/>
      <c r="F25" s="81">
        <v>2.95</v>
      </c>
      <c r="G25" s="82"/>
      <c r="H25" s="82"/>
      <c r="I25" s="83"/>
      <c r="J25" s="81">
        <v>2.98</v>
      </c>
      <c r="K25" s="82"/>
      <c r="L25" s="83"/>
      <c r="M25" s="37"/>
      <c r="N25" s="77"/>
      <c r="O25" s="77"/>
      <c r="P25" s="38"/>
      <c r="Q25" s="37"/>
      <c r="R25" s="77"/>
      <c r="S25" s="38"/>
      <c r="T25" s="37"/>
      <c r="U25" s="77"/>
      <c r="V25" s="38"/>
      <c r="W25" s="37"/>
      <c r="X25" s="79"/>
    </row>
    <row r="26" spans="1:24">
      <c r="A26" s="32"/>
      <c r="B26" s="84"/>
      <c r="C26" s="85"/>
      <c r="D26" s="85"/>
      <c r="E26" s="86"/>
      <c r="F26" s="84"/>
      <c r="G26" s="85"/>
      <c r="H26" s="85"/>
      <c r="I26" s="86"/>
      <c r="J26" s="84"/>
      <c r="K26" s="85"/>
      <c r="L26" s="86"/>
      <c r="M26" s="39"/>
      <c r="N26" s="78"/>
      <c r="O26" s="78"/>
      <c r="P26" s="40"/>
      <c r="Q26" s="39"/>
      <c r="R26" s="78"/>
      <c r="S26" s="40"/>
      <c r="T26" s="39"/>
      <c r="U26" s="78"/>
      <c r="V26" s="40"/>
      <c r="W26" s="39"/>
      <c r="X26" s="80"/>
    </row>
    <row r="27" spans="1:24">
      <c r="A27" s="31" t="s">
        <v>40</v>
      </c>
      <c r="B27" s="37">
        <f>AVERAGE(B23:E26)</f>
        <v>5.0549999999999997</v>
      </c>
      <c r="C27" s="77"/>
      <c r="D27" s="77"/>
      <c r="E27" s="38"/>
      <c r="F27" s="37">
        <f>AVERAGE(F23:I26)</f>
        <v>2.8200000000000003</v>
      </c>
      <c r="G27" s="77"/>
      <c r="H27" s="77"/>
      <c r="I27" s="38"/>
      <c r="J27" s="37">
        <f>AVERAGE(J23:L26)</f>
        <v>2.85</v>
      </c>
      <c r="K27" s="77"/>
      <c r="L27" s="38"/>
      <c r="M27" s="37"/>
      <c r="N27" s="77"/>
      <c r="O27" s="77"/>
      <c r="P27" s="38"/>
      <c r="Q27" s="37">
        <f>F27-J27</f>
        <v>-2.9999999999999805E-2</v>
      </c>
      <c r="R27" s="77"/>
      <c r="S27" s="38"/>
      <c r="T27" s="61">
        <v>100</v>
      </c>
      <c r="U27" s="62"/>
      <c r="V27" s="63"/>
      <c r="W27" s="67" t="str">
        <f>_xlfn.CONCAT("1/",TEXT(ROUND(-T27/Q27,0),"@"))</f>
        <v>1/3333</v>
      </c>
      <c r="X27" s="68"/>
    </row>
    <row r="28" spans="1:24">
      <c r="A28" s="32"/>
      <c r="B28" s="39"/>
      <c r="C28" s="78"/>
      <c r="D28" s="78"/>
      <c r="E28" s="40"/>
      <c r="F28" s="39"/>
      <c r="G28" s="78"/>
      <c r="H28" s="78"/>
      <c r="I28" s="40"/>
      <c r="J28" s="39"/>
      <c r="K28" s="78"/>
      <c r="L28" s="40"/>
      <c r="M28" s="39"/>
      <c r="N28" s="78"/>
      <c r="O28" s="78"/>
      <c r="P28" s="40"/>
      <c r="Q28" s="39"/>
      <c r="R28" s="78"/>
      <c r="S28" s="40"/>
      <c r="T28" s="64"/>
      <c r="U28" s="65"/>
      <c r="V28" s="66"/>
      <c r="W28" s="69"/>
      <c r="X28" s="70"/>
    </row>
    <row r="29" spans="1:24">
      <c r="A29" s="71" t="s">
        <v>41</v>
      </c>
      <c r="B29" s="54" t="s">
        <v>42</v>
      </c>
      <c r="C29" s="54"/>
      <c r="D29" s="54"/>
      <c r="E29" s="53" t="s">
        <v>43</v>
      </c>
      <c r="F29" s="54"/>
      <c r="G29" s="53" t="s">
        <v>44</v>
      </c>
      <c r="H29" s="54"/>
      <c r="I29" s="53" t="s">
        <v>45</v>
      </c>
      <c r="J29" s="54"/>
      <c r="K29" s="54"/>
      <c r="L29" s="53" t="s">
        <v>46</v>
      </c>
      <c r="M29" s="54"/>
      <c r="N29" s="53" t="s">
        <v>47</v>
      </c>
      <c r="O29" s="54"/>
      <c r="P29" s="73" t="s">
        <v>48</v>
      </c>
      <c r="Q29" s="74"/>
      <c r="R29" s="74"/>
      <c r="S29" s="74"/>
      <c r="T29" s="47" t="s">
        <v>49</v>
      </c>
      <c r="U29" s="47"/>
      <c r="V29" s="47"/>
      <c r="W29" s="48"/>
      <c r="X29" s="51" t="s">
        <v>50</v>
      </c>
    </row>
    <row r="30" spans="1:24">
      <c r="A30" s="72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75"/>
      <c r="Q30" s="76"/>
      <c r="R30" s="76"/>
      <c r="S30" s="76"/>
      <c r="T30" s="49"/>
      <c r="U30" s="49"/>
      <c r="V30" s="49"/>
      <c r="W30" s="50"/>
      <c r="X30" s="52"/>
    </row>
    <row r="31" spans="1:24">
      <c r="A31" s="72"/>
      <c r="B31" s="53" t="s">
        <v>51</v>
      </c>
      <c r="C31" s="53" t="s">
        <v>52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5" t="s">
        <v>53</v>
      </c>
      <c r="Q31" s="56"/>
      <c r="R31" s="57"/>
      <c r="S31" s="53" t="s">
        <v>54</v>
      </c>
      <c r="T31" s="54"/>
      <c r="U31" s="54"/>
      <c r="V31" s="53" t="s">
        <v>55</v>
      </c>
      <c r="W31" s="54"/>
      <c r="X31" s="52"/>
    </row>
    <row r="32" spans="1:24">
      <c r="A32" s="32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8"/>
      <c r="Q32" s="59"/>
      <c r="R32" s="60"/>
      <c r="S32" s="54"/>
      <c r="T32" s="54"/>
      <c r="U32" s="54"/>
      <c r="V32" s="54"/>
      <c r="W32" s="54"/>
      <c r="X32" s="52"/>
    </row>
    <row r="33" spans="1:24">
      <c r="A33" s="31">
        <v>1</v>
      </c>
      <c r="B33" s="43">
        <v>2</v>
      </c>
      <c r="C33" s="35">
        <v>0.5</v>
      </c>
      <c r="D33" s="35"/>
      <c r="E33" s="33"/>
      <c r="F33" s="33"/>
      <c r="G33" s="45">
        <v>98.1</v>
      </c>
      <c r="H33" s="45"/>
      <c r="I33" s="29">
        <f>X$18/G33</f>
        <v>1.0193679918450562</v>
      </c>
      <c r="J33" s="29"/>
      <c r="K33" s="29"/>
      <c r="L33" s="29">
        <v>0.88</v>
      </c>
      <c r="M33" s="29"/>
      <c r="N33" s="29">
        <f>I33*L33</f>
        <v>0.89704383282364952</v>
      </c>
      <c r="O33" s="29"/>
      <c r="P33" s="41">
        <v>62.38</v>
      </c>
      <c r="Q33" s="41"/>
      <c r="R33" s="41"/>
      <c r="S33" s="41">
        <v>91.25</v>
      </c>
      <c r="T33" s="41"/>
      <c r="U33" s="41"/>
      <c r="V33" s="29">
        <f>AVERAGE(P33:U34)</f>
        <v>76.814999999999998</v>
      </c>
      <c r="W33" s="29"/>
      <c r="X33" s="22">
        <f>N33*V33</f>
        <v>68.906422018348636</v>
      </c>
    </row>
    <row r="34" spans="1:24">
      <c r="A34" s="32"/>
      <c r="B34" s="44"/>
      <c r="C34" s="36"/>
      <c r="D34" s="36"/>
      <c r="E34" s="34"/>
      <c r="F34" s="34"/>
      <c r="G34" s="46"/>
      <c r="H34" s="46"/>
      <c r="I34" s="30"/>
      <c r="J34" s="30"/>
      <c r="K34" s="30"/>
      <c r="L34" s="30"/>
      <c r="M34" s="30"/>
      <c r="N34" s="30"/>
      <c r="O34" s="30"/>
      <c r="P34" s="42"/>
      <c r="Q34" s="42"/>
      <c r="R34" s="42"/>
      <c r="S34" s="42"/>
      <c r="T34" s="42"/>
      <c r="U34" s="42"/>
      <c r="V34" s="30"/>
      <c r="W34" s="30"/>
      <c r="X34" s="24"/>
    </row>
    <row r="35" spans="1:24">
      <c r="A35" s="31">
        <v>2</v>
      </c>
      <c r="B35" s="43">
        <v>2</v>
      </c>
      <c r="C35" s="35">
        <v>0.5</v>
      </c>
      <c r="D35" s="35"/>
      <c r="E35" s="33"/>
      <c r="F35" s="33"/>
      <c r="G35" s="45">
        <v>95.5</v>
      </c>
      <c r="H35" s="45"/>
      <c r="I35" s="29">
        <f>X$18/G35</f>
        <v>1.0471204188481675</v>
      </c>
      <c r="J35" s="29"/>
      <c r="K35" s="29"/>
      <c r="L35" s="29">
        <v>0.88</v>
      </c>
      <c r="M35" s="29"/>
      <c r="N35" s="29">
        <f>I35*L35</f>
        <v>0.92146596858638741</v>
      </c>
      <c r="O35" s="29"/>
      <c r="P35" s="41">
        <v>104.82</v>
      </c>
      <c r="Q35" s="41"/>
      <c r="R35" s="41"/>
      <c r="S35" s="41">
        <v>131.99</v>
      </c>
      <c r="T35" s="41"/>
      <c r="U35" s="41"/>
      <c r="V35" s="29">
        <f>AVERAGE(P35:U36)</f>
        <v>118.405</v>
      </c>
      <c r="W35" s="29"/>
      <c r="X35" s="22">
        <f>N35*V35</f>
        <v>109.1061780104712</v>
      </c>
    </row>
    <row r="36" spans="1:24">
      <c r="A36" s="32"/>
      <c r="B36" s="44"/>
      <c r="C36" s="36"/>
      <c r="D36" s="36"/>
      <c r="E36" s="34"/>
      <c r="F36" s="34"/>
      <c r="G36" s="46"/>
      <c r="H36" s="46"/>
      <c r="I36" s="30"/>
      <c r="J36" s="30"/>
      <c r="K36" s="30"/>
      <c r="L36" s="30"/>
      <c r="M36" s="30"/>
      <c r="N36" s="30"/>
      <c r="O36" s="30"/>
      <c r="P36" s="42"/>
      <c r="Q36" s="42"/>
      <c r="R36" s="42"/>
      <c r="S36" s="42"/>
      <c r="T36" s="42"/>
      <c r="U36" s="42"/>
      <c r="V36" s="30"/>
      <c r="W36" s="30"/>
      <c r="X36" s="24"/>
    </row>
    <row r="37" spans="1:24">
      <c r="A37" s="31">
        <v>3</v>
      </c>
      <c r="B37" s="43">
        <v>3</v>
      </c>
      <c r="C37" s="35">
        <v>1</v>
      </c>
      <c r="D37" s="35"/>
      <c r="E37" s="33"/>
      <c r="F37" s="33"/>
      <c r="G37" s="45">
        <v>53.9</v>
      </c>
      <c r="H37" s="45"/>
      <c r="I37" s="29">
        <f>X$18/G37</f>
        <v>1.855287569573284</v>
      </c>
      <c r="J37" s="29"/>
      <c r="K37" s="29"/>
      <c r="L37" s="29">
        <v>0.91</v>
      </c>
      <c r="M37" s="29"/>
      <c r="N37" s="29">
        <f>I37*L37</f>
        <v>1.6883116883116884</v>
      </c>
      <c r="O37" s="29"/>
      <c r="P37" s="41">
        <v>169.17</v>
      </c>
      <c r="Q37" s="41"/>
      <c r="R37" s="41"/>
      <c r="S37" s="41">
        <v>166.56</v>
      </c>
      <c r="T37" s="41"/>
      <c r="U37" s="41"/>
      <c r="V37" s="29">
        <f>AVERAGE(P37:U38)</f>
        <v>167.86500000000001</v>
      </c>
      <c r="W37" s="29"/>
      <c r="X37" s="22">
        <f>N37*V37</f>
        <v>283.40844155844161</v>
      </c>
    </row>
    <row r="38" spans="1:24">
      <c r="A38" s="32"/>
      <c r="B38" s="44"/>
      <c r="C38" s="36"/>
      <c r="D38" s="36"/>
      <c r="E38" s="34"/>
      <c r="F38" s="34"/>
      <c r="G38" s="46"/>
      <c r="H38" s="46"/>
      <c r="I38" s="30"/>
      <c r="J38" s="30"/>
      <c r="K38" s="30"/>
      <c r="L38" s="30"/>
      <c r="M38" s="30"/>
      <c r="N38" s="30"/>
      <c r="O38" s="30"/>
      <c r="P38" s="42"/>
      <c r="Q38" s="42"/>
      <c r="R38" s="42"/>
      <c r="S38" s="42"/>
      <c r="T38" s="42"/>
      <c r="U38" s="42"/>
      <c r="V38" s="30"/>
      <c r="W38" s="30"/>
      <c r="X38" s="24"/>
    </row>
    <row r="39" spans="1:24">
      <c r="A39" s="31">
        <v>4</v>
      </c>
      <c r="B39" s="43">
        <v>4</v>
      </c>
      <c r="C39" s="35">
        <v>2</v>
      </c>
      <c r="D39" s="35"/>
      <c r="E39" s="33"/>
      <c r="F39" s="33"/>
      <c r="G39" s="45">
        <v>38.4</v>
      </c>
      <c r="H39" s="45"/>
      <c r="I39" s="29">
        <f>X$18/G39</f>
        <v>2.604166666666667</v>
      </c>
      <c r="J39" s="29"/>
      <c r="K39" s="29"/>
      <c r="L39" s="29">
        <v>0.94</v>
      </c>
      <c r="M39" s="29"/>
      <c r="N39" s="29">
        <f>I39*L39</f>
        <v>2.447916666666667</v>
      </c>
      <c r="O39" s="29"/>
      <c r="P39" s="41">
        <v>225.3</v>
      </c>
      <c r="Q39" s="41"/>
      <c r="R39" s="41"/>
      <c r="S39" s="41">
        <v>183.66</v>
      </c>
      <c r="T39" s="41"/>
      <c r="U39" s="41"/>
      <c r="V39" s="29">
        <f>AVERAGE(P39:U40)</f>
        <v>204.48000000000002</v>
      </c>
      <c r="W39" s="29"/>
      <c r="X39" s="22">
        <f>N39*V39</f>
        <v>500.55000000000013</v>
      </c>
    </row>
    <row r="40" spans="1:24">
      <c r="A40" s="32"/>
      <c r="B40" s="44"/>
      <c r="C40" s="36"/>
      <c r="D40" s="36"/>
      <c r="E40" s="34"/>
      <c r="F40" s="34"/>
      <c r="G40" s="46"/>
      <c r="H40" s="46"/>
      <c r="I40" s="30"/>
      <c r="J40" s="30"/>
      <c r="K40" s="30"/>
      <c r="L40" s="30"/>
      <c r="M40" s="30"/>
      <c r="N40" s="30"/>
      <c r="O40" s="30"/>
      <c r="P40" s="42"/>
      <c r="Q40" s="42"/>
      <c r="R40" s="42"/>
      <c r="S40" s="42"/>
      <c r="T40" s="42"/>
      <c r="U40" s="42"/>
      <c r="V40" s="30"/>
      <c r="W40" s="30"/>
      <c r="X40" s="24"/>
    </row>
    <row r="41" spans="1:24">
      <c r="A41" s="31">
        <v>5</v>
      </c>
      <c r="B41" s="43">
        <v>4</v>
      </c>
      <c r="C41" s="35">
        <v>2</v>
      </c>
      <c r="D41" s="35"/>
      <c r="E41" s="33"/>
      <c r="F41" s="33"/>
      <c r="G41" s="45">
        <v>32.700000000000003</v>
      </c>
      <c r="H41" s="45"/>
      <c r="I41" s="29">
        <f>X$18/G41</f>
        <v>3.0581039755351678</v>
      </c>
      <c r="J41" s="29"/>
      <c r="K41" s="29"/>
      <c r="L41" s="29">
        <v>0.94</v>
      </c>
      <c r="M41" s="29"/>
      <c r="N41" s="29">
        <f>I41*L41</f>
        <v>2.8746177370030574</v>
      </c>
      <c r="O41" s="29"/>
      <c r="P41" s="41">
        <v>271.12</v>
      </c>
      <c r="Q41" s="41"/>
      <c r="R41" s="41"/>
      <c r="S41" s="41">
        <v>251.67</v>
      </c>
      <c r="T41" s="41"/>
      <c r="U41" s="41"/>
      <c r="V41" s="29">
        <f>AVERAGE(P41:U42)</f>
        <v>261.39499999999998</v>
      </c>
      <c r="W41" s="29"/>
      <c r="X41" s="22">
        <f>N41*V41</f>
        <v>751.41070336391419</v>
      </c>
    </row>
    <row r="42" spans="1:24">
      <c r="A42" s="32"/>
      <c r="B42" s="44"/>
      <c r="C42" s="36"/>
      <c r="D42" s="36"/>
      <c r="E42" s="34"/>
      <c r="F42" s="34"/>
      <c r="G42" s="46"/>
      <c r="H42" s="46"/>
      <c r="I42" s="30"/>
      <c r="J42" s="30"/>
      <c r="K42" s="30"/>
      <c r="L42" s="30"/>
      <c r="M42" s="30"/>
      <c r="N42" s="30"/>
      <c r="O42" s="30"/>
      <c r="P42" s="42"/>
      <c r="Q42" s="42"/>
      <c r="R42" s="42"/>
      <c r="S42" s="42"/>
      <c r="T42" s="42"/>
      <c r="U42" s="42"/>
      <c r="V42" s="30"/>
      <c r="W42" s="30"/>
      <c r="X42" s="24"/>
    </row>
    <row r="43" spans="1:24">
      <c r="A43" s="31">
        <v>6</v>
      </c>
      <c r="B43" s="43">
        <v>4</v>
      </c>
      <c r="C43" s="35">
        <v>2</v>
      </c>
      <c r="D43" s="35"/>
      <c r="E43" s="33"/>
      <c r="F43" s="33"/>
      <c r="G43" s="45">
        <v>40.5</v>
      </c>
      <c r="H43" s="45"/>
      <c r="I43" s="29">
        <f>X$18/G43</f>
        <v>2.4691358024691357</v>
      </c>
      <c r="J43" s="29"/>
      <c r="K43" s="29"/>
      <c r="L43" s="29">
        <v>0.94</v>
      </c>
      <c r="M43" s="29"/>
      <c r="N43" s="29">
        <f>I43*L43</f>
        <v>2.3209876543209873</v>
      </c>
      <c r="O43" s="29"/>
      <c r="P43" s="41">
        <v>172.44</v>
      </c>
      <c r="Q43" s="41"/>
      <c r="R43" s="41"/>
      <c r="S43" s="41">
        <v>218.01</v>
      </c>
      <c r="T43" s="41"/>
      <c r="U43" s="41"/>
      <c r="V43" s="29">
        <f>AVERAGE(P43:U44)</f>
        <v>195.22499999999999</v>
      </c>
      <c r="W43" s="29"/>
      <c r="X43" s="22">
        <f>N43*V43</f>
        <v>453.11481481481474</v>
      </c>
    </row>
    <row r="44" spans="1:24">
      <c r="A44" s="32"/>
      <c r="B44" s="44"/>
      <c r="C44" s="36"/>
      <c r="D44" s="36"/>
      <c r="E44" s="34"/>
      <c r="F44" s="34"/>
      <c r="G44" s="46"/>
      <c r="H44" s="46"/>
      <c r="I44" s="30"/>
      <c r="J44" s="30"/>
      <c r="K44" s="30"/>
      <c r="L44" s="30"/>
      <c r="M44" s="30"/>
      <c r="N44" s="30"/>
      <c r="O44" s="30"/>
      <c r="P44" s="42"/>
      <c r="Q44" s="42"/>
      <c r="R44" s="42"/>
      <c r="S44" s="42"/>
      <c r="T44" s="42"/>
      <c r="U44" s="42"/>
      <c r="V44" s="30"/>
      <c r="W44" s="30"/>
      <c r="X44" s="24"/>
    </row>
    <row r="45" spans="1:24">
      <c r="A45" s="31">
        <v>7</v>
      </c>
      <c r="B45" s="33"/>
      <c r="C45" s="35"/>
      <c r="D45" s="35"/>
      <c r="E45" s="33"/>
      <c r="F45" s="33"/>
      <c r="G45" s="35"/>
      <c r="H45" s="35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37"/>
      <c r="W45" s="38"/>
      <c r="X45" s="22"/>
    </row>
    <row r="46" spans="1:24">
      <c r="A46" s="32"/>
      <c r="B46" s="34"/>
      <c r="C46" s="36"/>
      <c r="D46" s="36"/>
      <c r="E46" s="34"/>
      <c r="F46" s="34"/>
      <c r="G46" s="36"/>
      <c r="H46" s="36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9"/>
      <c r="W46" s="40"/>
      <c r="X46" s="24"/>
    </row>
    <row r="47" spans="1:24">
      <c r="A47" s="31">
        <v>8</v>
      </c>
      <c r="B47" s="33"/>
      <c r="C47" s="35"/>
      <c r="D47" s="35"/>
      <c r="E47" s="33"/>
      <c r="F47" s="33"/>
      <c r="G47" s="35"/>
      <c r="H47" s="35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37"/>
      <c r="W47" s="38"/>
      <c r="X47" s="22"/>
    </row>
    <row r="48" spans="1:24">
      <c r="A48" s="32"/>
      <c r="B48" s="34"/>
      <c r="C48" s="36"/>
      <c r="D48" s="36"/>
      <c r="E48" s="34"/>
      <c r="F48" s="34"/>
      <c r="G48" s="36"/>
      <c r="H48" s="36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9"/>
      <c r="W48" s="40"/>
      <c r="X48" s="24"/>
    </row>
    <row r="49" spans="1:24">
      <c r="A49" s="31">
        <v>9</v>
      </c>
      <c r="B49" s="33"/>
      <c r="C49" s="35"/>
      <c r="D49" s="35"/>
      <c r="E49" s="33"/>
      <c r="F49" s="33"/>
      <c r="G49" s="35"/>
      <c r="H49" s="35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7"/>
      <c r="W49" s="38"/>
      <c r="X49" s="22"/>
    </row>
    <row r="50" spans="1:24">
      <c r="A50" s="32"/>
      <c r="B50" s="34"/>
      <c r="C50" s="36"/>
      <c r="D50" s="36"/>
      <c r="E50" s="34"/>
      <c r="F50" s="34"/>
      <c r="G50" s="36"/>
      <c r="H50" s="36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9"/>
      <c r="W50" s="40"/>
      <c r="X50" s="24"/>
    </row>
    <row r="51" spans="1:24">
      <c r="A51" s="31">
        <v>10</v>
      </c>
      <c r="B51" s="33"/>
      <c r="C51" s="35"/>
      <c r="D51" s="35"/>
      <c r="E51" s="33"/>
      <c r="F51" s="33"/>
      <c r="G51" s="35"/>
      <c r="H51" s="35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2"/>
    </row>
    <row r="52" spans="1:24">
      <c r="A52" s="32"/>
      <c r="B52" s="34"/>
      <c r="C52" s="36"/>
      <c r="D52" s="36"/>
      <c r="E52" s="34"/>
      <c r="F52" s="34"/>
      <c r="G52" s="36"/>
      <c r="H52" s="36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24"/>
    </row>
    <row r="53" spans="1:24">
      <c r="A53" s="13" t="s">
        <v>56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9" t="s">
        <v>57</v>
      </c>
      <c r="W53" s="19"/>
      <c r="X53" s="22">
        <f>SUM(X33:X52)</f>
        <v>2166.4965597659902</v>
      </c>
    </row>
    <row r="54" spans="1:24">
      <c r="A54" s="1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0"/>
      <c r="W54" s="20"/>
      <c r="X54" s="23"/>
    </row>
    <row r="55" spans="1:24">
      <c r="A55" s="1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1"/>
      <c r="W55" s="21"/>
      <c r="X55" s="24"/>
    </row>
    <row r="56" spans="1:24">
      <c r="A56" s="1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6"/>
      <c r="W56" s="16"/>
      <c r="X56" s="25"/>
    </row>
    <row r="57" spans="1:24">
      <c r="A57" s="1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26"/>
    </row>
    <row r="58" spans="1:24">
      <c r="A58" s="1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26"/>
    </row>
    <row r="59" spans="1:24" ht="18.600000000000001" thickBot="1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7"/>
    </row>
  </sheetData>
  <mergeCells count="217">
    <mergeCell ref="A2:A3"/>
    <mergeCell ref="B2:F3"/>
    <mergeCell ref="A4:A5"/>
    <mergeCell ref="B4:F5"/>
    <mergeCell ref="S6:X6"/>
    <mergeCell ref="A9:C10"/>
    <mergeCell ref="D9:I10"/>
    <mergeCell ref="J9:K10"/>
    <mergeCell ref="L9:Q10"/>
    <mergeCell ref="R9:T10"/>
    <mergeCell ref="U9:X10"/>
    <mergeCell ref="A7:C8"/>
    <mergeCell ref="D7:I8"/>
    <mergeCell ref="J7:L8"/>
    <mergeCell ref="M7:Q8"/>
    <mergeCell ref="R7:T8"/>
    <mergeCell ref="U7:X8"/>
    <mergeCell ref="U11:W12"/>
    <mergeCell ref="X11:X12"/>
    <mergeCell ref="R13:T14"/>
    <mergeCell ref="U13:W14"/>
    <mergeCell ref="X13:X14"/>
    <mergeCell ref="A15:C17"/>
    <mergeCell ref="D15:G17"/>
    <mergeCell ref="H15:J17"/>
    <mergeCell ref="K15:N17"/>
    <mergeCell ref="O15:Q17"/>
    <mergeCell ref="A11:C14"/>
    <mergeCell ref="D11:G14"/>
    <mergeCell ref="H11:J14"/>
    <mergeCell ref="K11:M14"/>
    <mergeCell ref="N11:Q14"/>
    <mergeCell ref="R11:T12"/>
    <mergeCell ref="R15:T17"/>
    <mergeCell ref="U15:W17"/>
    <mergeCell ref="X15:X17"/>
    <mergeCell ref="A18:C19"/>
    <mergeCell ref="D18:G19"/>
    <mergeCell ref="H18:J19"/>
    <mergeCell ref="K18:N19"/>
    <mergeCell ref="O18:Q19"/>
    <mergeCell ref="R18:T19"/>
    <mergeCell ref="U18:W19"/>
    <mergeCell ref="X18:X19"/>
    <mergeCell ref="A20:A22"/>
    <mergeCell ref="B20:E22"/>
    <mergeCell ref="F20:I22"/>
    <mergeCell ref="J20:L22"/>
    <mergeCell ref="M20:P22"/>
    <mergeCell ref="Q20:S22"/>
    <mergeCell ref="T20:V22"/>
    <mergeCell ref="W20:X22"/>
    <mergeCell ref="T23:V24"/>
    <mergeCell ref="W23:X24"/>
    <mergeCell ref="A25:A26"/>
    <mergeCell ref="B25:E26"/>
    <mergeCell ref="F25:I26"/>
    <mergeCell ref="J25:L26"/>
    <mergeCell ref="M25:P26"/>
    <mergeCell ref="Q25:S26"/>
    <mergeCell ref="T25:V26"/>
    <mergeCell ref="W25:X26"/>
    <mergeCell ref="A23:A24"/>
    <mergeCell ref="B23:E24"/>
    <mergeCell ref="F23:I24"/>
    <mergeCell ref="J23:L24"/>
    <mergeCell ref="M23:P24"/>
    <mergeCell ref="Q23:S24"/>
    <mergeCell ref="A29:A32"/>
    <mergeCell ref="B29:D30"/>
    <mergeCell ref="E29:F32"/>
    <mergeCell ref="G29:H32"/>
    <mergeCell ref="I29:K32"/>
    <mergeCell ref="L29:M32"/>
    <mergeCell ref="N29:O32"/>
    <mergeCell ref="P29:S30"/>
    <mergeCell ref="A27:A28"/>
    <mergeCell ref="B27:E28"/>
    <mergeCell ref="F27:I28"/>
    <mergeCell ref="J27:L28"/>
    <mergeCell ref="M27:P28"/>
    <mergeCell ref="Q27:S28"/>
    <mergeCell ref="T29:W30"/>
    <mergeCell ref="X29:X32"/>
    <mergeCell ref="B31:B32"/>
    <mergeCell ref="C31:D32"/>
    <mergeCell ref="P31:R32"/>
    <mergeCell ref="S31:U32"/>
    <mergeCell ref="V31:W32"/>
    <mergeCell ref="T27:V28"/>
    <mergeCell ref="W27:X28"/>
    <mergeCell ref="L33:M34"/>
    <mergeCell ref="N33:O34"/>
    <mergeCell ref="P33:R34"/>
    <mergeCell ref="S33:U34"/>
    <mergeCell ref="V33:W34"/>
    <mergeCell ref="X33:X34"/>
    <mergeCell ref="A33:A34"/>
    <mergeCell ref="B33:B34"/>
    <mergeCell ref="C33:D34"/>
    <mergeCell ref="E33:F34"/>
    <mergeCell ref="G33:H34"/>
    <mergeCell ref="I33:K34"/>
    <mergeCell ref="L35:M36"/>
    <mergeCell ref="N35:O36"/>
    <mergeCell ref="P35:R36"/>
    <mergeCell ref="S35:U36"/>
    <mergeCell ref="V35:W36"/>
    <mergeCell ref="X35:X36"/>
    <mergeCell ref="A35:A36"/>
    <mergeCell ref="B35:B36"/>
    <mergeCell ref="C35:D36"/>
    <mergeCell ref="E35:F36"/>
    <mergeCell ref="G35:H36"/>
    <mergeCell ref="I35:K36"/>
    <mergeCell ref="L37:M38"/>
    <mergeCell ref="N37:O38"/>
    <mergeCell ref="P37:R38"/>
    <mergeCell ref="S37:U38"/>
    <mergeCell ref="V37:W38"/>
    <mergeCell ref="X37:X38"/>
    <mergeCell ref="A37:A38"/>
    <mergeCell ref="B37:B38"/>
    <mergeCell ref="C37:D38"/>
    <mergeCell ref="E37:F38"/>
    <mergeCell ref="G37:H38"/>
    <mergeCell ref="I37:K38"/>
    <mergeCell ref="L39:M40"/>
    <mergeCell ref="N39:O40"/>
    <mergeCell ref="P39:R40"/>
    <mergeCell ref="S39:U40"/>
    <mergeCell ref="V39:W40"/>
    <mergeCell ref="X39:X40"/>
    <mergeCell ref="A39:A40"/>
    <mergeCell ref="B39:B40"/>
    <mergeCell ref="C39:D40"/>
    <mergeCell ref="E39:F40"/>
    <mergeCell ref="G39:H40"/>
    <mergeCell ref="I39:K40"/>
    <mergeCell ref="L41:M42"/>
    <mergeCell ref="N41:O42"/>
    <mergeCell ref="P41:R42"/>
    <mergeCell ref="S41:U42"/>
    <mergeCell ref="V41:W42"/>
    <mergeCell ref="X41:X42"/>
    <mergeCell ref="A41:A42"/>
    <mergeCell ref="B41:B42"/>
    <mergeCell ref="C41:D42"/>
    <mergeCell ref="E41:F42"/>
    <mergeCell ref="G41:H42"/>
    <mergeCell ref="I41:K42"/>
    <mergeCell ref="L43:M44"/>
    <mergeCell ref="N43:O44"/>
    <mergeCell ref="P43:R44"/>
    <mergeCell ref="S43:U44"/>
    <mergeCell ref="V43:W44"/>
    <mergeCell ref="X43:X44"/>
    <mergeCell ref="A43:A44"/>
    <mergeCell ref="B43:B44"/>
    <mergeCell ref="C43:D44"/>
    <mergeCell ref="E43:F44"/>
    <mergeCell ref="G43:H44"/>
    <mergeCell ref="I43:K44"/>
    <mergeCell ref="L45:M46"/>
    <mergeCell ref="N45:O46"/>
    <mergeCell ref="P45:R46"/>
    <mergeCell ref="S45:U46"/>
    <mergeCell ref="V45:W46"/>
    <mergeCell ref="X45:X46"/>
    <mergeCell ref="A45:A46"/>
    <mergeCell ref="B45:B46"/>
    <mergeCell ref="C45:D46"/>
    <mergeCell ref="E45:F46"/>
    <mergeCell ref="G45:H46"/>
    <mergeCell ref="I45:K46"/>
    <mergeCell ref="S47:U48"/>
    <mergeCell ref="V47:W48"/>
    <mergeCell ref="X47:X48"/>
    <mergeCell ref="A47:A48"/>
    <mergeCell ref="B47:B48"/>
    <mergeCell ref="C47:D48"/>
    <mergeCell ref="E47:F48"/>
    <mergeCell ref="G47:H48"/>
    <mergeCell ref="I47:K48"/>
    <mergeCell ref="A49:A50"/>
    <mergeCell ref="B49:B50"/>
    <mergeCell ref="C49:D50"/>
    <mergeCell ref="E49:F50"/>
    <mergeCell ref="G49:H50"/>
    <mergeCell ref="I49:K50"/>
    <mergeCell ref="L47:M48"/>
    <mergeCell ref="N47:O48"/>
    <mergeCell ref="P47:R48"/>
    <mergeCell ref="A53:A59"/>
    <mergeCell ref="B53:U59"/>
    <mergeCell ref="V53:W55"/>
    <mergeCell ref="X53:X55"/>
    <mergeCell ref="V56:X59"/>
    <mergeCell ref="H2:W5"/>
    <mergeCell ref="L51:M52"/>
    <mergeCell ref="N51:O52"/>
    <mergeCell ref="P51:R52"/>
    <mergeCell ref="S51:U52"/>
    <mergeCell ref="V51:W52"/>
    <mergeCell ref="X51:X52"/>
    <mergeCell ref="A51:A52"/>
    <mergeCell ref="B51:B52"/>
    <mergeCell ref="C51:D52"/>
    <mergeCell ref="E51:F52"/>
    <mergeCell ref="G51:H52"/>
    <mergeCell ref="I51:K52"/>
    <mergeCell ref="L49:M50"/>
    <mergeCell ref="N49:O50"/>
    <mergeCell ref="P49:R50"/>
    <mergeCell ref="S49:U50"/>
    <mergeCell ref="V49:W50"/>
    <mergeCell ref="X49:X50"/>
  </mergeCells>
  <phoneticPr fontId="1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3E3-6539-4637-9B6F-295011BCAFFE}">
  <dimension ref="A1:X288"/>
  <sheetViews>
    <sheetView tabSelected="1" workbookViewId="0">
      <selection activeCell="AD16" sqref="AD16"/>
    </sheetView>
  </sheetViews>
  <sheetFormatPr defaultRowHeight="18"/>
  <cols>
    <col min="1" max="1" width="3.3984375" style="1" customWidth="1"/>
    <col min="2" max="2" width="3.296875" style="1" customWidth="1"/>
    <col min="3" max="4" width="3" style="1" customWidth="1"/>
    <col min="5" max="5" width="6.09765625" style="1" customWidth="1"/>
    <col min="6" max="9" width="3" style="1" customWidth="1"/>
    <col min="10" max="10" width="6.09765625" style="1" customWidth="1"/>
    <col min="11" max="12" width="3" style="1" customWidth="1"/>
    <col min="13" max="13" width="3.296875" style="1" customWidth="1"/>
    <col min="14" max="21" width="3" style="1" customWidth="1"/>
    <col min="22" max="23" width="6.09765625" style="1" customWidth="1"/>
    <col min="24" max="24" width="8.796875" style="1"/>
  </cols>
  <sheetData>
    <row r="1" spans="1:24" ht="31.2">
      <c r="G1" s="3"/>
      <c r="H1" s="28" t="s">
        <v>63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4" ht="31.2">
      <c r="F2" s="3"/>
      <c r="G2" s="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4" ht="31.2">
      <c r="B3" s="54" t="s">
        <v>1</v>
      </c>
      <c r="C3" s="54"/>
      <c r="D3" s="54" t="s">
        <v>2</v>
      </c>
      <c r="E3" s="54"/>
      <c r="F3" s="54"/>
      <c r="G3" s="3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4">
      <c r="B4" s="54"/>
      <c r="C4" s="54"/>
      <c r="D4" s="54"/>
      <c r="E4" s="54"/>
      <c r="F4" s="54"/>
      <c r="K4" s="240" t="s">
        <v>49</v>
      </c>
      <c r="L4" s="240"/>
      <c r="M4" s="240"/>
      <c r="N4" s="240"/>
    </row>
    <row r="5" spans="1:24" ht="18.600000000000001" thickBot="1">
      <c r="B5" s="146" t="s">
        <v>3</v>
      </c>
      <c r="C5" s="146"/>
      <c r="D5" s="241">
        <f>流量計算書!B4</f>
        <v>10</v>
      </c>
      <c r="E5" s="95"/>
      <c r="F5" s="96"/>
      <c r="K5" s="240"/>
      <c r="L5" s="240"/>
      <c r="M5" s="240"/>
      <c r="N5" s="240"/>
      <c r="R5" s="242" t="s">
        <v>4</v>
      </c>
      <c r="S5" s="242"/>
      <c r="T5" s="242"/>
      <c r="U5" s="242"/>
      <c r="V5" s="242"/>
      <c r="W5" s="242"/>
    </row>
    <row r="6" spans="1:24">
      <c r="A6" s="4"/>
      <c r="B6" s="146"/>
      <c r="C6" s="146"/>
      <c r="D6" s="69"/>
      <c r="E6" s="97"/>
      <c r="F6" s="98"/>
      <c r="G6" s="4"/>
      <c r="H6" s="4"/>
      <c r="I6" s="4"/>
      <c r="J6" s="4"/>
      <c r="K6" s="4"/>
      <c r="L6" s="4"/>
      <c r="M6" s="4"/>
      <c r="N6" s="4"/>
      <c r="O6" s="4"/>
      <c r="P6" s="199" t="s">
        <v>64</v>
      </c>
      <c r="Q6" s="170"/>
      <c r="R6" s="170"/>
      <c r="S6" s="170"/>
      <c r="T6" s="244" t="s">
        <v>65</v>
      </c>
      <c r="U6" s="244"/>
      <c r="V6" s="244"/>
      <c r="W6" s="245"/>
      <c r="X6" s="4"/>
    </row>
    <row r="7" spans="1:24" ht="18.600000000000001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00"/>
      <c r="Q7" s="243"/>
      <c r="R7" s="243"/>
      <c r="S7" s="243"/>
      <c r="T7" s="246"/>
      <c r="U7" s="246"/>
      <c r="V7" s="246"/>
      <c r="W7" s="247"/>
      <c r="X7" s="4"/>
    </row>
    <row r="8" spans="1:24">
      <c r="A8" s="4"/>
      <c r="B8" s="249" t="s">
        <v>66</v>
      </c>
      <c r="C8" s="235"/>
      <c r="D8" s="236" t="str">
        <f>流量計算書!D7</f>
        <v>K川</v>
      </c>
      <c r="E8" s="236"/>
      <c r="F8" s="236"/>
      <c r="G8" s="235" t="s">
        <v>67</v>
      </c>
      <c r="H8" s="235"/>
      <c r="I8" s="236" t="str">
        <f>流量計算書!M7</f>
        <v>K川</v>
      </c>
      <c r="J8" s="236"/>
      <c r="K8" s="236"/>
      <c r="L8" s="235" t="s">
        <v>68</v>
      </c>
      <c r="M8" s="235"/>
      <c r="N8" s="236" t="str">
        <f>流量計算書!U7</f>
        <v>O</v>
      </c>
      <c r="O8" s="236"/>
      <c r="P8" s="236"/>
      <c r="Q8" s="236"/>
      <c r="R8" s="235" t="s">
        <v>69</v>
      </c>
      <c r="S8" s="235"/>
      <c r="T8" s="235"/>
      <c r="U8" s="235"/>
      <c r="V8" s="235"/>
      <c r="W8" s="250"/>
      <c r="X8" s="4"/>
    </row>
    <row r="9" spans="1:24">
      <c r="A9" s="4"/>
      <c r="B9" s="124"/>
      <c r="C9" s="54"/>
      <c r="D9" s="237"/>
      <c r="E9" s="237"/>
      <c r="F9" s="237"/>
      <c r="G9" s="54"/>
      <c r="H9" s="54"/>
      <c r="I9" s="237"/>
      <c r="J9" s="237"/>
      <c r="K9" s="237"/>
      <c r="L9" s="54"/>
      <c r="M9" s="54"/>
      <c r="N9" s="237"/>
      <c r="O9" s="237"/>
      <c r="P9" s="237"/>
      <c r="Q9" s="237"/>
      <c r="R9" s="54"/>
      <c r="S9" s="54"/>
      <c r="T9" s="54"/>
      <c r="U9" s="54"/>
      <c r="V9" s="54"/>
      <c r="W9" s="52"/>
      <c r="X9" s="4"/>
    </row>
    <row r="10" spans="1:24">
      <c r="A10" s="4"/>
      <c r="B10" s="124"/>
      <c r="C10" s="54"/>
      <c r="D10" s="237"/>
      <c r="E10" s="237"/>
      <c r="F10" s="237"/>
      <c r="G10" s="54"/>
      <c r="H10" s="54"/>
      <c r="I10" s="237"/>
      <c r="J10" s="237"/>
      <c r="K10" s="237"/>
      <c r="L10" s="54"/>
      <c r="M10" s="54"/>
      <c r="N10" s="237"/>
      <c r="O10" s="237"/>
      <c r="P10" s="237"/>
      <c r="Q10" s="237"/>
      <c r="R10" s="54" t="s">
        <v>70</v>
      </c>
      <c r="S10" s="54"/>
      <c r="T10" s="54"/>
      <c r="U10" s="54"/>
      <c r="V10" s="54"/>
      <c r="W10" s="52"/>
      <c r="X10" s="4"/>
    </row>
    <row r="11" spans="1:24">
      <c r="A11" s="4"/>
      <c r="B11" s="123" t="s">
        <v>71</v>
      </c>
      <c r="C11" s="54"/>
      <c r="D11" s="252" t="str">
        <f>流量計算書!D11</f>
        <v>202x/5/21</v>
      </c>
      <c r="E11" s="34"/>
      <c r="F11" s="34"/>
      <c r="G11" s="53" t="s">
        <v>72</v>
      </c>
      <c r="H11" s="54"/>
      <c r="I11" s="154" t="s">
        <v>73</v>
      </c>
      <c r="J11" s="95">
        <f>流量計算書!J9</f>
        <v>1</v>
      </c>
      <c r="K11" s="159" t="s">
        <v>74</v>
      </c>
      <c r="L11" s="53" t="s">
        <v>75</v>
      </c>
      <c r="M11" s="54"/>
      <c r="N11" s="237" t="str">
        <f>流量計算書!U9</f>
        <v>F1-1</v>
      </c>
      <c r="O11" s="237"/>
      <c r="P11" s="237"/>
      <c r="Q11" s="237"/>
      <c r="R11" s="54"/>
      <c r="S11" s="54"/>
      <c r="T11" s="54"/>
      <c r="U11" s="54"/>
      <c r="V11" s="54"/>
      <c r="W11" s="52"/>
      <c r="X11" s="4"/>
    </row>
    <row r="12" spans="1:24">
      <c r="A12" s="4"/>
      <c r="B12" s="124"/>
      <c r="C12" s="54"/>
      <c r="D12" s="237"/>
      <c r="E12" s="237"/>
      <c r="F12" s="237"/>
      <c r="G12" s="54"/>
      <c r="H12" s="54"/>
      <c r="I12" s="253"/>
      <c r="J12" s="255"/>
      <c r="K12" s="257"/>
      <c r="L12" s="54"/>
      <c r="M12" s="54"/>
      <c r="N12" s="237"/>
      <c r="O12" s="237"/>
      <c r="P12" s="237"/>
      <c r="Q12" s="237"/>
      <c r="R12" s="54" t="s">
        <v>76</v>
      </c>
      <c r="S12" s="54"/>
      <c r="T12" s="54"/>
      <c r="U12" s="54"/>
      <c r="V12" s="54"/>
      <c r="W12" s="52"/>
      <c r="X12" s="4"/>
    </row>
    <row r="13" spans="1:24" ht="18.600000000000001" thickBot="1">
      <c r="A13" s="4"/>
      <c r="B13" s="251"/>
      <c r="C13" s="227"/>
      <c r="D13" s="237"/>
      <c r="E13" s="237"/>
      <c r="F13" s="237"/>
      <c r="G13" s="227"/>
      <c r="H13" s="227"/>
      <c r="I13" s="254"/>
      <c r="J13" s="256"/>
      <c r="K13" s="258"/>
      <c r="L13" s="227"/>
      <c r="M13" s="227"/>
      <c r="N13" s="248"/>
      <c r="O13" s="248"/>
      <c r="P13" s="248"/>
      <c r="Q13" s="248"/>
      <c r="R13" s="227"/>
      <c r="S13" s="227"/>
      <c r="T13" s="227"/>
      <c r="U13" s="227"/>
      <c r="V13" s="227"/>
      <c r="W13" s="228"/>
      <c r="X13" s="4"/>
    </row>
    <row r="14" spans="1:24">
      <c r="A14" s="4"/>
      <c r="B14" s="249" t="s">
        <v>77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50"/>
      <c r="M14" s="249" t="s">
        <v>78</v>
      </c>
      <c r="N14" s="235"/>
      <c r="O14" s="235"/>
      <c r="P14" s="235"/>
      <c r="Q14" s="235"/>
      <c r="R14" s="235"/>
      <c r="S14" s="235"/>
      <c r="T14" s="235"/>
      <c r="U14" s="235"/>
      <c r="V14" s="235"/>
      <c r="W14" s="250"/>
      <c r="X14" s="4"/>
    </row>
    <row r="15" spans="1:24">
      <c r="A15" s="4"/>
      <c r="B15" s="124"/>
      <c r="C15" s="54"/>
      <c r="D15" s="54"/>
      <c r="E15" s="54"/>
      <c r="F15" s="54"/>
      <c r="G15" s="54"/>
      <c r="H15" s="54"/>
      <c r="I15" s="54"/>
      <c r="J15" s="54"/>
      <c r="K15" s="54"/>
      <c r="L15" s="52"/>
      <c r="M15" s="124"/>
      <c r="N15" s="54"/>
      <c r="O15" s="54"/>
      <c r="P15" s="54"/>
      <c r="Q15" s="54"/>
      <c r="R15" s="54"/>
      <c r="S15" s="54"/>
      <c r="T15" s="54"/>
      <c r="U15" s="54"/>
      <c r="V15" s="54"/>
      <c r="W15" s="52"/>
      <c r="X15" s="4"/>
    </row>
    <row r="16" spans="1:24">
      <c r="A16" s="4"/>
      <c r="B16" s="124" t="s">
        <v>79</v>
      </c>
      <c r="C16" s="54"/>
      <c r="D16" s="54"/>
      <c r="E16" s="54"/>
      <c r="F16" s="54"/>
      <c r="G16" s="54"/>
      <c r="H16" s="238">
        <v>1005.23</v>
      </c>
      <c r="I16" s="238"/>
      <c r="J16" s="238"/>
      <c r="K16" s="238"/>
      <c r="L16" s="239"/>
      <c r="M16" s="124" t="s">
        <v>80</v>
      </c>
      <c r="N16" s="54"/>
      <c r="O16" s="54"/>
      <c r="P16" s="54"/>
      <c r="Q16" s="54"/>
      <c r="R16" s="54"/>
      <c r="S16" s="54"/>
      <c r="T16" s="238">
        <v>1043.1399999999999</v>
      </c>
      <c r="U16" s="238"/>
      <c r="V16" s="238"/>
      <c r="W16" s="239"/>
      <c r="X16" s="4"/>
    </row>
    <row r="17" spans="1:24">
      <c r="A17" s="4"/>
      <c r="B17" s="124"/>
      <c r="C17" s="54"/>
      <c r="D17" s="54"/>
      <c r="E17" s="54"/>
      <c r="F17" s="54"/>
      <c r="G17" s="54"/>
      <c r="H17" s="238"/>
      <c r="I17" s="238"/>
      <c r="J17" s="238"/>
      <c r="K17" s="238"/>
      <c r="L17" s="239"/>
      <c r="M17" s="124"/>
      <c r="N17" s="54"/>
      <c r="O17" s="54"/>
      <c r="P17" s="54"/>
      <c r="Q17" s="54"/>
      <c r="R17" s="54"/>
      <c r="S17" s="54"/>
      <c r="T17" s="238"/>
      <c r="U17" s="238"/>
      <c r="V17" s="238"/>
      <c r="W17" s="239"/>
      <c r="X17" s="4"/>
    </row>
    <row r="18" spans="1:24">
      <c r="A18" s="4"/>
      <c r="B18" s="232" t="s">
        <v>81</v>
      </c>
      <c r="C18" s="54" t="s">
        <v>82</v>
      </c>
      <c r="D18" s="54"/>
      <c r="E18" s="54"/>
      <c r="F18" s="54"/>
      <c r="G18" s="54"/>
      <c r="H18" s="238">
        <v>2.69</v>
      </c>
      <c r="I18" s="238"/>
      <c r="J18" s="238"/>
      <c r="K18" s="238"/>
      <c r="L18" s="239"/>
      <c r="M18" s="232" t="s">
        <v>81</v>
      </c>
      <c r="N18" s="54" t="s">
        <v>83</v>
      </c>
      <c r="O18" s="54"/>
      <c r="P18" s="54"/>
      <c r="Q18" s="54"/>
      <c r="R18" s="54"/>
      <c r="S18" s="54"/>
      <c r="T18" s="238">
        <v>2.71</v>
      </c>
      <c r="U18" s="238"/>
      <c r="V18" s="238"/>
      <c r="W18" s="239"/>
      <c r="X18" s="4"/>
    </row>
    <row r="19" spans="1:24">
      <c r="A19" s="4"/>
      <c r="B19" s="232"/>
      <c r="C19" s="54"/>
      <c r="D19" s="54"/>
      <c r="E19" s="54"/>
      <c r="F19" s="54"/>
      <c r="G19" s="54"/>
      <c r="H19" s="238"/>
      <c r="I19" s="238"/>
      <c r="J19" s="238"/>
      <c r="K19" s="238"/>
      <c r="L19" s="239"/>
      <c r="M19" s="232"/>
      <c r="N19" s="54"/>
      <c r="O19" s="54"/>
      <c r="P19" s="54"/>
      <c r="Q19" s="54"/>
      <c r="R19" s="54"/>
      <c r="S19" s="54"/>
      <c r="T19" s="238"/>
      <c r="U19" s="238"/>
      <c r="V19" s="238"/>
      <c r="W19" s="239"/>
      <c r="X19" s="4"/>
    </row>
    <row r="20" spans="1:24">
      <c r="A20" s="4"/>
      <c r="B20" s="232"/>
      <c r="C20" s="54" t="s">
        <v>84</v>
      </c>
      <c r="D20" s="54"/>
      <c r="E20" s="54"/>
      <c r="F20" s="54"/>
      <c r="G20" s="54"/>
      <c r="H20" s="238">
        <v>2.95</v>
      </c>
      <c r="I20" s="238"/>
      <c r="J20" s="238"/>
      <c r="K20" s="238"/>
      <c r="L20" s="239"/>
      <c r="M20" s="232"/>
      <c r="N20" s="54" t="s">
        <v>85</v>
      </c>
      <c r="O20" s="54"/>
      <c r="P20" s="54"/>
      <c r="Q20" s="54"/>
      <c r="R20" s="54"/>
      <c r="S20" s="54"/>
      <c r="T20" s="238">
        <v>2.98</v>
      </c>
      <c r="U20" s="238"/>
      <c r="V20" s="238"/>
      <c r="W20" s="239"/>
      <c r="X20" s="4"/>
    </row>
    <row r="21" spans="1:24">
      <c r="A21" s="4"/>
      <c r="B21" s="232"/>
      <c r="C21" s="54"/>
      <c r="D21" s="54"/>
      <c r="E21" s="54"/>
      <c r="F21" s="54"/>
      <c r="G21" s="54"/>
      <c r="H21" s="238"/>
      <c r="I21" s="238"/>
      <c r="J21" s="238"/>
      <c r="K21" s="238"/>
      <c r="L21" s="239"/>
      <c r="M21" s="232"/>
      <c r="N21" s="54"/>
      <c r="O21" s="54"/>
      <c r="P21" s="54"/>
      <c r="Q21" s="54"/>
      <c r="R21" s="54"/>
      <c r="S21" s="54"/>
      <c r="T21" s="238"/>
      <c r="U21" s="238"/>
      <c r="V21" s="238"/>
      <c r="W21" s="239"/>
      <c r="X21" s="4"/>
    </row>
    <row r="22" spans="1:24">
      <c r="A22" s="4"/>
      <c r="B22" s="232"/>
      <c r="C22" s="54" t="s">
        <v>86</v>
      </c>
      <c r="D22" s="54"/>
      <c r="E22" s="54"/>
      <c r="F22" s="54"/>
      <c r="G22" s="54"/>
      <c r="H22" s="238">
        <v>2.82</v>
      </c>
      <c r="I22" s="238"/>
      <c r="J22" s="238"/>
      <c r="K22" s="238"/>
      <c r="L22" s="239"/>
      <c r="M22" s="232"/>
      <c r="N22" s="54" t="s">
        <v>87</v>
      </c>
      <c r="O22" s="54"/>
      <c r="P22" s="54"/>
      <c r="Q22" s="54"/>
      <c r="R22" s="54"/>
      <c r="S22" s="54"/>
      <c r="T22" s="238">
        <v>2.85</v>
      </c>
      <c r="U22" s="238"/>
      <c r="V22" s="238"/>
      <c r="W22" s="239"/>
      <c r="X22" s="4"/>
    </row>
    <row r="23" spans="1:24">
      <c r="A23" s="4"/>
      <c r="B23" s="232"/>
      <c r="C23" s="54"/>
      <c r="D23" s="54"/>
      <c r="E23" s="54"/>
      <c r="F23" s="54"/>
      <c r="G23" s="54"/>
      <c r="H23" s="238"/>
      <c r="I23" s="238"/>
      <c r="J23" s="238"/>
      <c r="K23" s="238"/>
      <c r="L23" s="239"/>
      <c r="M23" s="232"/>
      <c r="N23" s="54"/>
      <c r="O23" s="54"/>
      <c r="P23" s="54"/>
      <c r="Q23" s="54"/>
      <c r="R23" s="54"/>
      <c r="S23" s="54"/>
      <c r="T23" s="238"/>
      <c r="U23" s="238"/>
      <c r="V23" s="238"/>
      <c r="W23" s="239"/>
      <c r="X23" s="4"/>
    </row>
    <row r="24" spans="1:24">
      <c r="A24" s="4"/>
      <c r="B24" s="232"/>
      <c r="C24" s="54" t="s">
        <v>88</v>
      </c>
      <c r="D24" s="54"/>
      <c r="E24" s="54"/>
      <c r="F24" s="54"/>
      <c r="G24" s="54"/>
      <c r="H24" s="238">
        <v>2.82</v>
      </c>
      <c r="I24" s="238"/>
      <c r="J24" s="238"/>
      <c r="K24" s="238"/>
      <c r="L24" s="239"/>
      <c r="M24" s="232"/>
      <c r="N24" s="54" t="s">
        <v>89</v>
      </c>
      <c r="O24" s="54"/>
      <c r="P24" s="54"/>
      <c r="Q24" s="54"/>
      <c r="R24" s="54"/>
      <c r="S24" s="54"/>
      <c r="T24" s="238">
        <v>2.85</v>
      </c>
      <c r="U24" s="238"/>
      <c r="V24" s="238"/>
      <c r="W24" s="239"/>
      <c r="X24" s="4"/>
    </row>
    <row r="25" spans="1:24">
      <c r="A25" s="4"/>
      <c r="B25" s="232"/>
      <c r="C25" s="54"/>
      <c r="D25" s="54"/>
      <c r="E25" s="54"/>
      <c r="F25" s="54"/>
      <c r="G25" s="54"/>
      <c r="H25" s="238"/>
      <c r="I25" s="238"/>
      <c r="J25" s="238"/>
      <c r="K25" s="238"/>
      <c r="L25" s="239"/>
      <c r="M25" s="232"/>
      <c r="N25" s="54"/>
      <c r="O25" s="54"/>
      <c r="P25" s="54"/>
      <c r="Q25" s="54"/>
      <c r="R25" s="54"/>
      <c r="S25" s="54"/>
      <c r="T25" s="238"/>
      <c r="U25" s="238"/>
      <c r="V25" s="238"/>
      <c r="W25" s="239"/>
      <c r="X25" s="4"/>
    </row>
    <row r="26" spans="1:24">
      <c r="A26" s="4"/>
      <c r="B26" s="232"/>
      <c r="C26" s="54" t="s">
        <v>90</v>
      </c>
      <c r="D26" s="54"/>
      <c r="E26" s="54"/>
      <c r="F26" s="54"/>
      <c r="G26" s="54"/>
      <c r="H26" s="37">
        <v>0</v>
      </c>
      <c r="I26" s="77"/>
      <c r="J26" s="77"/>
      <c r="K26" s="77"/>
      <c r="L26" s="79"/>
      <c r="M26" s="232"/>
      <c r="N26" s="54" t="s">
        <v>91</v>
      </c>
      <c r="O26" s="54"/>
      <c r="P26" s="54"/>
      <c r="Q26" s="54"/>
      <c r="R26" s="54"/>
      <c r="S26" s="54"/>
      <c r="T26" s="238">
        <v>0</v>
      </c>
      <c r="U26" s="238"/>
      <c r="V26" s="238"/>
      <c r="W26" s="239"/>
      <c r="X26" s="4"/>
    </row>
    <row r="27" spans="1:24">
      <c r="A27" s="4"/>
      <c r="B27" s="232"/>
      <c r="C27" s="54"/>
      <c r="D27" s="54"/>
      <c r="E27" s="54"/>
      <c r="F27" s="54"/>
      <c r="G27" s="54"/>
      <c r="H27" s="39"/>
      <c r="I27" s="78"/>
      <c r="J27" s="78"/>
      <c r="K27" s="78"/>
      <c r="L27" s="80"/>
      <c r="M27" s="232"/>
      <c r="N27" s="54"/>
      <c r="O27" s="54"/>
      <c r="P27" s="54"/>
      <c r="Q27" s="54"/>
      <c r="R27" s="54"/>
      <c r="S27" s="54"/>
      <c r="T27" s="238"/>
      <c r="U27" s="238"/>
      <c r="V27" s="238"/>
      <c r="W27" s="239"/>
      <c r="X27" s="4"/>
    </row>
    <row r="28" spans="1:24">
      <c r="A28" s="4"/>
      <c r="B28" s="232" t="s">
        <v>92</v>
      </c>
      <c r="C28" s="53" t="s">
        <v>93</v>
      </c>
      <c r="D28" s="54"/>
      <c r="E28" s="53" t="s">
        <v>94</v>
      </c>
      <c r="F28" s="53" t="s">
        <v>95</v>
      </c>
      <c r="G28" s="54"/>
      <c r="H28" s="53" t="s">
        <v>96</v>
      </c>
      <c r="I28" s="54"/>
      <c r="J28" s="53" t="s">
        <v>97</v>
      </c>
      <c r="K28" s="53" t="s">
        <v>98</v>
      </c>
      <c r="L28" s="52"/>
      <c r="M28" s="232" t="s">
        <v>92</v>
      </c>
      <c r="N28" s="53" t="s">
        <v>93</v>
      </c>
      <c r="O28" s="54"/>
      <c r="P28" s="53" t="s">
        <v>99</v>
      </c>
      <c r="Q28" s="54"/>
      <c r="R28" s="53" t="s">
        <v>100</v>
      </c>
      <c r="S28" s="53"/>
      <c r="T28" s="53" t="s">
        <v>96</v>
      </c>
      <c r="U28" s="54"/>
      <c r="V28" s="53" t="s">
        <v>97</v>
      </c>
      <c r="W28" s="51" t="s">
        <v>101</v>
      </c>
      <c r="X28" s="4"/>
    </row>
    <row r="29" spans="1:24">
      <c r="A29" s="4"/>
      <c r="B29" s="232"/>
      <c r="C29" s="54"/>
      <c r="D29" s="54"/>
      <c r="E29" s="54"/>
      <c r="F29" s="54"/>
      <c r="G29" s="54"/>
      <c r="H29" s="54"/>
      <c r="I29" s="54"/>
      <c r="J29" s="54"/>
      <c r="K29" s="54"/>
      <c r="L29" s="52"/>
      <c r="M29" s="232"/>
      <c r="N29" s="54"/>
      <c r="O29" s="54"/>
      <c r="P29" s="54"/>
      <c r="Q29" s="54"/>
      <c r="R29" s="53"/>
      <c r="S29" s="53"/>
      <c r="T29" s="54"/>
      <c r="U29" s="54"/>
      <c r="V29" s="54"/>
      <c r="W29" s="52"/>
      <c r="X29" s="4"/>
    </row>
    <row r="30" spans="1:24">
      <c r="A30" s="4"/>
      <c r="B30" s="232"/>
      <c r="C30" s="54"/>
      <c r="D30" s="54"/>
      <c r="E30" s="54"/>
      <c r="F30" s="54"/>
      <c r="G30" s="54"/>
      <c r="H30" s="54"/>
      <c r="I30" s="54"/>
      <c r="J30" s="54"/>
      <c r="K30" s="54"/>
      <c r="L30" s="52"/>
      <c r="M30" s="232"/>
      <c r="N30" s="54"/>
      <c r="O30" s="54"/>
      <c r="P30" s="54"/>
      <c r="Q30" s="54"/>
      <c r="R30" s="53"/>
      <c r="S30" s="53"/>
      <c r="T30" s="54"/>
      <c r="U30" s="54"/>
      <c r="V30" s="54"/>
      <c r="W30" s="52"/>
      <c r="X30" s="4"/>
    </row>
    <row r="31" spans="1:24" ht="18.600000000000001" thickBot="1">
      <c r="A31" s="4"/>
      <c r="B31" s="233"/>
      <c r="C31" s="227"/>
      <c r="D31" s="227"/>
      <c r="E31" s="227"/>
      <c r="F31" s="227"/>
      <c r="G31" s="227"/>
      <c r="H31" s="227"/>
      <c r="I31" s="227"/>
      <c r="J31" s="227"/>
      <c r="K31" s="227"/>
      <c r="L31" s="228"/>
      <c r="M31" s="233"/>
      <c r="N31" s="227"/>
      <c r="O31" s="227"/>
      <c r="P31" s="227"/>
      <c r="Q31" s="227"/>
      <c r="R31" s="234"/>
      <c r="S31" s="234"/>
      <c r="T31" s="227"/>
      <c r="U31" s="227"/>
      <c r="V31" s="227"/>
      <c r="W31" s="228"/>
      <c r="X31" s="4"/>
    </row>
    <row r="32" spans="1:24">
      <c r="A32" s="4"/>
      <c r="B32" s="199">
        <v>1</v>
      </c>
      <c r="C32" s="198">
        <v>14.05</v>
      </c>
      <c r="D32" s="198"/>
      <c r="E32" s="198">
        <v>0</v>
      </c>
      <c r="F32" s="198"/>
      <c r="G32" s="198"/>
      <c r="H32" s="198"/>
      <c r="I32" s="198"/>
      <c r="J32" s="5"/>
      <c r="K32" s="201"/>
      <c r="L32" s="219"/>
      <c r="M32" s="229">
        <v>1</v>
      </c>
      <c r="N32" s="198">
        <v>17.04</v>
      </c>
      <c r="O32" s="198"/>
      <c r="P32" s="198">
        <v>0</v>
      </c>
      <c r="Q32" s="198"/>
      <c r="R32" s="226"/>
      <c r="S32" s="203"/>
      <c r="T32" s="198"/>
      <c r="U32" s="198"/>
      <c r="V32" s="5"/>
      <c r="W32" s="207"/>
      <c r="X32" s="4"/>
    </row>
    <row r="33" spans="1:24">
      <c r="A33" s="4"/>
      <c r="B33" s="72"/>
      <c r="C33" s="189"/>
      <c r="D33" s="189"/>
      <c r="E33" s="189"/>
      <c r="F33" s="189">
        <v>0.05</v>
      </c>
      <c r="G33" s="189"/>
      <c r="H33" s="189">
        <v>0</v>
      </c>
      <c r="I33" s="189"/>
      <c r="J33" s="189">
        <v>0</v>
      </c>
      <c r="K33" s="220"/>
      <c r="L33" s="221"/>
      <c r="M33" s="230"/>
      <c r="N33" s="189"/>
      <c r="O33" s="189"/>
      <c r="P33" s="189"/>
      <c r="Q33" s="189"/>
      <c r="R33" s="189">
        <v>0.57999999999999996</v>
      </c>
      <c r="S33" s="189"/>
      <c r="T33" s="189">
        <v>0.39</v>
      </c>
      <c r="U33" s="189"/>
      <c r="V33" s="189">
        <v>0.23</v>
      </c>
      <c r="W33" s="208"/>
      <c r="X33" s="4"/>
    </row>
    <row r="34" spans="1:24">
      <c r="A34" s="4"/>
      <c r="B34" s="72"/>
      <c r="C34" s="189">
        <v>14.05</v>
      </c>
      <c r="D34" s="189"/>
      <c r="E34" s="189">
        <v>0.1</v>
      </c>
      <c r="F34" s="189"/>
      <c r="G34" s="189"/>
      <c r="H34" s="189"/>
      <c r="I34" s="189"/>
      <c r="J34" s="189"/>
      <c r="K34" s="220"/>
      <c r="L34" s="221"/>
      <c r="M34" s="230"/>
      <c r="N34" s="189">
        <v>17.43</v>
      </c>
      <c r="O34" s="189"/>
      <c r="P34" s="189">
        <v>1.1499999999999999</v>
      </c>
      <c r="Q34" s="189"/>
      <c r="R34" s="189"/>
      <c r="S34" s="189"/>
      <c r="T34" s="189"/>
      <c r="U34" s="189"/>
      <c r="V34" s="189"/>
      <c r="W34" s="208"/>
      <c r="X34" s="4"/>
    </row>
    <row r="35" spans="1:24">
      <c r="A35" s="4"/>
      <c r="B35" s="72"/>
      <c r="C35" s="189"/>
      <c r="D35" s="189"/>
      <c r="E35" s="189"/>
      <c r="F35" s="189">
        <v>0.1</v>
      </c>
      <c r="G35" s="189"/>
      <c r="H35" s="189">
        <v>0.02</v>
      </c>
      <c r="I35" s="189"/>
      <c r="J35" s="189">
        <v>0</v>
      </c>
      <c r="K35" s="220"/>
      <c r="L35" s="221"/>
      <c r="M35" s="230"/>
      <c r="N35" s="189"/>
      <c r="O35" s="189"/>
      <c r="P35" s="189"/>
      <c r="Q35" s="189"/>
      <c r="R35" s="189">
        <v>1.33</v>
      </c>
      <c r="S35" s="189"/>
      <c r="T35" s="189">
        <v>0.2</v>
      </c>
      <c r="U35" s="189"/>
      <c r="V35" s="189">
        <v>0.27</v>
      </c>
      <c r="W35" s="208"/>
      <c r="X35" s="4"/>
    </row>
    <row r="36" spans="1:24">
      <c r="A36" s="4"/>
      <c r="B36" s="72"/>
      <c r="C36" s="189">
        <v>14.07</v>
      </c>
      <c r="D36" s="189"/>
      <c r="E36" s="189">
        <v>0.09</v>
      </c>
      <c r="F36" s="189"/>
      <c r="G36" s="189"/>
      <c r="H36" s="189"/>
      <c r="I36" s="189"/>
      <c r="J36" s="189"/>
      <c r="K36" s="220"/>
      <c r="L36" s="221"/>
      <c r="M36" s="230"/>
      <c r="N36" s="189">
        <v>17.63</v>
      </c>
      <c r="O36" s="189"/>
      <c r="P36" s="189">
        <v>1.5</v>
      </c>
      <c r="Q36" s="189"/>
      <c r="R36" s="189"/>
      <c r="S36" s="189"/>
      <c r="T36" s="189"/>
      <c r="U36" s="189"/>
      <c r="V36" s="189"/>
      <c r="W36" s="208"/>
      <c r="X36" s="4"/>
    </row>
    <row r="37" spans="1:24">
      <c r="A37" s="4"/>
      <c r="B37" s="72"/>
      <c r="C37" s="189"/>
      <c r="D37" s="189"/>
      <c r="E37" s="189"/>
      <c r="F37" s="189">
        <v>0.09</v>
      </c>
      <c r="G37" s="189"/>
      <c r="H37" s="189">
        <v>0.4</v>
      </c>
      <c r="I37" s="189"/>
      <c r="J37" s="189">
        <v>0.04</v>
      </c>
      <c r="K37" s="220"/>
      <c r="L37" s="221"/>
      <c r="M37" s="230"/>
      <c r="N37" s="189"/>
      <c r="O37" s="189"/>
      <c r="P37" s="189"/>
      <c r="Q37" s="189"/>
      <c r="R37" s="189">
        <v>1.5</v>
      </c>
      <c r="S37" s="189"/>
      <c r="T37" s="189">
        <v>0</v>
      </c>
      <c r="U37" s="189"/>
      <c r="V37" s="189">
        <v>0</v>
      </c>
      <c r="W37" s="208"/>
      <c r="X37" s="4"/>
    </row>
    <row r="38" spans="1:24">
      <c r="A38" s="4"/>
      <c r="B38" s="72"/>
      <c r="C38" s="189">
        <v>14.47</v>
      </c>
      <c r="D38" s="189"/>
      <c r="E38" s="189">
        <v>0.09</v>
      </c>
      <c r="F38" s="189"/>
      <c r="G38" s="189"/>
      <c r="H38" s="189"/>
      <c r="I38" s="189"/>
      <c r="J38" s="189"/>
      <c r="K38" s="220"/>
      <c r="L38" s="221"/>
      <c r="M38" s="230"/>
      <c r="N38" s="189">
        <v>17.63</v>
      </c>
      <c r="O38" s="189"/>
      <c r="P38" s="189">
        <v>1.5</v>
      </c>
      <c r="Q38" s="189"/>
      <c r="R38" s="189"/>
      <c r="S38" s="189"/>
      <c r="T38" s="189"/>
      <c r="U38" s="189"/>
      <c r="V38" s="189"/>
      <c r="W38" s="208"/>
      <c r="X38" s="4"/>
    </row>
    <row r="39" spans="1:24">
      <c r="A39" s="4"/>
      <c r="B39" s="72"/>
      <c r="C39" s="189"/>
      <c r="D39" s="189"/>
      <c r="E39" s="189"/>
      <c r="F39" s="189">
        <v>0.24</v>
      </c>
      <c r="G39" s="189"/>
      <c r="H39" s="189">
        <v>0</v>
      </c>
      <c r="I39" s="189"/>
      <c r="J39" s="189">
        <v>0</v>
      </c>
      <c r="K39" s="220"/>
      <c r="L39" s="221"/>
      <c r="M39" s="230"/>
      <c r="N39" s="189"/>
      <c r="O39" s="189"/>
      <c r="P39" s="189"/>
      <c r="Q39" s="189"/>
      <c r="R39" s="189">
        <v>1.5</v>
      </c>
      <c r="S39" s="189"/>
      <c r="T39" s="189">
        <v>0.3</v>
      </c>
      <c r="U39" s="189"/>
      <c r="V39" s="189">
        <v>0.45</v>
      </c>
      <c r="W39" s="208"/>
      <c r="X39" s="4"/>
    </row>
    <row r="40" spans="1:24">
      <c r="A40" s="4"/>
      <c r="B40" s="72"/>
      <c r="C40" s="189">
        <v>14.47</v>
      </c>
      <c r="D40" s="189"/>
      <c r="E40" s="189">
        <v>0.39</v>
      </c>
      <c r="F40" s="189"/>
      <c r="G40" s="189"/>
      <c r="H40" s="189"/>
      <c r="I40" s="189"/>
      <c r="J40" s="189"/>
      <c r="K40" s="220"/>
      <c r="L40" s="221"/>
      <c r="M40" s="230"/>
      <c r="N40" s="189">
        <v>17.93</v>
      </c>
      <c r="O40" s="189"/>
      <c r="P40" s="189">
        <v>1.5</v>
      </c>
      <c r="Q40" s="189"/>
      <c r="R40" s="189"/>
      <c r="S40" s="189"/>
      <c r="T40" s="189"/>
      <c r="U40" s="189"/>
      <c r="V40" s="189"/>
      <c r="W40" s="208"/>
      <c r="X40" s="4"/>
    </row>
    <row r="41" spans="1:24">
      <c r="A41" s="4"/>
      <c r="B41" s="72"/>
      <c r="C41" s="189"/>
      <c r="D41" s="189"/>
      <c r="E41" s="189"/>
      <c r="F41" s="189">
        <v>0.39</v>
      </c>
      <c r="G41" s="189"/>
      <c r="H41" s="189">
        <v>0.45</v>
      </c>
      <c r="I41" s="189"/>
      <c r="J41" s="189">
        <v>0.18</v>
      </c>
      <c r="K41" s="220"/>
      <c r="L41" s="221"/>
      <c r="M41" s="230"/>
      <c r="N41" s="189"/>
      <c r="O41" s="189"/>
      <c r="P41" s="189"/>
      <c r="Q41" s="189"/>
      <c r="R41" s="189">
        <v>1.59</v>
      </c>
      <c r="S41" s="189"/>
      <c r="T41" s="189">
        <v>0</v>
      </c>
      <c r="U41" s="189"/>
      <c r="V41" s="189">
        <v>0</v>
      </c>
      <c r="W41" s="208"/>
      <c r="X41" s="4"/>
    </row>
    <row r="42" spans="1:24">
      <c r="A42" s="4"/>
      <c r="B42" s="72"/>
      <c r="C42" s="175">
        <v>14.92</v>
      </c>
      <c r="D42" s="177"/>
      <c r="E42" s="186">
        <v>0.39</v>
      </c>
      <c r="F42" s="189"/>
      <c r="G42" s="189"/>
      <c r="H42" s="189"/>
      <c r="I42" s="189"/>
      <c r="J42" s="189"/>
      <c r="K42" s="220"/>
      <c r="L42" s="221"/>
      <c r="M42" s="230"/>
      <c r="N42" s="189">
        <v>17.93</v>
      </c>
      <c r="O42" s="189"/>
      <c r="P42" s="189">
        <v>1.68</v>
      </c>
      <c r="Q42" s="189"/>
      <c r="R42" s="189"/>
      <c r="S42" s="189"/>
      <c r="T42" s="189"/>
      <c r="U42" s="189"/>
      <c r="V42" s="189"/>
      <c r="W42" s="208"/>
      <c r="X42" s="4"/>
    </row>
    <row r="43" spans="1:24">
      <c r="A43" s="4"/>
      <c r="B43" s="72"/>
      <c r="C43" s="178"/>
      <c r="D43" s="180"/>
      <c r="E43" s="192"/>
      <c r="F43" s="189">
        <v>0.54</v>
      </c>
      <c r="G43" s="189"/>
      <c r="H43" s="189">
        <v>0</v>
      </c>
      <c r="I43" s="189"/>
      <c r="J43" s="189">
        <v>0</v>
      </c>
      <c r="K43" s="220"/>
      <c r="L43" s="221"/>
      <c r="M43" s="230"/>
      <c r="N43" s="189"/>
      <c r="O43" s="189"/>
      <c r="P43" s="189"/>
      <c r="Q43" s="189"/>
      <c r="R43" s="189">
        <v>1.67</v>
      </c>
      <c r="S43" s="189"/>
      <c r="T43" s="189">
        <v>3.7</v>
      </c>
      <c r="U43" s="189"/>
      <c r="V43" s="189">
        <v>6.18</v>
      </c>
      <c r="W43" s="208"/>
      <c r="X43" s="4"/>
    </row>
    <row r="44" spans="1:24">
      <c r="A44" s="4"/>
      <c r="B44" s="72"/>
      <c r="C44" s="189">
        <v>14.92</v>
      </c>
      <c r="D44" s="189"/>
      <c r="E44" s="189">
        <v>0.69</v>
      </c>
      <c r="F44" s="189"/>
      <c r="G44" s="189"/>
      <c r="H44" s="189"/>
      <c r="I44" s="189"/>
      <c r="J44" s="189"/>
      <c r="K44" s="220"/>
      <c r="L44" s="221"/>
      <c r="M44" s="230"/>
      <c r="N44" s="189">
        <v>21.63</v>
      </c>
      <c r="O44" s="189"/>
      <c r="P44" s="189">
        <v>1.66</v>
      </c>
      <c r="Q44" s="189"/>
      <c r="R44" s="189"/>
      <c r="S44" s="189"/>
      <c r="T44" s="189"/>
      <c r="U44" s="189"/>
      <c r="V44" s="189"/>
      <c r="W44" s="206"/>
      <c r="X44" s="4"/>
    </row>
    <row r="45" spans="1:24">
      <c r="A45" s="4"/>
      <c r="B45" s="72"/>
      <c r="C45" s="189"/>
      <c r="D45" s="189"/>
      <c r="E45" s="189"/>
      <c r="F45" s="189">
        <v>0.69</v>
      </c>
      <c r="G45" s="189"/>
      <c r="H45" s="189">
        <v>0.45</v>
      </c>
      <c r="I45" s="189"/>
      <c r="J45" s="189">
        <v>0.31</v>
      </c>
      <c r="K45" s="195" t="s">
        <v>102</v>
      </c>
      <c r="L45" s="217"/>
      <c r="M45" s="230"/>
      <c r="N45" s="189"/>
      <c r="O45" s="189"/>
      <c r="P45" s="189"/>
      <c r="Q45" s="189"/>
      <c r="R45" s="189">
        <v>1.76</v>
      </c>
      <c r="S45" s="189"/>
      <c r="T45" s="189">
        <v>5</v>
      </c>
      <c r="U45" s="189"/>
      <c r="V45" s="189">
        <v>8.8000000000000007</v>
      </c>
      <c r="W45" s="193" t="s">
        <v>103</v>
      </c>
      <c r="X45" s="4"/>
    </row>
    <row r="46" spans="1:24">
      <c r="A46" s="4"/>
      <c r="B46" s="72"/>
      <c r="C46" s="189">
        <v>15.37</v>
      </c>
      <c r="D46" s="189"/>
      <c r="E46" s="189">
        <v>0.69</v>
      </c>
      <c r="F46" s="189"/>
      <c r="G46" s="189"/>
      <c r="H46" s="189"/>
      <c r="I46" s="189"/>
      <c r="J46" s="189"/>
      <c r="K46" s="196"/>
      <c r="L46" s="218"/>
      <c r="M46" s="230"/>
      <c r="N46" s="189">
        <v>26.63</v>
      </c>
      <c r="O46" s="189"/>
      <c r="P46" s="189">
        <v>1.85</v>
      </c>
      <c r="Q46" s="189"/>
      <c r="R46" s="189"/>
      <c r="S46" s="189"/>
      <c r="T46" s="189"/>
      <c r="U46" s="189"/>
      <c r="V46" s="189"/>
      <c r="W46" s="194"/>
      <c r="X46" s="4"/>
    </row>
    <row r="47" spans="1:24">
      <c r="A47" s="4"/>
      <c r="B47" s="72"/>
      <c r="C47" s="189"/>
      <c r="D47" s="189"/>
      <c r="E47" s="189"/>
      <c r="F47" s="189">
        <v>0.9</v>
      </c>
      <c r="G47" s="189"/>
      <c r="H47" s="189">
        <v>0</v>
      </c>
      <c r="I47" s="189"/>
      <c r="J47" s="189">
        <v>0</v>
      </c>
      <c r="K47" s="175"/>
      <c r="L47" s="176"/>
      <c r="M47" s="230"/>
      <c r="N47" s="189"/>
      <c r="O47" s="189"/>
      <c r="P47" s="189"/>
      <c r="Q47" s="189"/>
      <c r="R47" s="189">
        <v>1.89</v>
      </c>
      <c r="S47" s="189"/>
      <c r="T47" s="189">
        <v>5</v>
      </c>
      <c r="U47" s="189"/>
      <c r="V47" s="189">
        <v>9.4499999999999993</v>
      </c>
      <c r="W47" s="182"/>
      <c r="X47" s="4"/>
    </row>
    <row r="48" spans="1:24">
      <c r="A48" s="4"/>
      <c r="B48" s="72"/>
      <c r="C48" s="175">
        <v>15.37</v>
      </c>
      <c r="D48" s="177"/>
      <c r="E48" s="186">
        <v>1.1100000000000001</v>
      </c>
      <c r="F48" s="189"/>
      <c r="G48" s="189"/>
      <c r="H48" s="189"/>
      <c r="I48" s="189"/>
      <c r="J48" s="189"/>
      <c r="K48" s="178"/>
      <c r="L48" s="179"/>
      <c r="M48" s="230"/>
      <c r="N48" s="189">
        <v>31.63</v>
      </c>
      <c r="O48" s="189"/>
      <c r="P48" s="189">
        <v>1.93</v>
      </c>
      <c r="Q48" s="189"/>
      <c r="R48" s="189"/>
      <c r="S48" s="189"/>
      <c r="T48" s="189"/>
      <c r="U48" s="189"/>
      <c r="V48" s="189"/>
      <c r="W48" s="182"/>
      <c r="X48" s="4"/>
    </row>
    <row r="49" spans="1:24" ht="18.600000000000001" thickBot="1">
      <c r="A49" s="4"/>
      <c r="B49" s="200"/>
      <c r="C49" s="184"/>
      <c r="D49" s="185"/>
      <c r="E49" s="187"/>
      <c r="F49" s="6"/>
      <c r="G49" s="176" t="s">
        <v>104</v>
      </c>
      <c r="H49" s="176"/>
      <c r="I49" s="176" t="s">
        <v>104</v>
      </c>
      <c r="J49" s="177"/>
      <c r="K49" s="175"/>
      <c r="L49" s="211"/>
      <c r="M49" s="231"/>
      <c r="N49" s="189"/>
      <c r="O49" s="189"/>
      <c r="P49" s="189"/>
      <c r="Q49" s="189"/>
      <c r="R49" s="6"/>
      <c r="S49" s="176" t="s">
        <v>104</v>
      </c>
      <c r="T49" s="176"/>
      <c r="U49" s="176" t="s">
        <v>104</v>
      </c>
      <c r="V49" s="177"/>
      <c r="W49" s="204"/>
      <c r="X49" s="4"/>
    </row>
    <row r="50" spans="1:24" ht="18.600000000000001" thickBot="1">
      <c r="A50" s="4"/>
      <c r="B50" s="199">
        <v>1</v>
      </c>
      <c r="C50" s="198">
        <v>15.37</v>
      </c>
      <c r="D50" s="198"/>
      <c r="E50" s="198">
        <v>1.1100000000000001</v>
      </c>
      <c r="F50" s="7"/>
      <c r="G50" s="181" t="s">
        <v>104</v>
      </c>
      <c r="H50" s="181" t="s">
        <v>104</v>
      </c>
      <c r="I50" s="181" t="s">
        <v>104</v>
      </c>
      <c r="J50" s="185"/>
      <c r="K50" s="184"/>
      <c r="L50" s="212"/>
      <c r="M50" s="223">
        <v>1</v>
      </c>
      <c r="N50" s="198">
        <v>31.63</v>
      </c>
      <c r="O50" s="198"/>
      <c r="P50" s="198">
        <v>1.93</v>
      </c>
      <c r="Q50" s="198"/>
      <c r="R50" s="8"/>
      <c r="S50" s="181" t="s">
        <v>104</v>
      </c>
      <c r="T50" s="181" t="s">
        <v>104</v>
      </c>
      <c r="U50" s="181" t="s">
        <v>104</v>
      </c>
      <c r="V50" s="185"/>
      <c r="W50" s="205"/>
      <c r="X50" s="4"/>
    </row>
    <row r="51" spans="1:24">
      <c r="A51" s="4"/>
      <c r="B51" s="72"/>
      <c r="C51" s="189"/>
      <c r="D51" s="189"/>
      <c r="E51" s="189"/>
      <c r="F51" s="189">
        <v>1.2</v>
      </c>
      <c r="G51" s="189"/>
      <c r="H51" s="189">
        <v>0</v>
      </c>
      <c r="I51" s="189"/>
      <c r="J51" s="189">
        <v>0</v>
      </c>
      <c r="K51" s="201"/>
      <c r="L51" s="219"/>
      <c r="M51" s="224"/>
      <c r="N51" s="189"/>
      <c r="O51" s="189"/>
      <c r="P51" s="189"/>
      <c r="Q51" s="189"/>
      <c r="R51" s="189">
        <v>2.0099999999999998</v>
      </c>
      <c r="S51" s="189"/>
      <c r="T51" s="189">
        <v>5</v>
      </c>
      <c r="U51" s="189"/>
      <c r="V51" s="189">
        <v>10.050000000000001</v>
      </c>
      <c r="W51" s="207"/>
      <c r="X51" s="4"/>
    </row>
    <row r="52" spans="1:24">
      <c r="A52" s="4"/>
      <c r="B52" s="72"/>
      <c r="C52" s="189">
        <v>15.37</v>
      </c>
      <c r="D52" s="189"/>
      <c r="E52" s="189">
        <v>1.29</v>
      </c>
      <c r="F52" s="189"/>
      <c r="G52" s="189"/>
      <c r="H52" s="189"/>
      <c r="I52" s="189"/>
      <c r="J52" s="189"/>
      <c r="K52" s="220"/>
      <c r="L52" s="221"/>
      <c r="M52" s="224"/>
      <c r="N52" s="189">
        <v>36.630000000000003</v>
      </c>
      <c r="O52" s="189"/>
      <c r="P52" s="189">
        <v>2.08</v>
      </c>
      <c r="Q52" s="189"/>
      <c r="R52" s="189"/>
      <c r="S52" s="189"/>
      <c r="T52" s="189"/>
      <c r="U52" s="189"/>
      <c r="V52" s="189"/>
      <c r="W52" s="208"/>
      <c r="X52" s="4"/>
    </row>
    <row r="53" spans="1:24">
      <c r="A53" s="4"/>
      <c r="B53" s="72"/>
      <c r="C53" s="189"/>
      <c r="D53" s="189"/>
      <c r="E53" s="189"/>
      <c r="F53" s="189">
        <v>1.35</v>
      </c>
      <c r="G53" s="189"/>
      <c r="H53" s="189">
        <v>3.7</v>
      </c>
      <c r="I53" s="189"/>
      <c r="J53" s="189">
        <v>5</v>
      </c>
      <c r="K53" s="220"/>
      <c r="L53" s="221"/>
      <c r="M53" s="224"/>
      <c r="N53" s="189"/>
      <c r="O53" s="189"/>
      <c r="P53" s="189"/>
      <c r="Q53" s="189"/>
      <c r="R53" s="189">
        <v>2.2400000000000002</v>
      </c>
      <c r="S53" s="189"/>
      <c r="T53" s="189">
        <v>5</v>
      </c>
      <c r="U53" s="189"/>
      <c r="V53" s="189">
        <v>11.2</v>
      </c>
      <c r="W53" s="208"/>
      <c r="X53" s="4"/>
    </row>
    <row r="54" spans="1:24">
      <c r="A54" s="4"/>
      <c r="B54" s="72"/>
      <c r="C54" s="189">
        <v>19.07</v>
      </c>
      <c r="D54" s="189"/>
      <c r="E54" s="189">
        <v>1.41</v>
      </c>
      <c r="F54" s="189"/>
      <c r="G54" s="189"/>
      <c r="H54" s="189"/>
      <c r="I54" s="189"/>
      <c r="J54" s="189"/>
      <c r="K54" s="220"/>
      <c r="L54" s="221"/>
      <c r="M54" s="224"/>
      <c r="N54" s="189">
        <v>41.63</v>
      </c>
      <c r="O54" s="189"/>
      <c r="P54" s="189">
        <v>2.39</v>
      </c>
      <c r="Q54" s="189"/>
      <c r="R54" s="189"/>
      <c r="S54" s="189"/>
      <c r="T54" s="189"/>
      <c r="U54" s="189"/>
      <c r="V54" s="189"/>
      <c r="W54" s="208"/>
      <c r="X54" s="4"/>
    </row>
    <row r="55" spans="1:24">
      <c r="A55" s="4"/>
      <c r="B55" s="72"/>
      <c r="C55" s="189"/>
      <c r="D55" s="189"/>
      <c r="E55" s="189"/>
      <c r="F55" s="189">
        <v>1.54</v>
      </c>
      <c r="G55" s="189"/>
      <c r="H55" s="189">
        <v>5</v>
      </c>
      <c r="I55" s="189"/>
      <c r="J55" s="189">
        <v>7.7</v>
      </c>
      <c r="K55" s="220"/>
      <c r="L55" s="221"/>
      <c r="M55" s="224"/>
      <c r="N55" s="189"/>
      <c r="O55" s="189"/>
      <c r="P55" s="189"/>
      <c r="Q55" s="189"/>
      <c r="R55" s="189">
        <v>2.44</v>
      </c>
      <c r="S55" s="189"/>
      <c r="T55" s="189">
        <v>5</v>
      </c>
      <c r="U55" s="189"/>
      <c r="V55" s="189">
        <v>12.2</v>
      </c>
      <c r="W55" s="208"/>
      <c r="X55" s="4"/>
    </row>
    <row r="56" spans="1:24">
      <c r="A56" s="4"/>
      <c r="B56" s="72"/>
      <c r="C56" s="189">
        <v>24.07</v>
      </c>
      <c r="D56" s="189"/>
      <c r="E56" s="189">
        <v>1.66</v>
      </c>
      <c r="F56" s="189"/>
      <c r="G56" s="189"/>
      <c r="H56" s="189"/>
      <c r="I56" s="189"/>
      <c r="J56" s="189"/>
      <c r="K56" s="220"/>
      <c r="L56" s="221"/>
      <c r="M56" s="224"/>
      <c r="N56" s="189">
        <v>46.63</v>
      </c>
      <c r="O56" s="189"/>
      <c r="P56" s="189">
        <v>2.48</v>
      </c>
      <c r="Q56" s="189"/>
      <c r="R56" s="189"/>
      <c r="S56" s="189"/>
      <c r="T56" s="189"/>
      <c r="U56" s="189"/>
      <c r="V56" s="189"/>
      <c r="W56" s="208"/>
      <c r="X56" s="4"/>
    </row>
    <row r="57" spans="1:24">
      <c r="A57" s="4"/>
      <c r="B57" s="72"/>
      <c r="C57" s="189"/>
      <c r="D57" s="189"/>
      <c r="E57" s="189"/>
      <c r="F57" s="189">
        <v>1.59</v>
      </c>
      <c r="G57" s="189"/>
      <c r="H57" s="189">
        <v>5</v>
      </c>
      <c r="I57" s="189"/>
      <c r="J57" s="189">
        <v>7.95</v>
      </c>
      <c r="K57" s="220"/>
      <c r="L57" s="221"/>
      <c r="M57" s="224"/>
      <c r="N57" s="189"/>
      <c r="O57" s="189"/>
      <c r="P57" s="189"/>
      <c r="Q57" s="189"/>
      <c r="R57" s="189">
        <v>2.4700000000000002</v>
      </c>
      <c r="S57" s="189"/>
      <c r="T57" s="189">
        <v>5</v>
      </c>
      <c r="U57" s="189"/>
      <c r="V57" s="189">
        <v>12.35</v>
      </c>
      <c r="W57" s="208"/>
      <c r="X57" s="4"/>
    </row>
    <row r="58" spans="1:24">
      <c r="A58" s="4"/>
      <c r="B58" s="72"/>
      <c r="C58" s="189">
        <v>29.07</v>
      </c>
      <c r="D58" s="189"/>
      <c r="E58" s="189">
        <v>1.51</v>
      </c>
      <c r="F58" s="189"/>
      <c r="G58" s="189"/>
      <c r="H58" s="189"/>
      <c r="I58" s="189"/>
      <c r="J58" s="189"/>
      <c r="K58" s="220"/>
      <c r="L58" s="221"/>
      <c r="M58" s="224"/>
      <c r="N58" s="189">
        <v>51.63</v>
      </c>
      <c r="O58" s="189"/>
      <c r="P58" s="189">
        <v>2.46</v>
      </c>
      <c r="Q58" s="189"/>
      <c r="R58" s="189"/>
      <c r="S58" s="189"/>
      <c r="T58" s="189"/>
      <c r="U58" s="189"/>
      <c r="V58" s="189"/>
      <c r="W58" s="208"/>
      <c r="X58" s="4"/>
    </row>
    <row r="59" spans="1:24">
      <c r="A59" s="4"/>
      <c r="B59" s="72"/>
      <c r="C59" s="189"/>
      <c r="D59" s="189"/>
      <c r="E59" s="189"/>
      <c r="F59" s="189">
        <v>1.62</v>
      </c>
      <c r="G59" s="189"/>
      <c r="H59" s="189">
        <v>5</v>
      </c>
      <c r="I59" s="189"/>
      <c r="J59" s="189">
        <v>8.1</v>
      </c>
      <c r="K59" s="220"/>
      <c r="L59" s="221"/>
      <c r="M59" s="224"/>
      <c r="N59" s="189"/>
      <c r="O59" s="189"/>
      <c r="P59" s="189"/>
      <c r="Q59" s="189"/>
      <c r="R59" s="189">
        <v>2.41</v>
      </c>
      <c r="S59" s="189"/>
      <c r="T59" s="189">
        <v>5</v>
      </c>
      <c r="U59" s="189"/>
      <c r="V59" s="189">
        <v>12.05</v>
      </c>
      <c r="W59" s="208"/>
      <c r="X59" s="4"/>
    </row>
    <row r="60" spans="1:24">
      <c r="A60" s="4"/>
      <c r="B60" s="72"/>
      <c r="C60" s="175">
        <v>34.07</v>
      </c>
      <c r="D60" s="177"/>
      <c r="E60" s="186">
        <v>1.73</v>
      </c>
      <c r="F60" s="189"/>
      <c r="G60" s="189"/>
      <c r="H60" s="189"/>
      <c r="I60" s="189"/>
      <c r="J60" s="189"/>
      <c r="K60" s="220"/>
      <c r="L60" s="221"/>
      <c r="M60" s="224"/>
      <c r="N60" s="189">
        <v>56.63</v>
      </c>
      <c r="O60" s="189"/>
      <c r="P60" s="189">
        <v>2.36</v>
      </c>
      <c r="Q60" s="189"/>
      <c r="R60" s="189"/>
      <c r="S60" s="189"/>
      <c r="T60" s="189"/>
      <c r="U60" s="189"/>
      <c r="V60" s="189"/>
      <c r="W60" s="208"/>
      <c r="X60" s="4"/>
    </row>
    <row r="61" spans="1:24">
      <c r="A61" s="4"/>
      <c r="B61" s="72"/>
      <c r="C61" s="178"/>
      <c r="D61" s="180"/>
      <c r="E61" s="192"/>
      <c r="F61" s="189">
        <v>1.81</v>
      </c>
      <c r="G61" s="189"/>
      <c r="H61" s="189">
        <v>5</v>
      </c>
      <c r="I61" s="189"/>
      <c r="J61" s="189">
        <v>9.0500000000000007</v>
      </c>
      <c r="K61" s="220"/>
      <c r="L61" s="221"/>
      <c r="M61" s="224"/>
      <c r="N61" s="189"/>
      <c r="O61" s="189"/>
      <c r="P61" s="189"/>
      <c r="Q61" s="189"/>
      <c r="R61" s="189">
        <v>2.38</v>
      </c>
      <c r="S61" s="189"/>
      <c r="T61" s="189">
        <v>3.37</v>
      </c>
      <c r="U61" s="189"/>
      <c r="V61" s="189">
        <v>8.02</v>
      </c>
      <c r="W61" s="208"/>
      <c r="X61" s="4"/>
    </row>
    <row r="62" spans="1:24">
      <c r="A62" s="4"/>
      <c r="B62" s="72"/>
      <c r="C62" s="189">
        <v>39.07</v>
      </c>
      <c r="D62" s="189"/>
      <c r="E62" s="189">
        <v>1.89</v>
      </c>
      <c r="F62" s="189"/>
      <c r="G62" s="189"/>
      <c r="H62" s="189"/>
      <c r="I62" s="189"/>
      <c r="J62" s="189"/>
      <c r="K62" s="178"/>
      <c r="L62" s="222"/>
      <c r="M62" s="224"/>
      <c r="N62" s="189">
        <v>60</v>
      </c>
      <c r="O62" s="189"/>
      <c r="P62" s="189">
        <v>2.39</v>
      </c>
      <c r="Q62" s="189"/>
      <c r="R62" s="189"/>
      <c r="S62" s="189"/>
      <c r="T62" s="189"/>
      <c r="U62" s="189"/>
      <c r="V62" s="189"/>
      <c r="W62" s="208"/>
      <c r="X62" s="4"/>
    </row>
    <row r="63" spans="1:24">
      <c r="A63" s="4"/>
      <c r="B63" s="72"/>
      <c r="C63" s="189"/>
      <c r="D63" s="189"/>
      <c r="E63" s="189"/>
      <c r="F63" s="189">
        <v>2.06</v>
      </c>
      <c r="G63" s="189"/>
      <c r="H63" s="189">
        <v>5</v>
      </c>
      <c r="I63" s="189"/>
      <c r="J63" s="189">
        <v>10.3</v>
      </c>
      <c r="K63" s="195" t="s">
        <v>102</v>
      </c>
      <c r="L63" s="217"/>
      <c r="M63" s="224"/>
      <c r="N63" s="189"/>
      <c r="O63" s="189"/>
      <c r="P63" s="189"/>
      <c r="Q63" s="189"/>
      <c r="R63" s="189"/>
      <c r="S63" s="189"/>
      <c r="T63" s="189"/>
      <c r="U63" s="189"/>
      <c r="V63" s="189"/>
      <c r="W63" s="213" t="s">
        <v>105</v>
      </c>
      <c r="X63" s="4"/>
    </row>
    <row r="64" spans="1:24">
      <c r="A64" s="4"/>
      <c r="B64" s="72"/>
      <c r="C64" s="189">
        <v>44.07</v>
      </c>
      <c r="D64" s="189"/>
      <c r="E64" s="189">
        <v>2.2200000000000002</v>
      </c>
      <c r="F64" s="189"/>
      <c r="G64" s="189"/>
      <c r="H64" s="189"/>
      <c r="I64" s="189"/>
      <c r="J64" s="189"/>
      <c r="K64" s="196"/>
      <c r="L64" s="218"/>
      <c r="M64" s="224"/>
      <c r="N64" s="189"/>
      <c r="O64" s="189"/>
      <c r="P64" s="189"/>
      <c r="Q64" s="189"/>
      <c r="R64" s="189"/>
      <c r="S64" s="189"/>
      <c r="T64" s="189"/>
      <c r="U64" s="189"/>
      <c r="V64" s="189"/>
      <c r="W64" s="214"/>
      <c r="X64" s="4"/>
    </row>
    <row r="65" spans="1:24">
      <c r="A65" s="4"/>
      <c r="B65" s="72"/>
      <c r="C65" s="189"/>
      <c r="D65" s="189"/>
      <c r="E65" s="189"/>
      <c r="F65" s="189">
        <v>2.31</v>
      </c>
      <c r="G65" s="189"/>
      <c r="H65" s="189">
        <v>5</v>
      </c>
      <c r="I65" s="189"/>
      <c r="J65" s="189">
        <v>11.55</v>
      </c>
      <c r="K65" s="215"/>
      <c r="L65" s="216"/>
      <c r="M65" s="224"/>
      <c r="N65" s="189"/>
      <c r="O65" s="189"/>
      <c r="P65" s="189"/>
      <c r="Q65" s="189"/>
      <c r="R65" s="189"/>
      <c r="S65" s="189"/>
      <c r="T65" s="189"/>
      <c r="U65" s="189"/>
      <c r="V65" s="189"/>
      <c r="W65" s="182"/>
      <c r="X65" s="4"/>
    </row>
    <row r="66" spans="1:24">
      <c r="A66" s="4"/>
      <c r="B66" s="72"/>
      <c r="C66" s="175">
        <v>49.07</v>
      </c>
      <c r="D66" s="177"/>
      <c r="E66" s="186">
        <v>2.39</v>
      </c>
      <c r="F66" s="189"/>
      <c r="G66" s="189"/>
      <c r="H66" s="189"/>
      <c r="I66" s="189"/>
      <c r="J66" s="189"/>
      <c r="K66" s="215"/>
      <c r="L66" s="216"/>
      <c r="M66" s="224"/>
      <c r="N66" s="189"/>
      <c r="O66" s="189"/>
      <c r="P66" s="189"/>
      <c r="Q66" s="189"/>
      <c r="R66" s="189"/>
      <c r="S66" s="189"/>
      <c r="T66" s="189"/>
      <c r="U66" s="189"/>
      <c r="V66" s="189"/>
      <c r="W66" s="182"/>
      <c r="X66" s="4"/>
    </row>
    <row r="67" spans="1:24" ht="18.600000000000001" thickBot="1">
      <c r="A67" s="4"/>
      <c r="B67" s="200"/>
      <c r="C67" s="184"/>
      <c r="D67" s="185"/>
      <c r="E67" s="184"/>
      <c r="F67" s="6"/>
      <c r="G67" s="176" t="s">
        <v>104</v>
      </c>
      <c r="H67" s="176"/>
      <c r="I67" s="176" t="s">
        <v>104</v>
      </c>
      <c r="J67" s="209"/>
      <c r="K67" s="175"/>
      <c r="L67" s="211"/>
      <c r="M67" s="225"/>
      <c r="N67" s="191"/>
      <c r="O67" s="191"/>
      <c r="P67" s="191"/>
      <c r="Q67" s="191"/>
      <c r="R67" s="9"/>
      <c r="S67" s="176" t="s">
        <v>104</v>
      </c>
      <c r="T67" s="176"/>
      <c r="U67" s="176" t="s">
        <v>104</v>
      </c>
      <c r="V67" s="177">
        <f>SUM(T51:U62,T33:U48)</f>
        <v>42.96</v>
      </c>
      <c r="W67" s="204">
        <f>SUM(V51:V62,V33:V48)</f>
        <v>91.25</v>
      </c>
      <c r="X67" s="4"/>
    </row>
    <row r="68" spans="1:24" ht="18.600000000000001" thickBot="1">
      <c r="A68" s="4"/>
      <c r="B68" s="4"/>
      <c r="C68" s="10"/>
      <c r="D68" s="10"/>
      <c r="E68" s="10"/>
      <c r="F68" s="7"/>
      <c r="G68" s="181" t="s">
        <v>104</v>
      </c>
      <c r="H68" s="181" t="s">
        <v>104</v>
      </c>
      <c r="I68" s="181" t="s">
        <v>104</v>
      </c>
      <c r="J68" s="210"/>
      <c r="K68" s="184"/>
      <c r="L68" s="212"/>
      <c r="M68" s="10"/>
      <c r="N68" s="10"/>
      <c r="O68" s="10"/>
      <c r="P68" s="10"/>
      <c r="Q68" s="10"/>
      <c r="R68" s="7"/>
      <c r="S68" s="181" t="s">
        <v>104</v>
      </c>
      <c r="T68" s="181" t="s">
        <v>104</v>
      </c>
      <c r="U68" s="181" t="s">
        <v>104</v>
      </c>
      <c r="V68" s="185"/>
      <c r="W68" s="205"/>
      <c r="X68" s="4"/>
    </row>
    <row r="69" spans="1:24">
      <c r="A69" s="4"/>
      <c r="B69" s="199">
        <v>1</v>
      </c>
      <c r="C69" s="201">
        <v>49.07</v>
      </c>
      <c r="D69" s="202"/>
      <c r="E69" s="201">
        <v>2.39</v>
      </c>
      <c r="F69" s="198"/>
      <c r="G69" s="198"/>
      <c r="H69" s="198"/>
      <c r="I69" s="5"/>
      <c r="J69" s="5"/>
      <c r="K69" s="207"/>
      <c r="M69" s="199"/>
      <c r="N69" s="203"/>
      <c r="O69" s="198"/>
      <c r="P69" s="198"/>
      <c r="Q69" s="198"/>
      <c r="R69" s="198"/>
      <c r="S69" s="198"/>
      <c r="T69" s="5"/>
      <c r="U69" s="5"/>
      <c r="V69" s="207"/>
      <c r="W69" s="11"/>
    </row>
    <row r="70" spans="1:24">
      <c r="B70" s="72"/>
      <c r="C70" s="178"/>
      <c r="D70" s="180"/>
      <c r="E70" s="178"/>
      <c r="F70" s="175">
        <v>2.37</v>
      </c>
      <c r="G70" s="176"/>
      <c r="H70" s="177"/>
      <c r="I70" s="186">
        <v>0.93</v>
      </c>
      <c r="J70" s="189">
        <v>2.2000000000000002</v>
      </c>
      <c r="K70" s="208"/>
      <c r="M70" s="72"/>
      <c r="N70" s="188"/>
      <c r="O70" s="189"/>
      <c r="P70" s="189"/>
      <c r="Q70" s="175"/>
      <c r="R70" s="176"/>
      <c r="S70" s="177"/>
      <c r="T70" s="186"/>
      <c r="U70" s="189"/>
      <c r="V70" s="208"/>
    </row>
    <row r="71" spans="1:24">
      <c r="B71" s="72"/>
      <c r="C71" s="175">
        <v>50</v>
      </c>
      <c r="D71" s="177"/>
      <c r="E71" s="186">
        <v>2.34</v>
      </c>
      <c r="F71" s="178"/>
      <c r="G71" s="179"/>
      <c r="H71" s="180"/>
      <c r="I71" s="192"/>
      <c r="J71" s="189"/>
      <c r="K71" s="208"/>
      <c r="M71" s="72"/>
      <c r="N71" s="188"/>
      <c r="O71" s="189"/>
      <c r="P71" s="189"/>
      <c r="Q71" s="178"/>
      <c r="R71" s="179"/>
      <c r="S71" s="180"/>
      <c r="T71" s="192"/>
      <c r="U71" s="189"/>
      <c r="V71" s="208"/>
    </row>
    <row r="72" spans="1:24">
      <c r="B72" s="72"/>
      <c r="C72" s="178"/>
      <c r="D72" s="180"/>
      <c r="E72" s="192"/>
      <c r="F72" s="175"/>
      <c r="G72" s="176"/>
      <c r="H72" s="177"/>
      <c r="I72" s="186"/>
      <c r="J72" s="189"/>
      <c r="K72" s="208"/>
      <c r="M72" s="72"/>
      <c r="N72" s="188"/>
      <c r="O72" s="189"/>
      <c r="P72" s="189"/>
      <c r="Q72" s="175"/>
      <c r="R72" s="176"/>
      <c r="S72" s="177"/>
      <c r="T72" s="186"/>
      <c r="U72" s="189"/>
      <c r="V72" s="208"/>
    </row>
    <row r="73" spans="1:24">
      <c r="B73" s="72"/>
      <c r="C73" s="175"/>
      <c r="D73" s="177"/>
      <c r="E73" s="186"/>
      <c r="F73" s="178"/>
      <c r="G73" s="179"/>
      <c r="H73" s="180"/>
      <c r="I73" s="192"/>
      <c r="J73" s="189"/>
      <c r="K73" s="208"/>
      <c r="M73" s="72"/>
      <c r="N73" s="188"/>
      <c r="O73" s="189"/>
      <c r="P73" s="189"/>
      <c r="Q73" s="178"/>
      <c r="R73" s="179"/>
      <c r="S73" s="180"/>
      <c r="T73" s="192"/>
      <c r="U73" s="189"/>
      <c r="V73" s="208"/>
    </row>
    <row r="74" spans="1:24">
      <c r="B74" s="72"/>
      <c r="C74" s="178"/>
      <c r="D74" s="180"/>
      <c r="E74" s="192"/>
      <c r="F74" s="175"/>
      <c r="G74" s="176"/>
      <c r="H74" s="177"/>
      <c r="I74" s="186"/>
      <c r="J74" s="189"/>
      <c r="K74" s="208"/>
      <c r="M74" s="72"/>
      <c r="N74" s="188"/>
      <c r="O74" s="189"/>
      <c r="P74" s="189"/>
      <c r="Q74" s="175"/>
      <c r="R74" s="176"/>
      <c r="S74" s="177"/>
      <c r="T74" s="186"/>
      <c r="U74" s="189"/>
      <c r="V74" s="208"/>
    </row>
    <row r="75" spans="1:24">
      <c r="B75" s="72"/>
      <c r="C75" s="175"/>
      <c r="D75" s="177"/>
      <c r="E75" s="186"/>
      <c r="F75" s="178"/>
      <c r="G75" s="179"/>
      <c r="H75" s="180"/>
      <c r="I75" s="192"/>
      <c r="J75" s="189"/>
      <c r="K75" s="208"/>
      <c r="M75" s="72"/>
      <c r="N75" s="188"/>
      <c r="O75" s="189"/>
      <c r="P75" s="189"/>
      <c r="Q75" s="178"/>
      <c r="R75" s="179"/>
      <c r="S75" s="180"/>
      <c r="T75" s="192"/>
      <c r="U75" s="189"/>
      <c r="V75" s="208"/>
    </row>
    <row r="76" spans="1:24">
      <c r="B76" s="72"/>
      <c r="C76" s="178"/>
      <c r="D76" s="180"/>
      <c r="E76" s="192"/>
      <c r="F76" s="175"/>
      <c r="G76" s="176"/>
      <c r="H76" s="177"/>
      <c r="I76" s="186"/>
      <c r="J76" s="189"/>
      <c r="K76" s="208"/>
      <c r="M76" s="72"/>
      <c r="N76" s="188"/>
      <c r="O76" s="189"/>
      <c r="P76" s="189"/>
      <c r="Q76" s="175"/>
      <c r="R76" s="176"/>
      <c r="S76" s="177"/>
      <c r="T76" s="186"/>
      <c r="U76" s="189"/>
      <c r="V76" s="208"/>
    </row>
    <row r="77" spans="1:24">
      <c r="B77" s="72"/>
      <c r="C77" s="175"/>
      <c r="D77" s="177"/>
      <c r="E77" s="186"/>
      <c r="F77" s="178"/>
      <c r="G77" s="179"/>
      <c r="H77" s="180"/>
      <c r="I77" s="192"/>
      <c r="J77" s="189"/>
      <c r="K77" s="208"/>
      <c r="M77" s="72"/>
      <c r="N77" s="188"/>
      <c r="O77" s="189"/>
      <c r="P77" s="189"/>
      <c r="Q77" s="178"/>
      <c r="R77" s="179"/>
      <c r="S77" s="180"/>
      <c r="T77" s="192"/>
      <c r="U77" s="189"/>
      <c r="V77" s="208"/>
    </row>
    <row r="78" spans="1:24">
      <c r="B78" s="72"/>
      <c r="C78" s="178"/>
      <c r="D78" s="180"/>
      <c r="E78" s="192"/>
      <c r="F78" s="175"/>
      <c r="G78" s="176"/>
      <c r="H78" s="177"/>
      <c r="I78" s="186"/>
      <c r="J78" s="189"/>
      <c r="K78" s="208"/>
      <c r="M78" s="72"/>
      <c r="N78" s="188"/>
      <c r="O78" s="189"/>
      <c r="P78" s="189"/>
      <c r="Q78" s="175"/>
      <c r="R78" s="176"/>
      <c r="S78" s="177"/>
      <c r="T78" s="186"/>
      <c r="U78" s="189"/>
      <c r="V78" s="208"/>
    </row>
    <row r="79" spans="1:24">
      <c r="B79" s="72"/>
      <c r="C79" s="175"/>
      <c r="D79" s="177"/>
      <c r="E79" s="186"/>
      <c r="F79" s="178"/>
      <c r="G79" s="179"/>
      <c r="H79" s="180"/>
      <c r="I79" s="192"/>
      <c r="J79" s="189"/>
      <c r="K79" s="208"/>
      <c r="M79" s="72"/>
      <c r="N79" s="188"/>
      <c r="O79" s="189"/>
      <c r="P79" s="189"/>
      <c r="Q79" s="178"/>
      <c r="R79" s="179"/>
      <c r="S79" s="180"/>
      <c r="T79" s="192"/>
      <c r="U79" s="189"/>
      <c r="V79" s="208"/>
    </row>
    <row r="80" spans="1:24">
      <c r="B80" s="72"/>
      <c r="C80" s="178"/>
      <c r="D80" s="180"/>
      <c r="E80" s="192"/>
      <c r="F80" s="175"/>
      <c r="G80" s="176"/>
      <c r="H80" s="177"/>
      <c r="I80" s="186"/>
      <c r="J80" s="189"/>
      <c r="K80" s="208"/>
      <c r="M80" s="72"/>
      <c r="N80" s="188"/>
      <c r="O80" s="189"/>
      <c r="P80" s="189"/>
      <c r="Q80" s="175"/>
      <c r="R80" s="176"/>
      <c r="S80" s="177"/>
      <c r="T80" s="186"/>
      <c r="U80" s="189"/>
      <c r="V80" s="208"/>
    </row>
    <row r="81" spans="2:22">
      <c r="B81" s="72"/>
      <c r="C81" s="175"/>
      <c r="D81" s="177"/>
      <c r="E81" s="186"/>
      <c r="F81" s="178"/>
      <c r="G81" s="179"/>
      <c r="H81" s="180"/>
      <c r="I81" s="192"/>
      <c r="J81" s="189"/>
      <c r="K81" s="206"/>
      <c r="M81" s="72"/>
      <c r="N81" s="188"/>
      <c r="O81" s="189"/>
      <c r="P81" s="189"/>
      <c r="Q81" s="178"/>
      <c r="R81" s="179"/>
      <c r="S81" s="180"/>
      <c r="T81" s="192"/>
      <c r="U81" s="189"/>
      <c r="V81" s="206"/>
    </row>
    <row r="82" spans="2:22">
      <c r="B82" s="72"/>
      <c r="C82" s="178"/>
      <c r="D82" s="180"/>
      <c r="E82" s="192"/>
      <c r="F82" s="175"/>
      <c r="G82" s="176"/>
      <c r="H82" s="177"/>
      <c r="I82" s="186"/>
      <c r="J82" s="189"/>
      <c r="K82" s="195" t="s">
        <v>105</v>
      </c>
      <c r="M82" s="72"/>
      <c r="N82" s="188"/>
      <c r="O82" s="189"/>
      <c r="P82" s="189"/>
      <c r="Q82" s="175"/>
      <c r="R82" s="176"/>
      <c r="S82" s="177"/>
      <c r="T82" s="186"/>
      <c r="U82" s="189"/>
      <c r="V82" s="193" t="s">
        <v>105</v>
      </c>
    </row>
    <row r="83" spans="2:22">
      <c r="B83" s="72"/>
      <c r="C83" s="175"/>
      <c r="D83" s="177"/>
      <c r="E83" s="186"/>
      <c r="F83" s="178"/>
      <c r="G83" s="179"/>
      <c r="H83" s="180"/>
      <c r="I83" s="192"/>
      <c r="J83" s="189"/>
      <c r="K83" s="196"/>
      <c r="M83" s="72"/>
      <c r="N83" s="188"/>
      <c r="O83" s="189"/>
      <c r="P83" s="189"/>
      <c r="Q83" s="178"/>
      <c r="R83" s="179"/>
      <c r="S83" s="180"/>
      <c r="T83" s="192"/>
      <c r="U83" s="189"/>
      <c r="V83" s="194"/>
    </row>
    <row r="84" spans="2:22">
      <c r="B84" s="72"/>
      <c r="C84" s="178"/>
      <c r="D84" s="180"/>
      <c r="E84" s="192"/>
      <c r="F84" s="175"/>
      <c r="G84" s="176"/>
      <c r="H84" s="177"/>
      <c r="I84" s="186"/>
      <c r="J84" s="189"/>
      <c r="K84" s="204"/>
      <c r="M84" s="72"/>
      <c r="N84" s="188"/>
      <c r="O84" s="189"/>
      <c r="P84" s="189"/>
      <c r="Q84" s="175"/>
      <c r="R84" s="176"/>
      <c r="S84" s="177"/>
      <c r="T84" s="186"/>
      <c r="U84" s="189"/>
      <c r="V84" s="204"/>
    </row>
    <row r="85" spans="2:22">
      <c r="B85" s="72"/>
      <c r="C85" s="175"/>
      <c r="D85" s="177"/>
      <c r="E85" s="186"/>
      <c r="F85" s="178"/>
      <c r="G85" s="179"/>
      <c r="H85" s="180"/>
      <c r="I85" s="192"/>
      <c r="J85" s="189"/>
      <c r="K85" s="206"/>
      <c r="M85" s="72"/>
      <c r="N85" s="188"/>
      <c r="O85" s="189"/>
      <c r="P85" s="189"/>
      <c r="Q85" s="178"/>
      <c r="R85" s="179"/>
      <c r="S85" s="180"/>
      <c r="T85" s="192"/>
      <c r="U85" s="189"/>
      <c r="V85" s="206"/>
    </row>
    <row r="86" spans="2:22" ht="18.600000000000001" thickBot="1">
      <c r="B86" s="200"/>
      <c r="C86" s="184"/>
      <c r="D86" s="185"/>
      <c r="E86" s="187"/>
      <c r="F86" s="10"/>
      <c r="G86" s="176" t="s">
        <v>104</v>
      </c>
      <c r="H86" s="176" t="s">
        <v>104</v>
      </c>
      <c r="I86" s="176"/>
      <c r="J86" s="176">
        <v>35.950000000000003</v>
      </c>
      <c r="K86" s="204">
        <v>62.38</v>
      </c>
      <c r="M86" s="200"/>
      <c r="N86" s="190"/>
      <c r="O86" s="191"/>
      <c r="P86" s="191"/>
      <c r="Q86" s="10"/>
      <c r="R86" s="176" t="s">
        <v>104</v>
      </c>
      <c r="S86" s="176" t="s">
        <v>104</v>
      </c>
      <c r="T86" s="176"/>
      <c r="U86" s="176"/>
      <c r="V86" s="204"/>
    </row>
    <row r="87" spans="2:22" ht="18.600000000000001" thickBot="1">
      <c r="B87" s="199">
        <v>2</v>
      </c>
      <c r="C87" s="203">
        <v>50</v>
      </c>
      <c r="D87" s="198"/>
      <c r="E87" s="198">
        <v>2.34</v>
      </c>
      <c r="F87" s="7"/>
      <c r="G87" s="181" t="s">
        <v>104</v>
      </c>
      <c r="H87" s="181" t="s">
        <v>104</v>
      </c>
      <c r="I87" s="181" t="s">
        <v>104</v>
      </c>
      <c r="J87" s="181"/>
      <c r="K87" s="205"/>
      <c r="M87" s="199">
        <v>2</v>
      </c>
      <c r="N87" s="203">
        <v>60</v>
      </c>
      <c r="O87" s="198"/>
      <c r="P87" s="198">
        <v>2.39</v>
      </c>
      <c r="Q87" s="7"/>
      <c r="R87" s="181" t="s">
        <v>104</v>
      </c>
      <c r="S87" s="181" t="s">
        <v>104</v>
      </c>
      <c r="T87" s="181" t="s">
        <v>104</v>
      </c>
      <c r="U87" s="181"/>
      <c r="V87" s="205"/>
    </row>
    <row r="88" spans="2:22">
      <c r="B88" s="72"/>
      <c r="C88" s="188"/>
      <c r="D88" s="189"/>
      <c r="E88" s="189"/>
      <c r="F88" s="175">
        <v>2.23</v>
      </c>
      <c r="G88" s="176"/>
      <c r="H88" s="177"/>
      <c r="I88" s="186">
        <v>4.07</v>
      </c>
      <c r="J88" s="189">
        <v>9.08</v>
      </c>
      <c r="K88" s="197"/>
      <c r="M88" s="72"/>
      <c r="N88" s="188"/>
      <c r="O88" s="189"/>
      <c r="P88" s="189"/>
      <c r="Q88" s="175">
        <v>2.4</v>
      </c>
      <c r="R88" s="176"/>
      <c r="S88" s="177"/>
      <c r="T88" s="186">
        <v>1.63</v>
      </c>
      <c r="U88" s="189">
        <v>3.91</v>
      </c>
      <c r="V88" s="197"/>
    </row>
    <row r="89" spans="2:22">
      <c r="B89" s="72"/>
      <c r="C89" s="188">
        <v>54.07</v>
      </c>
      <c r="D89" s="189"/>
      <c r="E89" s="189">
        <v>2.12</v>
      </c>
      <c r="F89" s="178"/>
      <c r="G89" s="179"/>
      <c r="H89" s="180"/>
      <c r="I89" s="192"/>
      <c r="J89" s="189"/>
      <c r="K89" s="182"/>
      <c r="M89" s="72"/>
      <c r="N89" s="188">
        <v>61.63</v>
      </c>
      <c r="O89" s="189"/>
      <c r="P89" s="189">
        <v>2.41</v>
      </c>
      <c r="Q89" s="178"/>
      <c r="R89" s="179"/>
      <c r="S89" s="180"/>
      <c r="T89" s="192"/>
      <c r="U89" s="189"/>
      <c r="V89" s="182"/>
    </row>
    <row r="90" spans="2:22">
      <c r="B90" s="72"/>
      <c r="C90" s="188"/>
      <c r="D90" s="189"/>
      <c r="E90" s="189"/>
      <c r="F90" s="175">
        <v>2.25</v>
      </c>
      <c r="G90" s="176"/>
      <c r="H90" s="177"/>
      <c r="I90" s="186">
        <v>5</v>
      </c>
      <c r="J90" s="189">
        <v>11.25</v>
      </c>
      <c r="K90" s="182"/>
      <c r="M90" s="72"/>
      <c r="N90" s="188"/>
      <c r="O90" s="189"/>
      <c r="P90" s="189"/>
      <c r="Q90" s="175">
        <v>2.46</v>
      </c>
      <c r="R90" s="176"/>
      <c r="S90" s="177"/>
      <c r="T90" s="186">
        <v>5</v>
      </c>
      <c r="U90" s="189">
        <v>12.3</v>
      </c>
      <c r="V90" s="182"/>
    </row>
    <row r="91" spans="2:22">
      <c r="B91" s="72"/>
      <c r="C91" s="188">
        <v>59.07</v>
      </c>
      <c r="D91" s="189"/>
      <c r="E91" s="189">
        <v>2.38</v>
      </c>
      <c r="F91" s="178"/>
      <c r="G91" s="179"/>
      <c r="H91" s="180"/>
      <c r="I91" s="192"/>
      <c r="J91" s="189"/>
      <c r="K91" s="182"/>
      <c r="M91" s="72"/>
      <c r="N91" s="188">
        <v>66.63</v>
      </c>
      <c r="O91" s="189"/>
      <c r="P91" s="189">
        <v>2.5</v>
      </c>
      <c r="Q91" s="178"/>
      <c r="R91" s="179"/>
      <c r="S91" s="180"/>
      <c r="T91" s="192"/>
      <c r="U91" s="189"/>
      <c r="V91" s="182"/>
    </row>
    <row r="92" spans="2:22">
      <c r="B92" s="72"/>
      <c r="C92" s="188"/>
      <c r="D92" s="189"/>
      <c r="E92" s="189"/>
      <c r="F92" s="175">
        <v>2.23</v>
      </c>
      <c r="G92" s="176"/>
      <c r="H92" s="177"/>
      <c r="I92" s="186">
        <v>5</v>
      </c>
      <c r="J92" s="189">
        <v>11.15</v>
      </c>
      <c r="K92" s="182"/>
      <c r="M92" s="72"/>
      <c r="N92" s="188"/>
      <c r="O92" s="189"/>
      <c r="P92" s="189"/>
      <c r="Q92" s="175">
        <v>2.62</v>
      </c>
      <c r="R92" s="176"/>
      <c r="S92" s="177"/>
      <c r="T92" s="186">
        <v>5</v>
      </c>
      <c r="U92" s="189">
        <v>13.1</v>
      </c>
      <c r="V92" s="182"/>
    </row>
    <row r="93" spans="2:22">
      <c r="B93" s="72"/>
      <c r="C93" s="188">
        <v>64.069999999999993</v>
      </c>
      <c r="D93" s="189"/>
      <c r="E93" s="189">
        <v>2.0699999999999998</v>
      </c>
      <c r="F93" s="178"/>
      <c r="G93" s="179"/>
      <c r="H93" s="180"/>
      <c r="I93" s="192"/>
      <c r="J93" s="189"/>
      <c r="K93" s="182"/>
      <c r="M93" s="72"/>
      <c r="N93" s="188">
        <v>71.63</v>
      </c>
      <c r="O93" s="189"/>
      <c r="P93" s="189">
        <v>2.73</v>
      </c>
      <c r="Q93" s="178"/>
      <c r="R93" s="179"/>
      <c r="S93" s="180"/>
      <c r="T93" s="192"/>
      <c r="U93" s="189"/>
      <c r="V93" s="182"/>
    </row>
    <row r="94" spans="2:22">
      <c r="B94" s="72"/>
      <c r="C94" s="188"/>
      <c r="D94" s="189"/>
      <c r="E94" s="189"/>
      <c r="F94" s="175">
        <v>2.08</v>
      </c>
      <c r="G94" s="176"/>
      <c r="H94" s="177"/>
      <c r="I94" s="186">
        <v>5</v>
      </c>
      <c r="J94" s="189">
        <v>10.4</v>
      </c>
      <c r="K94" s="182"/>
      <c r="M94" s="72"/>
      <c r="N94" s="188"/>
      <c r="O94" s="189"/>
      <c r="P94" s="189"/>
      <c r="Q94" s="175">
        <v>2.84</v>
      </c>
      <c r="R94" s="176"/>
      <c r="S94" s="177"/>
      <c r="T94" s="186">
        <v>5</v>
      </c>
      <c r="U94" s="189">
        <v>14.2</v>
      </c>
      <c r="V94" s="182"/>
    </row>
    <row r="95" spans="2:22">
      <c r="B95" s="72"/>
      <c r="C95" s="188">
        <v>69.069999999999993</v>
      </c>
      <c r="D95" s="189"/>
      <c r="E95" s="189">
        <v>2.08</v>
      </c>
      <c r="F95" s="178"/>
      <c r="G95" s="179"/>
      <c r="H95" s="180"/>
      <c r="I95" s="192"/>
      <c r="J95" s="189"/>
      <c r="K95" s="182"/>
      <c r="M95" s="72"/>
      <c r="N95" s="188">
        <v>76.63</v>
      </c>
      <c r="O95" s="189"/>
      <c r="P95" s="189">
        <v>2.94</v>
      </c>
      <c r="Q95" s="178"/>
      <c r="R95" s="179"/>
      <c r="S95" s="180"/>
      <c r="T95" s="192"/>
      <c r="U95" s="189"/>
      <c r="V95" s="182"/>
    </row>
    <row r="96" spans="2:22">
      <c r="B96" s="72"/>
      <c r="C96" s="188"/>
      <c r="D96" s="189"/>
      <c r="E96" s="189"/>
      <c r="F96" s="175">
        <v>2.1</v>
      </c>
      <c r="G96" s="176"/>
      <c r="H96" s="177"/>
      <c r="I96" s="186">
        <v>5</v>
      </c>
      <c r="J96" s="189">
        <v>10.5</v>
      </c>
      <c r="K96" s="182"/>
      <c r="M96" s="72"/>
      <c r="N96" s="188"/>
      <c r="O96" s="189"/>
      <c r="P96" s="189"/>
      <c r="Q96" s="175">
        <v>3.04</v>
      </c>
      <c r="R96" s="176"/>
      <c r="S96" s="177"/>
      <c r="T96" s="186">
        <v>5</v>
      </c>
      <c r="U96" s="189">
        <v>15.2</v>
      </c>
      <c r="V96" s="182"/>
    </row>
    <row r="97" spans="2:22">
      <c r="B97" s="72"/>
      <c r="C97" s="188">
        <v>74.069999999999993</v>
      </c>
      <c r="D97" s="189"/>
      <c r="E97" s="189">
        <v>2.12</v>
      </c>
      <c r="F97" s="178"/>
      <c r="G97" s="179"/>
      <c r="H97" s="180"/>
      <c r="I97" s="192"/>
      <c r="J97" s="189"/>
      <c r="K97" s="182"/>
      <c r="M97" s="72"/>
      <c r="N97" s="188">
        <v>81.63</v>
      </c>
      <c r="O97" s="189"/>
      <c r="P97" s="189">
        <v>3.13</v>
      </c>
      <c r="Q97" s="178"/>
      <c r="R97" s="179"/>
      <c r="S97" s="180"/>
      <c r="T97" s="192"/>
      <c r="U97" s="189"/>
      <c r="V97" s="182"/>
    </row>
    <row r="98" spans="2:22">
      <c r="B98" s="72"/>
      <c r="C98" s="188"/>
      <c r="D98" s="189"/>
      <c r="E98" s="189"/>
      <c r="F98" s="175">
        <v>2.13</v>
      </c>
      <c r="G98" s="176"/>
      <c r="H98" s="177"/>
      <c r="I98" s="186">
        <v>5</v>
      </c>
      <c r="J98" s="189">
        <v>10.65</v>
      </c>
      <c r="K98" s="182"/>
      <c r="M98" s="72"/>
      <c r="N98" s="188"/>
      <c r="O98" s="189"/>
      <c r="P98" s="189"/>
      <c r="Q98" s="175">
        <v>3.27</v>
      </c>
      <c r="R98" s="176"/>
      <c r="S98" s="177"/>
      <c r="T98" s="186">
        <v>5</v>
      </c>
      <c r="U98" s="189">
        <v>16.350000000000001</v>
      </c>
      <c r="V98" s="182"/>
    </row>
    <row r="99" spans="2:22">
      <c r="B99" s="72"/>
      <c r="C99" s="188">
        <v>79.069999999999993</v>
      </c>
      <c r="D99" s="189"/>
      <c r="E99" s="189">
        <v>2.13</v>
      </c>
      <c r="F99" s="178"/>
      <c r="G99" s="179"/>
      <c r="H99" s="180"/>
      <c r="I99" s="192"/>
      <c r="J99" s="189"/>
      <c r="K99" s="182"/>
      <c r="M99" s="72"/>
      <c r="N99" s="188">
        <v>86.63</v>
      </c>
      <c r="O99" s="189"/>
      <c r="P99" s="189">
        <v>3.41</v>
      </c>
      <c r="Q99" s="178"/>
      <c r="R99" s="179"/>
      <c r="S99" s="180"/>
      <c r="T99" s="192"/>
      <c r="U99" s="189"/>
      <c r="V99" s="182"/>
    </row>
    <row r="100" spans="2:22">
      <c r="B100" s="72"/>
      <c r="C100" s="188"/>
      <c r="D100" s="189"/>
      <c r="E100" s="189"/>
      <c r="F100" s="175">
        <v>2.2799999999999998</v>
      </c>
      <c r="G100" s="176"/>
      <c r="H100" s="177"/>
      <c r="I100" s="186">
        <v>5</v>
      </c>
      <c r="J100" s="189">
        <v>11.4</v>
      </c>
      <c r="K100" s="195" t="s">
        <v>105</v>
      </c>
      <c r="M100" s="72"/>
      <c r="N100" s="188"/>
      <c r="O100" s="189"/>
      <c r="P100" s="189"/>
      <c r="Q100" s="175">
        <v>3.29</v>
      </c>
      <c r="R100" s="176"/>
      <c r="S100" s="177"/>
      <c r="T100" s="186">
        <v>5</v>
      </c>
      <c r="U100" s="189">
        <v>16.45</v>
      </c>
      <c r="V100" s="193" t="s">
        <v>105</v>
      </c>
    </row>
    <row r="101" spans="2:22">
      <c r="B101" s="72"/>
      <c r="C101" s="188">
        <v>84.07</v>
      </c>
      <c r="D101" s="189"/>
      <c r="E101" s="189">
        <v>2.4300000000000002</v>
      </c>
      <c r="F101" s="178"/>
      <c r="G101" s="179"/>
      <c r="H101" s="180"/>
      <c r="I101" s="192"/>
      <c r="J101" s="189"/>
      <c r="K101" s="196"/>
      <c r="M101" s="72"/>
      <c r="N101" s="188">
        <v>91.63</v>
      </c>
      <c r="O101" s="189"/>
      <c r="P101" s="189">
        <v>3.17</v>
      </c>
      <c r="Q101" s="178"/>
      <c r="R101" s="179"/>
      <c r="S101" s="180"/>
      <c r="T101" s="192"/>
      <c r="U101" s="189"/>
      <c r="V101" s="194"/>
    </row>
    <row r="102" spans="2:22">
      <c r="B102" s="72"/>
      <c r="C102" s="188"/>
      <c r="D102" s="189"/>
      <c r="E102" s="189"/>
      <c r="F102" s="175">
        <v>2.5499999999999998</v>
      </c>
      <c r="G102" s="176"/>
      <c r="H102" s="177"/>
      <c r="I102" s="186">
        <v>5</v>
      </c>
      <c r="J102" s="189">
        <v>12.75</v>
      </c>
      <c r="K102" s="182"/>
      <c r="M102" s="72"/>
      <c r="N102" s="188"/>
      <c r="O102" s="189"/>
      <c r="P102" s="189"/>
      <c r="Q102" s="175">
        <v>3.05</v>
      </c>
      <c r="R102" s="176"/>
      <c r="S102" s="177"/>
      <c r="T102" s="186">
        <v>5</v>
      </c>
      <c r="U102" s="189">
        <v>15.25</v>
      </c>
      <c r="V102" s="182"/>
    </row>
    <row r="103" spans="2:22">
      <c r="B103" s="72"/>
      <c r="C103" s="188">
        <v>89.07</v>
      </c>
      <c r="D103" s="189"/>
      <c r="E103" s="189">
        <v>2.67</v>
      </c>
      <c r="F103" s="178"/>
      <c r="G103" s="179"/>
      <c r="H103" s="180"/>
      <c r="I103" s="192"/>
      <c r="J103" s="189"/>
      <c r="K103" s="182"/>
      <c r="M103" s="72"/>
      <c r="N103" s="188">
        <v>96.63</v>
      </c>
      <c r="O103" s="189"/>
      <c r="P103" s="189">
        <v>2.92</v>
      </c>
      <c r="Q103" s="178"/>
      <c r="R103" s="179"/>
      <c r="S103" s="180"/>
      <c r="T103" s="192"/>
      <c r="U103" s="189"/>
      <c r="V103" s="182"/>
    </row>
    <row r="104" spans="2:22" ht="18.600000000000001" thickBot="1">
      <c r="B104" s="200"/>
      <c r="C104" s="190"/>
      <c r="D104" s="191"/>
      <c r="E104" s="191"/>
      <c r="F104" s="10"/>
      <c r="G104" s="176" t="s">
        <v>104</v>
      </c>
      <c r="H104" s="176" t="s">
        <v>104</v>
      </c>
      <c r="I104" s="176"/>
      <c r="J104" s="176"/>
      <c r="K104" s="182"/>
      <c r="M104" s="200"/>
      <c r="N104" s="190"/>
      <c r="O104" s="191"/>
      <c r="P104" s="191"/>
      <c r="Q104" s="10"/>
      <c r="R104" s="176" t="s">
        <v>104</v>
      </c>
      <c r="S104" s="176" t="s">
        <v>104</v>
      </c>
      <c r="T104" s="176"/>
      <c r="U104" s="176"/>
      <c r="V104" s="182"/>
    </row>
    <row r="105" spans="2:22" ht="18.600000000000001" thickBot="1">
      <c r="B105" s="199">
        <v>2</v>
      </c>
      <c r="C105" s="201">
        <v>89.07</v>
      </c>
      <c r="D105" s="202"/>
      <c r="E105" s="201">
        <v>2.67</v>
      </c>
      <c r="F105" s="7"/>
      <c r="G105" s="181" t="s">
        <v>104</v>
      </c>
      <c r="H105" s="181" t="s">
        <v>104</v>
      </c>
      <c r="I105" s="181" t="s">
        <v>104</v>
      </c>
      <c r="J105" s="181"/>
      <c r="K105" s="183"/>
      <c r="M105" s="199">
        <v>2</v>
      </c>
      <c r="N105" s="203">
        <v>96.63</v>
      </c>
      <c r="O105" s="198"/>
      <c r="P105" s="198">
        <v>2.92</v>
      </c>
      <c r="Q105" s="7"/>
      <c r="R105" s="181" t="s">
        <v>104</v>
      </c>
      <c r="S105" s="181" t="s">
        <v>104</v>
      </c>
      <c r="T105" s="181" t="s">
        <v>104</v>
      </c>
      <c r="U105" s="181"/>
      <c r="V105" s="183"/>
    </row>
    <row r="106" spans="2:22">
      <c r="B106" s="72"/>
      <c r="C106" s="178"/>
      <c r="D106" s="180"/>
      <c r="E106" s="178"/>
      <c r="F106" s="175">
        <v>2.93</v>
      </c>
      <c r="G106" s="176"/>
      <c r="H106" s="177"/>
      <c r="I106" s="186">
        <v>5</v>
      </c>
      <c r="J106" s="189">
        <v>14.65</v>
      </c>
      <c r="K106" s="197"/>
      <c r="M106" s="72"/>
      <c r="N106" s="188"/>
      <c r="O106" s="189"/>
      <c r="P106" s="189"/>
      <c r="Q106" s="175">
        <v>2.97</v>
      </c>
      <c r="R106" s="176"/>
      <c r="S106" s="177"/>
      <c r="T106" s="186">
        <v>5</v>
      </c>
      <c r="U106" s="189">
        <v>14.85</v>
      </c>
      <c r="V106" s="197"/>
    </row>
    <row r="107" spans="2:22">
      <c r="B107" s="72"/>
      <c r="C107" s="175">
        <v>94.07</v>
      </c>
      <c r="D107" s="177"/>
      <c r="E107" s="186">
        <v>3.19</v>
      </c>
      <c r="F107" s="178"/>
      <c r="G107" s="179"/>
      <c r="H107" s="180"/>
      <c r="I107" s="192"/>
      <c r="J107" s="189"/>
      <c r="K107" s="182"/>
      <c r="M107" s="72"/>
      <c r="N107" s="188">
        <v>101.63</v>
      </c>
      <c r="O107" s="189"/>
      <c r="P107" s="189">
        <v>3.01</v>
      </c>
      <c r="Q107" s="178"/>
      <c r="R107" s="179"/>
      <c r="S107" s="180"/>
      <c r="T107" s="192"/>
      <c r="U107" s="189"/>
      <c r="V107" s="182"/>
    </row>
    <row r="108" spans="2:22">
      <c r="B108" s="72"/>
      <c r="C108" s="178"/>
      <c r="D108" s="180"/>
      <c r="E108" s="192"/>
      <c r="F108" s="175">
        <v>3.21</v>
      </c>
      <c r="G108" s="176"/>
      <c r="H108" s="177"/>
      <c r="I108" s="186">
        <v>0.93</v>
      </c>
      <c r="J108" s="189">
        <v>2.99</v>
      </c>
      <c r="K108" s="182"/>
      <c r="M108" s="72"/>
      <c r="N108" s="188"/>
      <c r="O108" s="189"/>
      <c r="P108" s="189"/>
      <c r="Q108" s="175">
        <v>3.08</v>
      </c>
      <c r="R108" s="176"/>
      <c r="S108" s="177"/>
      <c r="T108" s="186">
        <v>3.37</v>
      </c>
      <c r="U108" s="189">
        <v>10.38</v>
      </c>
      <c r="V108" s="182"/>
    </row>
    <row r="109" spans="2:22">
      <c r="B109" s="72"/>
      <c r="C109" s="175">
        <v>95</v>
      </c>
      <c r="D109" s="177"/>
      <c r="E109" s="186">
        <v>3.22</v>
      </c>
      <c r="F109" s="178"/>
      <c r="G109" s="179"/>
      <c r="H109" s="180"/>
      <c r="I109" s="192"/>
      <c r="J109" s="189"/>
      <c r="K109" s="182"/>
      <c r="M109" s="72"/>
      <c r="N109" s="188">
        <v>105</v>
      </c>
      <c r="O109" s="189"/>
      <c r="P109" s="189">
        <v>3.14</v>
      </c>
      <c r="Q109" s="178"/>
      <c r="R109" s="179"/>
      <c r="S109" s="180"/>
      <c r="T109" s="192"/>
      <c r="U109" s="189"/>
      <c r="V109" s="182"/>
    </row>
    <row r="110" spans="2:22">
      <c r="B110" s="72"/>
      <c r="C110" s="178"/>
      <c r="D110" s="180"/>
      <c r="E110" s="192"/>
      <c r="F110" s="175"/>
      <c r="G110" s="176"/>
      <c r="H110" s="177"/>
      <c r="I110" s="186"/>
      <c r="J110" s="189"/>
      <c r="K110" s="182"/>
      <c r="M110" s="72"/>
      <c r="N110" s="188"/>
      <c r="O110" s="189"/>
      <c r="P110" s="189"/>
      <c r="Q110" s="175"/>
      <c r="R110" s="176"/>
      <c r="S110" s="177"/>
      <c r="T110" s="186"/>
      <c r="U110" s="189"/>
      <c r="V110" s="182"/>
    </row>
    <row r="111" spans="2:22">
      <c r="B111" s="72"/>
      <c r="C111" s="175"/>
      <c r="D111" s="177"/>
      <c r="E111" s="186"/>
      <c r="F111" s="178"/>
      <c r="G111" s="179"/>
      <c r="H111" s="180"/>
      <c r="I111" s="192"/>
      <c r="J111" s="189"/>
      <c r="K111" s="182"/>
      <c r="M111" s="72"/>
      <c r="N111" s="188"/>
      <c r="O111" s="189"/>
      <c r="P111" s="189"/>
      <c r="Q111" s="178"/>
      <c r="R111" s="179"/>
      <c r="S111" s="180"/>
      <c r="T111" s="192"/>
      <c r="U111" s="189"/>
      <c r="V111" s="182"/>
    </row>
    <row r="112" spans="2:22">
      <c r="B112" s="72"/>
      <c r="C112" s="178"/>
      <c r="D112" s="180"/>
      <c r="E112" s="192"/>
      <c r="F112" s="175"/>
      <c r="G112" s="176"/>
      <c r="H112" s="177"/>
      <c r="I112" s="186"/>
      <c r="J112" s="189"/>
      <c r="K112" s="182"/>
      <c r="M112" s="72"/>
      <c r="N112" s="188"/>
      <c r="O112" s="189"/>
      <c r="P112" s="189"/>
      <c r="Q112" s="175"/>
      <c r="R112" s="176"/>
      <c r="S112" s="177"/>
      <c r="T112" s="186"/>
      <c r="U112" s="189"/>
      <c r="V112" s="182"/>
    </row>
    <row r="113" spans="2:22">
      <c r="B113" s="72"/>
      <c r="C113" s="175"/>
      <c r="D113" s="177"/>
      <c r="E113" s="186"/>
      <c r="F113" s="178"/>
      <c r="G113" s="179"/>
      <c r="H113" s="180"/>
      <c r="I113" s="192"/>
      <c r="J113" s="189"/>
      <c r="K113" s="182"/>
      <c r="M113" s="72"/>
      <c r="N113" s="188"/>
      <c r="O113" s="189"/>
      <c r="P113" s="189"/>
      <c r="Q113" s="178"/>
      <c r="R113" s="179"/>
      <c r="S113" s="180"/>
      <c r="T113" s="192"/>
      <c r="U113" s="189"/>
      <c r="V113" s="182"/>
    </row>
    <row r="114" spans="2:22">
      <c r="B114" s="72"/>
      <c r="C114" s="178"/>
      <c r="D114" s="180"/>
      <c r="E114" s="192"/>
      <c r="F114" s="175"/>
      <c r="G114" s="176"/>
      <c r="H114" s="177"/>
      <c r="I114" s="186"/>
      <c r="J114" s="189"/>
      <c r="K114" s="182"/>
      <c r="M114" s="72"/>
      <c r="N114" s="188"/>
      <c r="O114" s="189"/>
      <c r="P114" s="189"/>
      <c r="Q114" s="175"/>
      <c r="R114" s="176"/>
      <c r="S114" s="177"/>
      <c r="T114" s="186"/>
      <c r="U114" s="189"/>
      <c r="V114" s="182"/>
    </row>
    <row r="115" spans="2:22">
      <c r="B115" s="72"/>
      <c r="C115" s="175"/>
      <c r="D115" s="177"/>
      <c r="E115" s="186"/>
      <c r="F115" s="178"/>
      <c r="G115" s="179"/>
      <c r="H115" s="180"/>
      <c r="I115" s="192"/>
      <c r="J115" s="189"/>
      <c r="K115" s="182"/>
      <c r="M115" s="72"/>
      <c r="N115" s="188"/>
      <c r="O115" s="189"/>
      <c r="P115" s="189"/>
      <c r="Q115" s="178"/>
      <c r="R115" s="179"/>
      <c r="S115" s="180"/>
      <c r="T115" s="192"/>
      <c r="U115" s="189"/>
      <c r="V115" s="182"/>
    </row>
    <row r="116" spans="2:22">
      <c r="B116" s="72"/>
      <c r="C116" s="178"/>
      <c r="D116" s="180"/>
      <c r="E116" s="192"/>
      <c r="F116" s="175"/>
      <c r="G116" s="176"/>
      <c r="H116" s="177"/>
      <c r="I116" s="186"/>
      <c r="J116" s="189"/>
      <c r="K116" s="182"/>
      <c r="M116" s="72"/>
      <c r="N116" s="188"/>
      <c r="O116" s="189"/>
      <c r="P116" s="189"/>
      <c r="Q116" s="175"/>
      <c r="R116" s="176"/>
      <c r="S116" s="177"/>
      <c r="T116" s="186"/>
      <c r="U116" s="189"/>
      <c r="V116" s="182"/>
    </row>
    <row r="117" spans="2:22">
      <c r="B117" s="72"/>
      <c r="C117" s="175"/>
      <c r="D117" s="177"/>
      <c r="E117" s="186"/>
      <c r="F117" s="178"/>
      <c r="G117" s="179"/>
      <c r="H117" s="180"/>
      <c r="I117" s="192"/>
      <c r="J117" s="189"/>
      <c r="K117" s="182"/>
      <c r="M117" s="72"/>
      <c r="N117" s="188"/>
      <c r="O117" s="189"/>
      <c r="P117" s="189"/>
      <c r="Q117" s="178"/>
      <c r="R117" s="179"/>
      <c r="S117" s="180"/>
      <c r="T117" s="192"/>
      <c r="U117" s="189"/>
      <c r="V117" s="182"/>
    </row>
    <row r="118" spans="2:22">
      <c r="B118" s="72"/>
      <c r="C118" s="178"/>
      <c r="D118" s="180"/>
      <c r="E118" s="192"/>
      <c r="F118" s="175"/>
      <c r="G118" s="176"/>
      <c r="H118" s="177"/>
      <c r="I118" s="186"/>
      <c r="J118" s="189"/>
      <c r="K118" s="195" t="s">
        <v>105</v>
      </c>
      <c r="M118" s="72"/>
      <c r="N118" s="188"/>
      <c r="O118" s="189"/>
      <c r="P118" s="189"/>
      <c r="Q118" s="175"/>
      <c r="R118" s="176"/>
      <c r="S118" s="177"/>
      <c r="T118" s="186"/>
      <c r="U118" s="189"/>
      <c r="V118" s="193" t="s">
        <v>105</v>
      </c>
    </row>
    <row r="119" spans="2:22">
      <c r="B119" s="72"/>
      <c r="C119" s="175"/>
      <c r="D119" s="177"/>
      <c r="E119" s="186"/>
      <c r="F119" s="178"/>
      <c r="G119" s="179"/>
      <c r="H119" s="180"/>
      <c r="I119" s="192"/>
      <c r="J119" s="189"/>
      <c r="K119" s="196"/>
      <c r="M119" s="72"/>
      <c r="N119" s="188"/>
      <c r="O119" s="189"/>
      <c r="P119" s="189"/>
      <c r="Q119" s="178"/>
      <c r="R119" s="179"/>
      <c r="S119" s="180"/>
      <c r="T119" s="192"/>
      <c r="U119" s="189"/>
      <c r="V119" s="194"/>
    </row>
    <row r="120" spans="2:22">
      <c r="B120" s="72"/>
      <c r="C120" s="178"/>
      <c r="D120" s="180"/>
      <c r="E120" s="192"/>
      <c r="F120" s="175"/>
      <c r="G120" s="176"/>
      <c r="H120" s="177"/>
      <c r="I120" s="186"/>
      <c r="J120" s="189"/>
      <c r="K120" s="182"/>
      <c r="M120" s="72"/>
      <c r="N120" s="188"/>
      <c r="O120" s="189"/>
      <c r="P120" s="189"/>
      <c r="Q120" s="175"/>
      <c r="R120" s="176"/>
      <c r="S120" s="177"/>
      <c r="T120" s="186"/>
      <c r="U120" s="189"/>
      <c r="V120" s="182"/>
    </row>
    <row r="121" spans="2:22">
      <c r="B121" s="72"/>
      <c r="C121" s="175"/>
      <c r="D121" s="177"/>
      <c r="E121" s="186"/>
      <c r="F121" s="178"/>
      <c r="G121" s="179"/>
      <c r="H121" s="180"/>
      <c r="I121" s="192"/>
      <c r="J121" s="189"/>
      <c r="K121" s="182"/>
      <c r="M121" s="72"/>
      <c r="N121" s="188"/>
      <c r="O121" s="189"/>
      <c r="P121" s="189"/>
      <c r="Q121" s="178"/>
      <c r="R121" s="179"/>
      <c r="S121" s="180"/>
      <c r="T121" s="192"/>
      <c r="U121" s="189"/>
      <c r="V121" s="182"/>
    </row>
    <row r="122" spans="2:22" ht="18.600000000000001" thickBot="1">
      <c r="B122" s="200"/>
      <c r="C122" s="184"/>
      <c r="D122" s="185"/>
      <c r="E122" s="187"/>
      <c r="F122" s="10"/>
      <c r="G122" s="176" t="s">
        <v>104</v>
      </c>
      <c r="H122" s="176" t="s">
        <v>104</v>
      </c>
      <c r="I122" s="176"/>
      <c r="J122" s="176">
        <v>45</v>
      </c>
      <c r="K122" s="182">
        <v>104.82</v>
      </c>
      <c r="M122" s="200"/>
      <c r="N122" s="190"/>
      <c r="O122" s="191"/>
      <c r="P122" s="191"/>
      <c r="Q122" s="10"/>
      <c r="R122" s="176" t="s">
        <v>104</v>
      </c>
      <c r="S122" s="176" t="s">
        <v>104</v>
      </c>
      <c r="T122" s="176"/>
      <c r="U122" s="176">
        <v>45</v>
      </c>
      <c r="V122" s="182">
        <v>131.99</v>
      </c>
    </row>
    <row r="123" spans="2:22" ht="18.600000000000001" thickBot="1">
      <c r="B123" s="4"/>
      <c r="C123" s="10"/>
      <c r="D123" s="10"/>
      <c r="E123" s="10"/>
      <c r="F123" s="7"/>
      <c r="G123" s="181" t="s">
        <v>104</v>
      </c>
      <c r="H123" s="181" t="s">
        <v>104</v>
      </c>
      <c r="I123" s="181" t="s">
        <v>104</v>
      </c>
      <c r="J123" s="181"/>
      <c r="K123" s="183"/>
      <c r="M123" s="4"/>
      <c r="N123" s="10"/>
      <c r="O123" s="10"/>
      <c r="P123" s="10"/>
      <c r="Q123" s="7"/>
      <c r="R123" s="181" t="s">
        <v>104</v>
      </c>
      <c r="S123" s="181" t="s">
        <v>104</v>
      </c>
      <c r="T123" s="181" t="s">
        <v>104</v>
      </c>
      <c r="U123" s="181"/>
      <c r="V123" s="183"/>
    </row>
    <row r="124" spans="2:22">
      <c r="B124" s="199">
        <v>3</v>
      </c>
      <c r="C124" s="201">
        <v>95</v>
      </c>
      <c r="D124" s="202"/>
      <c r="E124" s="201">
        <v>3.22</v>
      </c>
      <c r="F124" s="198"/>
      <c r="G124" s="198"/>
      <c r="H124" s="198"/>
      <c r="I124" s="5"/>
      <c r="J124" s="5"/>
      <c r="K124" s="207"/>
      <c r="M124" s="199">
        <v>3</v>
      </c>
      <c r="N124" s="203">
        <v>105</v>
      </c>
      <c r="O124" s="198"/>
      <c r="P124" s="198">
        <v>3.14</v>
      </c>
      <c r="Q124" s="198"/>
      <c r="R124" s="198"/>
      <c r="S124" s="198"/>
      <c r="T124" s="5"/>
      <c r="U124" s="5"/>
      <c r="V124" s="207"/>
    </row>
    <row r="125" spans="2:22">
      <c r="B125" s="72"/>
      <c r="C125" s="178"/>
      <c r="D125" s="180"/>
      <c r="E125" s="178"/>
      <c r="F125" s="175">
        <v>3.3</v>
      </c>
      <c r="G125" s="176"/>
      <c r="H125" s="177"/>
      <c r="I125" s="186">
        <v>4.07</v>
      </c>
      <c r="J125" s="189">
        <v>13.43</v>
      </c>
      <c r="K125" s="208"/>
      <c r="M125" s="72"/>
      <c r="N125" s="188"/>
      <c r="O125" s="189"/>
      <c r="P125" s="189"/>
      <c r="Q125" s="175">
        <v>3.18</v>
      </c>
      <c r="R125" s="176"/>
      <c r="S125" s="177"/>
      <c r="T125" s="186">
        <v>1.63</v>
      </c>
      <c r="U125" s="189">
        <v>5.18</v>
      </c>
      <c r="V125" s="208"/>
    </row>
    <row r="126" spans="2:22">
      <c r="B126" s="72"/>
      <c r="C126" s="175">
        <v>99.07</v>
      </c>
      <c r="D126" s="177"/>
      <c r="E126" s="186">
        <v>3.37</v>
      </c>
      <c r="F126" s="178"/>
      <c r="G126" s="179"/>
      <c r="H126" s="180"/>
      <c r="I126" s="192"/>
      <c r="J126" s="189"/>
      <c r="K126" s="208"/>
      <c r="M126" s="72"/>
      <c r="N126" s="188">
        <v>106.63</v>
      </c>
      <c r="O126" s="189"/>
      <c r="P126" s="189">
        <v>3.21</v>
      </c>
      <c r="Q126" s="178"/>
      <c r="R126" s="179"/>
      <c r="S126" s="180"/>
      <c r="T126" s="192"/>
      <c r="U126" s="189"/>
      <c r="V126" s="208"/>
    </row>
    <row r="127" spans="2:22">
      <c r="B127" s="72"/>
      <c r="C127" s="178"/>
      <c r="D127" s="180"/>
      <c r="E127" s="192"/>
      <c r="F127" s="175">
        <v>3.43</v>
      </c>
      <c r="G127" s="176"/>
      <c r="H127" s="177"/>
      <c r="I127" s="186">
        <v>5</v>
      </c>
      <c r="J127" s="189">
        <v>17.149999999999999</v>
      </c>
      <c r="K127" s="208"/>
      <c r="M127" s="72"/>
      <c r="N127" s="188"/>
      <c r="O127" s="189"/>
      <c r="P127" s="189"/>
      <c r="Q127" s="175">
        <v>3.36</v>
      </c>
      <c r="R127" s="176"/>
      <c r="S127" s="177"/>
      <c r="T127" s="186">
        <v>5</v>
      </c>
      <c r="U127" s="189">
        <v>16.8</v>
      </c>
      <c r="V127" s="208"/>
    </row>
    <row r="128" spans="2:22">
      <c r="B128" s="72"/>
      <c r="C128" s="175">
        <v>104.07</v>
      </c>
      <c r="D128" s="177"/>
      <c r="E128" s="186">
        <v>3.48</v>
      </c>
      <c r="F128" s="178"/>
      <c r="G128" s="179"/>
      <c r="H128" s="180"/>
      <c r="I128" s="192"/>
      <c r="J128" s="189"/>
      <c r="K128" s="208"/>
      <c r="M128" s="72"/>
      <c r="N128" s="188">
        <v>111.63</v>
      </c>
      <c r="O128" s="189"/>
      <c r="P128" s="189">
        <v>3.51</v>
      </c>
      <c r="Q128" s="178"/>
      <c r="R128" s="179"/>
      <c r="S128" s="180"/>
      <c r="T128" s="192"/>
      <c r="U128" s="189"/>
      <c r="V128" s="208"/>
    </row>
    <row r="129" spans="2:22">
      <c r="B129" s="72"/>
      <c r="C129" s="178"/>
      <c r="D129" s="180"/>
      <c r="E129" s="192"/>
      <c r="F129" s="175">
        <v>3.49</v>
      </c>
      <c r="G129" s="176"/>
      <c r="H129" s="177"/>
      <c r="I129" s="186">
        <v>5</v>
      </c>
      <c r="J129" s="189">
        <v>17.45</v>
      </c>
      <c r="K129" s="208"/>
      <c r="M129" s="72"/>
      <c r="N129" s="188"/>
      <c r="O129" s="189"/>
      <c r="P129" s="189"/>
      <c r="Q129" s="175">
        <v>3.6</v>
      </c>
      <c r="R129" s="176"/>
      <c r="S129" s="177"/>
      <c r="T129" s="186">
        <v>4.99</v>
      </c>
      <c r="U129" s="189">
        <v>17.96</v>
      </c>
      <c r="V129" s="208"/>
    </row>
    <row r="130" spans="2:22">
      <c r="B130" s="72"/>
      <c r="C130" s="175">
        <v>109.07</v>
      </c>
      <c r="D130" s="177"/>
      <c r="E130" s="186">
        <v>3.49</v>
      </c>
      <c r="F130" s="178"/>
      <c r="G130" s="179"/>
      <c r="H130" s="180"/>
      <c r="I130" s="192"/>
      <c r="J130" s="189"/>
      <c r="K130" s="208"/>
      <c r="M130" s="72"/>
      <c r="N130" s="188">
        <v>116.62</v>
      </c>
      <c r="O130" s="189"/>
      <c r="P130" s="189">
        <v>3.68</v>
      </c>
      <c r="Q130" s="178"/>
      <c r="R130" s="179"/>
      <c r="S130" s="180"/>
      <c r="T130" s="192"/>
      <c r="U130" s="189"/>
      <c r="V130" s="208"/>
    </row>
    <row r="131" spans="2:22">
      <c r="B131" s="72"/>
      <c r="C131" s="178"/>
      <c r="D131" s="180"/>
      <c r="E131" s="192"/>
      <c r="F131" s="175">
        <v>3.51</v>
      </c>
      <c r="G131" s="176"/>
      <c r="H131" s="177"/>
      <c r="I131" s="186">
        <v>5</v>
      </c>
      <c r="J131" s="189">
        <v>17.55</v>
      </c>
      <c r="K131" s="208"/>
      <c r="M131" s="72"/>
      <c r="N131" s="188"/>
      <c r="O131" s="189"/>
      <c r="P131" s="189"/>
      <c r="Q131" s="175">
        <v>3.71</v>
      </c>
      <c r="R131" s="176"/>
      <c r="S131" s="177"/>
      <c r="T131" s="186">
        <v>5</v>
      </c>
      <c r="U131" s="189">
        <v>18.55</v>
      </c>
      <c r="V131" s="208"/>
    </row>
    <row r="132" spans="2:22">
      <c r="B132" s="72"/>
      <c r="C132" s="175">
        <v>114.07</v>
      </c>
      <c r="D132" s="177"/>
      <c r="E132" s="186">
        <v>3.53</v>
      </c>
      <c r="F132" s="178"/>
      <c r="G132" s="179"/>
      <c r="H132" s="180"/>
      <c r="I132" s="192"/>
      <c r="J132" s="189"/>
      <c r="K132" s="208"/>
      <c r="M132" s="72"/>
      <c r="N132" s="188">
        <v>121.62</v>
      </c>
      <c r="O132" s="189"/>
      <c r="P132" s="189">
        <v>3.73</v>
      </c>
      <c r="Q132" s="178"/>
      <c r="R132" s="179"/>
      <c r="S132" s="180"/>
      <c r="T132" s="192"/>
      <c r="U132" s="189"/>
      <c r="V132" s="208"/>
    </row>
    <row r="133" spans="2:22">
      <c r="B133" s="72"/>
      <c r="C133" s="178"/>
      <c r="D133" s="180"/>
      <c r="E133" s="192"/>
      <c r="F133" s="175">
        <v>3.61</v>
      </c>
      <c r="G133" s="176"/>
      <c r="H133" s="177"/>
      <c r="I133" s="186">
        <v>5</v>
      </c>
      <c r="J133" s="189">
        <v>18.05</v>
      </c>
      <c r="K133" s="208"/>
      <c r="M133" s="72"/>
      <c r="N133" s="188"/>
      <c r="O133" s="189"/>
      <c r="P133" s="189"/>
      <c r="Q133" s="175">
        <v>3.83</v>
      </c>
      <c r="R133" s="176"/>
      <c r="S133" s="177"/>
      <c r="T133" s="186">
        <v>5</v>
      </c>
      <c r="U133" s="189">
        <v>19.149999999999999</v>
      </c>
      <c r="V133" s="208"/>
    </row>
    <row r="134" spans="2:22">
      <c r="B134" s="72"/>
      <c r="C134" s="175">
        <v>119.07</v>
      </c>
      <c r="D134" s="177"/>
      <c r="E134" s="186">
        <v>3.69</v>
      </c>
      <c r="F134" s="178"/>
      <c r="G134" s="179"/>
      <c r="H134" s="180"/>
      <c r="I134" s="192"/>
      <c r="J134" s="189"/>
      <c r="K134" s="208"/>
      <c r="M134" s="72"/>
      <c r="N134" s="188">
        <v>126.62</v>
      </c>
      <c r="O134" s="189"/>
      <c r="P134" s="189">
        <v>3.93</v>
      </c>
      <c r="Q134" s="178"/>
      <c r="R134" s="179"/>
      <c r="S134" s="180"/>
      <c r="T134" s="192"/>
      <c r="U134" s="189"/>
      <c r="V134" s="208"/>
    </row>
    <row r="135" spans="2:22">
      <c r="B135" s="72"/>
      <c r="C135" s="178"/>
      <c r="D135" s="180"/>
      <c r="E135" s="192"/>
      <c r="F135" s="175">
        <v>3.74</v>
      </c>
      <c r="G135" s="176"/>
      <c r="H135" s="177"/>
      <c r="I135" s="186">
        <v>5</v>
      </c>
      <c r="J135" s="189">
        <v>18.7</v>
      </c>
      <c r="K135" s="208"/>
      <c r="M135" s="72"/>
      <c r="N135" s="188"/>
      <c r="O135" s="189"/>
      <c r="P135" s="189"/>
      <c r="Q135" s="175">
        <v>3.92</v>
      </c>
      <c r="R135" s="176"/>
      <c r="S135" s="177"/>
      <c r="T135" s="186">
        <v>5</v>
      </c>
      <c r="U135" s="189">
        <v>19.600000000000001</v>
      </c>
      <c r="V135" s="208"/>
    </row>
    <row r="136" spans="2:22">
      <c r="B136" s="72"/>
      <c r="C136" s="175">
        <v>124.07</v>
      </c>
      <c r="D136" s="177"/>
      <c r="E136" s="186">
        <v>3.79</v>
      </c>
      <c r="F136" s="178"/>
      <c r="G136" s="179"/>
      <c r="H136" s="180"/>
      <c r="I136" s="192"/>
      <c r="J136" s="189"/>
      <c r="K136" s="206"/>
      <c r="M136" s="72"/>
      <c r="N136" s="188">
        <v>131.62</v>
      </c>
      <c r="O136" s="189"/>
      <c r="P136" s="189">
        <v>3.91</v>
      </c>
      <c r="Q136" s="178"/>
      <c r="R136" s="179"/>
      <c r="S136" s="180"/>
      <c r="T136" s="192"/>
      <c r="U136" s="189"/>
      <c r="V136" s="206"/>
    </row>
    <row r="137" spans="2:22">
      <c r="B137" s="72"/>
      <c r="C137" s="178"/>
      <c r="D137" s="180"/>
      <c r="E137" s="192"/>
      <c r="F137" s="175">
        <v>3.91</v>
      </c>
      <c r="G137" s="176"/>
      <c r="H137" s="177"/>
      <c r="I137" s="186">
        <v>5</v>
      </c>
      <c r="J137" s="189">
        <v>19.55</v>
      </c>
      <c r="K137" s="195" t="s">
        <v>105</v>
      </c>
      <c r="M137" s="72"/>
      <c r="N137" s="188"/>
      <c r="O137" s="189"/>
      <c r="P137" s="189"/>
      <c r="Q137" s="175">
        <v>3.92</v>
      </c>
      <c r="R137" s="176"/>
      <c r="S137" s="177"/>
      <c r="T137" s="186">
        <v>5</v>
      </c>
      <c r="U137" s="189">
        <v>19.600000000000001</v>
      </c>
      <c r="V137" s="193" t="s">
        <v>105</v>
      </c>
    </row>
    <row r="138" spans="2:22">
      <c r="B138" s="72"/>
      <c r="C138" s="175">
        <v>129.07</v>
      </c>
      <c r="D138" s="177"/>
      <c r="E138" s="186">
        <v>4.0199999999999996</v>
      </c>
      <c r="F138" s="178"/>
      <c r="G138" s="179"/>
      <c r="H138" s="180"/>
      <c r="I138" s="192"/>
      <c r="J138" s="189"/>
      <c r="K138" s="196"/>
      <c r="M138" s="72"/>
      <c r="N138" s="188">
        <v>136.62</v>
      </c>
      <c r="O138" s="189"/>
      <c r="P138" s="189">
        <v>3.92</v>
      </c>
      <c r="Q138" s="178"/>
      <c r="R138" s="179"/>
      <c r="S138" s="180"/>
      <c r="T138" s="192"/>
      <c r="U138" s="189"/>
      <c r="V138" s="194"/>
    </row>
    <row r="139" spans="2:22">
      <c r="B139" s="72"/>
      <c r="C139" s="178"/>
      <c r="D139" s="180"/>
      <c r="E139" s="192"/>
      <c r="F139" s="175">
        <v>4.1500000000000004</v>
      </c>
      <c r="G139" s="176"/>
      <c r="H139" s="177"/>
      <c r="I139" s="186">
        <v>5</v>
      </c>
      <c r="J139" s="189">
        <v>20.75</v>
      </c>
      <c r="K139" s="204"/>
      <c r="M139" s="72"/>
      <c r="N139" s="188"/>
      <c r="O139" s="189"/>
      <c r="P139" s="189"/>
      <c r="Q139" s="175">
        <v>3.84</v>
      </c>
      <c r="R139" s="176"/>
      <c r="S139" s="177"/>
      <c r="T139" s="186">
        <v>5</v>
      </c>
      <c r="U139" s="189">
        <v>19.2</v>
      </c>
      <c r="V139" s="204"/>
    </row>
    <row r="140" spans="2:22">
      <c r="B140" s="72"/>
      <c r="C140" s="175">
        <v>134.07</v>
      </c>
      <c r="D140" s="177"/>
      <c r="E140" s="186">
        <v>4.28</v>
      </c>
      <c r="F140" s="178"/>
      <c r="G140" s="179"/>
      <c r="H140" s="180"/>
      <c r="I140" s="192"/>
      <c r="J140" s="189"/>
      <c r="K140" s="206"/>
      <c r="M140" s="72"/>
      <c r="N140" s="188">
        <v>141.62</v>
      </c>
      <c r="O140" s="189"/>
      <c r="P140" s="189">
        <v>3.76</v>
      </c>
      <c r="Q140" s="178"/>
      <c r="R140" s="179"/>
      <c r="S140" s="180"/>
      <c r="T140" s="192"/>
      <c r="U140" s="189"/>
      <c r="V140" s="206"/>
    </row>
    <row r="141" spans="2:22" ht="18.600000000000001" thickBot="1">
      <c r="B141" s="200"/>
      <c r="C141" s="184"/>
      <c r="D141" s="185"/>
      <c r="E141" s="187"/>
      <c r="F141" s="10"/>
      <c r="G141" s="176" t="s">
        <v>104</v>
      </c>
      <c r="H141" s="176" t="s">
        <v>104</v>
      </c>
      <c r="I141" s="176"/>
      <c r="J141" s="176"/>
      <c r="K141" s="204"/>
      <c r="M141" s="200"/>
      <c r="N141" s="190"/>
      <c r="O141" s="191"/>
      <c r="P141" s="191"/>
      <c r="Q141" s="10"/>
      <c r="R141" s="176" t="s">
        <v>104</v>
      </c>
      <c r="S141" s="176" t="s">
        <v>104</v>
      </c>
      <c r="T141" s="176"/>
      <c r="U141" s="176"/>
      <c r="V141" s="204"/>
    </row>
    <row r="142" spans="2:22" ht="18.600000000000001" thickBot="1">
      <c r="B142" s="199">
        <v>3</v>
      </c>
      <c r="C142" s="203">
        <v>134.07</v>
      </c>
      <c r="D142" s="198"/>
      <c r="E142" s="198">
        <v>4.28</v>
      </c>
      <c r="F142" s="7"/>
      <c r="G142" s="181" t="s">
        <v>104</v>
      </c>
      <c r="H142" s="181" t="s">
        <v>104</v>
      </c>
      <c r="I142" s="181" t="s">
        <v>104</v>
      </c>
      <c r="J142" s="181"/>
      <c r="K142" s="205"/>
      <c r="M142" s="199">
        <v>3</v>
      </c>
      <c r="N142" s="203">
        <v>141.62</v>
      </c>
      <c r="O142" s="198"/>
      <c r="P142" s="198">
        <v>3.76</v>
      </c>
      <c r="Q142" s="7"/>
      <c r="R142" s="181" t="s">
        <v>104</v>
      </c>
      <c r="S142" s="181" t="s">
        <v>104</v>
      </c>
      <c r="T142" s="181" t="s">
        <v>104</v>
      </c>
      <c r="U142" s="181"/>
      <c r="V142" s="205"/>
    </row>
    <row r="143" spans="2:22">
      <c r="B143" s="72"/>
      <c r="C143" s="188"/>
      <c r="D143" s="189"/>
      <c r="E143" s="189"/>
      <c r="F143" s="175">
        <v>4.45</v>
      </c>
      <c r="G143" s="176"/>
      <c r="H143" s="177"/>
      <c r="I143" s="186">
        <v>5</v>
      </c>
      <c r="J143" s="189">
        <v>22.25</v>
      </c>
      <c r="K143" s="197"/>
      <c r="M143" s="72"/>
      <c r="N143" s="188"/>
      <c r="O143" s="189"/>
      <c r="P143" s="189"/>
      <c r="Q143" s="175">
        <v>3.69</v>
      </c>
      <c r="R143" s="176"/>
      <c r="S143" s="177"/>
      <c r="T143" s="186">
        <v>5</v>
      </c>
      <c r="U143" s="189">
        <v>18.45</v>
      </c>
      <c r="V143" s="197"/>
    </row>
    <row r="144" spans="2:22">
      <c r="B144" s="72"/>
      <c r="C144" s="188">
        <v>139.07</v>
      </c>
      <c r="D144" s="189"/>
      <c r="E144" s="189">
        <v>4.6100000000000003</v>
      </c>
      <c r="F144" s="178"/>
      <c r="G144" s="179"/>
      <c r="H144" s="180"/>
      <c r="I144" s="192"/>
      <c r="J144" s="189"/>
      <c r="K144" s="182"/>
      <c r="M144" s="72"/>
      <c r="N144" s="188">
        <v>146.62</v>
      </c>
      <c r="O144" s="189"/>
      <c r="P144" s="189">
        <v>3.61</v>
      </c>
      <c r="Q144" s="178"/>
      <c r="R144" s="179"/>
      <c r="S144" s="180"/>
      <c r="T144" s="192"/>
      <c r="U144" s="189"/>
      <c r="V144" s="182"/>
    </row>
    <row r="145" spans="2:22">
      <c r="B145" s="72"/>
      <c r="C145" s="188"/>
      <c r="D145" s="189"/>
      <c r="E145" s="189"/>
      <c r="F145" s="175">
        <v>4.6100000000000003</v>
      </c>
      <c r="G145" s="176"/>
      <c r="H145" s="177"/>
      <c r="I145" s="186">
        <v>0.93</v>
      </c>
      <c r="J145" s="189">
        <v>4.29</v>
      </c>
      <c r="K145" s="182"/>
      <c r="M145" s="72"/>
      <c r="N145" s="188"/>
      <c r="O145" s="189"/>
      <c r="P145" s="189"/>
      <c r="Q145" s="175">
        <v>3.57</v>
      </c>
      <c r="R145" s="176"/>
      <c r="S145" s="177"/>
      <c r="T145" s="186">
        <v>3.38</v>
      </c>
      <c r="U145" s="189">
        <v>12.07</v>
      </c>
      <c r="V145" s="182"/>
    </row>
    <row r="146" spans="2:22">
      <c r="B146" s="72"/>
      <c r="C146" s="188">
        <v>140</v>
      </c>
      <c r="D146" s="189"/>
      <c r="E146" s="189">
        <v>4.6100000000000003</v>
      </c>
      <c r="F146" s="178"/>
      <c r="G146" s="179"/>
      <c r="H146" s="180"/>
      <c r="I146" s="192"/>
      <c r="J146" s="189"/>
      <c r="K146" s="182"/>
      <c r="M146" s="72"/>
      <c r="N146" s="188">
        <v>150</v>
      </c>
      <c r="O146" s="189"/>
      <c r="P146" s="189">
        <v>3.53</v>
      </c>
      <c r="Q146" s="178"/>
      <c r="R146" s="179"/>
      <c r="S146" s="180"/>
      <c r="T146" s="192"/>
      <c r="U146" s="189"/>
      <c r="V146" s="182"/>
    </row>
    <row r="147" spans="2:22">
      <c r="B147" s="72"/>
      <c r="C147" s="188"/>
      <c r="D147" s="189"/>
      <c r="E147" s="189"/>
      <c r="F147" s="175"/>
      <c r="G147" s="176"/>
      <c r="H147" s="177"/>
      <c r="I147" s="186"/>
      <c r="J147" s="189"/>
      <c r="K147" s="182"/>
      <c r="M147" s="72"/>
      <c r="N147" s="188"/>
      <c r="O147" s="189"/>
      <c r="P147" s="189"/>
      <c r="Q147" s="175"/>
      <c r="R147" s="176"/>
      <c r="S147" s="177"/>
      <c r="T147" s="186"/>
      <c r="U147" s="189"/>
      <c r="V147" s="182"/>
    </row>
    <row r="148" spans="2:22">
      <c r="B148" s="72"/>
      <c r="C148" s="188"/>
      <c r="D148" s="189"/>
      <c r="E148" s="189"/>
      <c r="F148" s="178"/>
      <c r="G148" s="179"/>
      <c r="H148" s="180"/>
      <c r="I148" s="192"/>
      <c r="J148" s="189"/>
      <c r="K148" s="182"/>
      <c r="M148" s="72"/>
      <c r="N148" s="188"/>
      <c r="O148" s="189"/>
      <c r="P148" s="189"/>
      <c r="Q148" s="178"/>
      <c r="R148" s="179"/>
      <c r="S148" s="180"/>
      <c r="T148" s="192"/>
      <c r="U148" s="189"/>
      <c r="V148" s="182"/>
    </row>
    <row r="149" spans="2:22">
      <c r="B149" s="72"/>
      <c r="C149" s="188"/>
      <c r="D149" s="189"/>
      <c r="E149" s="189"/>
      <c r="F149" s="175"/>
      <c r="G149" s="176"/>
      <c r="H149" s="177"/>
      <c r="I149" s="186"/>
      <c r="J149" s="189"/>
      <c r="K149" s="182"/>
      <c r="M149" s="72"/>
      <c r="N149" s="188"/>
      <c r="O149" s="189"/>
      <c r="P149" s="189"/>
      <c r="Q149" s="175"/>
      <c r="R149" s="176"/>
      <c r="S149" s="177"/>
      <c r="T149" s="186"/>
      <c r="U149" s="189"/>
      <c r="V149" s="182"/>
    </row>
    <row r="150" spans="2:22">
      <c r="B150" s="72"/>
      <c r="C150" s="188"/>
      <c r="D150" s="189"/>
      <c r="E150" s="189"/>
      <c r="F150" s="178"/>
      <c r="G150" s="179"/>
      <c r="H150" s="180"/>
      <c r="I150" s="192"/>
      <c r="J150" s="189"/>
      <c r="K150" s="182"/>
      <c r="M150" s="72"/>
      <c r="N150" s="188"/>
      <c r="O150" s="189"/>
      <c r="P150" s="189"/>
      <c r="Q150" s="178"/>
      <c r="R150" s="179"/>
      <c r="S150" s="180"/>
      <c r="T150" s="192"/>
      <c r="U150" s="189"/>
      <c r="V150" s="182"/>
    </row>
    <row r="151" spans="2:22">
      <c r="B151" s="72"/>
      <c r="C151" s="188"/>
      <c r="D151" s="189"/>
      <c r="E151" s="189"/>
      <c r="F151" s="175"/>
      <c r="G151" s="176"/>
      <c r="H151" s="177"/>
      <c r="I151" s="186"/>
      <c r="J151" s="189"/>
      <c r="K151" s="182"/>
      <c r="M151" s="72"/>
      <c r="N151" s="188"/>
      <c r="O151" s="189"/>
      <c r="P151" s="189"/>
      <c r="Q151" s="175"/>
      <c r="R151" s="176"/>
      <c r="S151" s="177"/>
      <c r="T151" s="186"/>
      <c r="U151" s="189"/>
      <c r="V151" s="182"/>
    </row>
    <row r="152" spans="2:22">
      <c r="B152" s="72"/>
      <c r="C152" s="188"/>
      <c r="D152" s="189"/>
      <c r="E152" s="189"/>
      <c r="F152" s="178"/>
      <c r="G152" s="179"/>
      <c r="H152" s="180"/>
      <c r="I152" s="192"/>
      <c r="J152" s="189"/>
      <c r="K152" s="182"/>
      <c r="M152" s="72"/>
      <c r="N152" s="188"/>
      <c r="O152" s="189"/>
      <c r="P152" s="189"/>
      <c r="Q152" s="178"/>
      <c r="R152" s="179"/>
      <c r="S152" s="180"/>
      <c r="T152" s="192"/>
      <c r="U152" s="189"/>
      <c r="V152" s="182"/>
    </row>
    <row r="153" spans="2:22">
      <c r="B153" s="72"/>
      <c r="C153" s="188"/>
      <c r="D153" s="189"/>
      <c r="E153" s="189"/>
      <c r="F153" s="175"/>
      <c r="G153" s="176"/>
      <c r="H153" s="177"/>
      <c r="I153" s="186"/>
      <c r="J153" s="189"/>
      <c r="K153" s="182"/>
      <c r="M153" s="72"/>
      <c r="N153" s="188"/>
      <c r="O153" s="189"/>
      <c r="P153" s="189"/>
      <c r="Q153" s="175"/>
      <c r="R153" s="176"/>
      <c r="S153" s="177"/>
      <c r="T153" s="186"/>
      <c r="U153" s="189"/>
      <c r="V153" s="182"/>
    </row>
    <row r="154" spans="2:22">
      <c r="B154" s="72"/>
      <c r="C154" s="188"/>
      <c r="D154" s="189"/>
      <c r="E154" s="189"/>
      <c r="F154" s="178"/>
      <c r="G154" s="179"/>
      <c r="H154" s="180"/>
      <c r="I154" s="192"/>
      <c r="J154" s="189"/>
      <c r="K154" s="182"/>
      <c r="M154" s="72"/>
      <c r="N154" s="188"/>
      <c r="O154" s="189"/>
      <c r="P154" s="189"/>
      <c r="Q154" s="178"/>
      <c r="R154" s="179"/>
      <c r="S154" s="180"/>
      <c r="T154" s="192"/>
      <c r="U154" s="189"/>
      <c r="V154" s="182"/>
    </row>
    <row r="155" spans="2:22">
      <c r="B155" s="72"/>
      <c r="C155" s="188"/>
      <c r="D155" s="189"/>
      <c r="E155" s="189"/>
      <c r="F155" s="175"/>
      <c r="G155" s="176"/>
      <c r="H155" s="177"/>
      <c r="I155" s="186"/>
      <c r="J155" s="189"/>
      <c r="K155" s="195" t="s">
        <v>105</v>
      </c>
      <c r="M155" s="72"/>
      <c r="N155" s="188"/>
      <c r="O155" s="189"/>
      <c r="P155" s="189"/>
      <c r="Q155" s="175"/>
      <c r="R155" s="176"/>
      <c r="S155" s="177"/>
      <c r="T155" s="186"/>
      <c r="U155" s="189"/>
      <c r="V155" s="193" t="s">
        <v>105</v>
      </c>
    </row>
    <row r="156" spans="2:22">
      <c r="B156" s="72"/>
      <c r="C156" s="188"/>
      <c r="D156" s="189"/>
      <c r="E156" s="189"/>
      <c r="F156" s="178"/>
      <c r="G156" s="179"/>
      <c r="H156" s="180"/>
      <c r="I156" s="192"/>
      <c r="J156" s="189"/>
      <c r="K156" s="196"/>
      <c r="M156" s="72"/>
      <c r="N156" s="188"/>
      <c r="O156" s="189"/>
      <c r="P156" s="189"/>
      <c r="Q156" s="178"/>
      <c r="R156" s="179"/>
      <c r="S156" s="180"/>
      <c r="T156" s="192"/>
      <c r="U156" s="189"/>
      <c r="V156" s="194"/>
    </row>
    <row r="157" spans="2:22">
      <c r="B157" s="72"/>
      <c r="C157" s="188"/>
      <c r="D157" s="189"/>
      <c r="E157" s="189"/>
      <c r="F157" s="175"/>
      <c r="G157" s="176"/>
      <c r="H157" s="177"/>
      <c r="I157" s="186"/>
      <c r="J157" s="189"/>
      <c r="K157" s="182"/>
      <c r="M157" s="72"/>
      <c r="N157" s="188"/>
      <c r="O157" s="189"/>
      <c r="P157" s="189"/>
      <c r="Q157" s="175"/>
      <c r="R157" s="176"/>
      <c r="S157" s="177"/>
      <c r="T157" s="186"/>
      <c r="U157" s="189"/>
      <c r="V157" s="182"/>
    </row>
    <row r="158" spans="2:22">
      <c r="B158" s="72"/>
      <c r="C158" s="188"/>
      <c r="D158" s="189"/>
      <c r="E158" s="189"/>
      <c r="F158" s="178"/>
      <c r="G158" s="179"/>
      <c r="H158" s="180"/>
      <c r="I158" s="192"/>
      <c r="J158" s="189"/>
      <c r="K158" s="182"/>
      <c r="M158" s="72"/>
      <c r="N158" s="188"/>
      <c r="O158" s="189"/>
      <c r="P158" s="189"/>
      <c r="Q158" s="178"/>
      <c r="R158" s="179"/>
      <c r="S158" s="180"/>
      <c r="T158" s="192"/>
      <c r="U158" s="189"/>
      <c r="V158" s="182"/>
    </row>
    <row r="159" spans="2:22" ht="18.600000000000001" thickBot="1">
      <c r="B159" s="200"/>
      <c r="C159" s="190"/>
      <c r="D159" s="191"/>
      <c r="E159" s="191"/>
      <c r="F159" s="10"/>
      <c r="G159" s="176" t="s">
        <v>104</v>
      </c>
      <c r="H159" s="176" t="s">
        <v>104</v>
      </c>
      <c r="I159" s="176"/>
      <c r="J159" s="176">
        <v>45</v>
      </c>
      <c r="K159" s="182">
        <v>169.17</v>
      </c>
      <c r="M159" s="200"/>
      <c r="N159" s="190"/>
      <c r="O159" s="191"/>
      <c r="P159" s="191"/>
      <c r="Q159" s="10"/>
      <c r="R159" s="176" t="s">
        <v>104</v>
      </c>
      <c r="S159" s="176" t="s">
        <v>104</v>
      </c>
      <c r="T159" s="176"/>
      <c r="U159" s="176">
        <v>45</v>
      </c>
      <c r="V159" s="182">
        <v>166.56</v>
      </c>
    </row>
    <row r="160" spans="2:22" ht="18.600000000000001" thickBot="1">
      <c r="B160" s="199">
        <v>4</v>
      </c>
      <c r="C160" s="201">
        <v>140</v>
      </c>
      <c r="D160" s="202"/>
      <c r="E160" s="201">
        <v>4.6100000000000003</v>
      </c>
      <c r="F160" s="7"/>
      <c r="G160" s="181" t="s">
        <v>104</v>
      </c>
      <c r="H160" s="181" t="s">
        <v>104</v>
      </c>
      <c r="I160" s="181" t="s">
        <v>104</v>
      </c>
      <c r="J160" s="181"/>
      <c r="K160" s="183"/>
      <c r="M160" s="199">
        <v>4</v>
      </c>
      <c r="N160" s="203">
        <v>150</v>
      </c>
      <c r="O160" s="198"/>
      <c r="P160" s="198">
        <v>3.53</v>
      </c>
      <c r="Q160" s="7"/>
      <c r="R160" s="181" t="s">
        <v>104</v>
      </c>
      <c r="S160" s="181" t="s">
        <v>104</v>
      </c>
      <c r="T160" s="181" t="s">
        <v>104</v>
      </c>
      <c r="U160" s="181"/>
      <c r="V160" s="183"/>
    </row>
    <row r="161" spans="2:22">
      <c r="B161" s="72"/>
      <c r="C161" s="178"/>
      <c r="D161" s="180"/>
      <c r="E161" s="178"/>
      <c r="F161" s="175">
        <v>4.62</v>
      </c>
      <c r="G161" s="176"/>
      <c r="H161" s="177"/>
      <c r="I161" s="186">
        <v>4.07</v>
      </c>
      <c r="J161" s="189">
        <v>18.8</v>
      </c>
      <c r="K161" s="197"/>
      <c r="M161" s="72"/>
      <c r="N161" s="188"/>
      <c r="O161" s="189"/>
      <c r="P161" s="189"/>
      <c r="Q161" s="175">
        <v>3.51</v>
      </c>
      <c r="R161" s="176"/>
      <c r="S161" s="177"/>
      <c r="T161" s="186">
        <v>1.62</v>
      </c>
      <c r="U161" s="189">
        <v>5.69</v>
      </c>
      <c r="V161" s="197"/>
    </row>
    <row r="162" spans="2:22">
      <c r="B162" s="72"/>
      <c r="C162" s="175">
        <v>144.07</v>
      </c>
      <c r="D162" s="177"/>
      <c r="E162" s="186">
        <v>4.62</v>
      </c>
      <c r="F162" s="178"/>
      <c r="G162" s="179"/>
      <c r="H162" s="180"/>
      <c r="I162" s="192"/>
      <c r="J162" s="189"/>
      <c r="K162" s="182"/>
      <c r="M162" s="72"/>
      <c r="N162" s="188">
        <v>151.62</v>
      </c>
      <c r="O162" s="189"/>
      <c r="P162" s="189">
        <v>3.49</v>
      </c>
      <c r="Q162" s="178"/>
      <c r="R162" s="179"/>
      <c r="S162" s="180"/>
      <c r="T162" s="192"/>
      <c r="U162" s="189"/>
      <c r="V162" s="182"/>
    </row>
    <row r="163" spans="2:22">
      <c r="B163" s="72"/>
      <c r="C163" s="178"/>
      <c r="D163" s="180"/>
      <c r="E163" s="192"/>
      <c r="F163" s="175">
        <v>4.62</v>
      </c>
      <c r="G163" s="176"/>
      <c r="H163" s="177"/>
      <c r="I163" s="186">
        <v>5</v>
      </c>
      <c r="J163" s="189">
        <v>23.1</v>
      </c>
      <c r="K163" s="182"/>
      <c r="M163" s="72"/>
      <c r="N163" s="188"/>
      <c r="O163" s="189"/>
      <c r="P163" s="189"/>
      <c r="Q163" s="175">
        <v>3.43</v>
      </c>
      <c r="R163" s="176"/>
      <c r="S163" s="177"/>
      <c r="T163" s="186">
        <v>5</v>
      </c>
      <c r="U163" s="189">
        <v>17.149999999999999</v>
      </c>
      <c r="V163" s="182"/>
    </row>
    <row r="164" spans="2:22">
      <c r="B164" s="72"/>
      <c r="C164" s="175">
        <v>149.07</v>
      </c>
      <c r="D164" s="177"/>
      <c r="E164" s="186">
        <v>4.6100000000000003</v>
      </c>
      <c r="F164" s="178"/>
      <c r="G164" s="179"/>
      <c r="H164" s="180"/>
      <c r="I164" s="192"/>
      <c r="J164" s="189"/>
      <c r="K164" s="182"/>
      <c r="M164" s="72"/>
      <c r="N164" s="188">
        <v>156.62</v>
      </c>
      <c r="O164" s="189"/>
      <c r="P164" s="189">
        <v>3.37</v>
      </c>
      <c r="Q164" s="178"/>
      <c r="R164" s="179"/>
      <c r="S164" s="180"/>
      <c r="T164" s="192"/>
      <c r="U164" s="189"/>
      <c r="V164" s="182"/>
    </row>
    <row r="165" spans="2:22">
      <c r="B165" s="72"/>
      <c r="C165" s="178"/>
      <c r="D165" s="180"/>
      <c r="E165" s="192"/>
      <c r="F165" s="175">
        <v>4.67</v>
      </c>
      <c r="G165" s="176"/>
      <c r="H165" s="177"/>
      <c r="I165" s="186">
        <v>5</v>
      </c>
      <c r="J165" s="189">
        <v>23.35</v>
      </c>
      <c r="K165" s="182"/>
      <c r="M165" s="72"/>
      <c r="N165" s="188"/>
      <c r="O165" s="189"/>
      <c r="P165" s="189"/>
      <c r="Q165" s="175">
        <v>3.36</v>
      </c>
      <c r="R165" s="176"/>
      <c r="S165" s="177"/>
      <c r="T165" s="186">
        <v>5</v>
      </c>
      <c r="U165" s="189">
        <v>16.8</v>
      </c>
      <c r="V165" s="182"/>
    </row>
    <row r="166" spans="2:22">
      <c r="B166" s="72"/>
      <c r="C166" s="175">
        <v>154.07</v>
      </c>
      <c r="D166" s="177"/>
      <c r="E166" s="186">
        <v>4.7300000000000004</v>
      </c>
      <c r="F166" s="178"/>
      <c r="G166" s="179"/>
      <c r="H166" s="180"/>
      <c r="I166" s="192"/>
      <c r="J166" s="189"/>
      <c r="K166" s="182"/>
      <c r="M166" s="72"/>
      <c r="N166" s="188">
        <v>161.62</v>
      </c>
      <c r="O166" s="189"/>
      <c r="P166" s="189">
        <v>3.34</v>
      </c>
      <c r="Q166" s="178"/>
      <c r="R166" s="179"/>
      <c r="S166" s="180"/>
      <c r="T166" s="192"/>
      <c r="U166" s="189"/>
      <c r="V166" s="182"/>
    </row>
    <row r="167" spans="2:22">
      <c r="B167" s="72"/>
      <c r="C167" s="178"/>
      <c r="D167" s="180"/>
      <c r="E167" s="192"/>
      <c r="F167" s="175">
        <v>4.6100000000000003</v>
      </c>
      <c r="G167" s="176"/>
      <c r="H167" s="177"/>
      <c r="I167" s="186">
        <v>5</v>
      </c>
      <c r="J167" s="189">
        <v>23.05</v>
      </c>
      <c r="K167" s="182"/>
      <c r="M167" s="72"/>
      <c r="N167" s="188"/>
      <c r="O167" s="189"/>
      <c r="P167" s="189"/>
      <c r="Q167" s="175">
        <v>3.34</v>
      </c>
      <c r="R167" s="176"/>
      <c r="S167" s="177"/>
      <c r="T167" s="186">
        <v>5</v>
      </c>
      <c r="U167" s="189">
        <v>16.7</v>
      </c>
      <c r="V167" s="182"/>
    </row>
    <row r="168" spans="2:22">
      <c r="B168" s="72"/>
      <c r="C168" s="175">
        <v>159.07</v>
      </c>
      <c r="D168" s="177"/>
      <c r="E168" s="186">
        <v>4.4800000000000004</v>
      </c>
      <c r="F168" s="178"/>
      <c r="G168" s="179"/>
      <c r="H168" s="180"/>
      <c r="I168" s="192"/>
      <c r="J168" s="189"/>
      <c r="K168" s="182"/>
      <c r="M168" s="72"/>
      <c r="N168" s="188">
        <v>166.62</v>
      </c>
      <c r="O168" s="189"/>
      <c r="P168" s="189">
        <v>3.33</v>
      </c>
      <c r="Q168" s="178"/>
      <c r="R168" s="179"/>
      <c r="S168" s="180"/>
      <c r="T168" s="192"/>
      <c r="U168" s="189"/>
      <c r="V168" s="182"/>
    </row>
    <row r="169" spans="2:22">
      <c r="B169" s="72"/>
      <c r="C169" s="178"/>
      <c r="D169" s="180"/>
      <c r="E169" s="192"/>
      <c r="F169" s="175">
        <v>4.41</v>
      </c>
      <c r="G169" s="176"/>
      <c r="H169" s="177"/>
      <c r="I169" s="186">
        <v>5</v>
      </c>
      <c r="J169" s="189">
        <v>22.05</v>
      </c>
      <c r="K169" s="182"/>
      <c r="M169" s="72"/>
      <c r="N169" s="188"/>
      <c r="O169" s="189"/>
      <c r="P169" s="189"/>
      <c r="Q169" s="175">
        <v>3.31</v>
      </c>
      <c r="R169" s="176"/>
      <c r="S169" s="177"/>
      <c r="T169" s="186">
        <v>5</v>
      </c>
      <c r="U169" s="189">
        <v>16.55</v>
      </c>
      <c r="V169" s="182"/>
    </row>
    <row r="170" spans="2:22">
      <c r="B170" s="72"/>
      <c r="C170" s="175">
        <v>164.07</v>
      </c>
      <c r="D170" s="177"/>
      <c r="E170" s="186">
        <v>4.33</v>
      </c>
      <c r="F170" s="178"/>
      <c r="G170" s="179"/>
      <c r="H170" s="180"/>
      <c r="I170" s="192"/>
      <c r="J170" s="189"/>
      <c r="K170" s="182"/>
      <c r="M170" s="72"/>
      <c r="N170" s="188">
        <v>171.62</v>
      </c>
      <c r="O170" s="189"/>
      <c r="P170" s="189">
        <v>3.28</v>
      </c>
      <c r="Q170" s="178"/>
      <c r="R170" s="179"/>
      <c r="S170" s="180"/>
      <c r="T170" s="192"/>
      <c r="U170" s="189"/>
      <c r="V170" s="182"/>
    </row>
    <row r="171" spans="2:22">
      <c r="B171" s="72"/>
      <c r="C171" s="178"/>
      <c r="D171" s="180"/>
      <c r="E171" s="192"/>
      <c r="F171" s="175">
        <v>4.68</v>
      </c>
      <c r="G171" s="176"/>
      <c r="H171" s="177"/>
      <c r="I171" s="186">
        <v>5</v>
      </c>
      <c r="J171" s="189">
        <v>23.4</v>
      </c>
      <c r="K171" s="182"/>
      <c r="M171" s="72"/>
      <c r="N171" s="188"/>
      <c r="O171" s="189"/>
      <c r="P171" s="189"/>
      <c r="Q171" s="175">
        <v>3.53</v>
      </c>
      <c r="R171" s="176"/>
      <c r="S171" s="177"/>
      <c r="T171" s="186">
        <v>5</v>
      </c>
      <c r="U171" s="189">
        <v>17.649999999999999</v>
      </c>
      <c r="V171" s="182"/>
    </row>
    <row r="172" spans="2:22">
      <c r="B172" s="72"/>
      <c r="C172" s="175">
        <v>169.07</v>
      </c>
      <c r="D172" s="177"/>
      <c r="E172" s="186">
        <v>5.03</v>
      </c>
      <c r="F172" s="178"/>
      <c r="G172" s="179"/>
      <c r="H172" s="180"/>
      <c r="I172" s="192"/>
      <c r="J172" s="189"/>
      <c r="K172" s="182"/>
      <c r="M172" s="72"/>
      <c r="N172" s="188">
        <v>176.62</v>
      </c>
      <c r="O172" s="189"/>
      <c r="P172" s="189">
        <v>3.78</v>
      </c>
      <c r="Q172" s="178"/>
      <c r="R172" s="179"/>
      <c r="S172" s="180"/>
      <c r="T172" s="192"/>
      <c r="U172" s="189"/>
      <c r="V172" s="182"/>
    </row>
    <row r="173" spans="2:22">
      <c r="B173" s="72"/>
      <c r="C173" s="178"/>
      <c r="D173" s="180"/>
      <c r="E173" s="192"/>
      <c r="F173" s="175">
        <v>5.33</v>
      </c>
      <c r="G173" s="176"/>
      <c r="H173" s="177"/>
      <c r="I173" s="186">
        <v>5</v>
      </c>
      <c r="J173" s="189">
        <v>26.65</v>
      </c>
      <c r="K173" s="195" t="s">
        <v>105</v>
      </c>
      <c r="M173" s="72"/>
      <c r="N173" s="188"/>
      <c r="O173" s="189"/>
      <c r="P173" s="189"/>
      <c r="Q173" s="175">
        <v>4.26</v>
      </c>
      <c r="R173" s="176"/>
      <c r="S173" s="177"/>
      <c r="T173" s="186">
        <v>5</v>
      </c>
      <c r="U173" s="189">
        <v>21.3</v>
      </c>
      <c r="V173" s="193" t="s">
        <v>105</v>
      </c>
    </row>
    <row r="174" spans="2:22">
      <c r="B174" s="72"/>
      <c r="C174" s="175">
        <v>174.07</v>
      </c>
      <c r="D174" s="177"/>
      <c r="E174" s="186">
        <v>5.63</v>
      </c>
      <c r="F174" s="178"/>
      <c r="G174" s="179"/>
      <c r="H174" s="180"/>
      <c r="I174" s="192"/>
      <c r="J174" s="189"/>
      <c r="K174" s="196"/>
      <c r="M174" s="72"/>
      <c r="N174" s="188">
        <v>181.62</v>
      </c>
      <c r="O174" s="189"/>
      <c r="P174" s="189">
        <v>4.7300000000000004</v>
      </c>
      <c r="Q174" s="178"/>
      <c r="R174" s="179"/>
      <c r="S174" s="180"/>
      <c r="T174" s="192"/>
      <c r="U174" s="189"/>
      <c r="V174" s="194"/>
    </row>
    <row r="175" spans="2:22">
      <c r="B175" s="72"/>
      <c r="C175" s="178"/>
      <c r="D175" s="180"/>
      <c r="E175" s="192"/>
      <c r="F175" s="175">
        <v>5.78</v>
      </c>
      <c r="G175" s="176"/>
      <c r="H175" s="177"/>
      <c r="I175" s="186">
        <v>5</v>
      </c>
      <c r="J175" s="189">
        <v>28.9</v>
      </c>
      <c r="K175" s="182"/>
      <c r="M175" s="72"/>
      <c r="N175" s="188"/>
      <c r="O175" s="189"/>
      <c r="P175" s="189"/>
      <c r="Q175" s="175">
        <v>4.93</v>
      </c>
      <c r="R175" s="176"/>
      <c r="S175" s="177"/>
      <c r="T175" s="186">
        <v>5</v>
      </c>
      <c r="U175" s="189">
        <v>24.65</v>
      </c>
      <c r="V175" s="182"/>
    </row>
    <row r="176" spans="2:22">
      <c r="B176" s="72"/>
      <c r="C176" s="175">
        <v>179.07</v>
      </c>
      <c r="D176" s="177"/>
      <c r="E176" s="186">
        <v>5.92</v>
      </c>
      <c r="F176" s="178"/>
      <c r="G176" s="179"/>
      <c r="H176" s="180"/>
      <c r="I176" s="192"/>
      <c r="J176" s="189"/>
      <c r="K176" s="182"/>
      <c r="M176" s="72"/>
      <c r="N176" s="188">
        <v>186.62</v>
      </c>
      <c r="O176" s="189"/>
      <c r="P176" s="189">
        <v>5.13</v>
      </c>
      <c r="Q176" s="178"/>
      <c r="R176" s="179"/>
      <c r="S176" s="180"/>
      <c r="T176" s="192"/>
      <c r="U176" s="189"/>
      <c r="V176" s="182"/>
    </row>
    <row r="177" spans="2:22" ht="18.600000000000001" thickBot="1">
      <c r="B177" s="200"/>
      <c r="C177" s="184"/>
      <c r="D177" s="185"/>
      <c r="E177" s="187"/>
      <c r="F177" s="10"/>
      <c r="G177" s="176" t="s">
        <v>104</v>
      </c>
      <c r="H177" s="176" t="s">
        <v>104</v>
      </c>
      <c r="I177" s="176"/>
      <c r="J177" s="176"/>
      <c r="K177" s="182"/>
      <c r="M177" s="200"/>
      <c r="N177" s="190"/>
      <c r="O177" s="191"/>
      <c r="P177" s="191"/>
      <c r="Q177" s="10"/>
      <c r="R177" s="176" t="s">
        <v>104</v>
      </c>
      <c r="S177" s="176" t="s">
        <v>104</v>
      </c>
      <c r="T177" s="176"/>
      <c r="U177" s="176"/>
      <c r="V177" s="182"/>
    </row>
    <row r="178" spans="2:22" ht="18.600000000000001" thickBot="1">
      <c r="B178" s="4"/>
      <c r="C178" s="10"/>
      <c r="D178" s="10"/>
      <c r="E178" s="10"/>
      <c r="F178" s="7"/>
      <c r="G178" s="181" t="s">
        <v>104</v>
      </c>
      <c r="H178" s="181" t="s">
        <v>104</v>
      </c>
      <c r="I178" s="181" t="s">
        <v>104</v>
      </c>
      <c r="J178" s="181"/>
      <c r="K178" s="183"/>
      <c r="M178" s="4"/>
      <c r="N178" s="10"/>
      <c r="O178" s="10"/>
      <c r="P178" s="10"/>
      <c r="Q178" s="7"/>
      <c r="R178" s="181" t="s">
        <v>104</v>
      </c>
      <c r="S178" s="181" t="s">
        <v>104</v>
      </c>
      <c r="T178" s="181" t="s">
        <v>104</v>
      </c>
      <c r="U178" s="181"/>
      <c r="V178" s="183"/>
    </row>
    <row r="179" spans="2:22">
      <c r="B179" s="199">
        <v>4</v>
      </c>
      <c r="C179" s="201">
        <v>179.07</v>
      </c>
      <c r="D179" s="202"/>
      <c r="E179" s="201">
        <v>5.92</v>
      </c>
      <c r="F179" s="198"/>
      <c r="G179" s="198"/>
      <c r="H179" s="198"/>
      <c r="I179" s="5"/>
      <c r="J179" s="5"/>
      <c r="K179" s="207"/>
      <c r="M179" s="199">
        <v>4</v>
      </c>
      <c r="N179" s="203">
        <v>186.62</v>
      </c>
      <c r="O179" s="198"/>
      <c r="P179" s="198">
        <v>5.13</v>
      </c>
      <c r="Q179" s="198"/>
      <c r="R179" s="198"/>
      <c r="S179" s="198"/>
      <c r="T179" s="5"/>
      <c r="U179" s="5"/>
      <c r="V179" s="207"/>
    </row>
    <row r="180" spans="2:22">
      <c r="B180" s="72"/>
      <c r="C180" s="178"/>
      <c r="D180" s="180"/>
      <c r="E180" s="178"/>
      <c r="F180" s="175">
        <v>6.05</v>
      </c>
      <c r="G180" s="176"/>
      <c r="H180" s="177"/>
      <c r="I180" s="186">
        <v>5</v>
      </c>
      <c r="J180" s="189">
        <v>30.25</v>
      </c>
      <c r="K180" s="208"/>
      <c r="M180" s="72"/>
      <c r="N180" s="188"/>
      <c r="O180" s="189"/>
      <c r="P180" s="189"/>
      <c r="Q180" s="175">
        <v>5.52</v>
      </c>
      <c r="R180" s="176"/>
      <c r="S180" s="177"/>
      <c r="T180" s="186">
        <v>5</v>
      </c>
      <c r="U180" s="189">
        <v>27.6</v>
      </c>
      <c r="V180" s="208"/>
    </row>
    <row r="181" spans="2:22">
      <c r="B181" s="72"/>
      <c r="C181" s="175">
        <v>184.07</v>
      </c>
      <c r="D181" s="177"/>
      <c r="E181" s="186">
        <v>6.18</v>
      </c>
      <c r="F181" s="178"/>
      <c r="G181" s="179"/>
      <c r="H181" s="180"/>
      <c r="I181" s="192"/>
      <c r="J181" s="189"/>
      <c r="K181" s="208"/>
      <c r="M181" s="72"/>
      <c r="N181" s="188">
        <v>191.62</v>
      </c>
      <c r="O181" s="189"/>
      <c r="P181" s="189">
        <v>5.91</v>
      </c>
      <c r="Q181" s="178"/>
      <c r="R181" s="179"/>
      <c r="S181" s="180"/>
      <c r="T181" s="192"/>
      <c r="U181" s="189"/>
      <c r="V181" s="208"/>
    </row>
    <row r="182" spans="2:22">
      <c r="B182" s="72"/>
      <c r="C182" s="178"/>
      <c r="D182" s="180"/>
      <c r="E182" s="192"/>
      <c r="F182" s="175">
        <v>6.18</v>
      </c>
      <c r="G182" s="176"/>
      <c r="H182" s="177"/>
      <c r="I182" s="186">
        <v>0.93</v>
      </c>
      <c r="J182" s="189">
        <v>5.75</v>
      </c>
      <c r="K182" s="208"/>
      <c r="M182" s="72"/>
      <c r="N182" s="188"/>
      <c r="O182" s="189"/>
      <c r="P182" s="189"/>
      <c r="Q182" s="175">
        <v>5.79</v>
      </c>
      <c r="R182" s="176"/>
      <c r="S182" s="177"/>
      <c r="T182" s="186">
        <v>3.38</v>
      </c>
      <c r="U182" s="189">
        <v>19.57</v>
      </c>
      <c r="V182" s="208"/>
    </row>
    <row r="183" spans="2:22">
      <c r="B183" s="72"/>
      <c r="C183" s="175">
        <v>185</v>
      </c>
      <c r="D183" s="177"/>
      <c r="E183" s="186">
        <v>6.18</v>
      </c>
      <c r="F183" s="178"/>
      <c r="G183" s="179"/>
      <c r="H183" s="180"/>
      <c r="I183" s="192"/>
      <c r="J183" s="189"/>
      <c r="K183" s="208"/>
      <c r="M183" s="72"/>
      <c r="N183" s="188">
        <v>195</v>
      </c>
      <c r="O183" s="189"/>
      <c r="P183" s="189">
        <v>5.67</v>
      </c>
      <c r="Q183" s="178"/>
      <c r="R183" s="179"/>
      <c r="S183" s="180"/>
      <c r="T183" s="192"/>
      <c r="U183" s="189"/>
      <c r="V183" s="208"/>
    </row>
    <row r="184" spans="2:22">
      <c r="B184" s="72"/>
      <c r="C184" s="178"/>
      <c r="D184" s="180"/>
      <c r="E184" s="192"/>
      <c r="F184" s="175"/>
      <c r="G184" s="176"/>
      <c r="H184" s="177"/>
      <c r="I184" s="186"/>
      <c r="J184" s="189"/>
      <c r="K184" s="208"/>
      <c r="M184" s="72"/>
      <c r="N184" s="188"/>
      <c r="O184" s="189"/>
      <c r="P184" s="189"/>
      <c r="Q184" s="175"/>
      <c r="R184" s="176"/>
      <c r="S184" s="177"/>
      <c r="T184" s="186"/>
      <c r="U184" s="189"/>
      <c r="V184" s="208"/>
    </row>
    <row r="185" spans="2:22">
      <c r="B185" s="72"/>
      <c r="C185" s="175"/>
      <c r="D185" s="177"/>
      <c r="E185" s="186"/>
      <c r="F185" s="178"/>
      <c r="G185" s="179"/>
      <c r="H185" s="180"/>
      <c r="I185" s="192"/>
      <c r="J185" s="189"/>
      <c r="K185" s="208"/>
      <c r="M185" s="72"/>
      <c r="N185" s="188"/>
      <c r="O185" s="189"/>
      <c r="P185" s="189"/>
      <c r="Q185" s="178"/>
      <c r="R185" s="179"/>
      <c r="S185" s="180"/>
      <c r="T185" s="192"/>
      <c r="U185" s="189"/>
      <c r="V185" s="208"/>
    </row>
    <row r="186" spans="2:22">
      <c r="B186" s="72"/>
      <c r="C186" s="178"/>
      <c r="D186" s="180"/>
      <c r="E186" s="192"/>
      <c r="F186" s="175"/>
      <c r="G186" s="176"/>
      <c r="H186" s="177"/>
      <c r="I186" s="186"/>
      <c r="J186" s="189"/>
      <c r="K186" s="208"/>
      <c r="M186" s="72"/>
      <c r="N186" s="188"/>
      <c r="O186" s="189"/>
      <c r="P186" s="189"/>
      <c r="Q186" s="175"/>
      <c r="R186" s="176"/>
      <c r="S186" s="177"/>
      <c r="T186" s="186"/>
      <c r="U186" s="189"/>
      <c r="V186" s="208"/>
    </row>
    <row r="187" spans="2:22">
      <c r="B187" s="72"/>
      <c r="C187" s="175"/>
      <c r="D187" s="177"/>
      <c r="E187" s="186"/>
      <c r="F187" s="178"/>
      <c r="G187" s="179"/>
      <c r="H187" s="180"/>
      <c r="I187" s="192"/>
      <c r="J187" s="189"/>
      <c r="K187" s="208"/>
      <c r="M187" s="72"/>
      <c r="N187" s="188"/>
      <c r="O187" s="189"/>
      <c r="P187" s="189"/>
      <c r="Q187" s="178"/>
      <c r="R187" s="179"/>
      <c r="S187" s="180"/>
      <c r="T187" s="192"/>
      <c r="U187" s="189"/>
      <c r="V187" s="208"/>
    </row>
    <row r="188" spans="2:22">
      <c r="B188" s="72"/>
      <c r="C188" s="178"/>
      <c r="D188" s="180"/>
      <c r="E188" s="192"/>
      <c r="F188" s="175"/>
      <c r="G188" s="176"/>
      <c r="H188" s="177"/>
      <c r="I188" s="186"/>
      <c r="J188" s="189"/>
      <c r="K188" s="208"/>
      <c r="M188" s="72"/>
      <c r="N188" s="188"/>
      <c r="O188" s="189"/>
      <c r="P188" s="189"/>
      <c r="Q188" s="175"/>
      <c r="R188" s="176"/>
      <c r="S188" s="177"/>
      <c r="T188" s="186"/>
      <c r="U188" s="189"/>
      <c r="V188" s="208"/>
    </row>
    <row r="189" spans="2:22">
      <c r="B189" s="72"/>
      <c r="C189" s="175"/>
      <c r="D189" s="177"/>
      <c r="E189" s="186"/>
      <c r="F189" s="178"/>
      <c r="G189" s="179"/>
      <c r="H189" s="180"/>
      <c r="I189" s="192"/>
      <c r="J189" s="189"/>
      <c r="K189" s="208"/>
      <c r="M189" s="72"/>
      <c r="N189" s="188"/>
      <c r="O189" s="189"/>
      <c r="P189" s="189"/>
      <c r="Q189" s="178"/>
      <c r="R189" s="179"/>
      <c r="S189" s="180"/>
      <c r="T189" s="192"/>
      <c r="U189" s="189"/>
      <c r="V189" s="208"/>
    </row>
    <row r="190" spans="2:22">
      <c r="B190" s="72"/>
      <c r="C190" s="178"/>
      <c r="D190" s="180"/>
      <c r="E190" s="192"/>
      <c r="F190" s="175"/>
      <c r="G190" s="176"/>
      <c r="H190" s="177"/>
      <c r="I190" s="186"/>
      <c r="J190" s="189"/>
      <c r="K190" s="208"/>
      <c r="M190" s="72"/>
      <c r="N190" s="188"/>
      <c r="O190" s="189"/>
      <c r="P190" s="189"/>
      <c r="Q190" s="175"/>
      <c r="R190" s="176"/>
      <c r="S190" s="177"/>
      <c r="T190" s="186"/>
      <c r="U190" s="189"/>
      <c r="V190" s="208"/>
    </row>
    <row r="191" spans="2:22">
      <c r="B191" s="72"/>
      <c r="C191" s="175"/>
      <c r="D191" s="177"/>
      <c r="E191" s="186"/>
      <c r="F191" s="178"/>
      <c r="G191" s="179"/>
      <c r="H191" s="180"/>
      <c r="I191" s="192"/>
      <c r="J191" s="189"/>
      <c r="K191" s="206"/>
      <c r="M191" s="72"/>
      <c r="N191" s="188"/>
      <c r="O191" s="189"/>
      <c r="P191" s="189"/>
      <c r="Q191" s="178"/>
      <c r="R191" s="179"/>
      <c r="S191" s="180"/>
      <c r="T191" s="192"/>
      <c r="U191" s="189"/>
      <c r="V191" s="206"/>
    </row>
    <row r="192" spans="2:22">
      <c r="B192" s="72"/>
      <c r="C192" s="178"/>
      <c r="D192" s="180"/>
      <c r="E192" s="192"/>
      <c r="F192" s="175"/>
      <c r="G192" s="176"/>
      <c r="H192" s="177"/>
      <c r="I192" s="186"/>
      <c r="J192" s="189"/>
      <c r="K192" s="195" t="s">
        <v>105</v>
      </c>
      <c r="M192" s="72"/>
      <c r="N192" s="188"/>
      <c r="O192" s="189"/>
      <c r="P192" s="189"/>
      <c r="Q192" s="175"/>
      <c r="R192" s="176"/>
      <c r="S192" s="177"/>
      <c r="T192" s="186"/>
      <c r="U192" s="189"/>
      <c r="V192" s="193" t="s">
        <v>105</v>
      </c>
    </row>
    <row r="193" spans="2:22">
      <c r="B193" s="72"/>
      <c r="C193" s="175"/>
      <c r="D193" s="177"/>
      <c r="E193" s="186"/>
      <c r="F193" s="178"/>
      <c r="G193" s="179"/>
      <c r="H193" s="180"/>
      <c r="I193" s="192"/>
      <c r="J193" s="189"/>
      <c r="K193" s="196"/>
      <c r="M193" s="72"/>
      <c r="N193" s="188"/>
      <c r="O193" s="189"/>
      <c r="P193" s="189"/>
      <c r="Q193" s="178"/>
      <c r="R193" s="179"/>
      <c r="S193" s="180"/>
      <c r="T193" s="192"/>
      <c r="U193" s="189"/>
      <c r="V193" s="194"/>
    </row>
    <row r="194" spans="2:22">
      <c r="B194" s="72"/>
      <c r="C194" s="178"/>
      <c r="D194" s="180"/>
      <c r="E194" s="192"/>
      <c r="F194" s="175"/>
      <c r="G194" s="176"/>
      <c r="H194" s="177"/>
      <c r="I194" s="186"/>
      <c r="J194" s="189"/>
      <c r="K194" s="204"/>
      <c r="M194" s="72"/>
      <c r="N194" s="188"/>
      <c r="O194" s="189"/>
      <c r="P194" s="189"/>
      <c r="Q194" s="175"/>
      <c r="R194" s="176"/>
      <c r="S194" s="177"/>
      <c r="T194" s="186"/>
      <c r="U194" s="189"/>
      <c r="V194" s="204"/>
    </row>
    <row r="195" spans="2:22">
      <c r="B195" s="72"/>
      <c r="C195" s="175"/>
      <c r="D195" s="177"/>
      <c r="E195" s="186"/>
      <c r="F195" s="178"/>
      <c r="G195" s="179"/>
      <c r="H195" s="180"/>
      <c r="I195" s="192"/>
      <c r="J195" s="189"/>
      <c r="K195" s="206"/>
      <c r="M195" s="72"/>
      <c r="N195" s="188"/>
      <c r="O195" s="189"/>
      <c r="P195" s="189"/>
      <c r="Q195" s="178"/>
      <c r="R195" s="179"/>
      <c r="S195" s="180"/>
      <c r="T195" s="192"/>
      <c r="U195" s="189"/>
      <c r="V195" s="206"/>
    </row>
    <row r="196" spans="2:22" ht="18.600000000000001" thickBot="1">
      <c r="B196" s="200"/>
      <c r="C196" s="184"/>
      <c r="D196" s="185"/>
      <c r="E196" s="187"/>
      <c r="F196" s="10"/>
      <c r="G196" s="176" t="s">
        <v>104</v>
      </c>
      <c r="H196" s="176" t="s">
        <v>104</v>
      </c>
      <c r="I196" s="176"/>
      <c r="J196" s="176">
        <v>45</v>
      </c>
      <c r="K196" s="204">
        <v>225.3</v>
      </c>
      <c r="M196" s="200"/>
      <c r="N196" s="190"/>
      <c r="O196" s="191"/>
      <c r="P196" s="191"/>
      <c r="Q196" s="10"/>
      <c r="R196" s="176" t="s">
        <v>104</v>
      </c>
      <c r="S196" s="176" t="s">
        <v>104</v>
      </c>
      <c r="T196" s="176"/>
      <c r="U196" s="176">
        <v>45</v>
      </c>
      <c r="V196" s="204">
        <v>183.66</v>
      </c>
    </row>
    <row r="197" spans="2:22" ht="18.600000000000001" thickBot="1">
      <c r="B197" s="199">
        <v>5</v>
      </c>
      <c r="C197" s="203">
        <v>185</v>
      </c>
      <c r="D197" s="198"/>
      <c r="E197" s="198">
        <v>6.18</v>
      </c>
      <c r="F197" s="7"/>
      <c r="G197" s="181" t="s">
        <v>104</v>
      </c>
      <c r="H197" s="181" t="s">
        <v>104</v>
      </c>
      <c r="I197" s="181" t="s">
        <v>104</v>
      </c>
      <c r="J197" s="181"/>
      <c r="K197" s="205"/>
      <c r="M197" s="199">
        <v>5</v>
      </c>
      <c r="N197" s="203">
        <v>195</v>
      </c>
      <c r="O197" s="198"/>
      <c r="P197" s="198">
        <v>5.67</v>
      </c>
      <c r="Q197" s="7"/>
      <c r="R197" s="181" t="s">
        <v>104</v>
      </c>
      <c r="S197" s="181" t="s">
        <v>104</v>
      </c>
      <c r="T197" s="181" t="s">
        <v>104</v>
      </c>
      <c r="U197" s="181"/>
      <c r="V197" s="205"/>
    </row>
    <row r="198" spans="2:22">
      <c r="B198" s="72"/>
      <c r="C198" s="188"/>
      <c r="D198" s="189"/>
      <c r="E198" s="189"/>
      <c r="F198" s="175">
        <v>6.17</v>
      </c>
      <c r="G198" s="176"/>
      <c r="H198" s="177"/>
      <c r="I198" s="186">
        <v>4.07</v>
      </c>
      <c r="J198" s="189">
        <v>25.11</v>
      </c>
      <c r="K198" s="197"/>
      <c r="M198" s="72"/>
      <c r="N198" s="188"/>
      <c r="O198" s="189"/>
      <c r="P198" s="189"/>
      <c r="Q198" s="175">
        <v>5.62</v>
      </c>
      <c r="R198" s="176"/>
      <c r="S198" s="177"/>
      <c r="T198" s="186">
        <v>1.62</v>
      </c>
      <c r="U198" s="189">
        <v>9.1</v>
      </c>
      <c r="V198" s="197"/>
    </row>
    <row r="199" spans="2:22">
      <c r="B199" s="72"/>
      <c r="C199" s="188">
        <v>189.07</v>
      </c>
      <c r="D199" s="189"/>
      <c r="E199" s="189">
        <v>6.16</v>
      </c>
      <c r="F199" s="178"/>
      <c r="G199" s="179"/>
      <c r="H199" s="180"/>
      <c r="I199" s="192"/>
      <c r="J199" s="189"/>
      <c r="K199" s="182"/>
      <c r="M199" s="72"/>
      <c r="N199" s="188">
        <v>196.62</v>
      </c>
      <c r="O199" s="189"/>
      <c r="P199" s="189">
        <v>5.56</v>
      </c>
      <c r="Q199" s="178"/>
      <c r="R199" s="179"/>
      <c r="S199" s="180"/>
      <c r="T199" s="192"/>
      <c r="U199" s="189"/>
      <c r="V199" s="182"/>
    </row>
    <row r="200" spans="2:22">
      <c r="B200" s="72"/>
      <c r="C200" s="188"/>
      <c r="D200" s="189"/>
      <c r="E200" s="189"/>
      <c r="F200" s="175">
        <v>6.22</v>
      </c>
      <c r="G200" s="176"/>
      <c r="H200" s="177"/>
      <c r="I200" s="186">
        <v>5</v>
      </c>
      <c r="J200" s="189">
        <v>31.1</v>
      </c>
      <c r="K200" s="182"/>
      <c r="M200" s="72"/>
      <c r="N200" s="188"/>
      <c r="O200" s="189"/>
      <c r="P200" s="189"/>
      <c r="Q200" s="175">
        <v>5.71</v>
      </c>
      <c r="R200" s="176"/>
      <c r="S200" s="177"/>
      <c r="T200" s="186">
        <v>5</v>
      </c>
      <c r="U200" s="189">
        <v>28.55</v>
      </c>
      <c r="V200" s="182"/>
    </row>
    <row r="201" spans="2:22">
      <c r="B201" s="72"/>
      <c r="C201" s="188">
        <v>194.07</v>
      </c>
      <c r="D201" s="189"/>
      <c r="E201" s="189">
        <v>6.28</v>
      </c>
      <c r="F201" s="178"/>
      <c r="G201" s="179"/>
      <c r="H201" s="180"/>
      <c r="I201" s="192"/>
      <c r="J201" s="189"/>
      <c r="K201" s="182"/>
      <c r="M201" s="72"/>
      <c r="N201" s="188">
        <v>201.62</v>
      </c>
      <c r="O201" s="189"/>
      <c r="P201" s="189">
        <v>5.86</v>
      </c>
      <c r="Q201" s="178"/>
      <c r="R201" s="179"/>
      <c r="S201" s="180"/>
      <c r="T201" s="192"/>
      <c r="U201" s="189"/>
      <c r="V201" s="182"/>
    </row>
    <row r="202" spans="2:22">
      <c r="B202" s="72"/>
      <c r="C202" s="188"/>
      <c r="D202" s="189"/>
      <c r="E202" s="189"/>
      <c r="F202" s="175">
        <v>6.28</v>
      </c>
      <c r="G202" s="176"/>
      <c r="H202" s="177"/>
      <c r="I202" s="186">
        <v>5</v>
      </c>
      <c r="J202" s="189">
        <v>31.4</v>
      </c>
      <c r="K202" s="182"/>
      <c r="M202" s="72"/>
      <c r="N202" s="188"/>
      <c r="O202" s="189"/>
      <c r="P202" s="189"/>
      <c r="Q202" s="175">
        <v>5.85</v>
      </c>
      <c r="R202" s="176"/>
      <c r="S202" s="177"/>
      <c r="T202" s="186">
        <v>5</v>
      </c>
      <c r="U202" s="189">
        <v>29.25</v>
      </c>
      <c r="V202" s="182"/>
    </row>
    <row r="203" spans="2:22">
      <c r="B203" s="72"/>
      <c r="C203" s="188">
        <v>199.07</v>
      </c>
      <c r="D203" s="189"/>
      <c r="E203" s="189">
        <v>6.28</v>
      </c>
      <c r="F203" s="178"/>
      <c r="G203" s="179"/>
      <c r="H203" s="180"/>
      <c r="I203" s="192"/>
      <c r="J203" s="189"/>
      <c r="K203" s="182"/>
      <c r="M203" s="72"/>
      <c r="N203" s="188">
        <v>206.62</v>
      </c>
      <c r="O203" s="189"/>
      <c r="P203" s="189">
        <v>5.83</v>
      </c>
      <c r="Q203" s="178"/>
      <c r="R203" s="179"/>
      <c r="S203" s="180"/>
      <c r="T203" s="192"/>
      <c r="U203" s="189"/>
      <c r="V203" s="182"/>
    </row>
    <row r="204" spans="2:22">
      <c r="B204" s="72"/>
      <c r="C204" s="188"/>
      <c r="D204" s="189"/>
      <c r="E204" s="189"/>
      <c r="F204" s="175">
        <v>6.31</v>
      </c>
      <c r="G204" s="176"/>
      <c r="H204" s="177"/>
      <c r="I204" s="186">
        <v>5</v>
      </c>
      <c r="J204" s="189">
        <v>31.55</v>
      </c>
      <c r="K204" s="182"/>
      <c r="M204" s="72"/>
      <c r="N204" s="188"/>
      <c r="O204" s="189"/>
      <c r="P204" s="189"/>
      <c r="Q204" s="175">
        <v>5.76</v>
      </c>
      <c r="R204" s="176"/>
      <c r="S204" s="177"/>
      <c r="T204" s="186">
        <v>5</v>
      </c>
      <c r="U204" s="189">
        <v>28.8</v>
      </c>
      <c r="V204" s="182"/>
    </row>
    <row r="205" spans="2:22">
      <c r="B205" s="72"/>
      <c r="C205" s="188">
        <v>204.07</v>
      </c>
      <c r="D205" s="189"/>
      <c r="E205" s="189">
        <v>6.33</v>
      </c>
      <c r="F205" s="178"/>
      <c r="G205" s="179"/>
      <c r="H205" s="180"/>
      <c r="I205" s="192"/>
      <c r="J205" s="189"/>
      <c r="K205" s="182"/>
      <c r="M205" s="72"/>
      <c r="N205" s="188">
        <v>211.62</v>
      </c>
      <c r="O205" s="189"/>
      <c r="P205" s="189">
        <v>5.68</v>
      </c>
      <c r="Q205" s="178"/>
      <c r="R205" s="179"/>
      <c r="S205" s="180"/>
      <c r="T205" s="192"/>
      <c r="U205" s="189"/>
      <c r="V205" s="182"/>
    </row>
    <row r="206" spans="2:22">
      <c r="B206" s="72"/>
      <c r="C206" s="188"/>
      <c r="D206" s="189"/>
      <c r="E206" s="189"/>
      <c r="F206" s="175">
        <v>6.28</v>
      </c>
      <c r="G206" s="176"/>
      <c r="H206" s="177"/>
      <c r="I206" s="186">
        <v>5</v>
      </c>
      <c r="J206" s="189">
        <v>31.4</v>
      </c>
      <c r="K206" s="182"/>
      <c r="M206" s="72"/>
      <c r="N206" s="188"/>
      <c r="O206" s="189"/>
      <c r="P206" s="189"/>
      <c r="Q206" s="175">
        <v>5.58</v>
      </c>
      <c r="R206" s="176"/>
      <c r="S206" s="177"/>
      <c r="T206" s="186">
        <v>5</v>
      </c>
      <c r="U206" s="189">
        <v>27.9</v>
      </c>
      <c r="V206" s="182"/>
    </row>
    <row r="207" spans="2:22">
      <c r="B207" s="72"/>
      <c r="C207" s="188">
        <v>209.07</v>
      </c>
      <c r="D207" s="189"/>
      <c r="E207" s="189">
        <v>6.23</v>
      </c>
      <c r="F207" s="178"/>
      <c r="G207" s="179"/>
      <c r="H207" s="180"/>
      <c r="I207" s="192"/>
      <c r="J207" s="189"/>
      <c r="K207" s="182"/>
      <c r="M207" s="72"/>
      <c r="N207" s="188">
        <v>216.62</v>
      </c>
      <c r="O207" s="189"/>
      <c r="P207" s="189">
        <v>5.48</v>
      </c>
      <c r="Q207" s="178"/>
      <c r="R207" s="179"/>
      <c r="S207" s="180"/>
      <c r="T207" s="192"/>
      <c r="U207" s="189"/>
      <c r="V207" s="182"/>
    </row>
    <row r="208" spans="2:22">
      <c r="B208" s="72"/>
      <c r="C208" s="188"/>
      <c r="D208" s="189"/>
      <c r="E208" s="189"/>
      <c r="F208" s="175">
        <v>6.18</v>
      </c>
      <c r="G208" s="176"/>
      <c r="H208" s="177"/>
      <c r="I208" s="186">
        <v>5</v>
      </c>
      <c r="J208" s="189">
        <v>30.9</v>
      </c>
      <c r="K208" s="182"/>
      <c r="M208" s="72"/>
      <c r="N208" s="188"/>
      <c r="O208" s="189"/>
      <c r="P208" s="189"/>
      <c r="Q208" s="175">
        <v>5.41</v>
      </c>
      <c r="R208" s="176"/>
      <c r="S208" s="177"/>
      <c r="T208" s="186">
        <v>5</v>
      </c>
      <c r="U208" s="189">
        <v>27.05</v>
      </c>
      <c r="V208" s="182"/>
    </row>
    <row r="209" spans="2:22">
      <c r="B209" s="72"/>
      <c r="C209" s="188">
        <v>214.07</v>
      </c>
      <c r="D209" s="189"/>
      <c r="E209" s="189">
        <v>6.13</v>
      </c>
      <c r="F209" s="178"/>
      <c r="G209" s="179"/>
      <c r="H209" s="180"/>
      <c r="I209" s="192"/>
      <c r="J209" s="189"/>
      <c r="K209" s="182"/>
      <c r="M209" s="72"/>
      <c r="N209" s="188">
        <v>221.62</v>
      </c>
      <c r="O209" s="189"/>
      <c r="P209" s="189">
        <v>5.33</v>
      </c>
      <c r="Q209" s="178"/>
      <c r="R209" s="179"/>
      <c r="S209" s="180"/>
      <c r="T209" s="192"/>
      <c r="U209" s="189"/>
      <c r="V209" s="182"/>
    </row>
    <row r="210" spans="2:22">
      <c r="B210" s="72"/>
      <c r="C210" s="188"/>
      <c r="D210" s="189"/>
      <c r="E210" s="189"/>
      <c r="F210" s="175">
        <v>5.92</v>
      </c>
      <c r="G210" s="176"/>
      <c r="H210" s="177"/>
      <c r="I210" s="186">
        <v>5</v>
      </c>
      <c r="J210" s="189">
        <v>29.6</v>
      </c>
      <c r="K210" s="195" t="s">
        <v>105</v>
      </c>
      <c r="M210" s="72"/>
      <c r="N210" s="188"/>
      <c r="O210" s="189"/>
      <c r="P210" s="189"/>
      <c r="Q210" s="175">
        <v>5.63</v>
      </c>
      <c r="R210" s="176"/>
      <c r="S210" s="177"/>
      <c r="T210" s="186">
        <v>5</v>
      </c>
      <c r="U210" s="189">
        <v>28.15</v>
      </c>
      <c r="V210" s="193" t="s">
        <v>105</v>
      </c>
    </row>
    <row r="211" spans="2:22">
      <c r="B211" s="72"/>
      <c r="C211" s="188">
        <v>219.07</v>
      </c>
      <c r="D211" s="189"/>
      <c r="E211" s="189">
        <v>5.71</v>
      </c>
      <c r="F211" s="178"/>
      <c r="G211" s="179"/>
      <c r="H211" s="180"/>
      <c r="I211" s="192"/>
      <c r="J211" s="189"/>
      <c r="K211" s="196"/>
      <c r="M211" s="72"/>
      <c r="N211" s="188">
        <v>226.62</v>
      </c>
      <c r="O211" s="189"/>
      <c r="P211" s="189">
        <v>5.93</v>
      </c>
      <c r="Q211" s="178"/>
      <c r="R211" s="179"/>
      <c r="S211" s="180"/>
      <c r="T211" s="192"/>
      <c r="U211" s="189"/>
      <c r="V211" s="194"/>
    </row>
    <row r="212" spans="2:22">
      <c r="B212" s="72"/>
      <c r="C212" s="188"/>
      <c r="D212" s="189"/>
      <c r="E212" s="189"/>
      <c r="F212" s="175">
        <v>5.6</v>
      </c>
      <c r="G212" s="176"/>
      <c r="H212" s="177"/>
      <c r="I212" s="186">
        <v>5</v>
      </c>
      <c r="J212" s="189">
        <v>28</v>
      </c>
      <c r="K212" s="182"/>
      <c r="M212" s="72"/>
      <c r="N212" s="188"/>
      <c r="O212" s="189"/>
      <c r="P212" s="189"/>
      <c r="Q212" s="175">
        <v>5.9</v>
      </c>
      <c r="R212" s="176"/>
      <c r="S212" s="177"/>
      <c r="T212" s="186">
        <v>5</v>
      </c>
      <c r="U212" s="189">
        <v>29.5</v>
      </c>
      <c r="V212" s="182"/>
    </row>
    <row r="213" spans="2:22">
      <c r="B213" s="72"/>
      <c r="C213" s="188">
        <v>224.07</v>
      </c>
      <c r="D213" s="189"/>
      <c r="E213" s="189">
        <v>5.48</v>
      </c>
      <c r="F213" s="178"/>
      <c r="G213" s="179"/>
      <c r="H213" s="180"/>
      <c r="I213" s="192"/>
      <c r="J213" s="189"/>
      <c r="K213" s="182"/>
      <c r="M213" s="72"/>
      <c r="N213" s="188">
        <v>231.62</v>
      </c>
      <c r="O213" s="189"/>
      <c r="P213" s="189">
        <v>5.86</v>
      </c>
      <c r="Q213" s="178"/>
      <c r="R213" s="179"/>
      <c r="S213" s="180"/>
      <c r="T213" s="192"/>
      <c r="U213" s="189"/>
      <c r="V213" s="182"/>
    </row>
    <row r="214" spans="2:22" ht="18.600000000000001" thickBot="1">
      <c r="B214" s="200"/>
      <c r="C214" s="190"/>
      <c r="D214" s="191"/>
      <c r="E214" s="191"/>
      <c r="F214" s="10"/>
      <c r="G214" s="176" t="s">
        <v>104</v>
      </c>
      <c r="H214" s="176" t="s">
        <v>104</v>
      </c>
      <c r="I214" s="176"/>
      <c r="J214" s="176"/>
      <c r="K214" s="182"/>
      <c r="M214" s="200"/>
      <c r="N214" s="190"/>
      <c r="O214" s="191"/>
      <c r="P214" s="191"/>
      <c r="Q214" s="10"/>
      <c r="R214" s="176" t="s">
        <v>104</v>
      </c>
      <c r="S214" s="176" t="s">
        <v>104</v>
      </c>
      <c r="T214" s="176"/>
      <c r="U214" s="176"/>
      <c r="V214" s="182"/>
    </row>
    <row r="215" spans="2:22" ht="18.600000000000001" thickBot="1">
      <c r="B215" s="199">
        <v>5</v>
      </c>
      <c r="C215" s="201">
        <v>224.07</v>
      </c>
      <c r="D215" s="202"/>
      <c r="E215" s="201">
        <v>5.48</v>
      </c>
      <c r="F215" s="7"/>
      <c r="G215" s="181" t="s">
        <v>104</v>
      </c>
      <c r="H215" s="181" t="s">
        <v>104</v>
      </c>
      <c r="I215" s="181" t="s">
        <v>104</v>
      </c>
      <c r="J215" s="181"/>
      <c r="K215" s="183"/>
      <c r="M215" s="199">
        <v>5</v>
      </c>
      <c r="N215" s="203">
        <v>231.62</v>
      </c>
      <c r="O215" s="198"/>
      <c r="P215" s="198">
        <v>5.86</v>
      </c>
      <c r="Q215" s="7"/>
      <c r="R215" s="181" t="s">
        <v>104</v>
      </c>
      <c r="S215" s="181" t="s">
        <v>104</v>
      </c>
      <c r="T215" s="181" t="s">
        <v>104</v>
      </c>
      <c r="U215" s="181"/>
      <c r="V215" s="183"/>
    </row>
    <row r="216" spans="2:22">
      <c r="B216" s="72"/>
      <c r="C216" s="178"/>
      <c r="D216" s="180"/>
      <c r="E216" s="178"/>
      <c r="F216" s="175">
        <v>5.42</v>
      </c>
      <c r="G216" s="176"/>
      <c r="H216" s="177"/>
      <c r="I216" s="186">
        <v>5</v>
      </c>
      <c r="J216" s="189">
        <v>27.1</v>
      </c>
      <c r="K216" s="197"/>
      <c r="M216" s="72"/>
      <c r="N216" s="188"/>
      <c r="O216" s="189"/>
      <c r="P216" s="189"/>
      <c r="Q216" s="175">
        <v>5.3</v>
      </c>
      <c r="R216" s="176"/>
      <c r="S216" s="177"/>
      <c r="T216" s="186">
        <v>5</v>
      </c>
      <c r="U216" s="189">
        <v>26.5</v>
      </c>
      <c r="V216" s="197"/>
    </row>
    <row r="217" spans="2:22">
      <c r="B217" s="72"/>
      <c r="C217" s="175">
        <v>229.07</v>
      </c>
      <c r="D217" s="177"/>
      <c r="E217" s="186">
        <v>5.36</v>
      </c>
      <c r="F217" s="178"/>
      <c r="G217" s="179"/>
      <c r="H217" s="180"/>
      <c r="I217" s="192"/>
      <c r="J217" s="189"/>
      <c r="K217" s="182"/>
      <c r="M217" s="72"/>
      <c r="N217" s="188">
        <v>236.62</v>
      </c>
      <c r="O217" s="189"/>
      <c r="P217" s="189">
        <v>4.74</v>
      </c>
      <c r="Q217" s="178"/>
      <c r="R217" s="179"/>
      <c r="S217" s="180"/>
      <c r="T217" s="192"/>
      <c r="U217" s="189"/>
      <c r="V217" s="182"/>
    </row>
    <row r="218" spans="2:22">
      <c r="B218" s="72"/>
      <c r="C218" s="178"/>
      <c r="D218" s="180"/>
      <c r="E218" s="192"/>
      <c r="F218" s="175">
        <v>5.33</v>
      </c>
      <c r="G218" s="176"/>
      <c r="H218" s="177"/>
      <c r="I218" s="186">
        <v>0.93</v>
      </c>
      <c r="J218" s="189">
        <v>4.96</v>
      </c>
      <c r="K218" s="182"/>
      <c r="M218" s="72"/>
      <c r="N218" s="188"/>
      <c r="O218" s="189"/>
      <c r="P218" s="189"/>
      <c r="Q218" s="175">
        <v>4.99</v>
      </c>
      <c r="R218" s="176"/>
      <c r="S218" s="177"/>
      <c r="T218" s="186">
        <v>3.38</v>
      </c>
      <c r="U218" s="189">
        <v>16.87</v>
      </c>
      <c r="V218" s="182"/>
    </row>
    <row r="219" spans="2:22">
      <c r="B219" s="72"/>
      <c r="C219" s="175">
        <v>230</v>
      </c>
      <c r="D219" s="177"/>
      <c r="E219" s="186">
        <v>5.29</v>
      </c>
      <c r="F219" s="178"/>
      <c r="G219" s="179"/>
      <c r="H219" s="180"/>
      <c r="I219" s="192"/>
      <c r="J219" s="189"/>
      <c r="K219" s="182"/>
      <c r="M219" s="72"/>
      <c r="N219" s="188">
        <v>240</v>
      </c>
      <c r="O219" s="189"/>
      <c r="P219" s="189">
        <v>5.23</v>
      </c>
      <c r="Q219" s="178"/>
      <c r="R219" s="179"/>
      <c r="S219" s="180"/>
      <c r="T219" s="192"/>
      <c r="U219" s="189"/>
      <c r="V219" s="182"/>
    </row>
    <row r="220" spans="2:22">
      <c r="B220" s="72"/>
      <c r="C220" s="178"/>
      <c r="D220" s="180"/>
      <c r="E220" s="192"/>
      <c r="F220" s="175"/>
      <c r="G220" s="176"/>
      <c r="H220" s="177"/>
      <c r="I220" s="186"/>
      <c r="J220" s="189"/>
      <c r="K220" s="182"/>
      <c r="M220" s="72"/>
      <c r="N220" s="188"/>
      <c r="O220" s="189"/>
      <c r="P220" s="189"/>
      <c r="Q220" s="175"/>
      <c r="R220" s="176"/>
      <c r="S220" s="177"/>
      <c r="T220" s="186"/>
      <c r="U220" s="189"/>
      <c r="V220" s="182"/>
    </row>
    <row r="221" spans="2:22">
      <c r="B221" s="72"/>
      <c r="C221" s="175"/>
      <c r="D221" s="177"/>
      <c r="E221" s="186"/>
      <c r="F221" s="178"/>
      <c r="G221" s="179"/>
      <c r="H221" s="180"/>
      <c r="I221" s="192"/>
      <c r="J221" s="189"/>
      <c r="K221" s="182"/>
      <c r="M221" s="72"/>
      <c r="N221" s="188"/>
      <c r="O221" s="189"/>
      <c r="P221" s="189"/>
      <c r="Q221" s="178"/>
      <c r="R221" s="179"/>
      <c r="S221" s="180"/>
      <c r="T221" s="192"/>
      <c r="U221" s="189"/>
      <c r="V221" s="182"/>
    </row>
    <row r="222" spans="2:22">
      <c r="B222" s="72"/>
      <c r="C222" s="178"/>
      <c r="D222" s="180"/>
      <c r="E222" s="192"/>
      <c r="F222" s="175"/>
      <c r="G222" s="176"/>
      <c r="H222" s="177"/>
      <c r="I222" s="186"/>
      <c r="J222" s="189"/>
      <c r="K222" s="182"/>
      <c r="M222" s="72"/>
      <c r="N222" s="188"/>
      <c r="O222" s="189"/>
      <c r="P222" s="189"/>
      <c r="Q222" s="175"/>
      <c r="R222" s="176"/>
      <c r="S222" s="177"/>
      <c r="T222" s="186"/>
      <c r="U222" s="189"/>
      <c r="V222" s="182"/>
    </row>
    <row r="223" spans="2:22">
      <c r="B223" s="72"/>
      <c r="C223" s="175"/>
      <c r="D223" s="177"/>
      <c r="E223" s="186"/>
      <c r="F223" s="178"/>
      <c r="G223" s="179"/>
      <c r="H223" s="180"/>
      <c r="I223" s="192"/>
      <c r="J223" s="189"/>
      <c r="K223" s="182"/>
      <c r="M223" s="72"/>
      <c r="N223" s="188"/>
      <c r="O223" s="189"/>
      <c r="P223" s="189"/>
      <c r="Q223" s="178"/>
      <c r="R223" s="179"/>
      <c r="S223" s="180"/>
      <c r="T223" s="192"/>
      <c r="U223" s="189"/>
      <c r="V223" s="182"/>
    </row>
    <row r="224" spans="2:22">
      <c r="B224" s="72"/>
      <c r="C224" s="178"/>
      <c r="D224" s="180"/>
      <c r="E224" s="192"/>
      <c r="F224" s="175"/>
      <c r="G224" s="176"/>
      <c r="H224" s="177"/>
      <c r="I224" s="186"/>
      <c r="J224" s="189"/>
      <c r="K224" s="182"/>
      <c r="M224" s="72"/>
      <c r="N224" s="188"/>
      <c r="O224" s="189"/>
      <c r="P224" s="189"/>
      <c r="Q224" s="175"/>
      <c r="R224" s="176"/>
      <c r="S224" s="177"/>
      <c r="T224" s="186"/>
      <c r="U224" s="189"/>
      <c r="V224" s="182"/>
    </row>
    <row r="225" spans="2:22">
      <c r="B225" s="72"/>
      <c r="C225" s="175"/>
      <c r="D225" s="177"/>
      <c r="E225" s="186"/>
      <c r="F225" s="178"/>
      <c r="G225" s="179"/>
      <c r="H225" s="180"/>
      <c r="I225" s="192"/>
      <c r="J225" s="189"/>
      <c r="K225" s="182"/>
      <c r="M225" s="72"/>
      <c r="N225" s="188"/>
      <c r="O225" s="189"/>
      <c r="P225" s="189"/>
      <c r="Q225" s="178"/>
      <c r="R225" s="179"/>
      <c r="S225" s="180"/>
      <c r="T225" s="192"/>
      <c r="U225" s="189"/>
      <c r="V225" s="182"/>
    </row>
    <row r="226" spans="2:22">
      <c r="B226" s="72"/>
      <c r="C226" s="178"/>
      <c r="D226" s="180"/>
      <c r="E226" s="192"/>
      <c r="F226" s="175"/>
      <c r="G226" s="176"/>
      <c r="H226" s="177"/>
      <c r="I226" s="186"/>
      <c r="J226" s="189"/>
      <c r="K226" s="182"/>
      <c r="M226" s="72"/>
      <c r="N226" s="188"/>
      <c r="O226" s="189"/>
      <c r="P226" s="189"/>
      <c r="Q226" s="175"/>
      <c r="R226" s="176"/>
      <c r="S226" s="177"/>
      <c r="T226" s="186"/>
      <c r="U226" s="189"/>
      <c r="V226" s="182"/>
    </row>
    <row r="227" spans="2:22">
      <c r="B227" s="72"/>
      <c r="C227" s="175"/>
      <c r="D227" s="177"/>
      <c r="E227" s="186"/>
      <c r="F227" s="178"/>
      <c r="G227" s="179"/>
      <c r="H227" s="180"/>
      <c r="I227" s="192"/>
      <c r="J227" s="189"/>
      <c r="K227" s="182"/>
      <c r="M227" s="72"/>
      <c r="N227" s="188"/>
      <c r="O227" s="189"/>
      <c r="P227" s="189"/>
      <c r="Q227" s="178"/>
      <c r="R227" s="179"/>
      <c r="S227" s="180"/>
      <c r="T227" s="192"/>
      <c r="U227" s="189"/>
      <c r="V227" s="182"/>
    </row>
    <row r="228" spans="2:22">
      <c r="B228" s="72"/>
      <c r="C228" s="178"/>
      <c r="D228" s="180"/>
      <c r="E228" s="192"/>
      <c r="F228" s="175"/>
      <c r="G228" s="176"/>
      <c r="H228" s="177"/>
      <c r="I228" s="186"/>
      <c r="J228" s="189"/>
      <c r="K228" s="195" t="s">
        <v>105</v>
      </c>
      <c r="M228" s="72"/>
      <c r="N228" s="188"/>
      <c r="O228" s="189"/>
      <c r="P228" s="189"/>
      <c r="Q228" s="175"/>
      <c r="R228" s="176"/>
      <c r="S228" s="177"/>
      <c r="T228" s="186"/>
      <c r="U228" s="189"/>
      <c r="V228" s="193" t="s">
        <v>105</v>
      </c>
    </row>
    <row r="229" spans="2:22">
      <c r="B229" s="72"/>
      <c r="C229" s="175"/>
      <c r="D229" s="177"/>
      <c r="E229" s="186"/>
      <c r="F229" s="178"/>
      <c r="G229" s="179"/>
      <c r="H229" s="180"/>
      <c r="I229" s="192"/>
      <c r="J229" s="189"/>
      <c r="K229" s="196"/>
      <c r="M229" s="72"/>
      <c r="N229" s="188"/>
      <c r="O229" s="189"/>
      <c r="P229" s="189"/>
      <c r="Q229" s="178"/>
      <c r="R229" s="179"/>
      <c r="S229" s="180"/>
      <c r="T229" s="192"/>
      <c r="U229" s="189"/>
      <c r="V229" s="194"/>
    </row>
    <row r="230" spans="2:22">
      <c r="B230" s="72"/>
      <c r="C230" s="178"/>
      <c r="D230" s="180"/>
      <c r="E230" s="192"/>
      <c r="F230" s="175"/>
      <c r="G230" s="176"/>
      <c r="H230" s="177"/>
      <c r="I230" s="186"/>
      <c r="J230" s="189"/>
      <c r="K230" s="182"/>
      <c r="M230" s="72"/>
      <c r="N230" s="188"/>
      <c r="O230" s="189"/>
      <c r="P230" s="189"/>
      <c r="Q230" s="175"/>
      <c r="R230" s="176"/>
      <c r="S230" s="177"/>
      <c r="T230" s="186"/>
      <c r="U230" s="189"/>
      <c r="V230" s="182"/>
    </row>
    <row r="231" spans="2:22">
      <c r="B231" s="72"/>
      <c r="C231" s="175"/>
      <c r="D231" s="177"/>
      <c r="E231" s="186"/>
      <c r="F231" s="178"/>
      <c r="G231" s="179"/>
      <c r="H231" s="180"/>
      <c r="I231" s="192"/>
      <c r="J231" s="189"/>
      <c r="K231" s="182"/>
      <c r="M231" s="72"/>
      <c r="N231" s="188"/>
      <c r="O231" s="189"/>
      <c r="P231" s="189"/>
      <c r="Q231" s="178"/>
      <c r="R231" s="179"/>
      <c r="S231" s="180"/>
      <c r="T231" s="192"/>
      <c r="U231" s="189"/>
      <c r="V231" s="182"/>
    </row>
    <row r="232" spans="2:22" ht="18.600000000000001" thickBot="1">
      <c r="B232" s="200"/>
      <c r="C232" s="184"/>
      <c r="D232" s="185"/>
      <c r="E232" s="187"/>
      <c r="F232" s="10"/>
      <c r="G232" s="176" t="s">
        <v>104</v>
      </c>
      <c r="H232" s="176" t="s">
        <v>104</v>
      </c>
      <c r="I232" s="176"/>
      <c r="J232" s="176">
        <v>45</v>
      </c>
      <c r="K232" s="182">
        <v>271.12</v>
      </c>
      <c r="M232" s="200"/>
      <c r="N232" s="190"/>
      <c r="O232" s="191"/>
      <c r="P232" s="191"/>
      <c r="Q232" s="10"/>
      <c r="R232" s="176" t="s">
        <v>104</v>
      </c>
      <c r="S232" s="176" t="s">
        <v>104</v>
      </c>
      <c r="T232" s="176"/>
      <c r="U232" s="176">
        <v>45</v>
      </c>
      <c r="V232" s="182">
        <v>251.67</v>
      </c>
    </row>
    <row r="233" spans="2:22" ht="18.600000000000001" thickBot="1">
      <c r="B233" s="4"/>
      <c r="C233" s="10"/>
      <c r="D233" s="10"/>
      <c r="E233" s="10"/>
      <c r="F233" s="7"/>
      <c r="G233" s="181" t="s">
        <v>104</v>
      </c>
      <c r="H233" s="181" t="s">
        <v>104</v>
      </c>
      <c r="I233" s="181" t="s">
        <v>104</v>
      </c>
      <c r="J233" s="181"/>
      <c r="K233" s="183"/>
      <c r="M233" s="4"/>
      <c r="N233" s="10"/>
      <c r="O233" s="10"/>
      <c r="P233" s="10"/>
      <c r="Q233" s="7"/>
      <c r="R233" s="181" t="s">
        <v>104</v>
      </c>
      <c r="S233" s="181" t="s">
        <v>104</v>
      </c>
      <c r="T233" s="181" t="s">
        <v>104</v>
      </c>
      <c r="U233" s="181"/>
      <c r="V233" s="183"/>
    </row>
    <row r="234" spans="2:22">
      <c r="B234" s="199">
        <v>6</v>
      </c>
      <c r="C234" s="201">
        <v>230</v>
      </c>
      <c r="D234" s="202"/>
      <c r="E234" s="201">
        <v>5.29</v>
      </c>
      <c r="F234" s="198"/>
      <c r="G234" s="198"/>
      <c r="H234" s="198"/>
      <c r="I234" s="5"/>
      <c r="J234" s="5"/>
      <c r="K234" s="207"/>
      <c r="M234" s="199">
        <v>6</v>
      </c>
      <c r="N234" s="203">
        <v>240</v>
      </c>
      <c r="O234" s="198"/>
      <c r="P234" s="198">
        <v>5.23</v>
      </c>
      <c r="Q234" s="198"/>
      <c r="R234" s="198"/>
      <c r="S234" s="198"/>
      <c r="T234" s="5"/>
      <c r="U234" s="5"/>
      <c r="V234" s="207"/>
    </row>
    <row r="235" spans="2:22">
      <c r="B235" s="72"/>
      <c r="C235" s="178"/>
      <c r="D235" s="180"/>
      <c r="E235" s="178"/>
      <c r="F235" s="175">
        <v>5.13</v>
      </c>
      <c r="G235" s="176"/>
      <c r="H235" s="177"/>
      <c r="I235" s="186">
        <v>4.07</v>
      </c>
      <c r="J235" s="189">
        <v>20.88</v>
      </c>
      <c r="K235" s="208"/>
      <c r="M235" s="72"/>
      <c r="N235" s="188"/>
      <c r="O235" s="189"/>
      <c r="P235" s="189"/>
      <c r="Q235" s="175">
        <v>5.35</v>
      </c>
      <c r="R235" s="176"/>
      <c r="S235" s="177"/>
      <c r="T235" s="186">
        <v>1.62</v>
      </c>
      <c r="U235" s="189">
        <v>8.67</v>
      </c>
      <c r="V235" s="208"/>
    </row>
    <row r="236" spans="2:22">
      <c r="B236" s="72"/>
      <c r="C236" s="175">
        <v>234.07</v>
      </c>
      <c r="D236" s="177"/>
      <c r="E236" s="186">
        <v>4.97</v>
      </c>
      <c r="F236" s="178"/>
      <c r="G236" s="179"/>
      <c r="H236" s="180"/>
      <c r="I236" s="192"/>
      <c r="J236" s="189"/>
      <c r="K236" s="208"/>
      <c r="M236" s="72"/>
      <c r="N236" s="188">
        <v>241.62</v>
      </c>
      <c r="O236" s="189"/>
      <c r="P236" s="189">
        <v>5.46</v>
      </c>
      <c r="Q236" s="178"/>
      <c r="R236" s="179"/>
      <c r="S236" s="180"/>
      <c r="T236" s="192"/>
      <c r="U236" s="189"/>
      <c r="V236" s="208"/>
    </row>
    <row r="237" spans="2:22">
      <c r="B237" s="72"/>
      <c r="C237" s="178"/>
      <c r="D237" s="180"/>
      <c r="E237" s="192"/>
      <c r="F237" s="175">
        <v>4.99</v>
      </c>
      <c r="G237" s="176"/>
      <c r="H237" s="177"/>
      <c r="I237" s="186">
        <v>5.01</v>
      </c>
      <c r="J237" s="189">
        <v>25</v>
      </c>
      <c r="K237" s="208"/>
      <c r="M237" s="72"/>
      <c r="N237" s="188"/>
      <c r="O237" s="189"/>
      <c r="P237" s="189"/>
      <c r="Q237" s="175">
        <v>5.71</v>
      </c>
      <c r="R237" s="176"/>
      <c r="S237" s="177"/>
      <c r="T237" s="186">
        <v>5</v>
      </c>
      <c r="U237" s="189">
        <v>28.55</v>
      </c>
      <c r="V237" s="208"/>
    </row>
    <row r="238" spans="2:22">
      <c r="B238" s="72"/>
      <c r="C238" s="175">
        <v>239.08</v>
      </c>
      <c r="D238" s="177"/>
      <c r="E238" s="186">
        <v>5.01</v>
      </c>
      <c r="F238" s="178"/>
      <c r="G238" s="179"/>
      <c r="H238" s="180"/>
      <c r="I238" s="192"/>
      <c r="J238" s="189"/>
      <c r="K238" s="208"/>
      <c r="M238" s="72"/>
      <c r="N238" s="188">
        <v>246.62</v>
      </c>
      <c r="O238" s="189"/>
      <c r="P238" s="189">
        <v>5.96</v>
      </c>
      <c r="Q238" s="178"/>
      <c r="R238" s="179"/>
      <c r="S238" s="180"/>
      <c r="T238" s="192"/>
      <c r="U238" s="189"/>
      <c r="V238" s="208"/>
    </row>
    <row r="239" spans="2:22">
      <c r="B239" s="72"/>
      <c r="C239" s="178"/>
      <c r="D239" s="180"/>
      <c r="E239" s="192"/>
      <c r="F239" s="175">
        <v>5.27</v>
      </c>
      <c r="G239" s="176"/>
      <c r="H239" s="177"/>
      <c r="I239" s="186">
        <v>5</v>
      </c>
      <c r="J239" s="189">
        <v>26.35</v>
      </c>
      <c r="K239" s="208"/>
      <c r="M239" s="72"/>
      <c r="N239" s="188"/>
      <c r="O239" s="189"/>
      <c r="P239" s="189"/>
      <c r="Q239" s="175">
        <v>5.71</v>
      </c>
      <c r="R239" s="176"/>
      <c r="S239" s="177"/>
      <c r="T239" s="186">
        <v>5</v>
      </c>
      <c r="U239" s="189">
        <v>28.55</v>
      </c>
      <c r="V239" s="208"/>
    </row>
    <row r="240" spans="2:22">
      <c r="B240" s="72"/>
      <c r="C240" s="175">
        <v>244.08</v>
      </c>
      <c r="D240" s="177"/>
      <c r="E240" s="186">
        <v>5.52</v>
      </c>
      <c r="F240" s="178"/>
      <c r="G240" s="179"/>
      <c r="H240" s="180"/>
      <c r="I240" s="192"/>
      <c r="J240" s="189"/>
      <c r="K240" s="208"/>
      <c r="M240" s="72"/>
      <c r="N240" s="188">
        <v>251.62</v>
      </c>
      <c r="O240" s="189"/>
      <c r="P240" s="189">
        <v>5.46</v>
      </c>
      <c r="Q240" s="178"/>
      <c r="R240" s="179"/>
      <c r="S240" s="180"/>
      <c r="T240" s="192"/>
      <c r="U240" s="189"/>
      <c r="V240" s="208"/>
    </row>
    <row r="241" spans="2:22">
      <c r="B241" s="72"/>
      <c r="C241" s="178"/>
      <c r="D241" s="180"/>
      <c r="E241" s="192"/>
      <c r="F241" s="175">
        <v>5.53</v>
      </c>
      <c r="G241" s="176"/>
      <c r="H241" s="177"/>
      <c r="I241" s="186">
        <v>5</v>
      </c>
      <c r="J241" s="189">
        <v>27.65</v>
      </c>
      <c r="K241" s="208"/>
      <c r="M241" s="72"/>
      <c r="N241" s="188"/>
      <c r="O241" s="189"/>
      <c r="P241" s="189"/>
      <c r="Q241" s="175">
        <v>5.47</v>
      </c>
      <c r="R241" s="176"/>
      <c r="S241" s="177"/>
      <c r="T241" s="186">
        <v>5</v>
      </c>
      <c r="U241" s="189">
        <v>27.35</v>
      </c>
      <c r="V241" s="208"/>
    </row>
    <row r="242" spans="2:22">
      <c r="B242" s="72"/>
      <c r="C242" s="175">
        <v>249.08</v>
      </c>
      <c r="D242" s="177"/>
      <c r="E242" s="186">
        <v>5.53</v>
      </c>
      <c r="F242" s="178"/>
      <c r="G242" s="179"/>
      <c r="H242" s="180"/>
      <c r="I242" s="192"/>
      <c r="J242" s="189"/>
      <c r="K242" s="208"/>
      <c r="M242" s="72"/>
      <c r="N242" s="188">
        <v>256.62</v>
      </c>
      <c r="O242" s="189"/>
      <c r="P242" s="189">
        <v>5.48</v>
      </c>
      <c r="Q242" s="178"/>
      <c r="R242" s="179"/>
      <c r="S242" s="180"/>
      <c r="T242" s="192"/>
      <c r="U242" s="189"/>
      <c r="V242" s="208"/>
    </row>
    <row r="243" spans="2:22">
      <c r="B243" s="72"/>
      <c r="C243" s="178"/>
      <c r="D243" s="180"/>
      <c r="E243" s="192"/>
      <c r="F243" s="175">
        <v>5.8</v>
      </c>
      <c r="G243" s="176"/>
      <c r="H243" s="177"/>
      <c r="I243" s="186">
        <v>5</v>
      </c>
      <c r="J243" s="189">
        <v>29</v>
      </c>
      <c r="K243" s="208"/>
      <c r="M243" s="72"/>
      <c r="N243" s="188"/>
      <c r="O243" s="189"/>
      <c r="P243" s="189"/>
      <c r="Q243" s="175">
        <v>5.29</v>
      </c>
      <c r="R243" s="176"/>
      <c r="S243" s="177"/>
      <c r="T243" s="186">
        <v>5</v>
      </c>
      <c r="U243" s="189">
        <v>26.45</v>
      </c>
      <c r="V243" s="208"/>
    </row>
    <row r="244" spans="2:22">
      <c r="B244" s="72"/>
      <c r="C244" s="175">
        <v>254.08</v>
      </c>
      <c r="D244" s="177"/>
      <c r="E244" s="186">
        <v>6.07</v>
      </c>
      <c r="F244" s="178"/>
      <c r="G244" s="179"/>
      <c r="H244" s="180"/>
      <c r="I244" s="192"/>
      <c r="J244" s="189"/>
      <c r="K244" s="208"/>
      <c r="M244" s="72"/>
      <c r="N244" s="188">
        <v>261.62</v>
      </c>
      <c r="O244" s="189"/>
      <c r="P244" s="189">
        <v>5.09</v>
      </c>
      <c r="Q244" s="178"/>
      <c r="R244" s="179"/>
      <c r="S244" s="180"/>
      <c r="T244" s="192"/>
      <c r="U244" s="189"/>
      <c r="V244" s="208"/>
    </row>
    <row r="245" spans="2:22">
      <c r="B245" s="72"/>
      <c r="C245" s="178"/>
      <c r="D245" s="180"/>
      <c r="E245" s="192"/>
      <c r="F245" s="175">
        <v>6.2</v>
      </c>
      <c r="G245" s="176"/>
      <c r="H245" s="177"/>
      <c r="I245" s="186">
        <v>5</v>
      </c>
      <c r="J245" s="189">
        <v>31</v>
      </c>
      <c r="K245" s="208"/>
      <c r="M245" s="72"/>
      <c r="N245" s="188"/>
      <c r="O245" s="189"/>
      <c r="P245" s="189"/>
      <c r="Q245" s="175">
        <v>5.1100000000000003</v>
      </c>
      <c r="R245" s="176"/>
      <c r="S245" s="177"/>
      <c r="T245" s="186">
        <v>5</v>
      </c>
      <c r="U245" s="189">
        <v>25.55</v>
      </c>
      <c r="V245" s="208"/>
    </row>
    <row r="246" spans="2:22">
      <c r="B246" s="72"/>
      <c r="C246" s="175">
        <v>259.08</v>
      </c>
      <c r="D246" s="177"/>
      <c r="E246" s="186">
        <v>6.33</v>
      </c>
      <c r="F246" s="178"/>
      <c r="G246" s="179"/>
      <c r="H246" s="180"/>
      <c r="I246" s="192"/>
      <c r="J246" s="189"/>
      <c r="K246" s="206"/>
      <c r="M246" s="72"/>
      <c r="N246" s="188">
        <v>266.62</v>
      </c>
      <c r="O246" s="189"/>
      <c r="P246" s="189">
        <v>5.13</v>
      </c>
      <c r="Q246" s="178"/>
      <c r="R246" s="179"/>
      <c r="S246" s="180"/>
      <c r="T246" s="192"/>
      <c r="U246" s="189"/>
      <c r="V246" s="206"/>
    </row>
    <row r="247" spans="2:22">
      <c r="B247" s="72"/>
      <c r="C247" s="178"/>
      <c r="D247" s="180"/>
      <c r="E247" s="192"/>
      <c r="F247" s="175">
        <v>5.46</v>
      </c>
      <c r="G247" s="176"/>
      <c r="H247" s="177"/>
      <c r="I247" s="186">
        <v>2.2999999999999998</v>
      </c>
      <c r="J247" s="189">
        <v>12.56</v>
      </c>
      <c r="K247" s="195" t="s">
        <v>105</v>
      </c>
      <c r="M247" s="72"/>
      <c r="N247" s="188"/>
      <c r="O247" s="189"/>
      <c r="P247" s="189"/>
      <c r="Q247" s="175">
        <v>4.83</v>
      </c>
      <c r="R247" s="176"/>
      <c r="S247" s="177"/>
      <c r="T247" s="186">
        <v>5</v>
      </c>
      <c r="U247" s="189">
        <v>24.15</v>
      </c>
      <c r="V247" s="193" t="s">
        <v>105</v>
      </c>
    </row>
    <row r="248" spans="2:22">
      <c r="B248" s="72"/>
      <c r="C248" s="175">
        <v>261.38</v>
      </c>
      <c r="D248" s="177"/>
      <c r="E248" s="186">
        <v>4.58</v>
      </c>
      <c r="F248" s="178"/>
      <c r="G248" s="179"/>
      <c r="H248" s="180"/>
      <c r="I248" s="192"/>
      <c r="J248" s="189"/>
      <c r="K248" s="196"/>
      <c r="M248" s="72"/>
      <c r="N248" s="188">
        <v>271.62</v>
      </c>
      <c r="O248" s="189"/>
      <c r="P248" s="189">
        <v>4.53</v>
      </c>
      <c r="Q248" s="178"/>
      <c r="R248" s="179"/>
      <c r="S248" s="180"/>
      <c r="T248" s="192"/>
      <c r="U248" s="189"/>
      <c r="V248" s="194"/>
    </row>
    <row r="249" spans="2:22">
      <c r="B249" s="72"/>
      <c r="C249" s="178"/>
      <c r="D249" s="180"/>
      <c r="E249" s="192"/>
      <c r="F249" s="175">
        <v>2.84</v>
      </c>
      <c r="G249" s="176"/>
      <c r="H249" s="177"/>
      <c r="I249" s="186">
        <v>0</v>
      </c>
      <c r="J249" s="189">
        <v>0</v>
      </c>
      <c r="K249" s="204"/>
      <c r="M249" s="72"/>
      <c r="N249" s="188"/>
      <c r="O249" s="189"/>
      <c r="P249" s="189"/>
      <c r="Q249" s="175">
        <v>4.63</v>
      </c>
      <c r="R249" s="176"/>
      <c r="S249" s="177"/>
      <c r="T249" s="186">
        <v>5</v>
      </c>
      <c r="U249" s="189">
        <v>23.15</v>
      </c>
      <c r="V249" s="204"/>
    </row>
    <row r="250" spans="2:22">
      <c r="B250" s="72"/>
      <c r="C250" s="175">
        <v>261.38</v>
      </c>
      <c r="D250" s="177"/>
      <c r="E250" s="186">
        <v>1.0900000000000001</v>
      </c>
      <c r="F250" s="178"/>
      <c r="G250" s="179"/>
      <c r="H250" s="180"/>
      <c r="I250" s="192"/>
      <c r="J250" s="189"/>
      <c r="K250" s="206"/>
      <c r="M250" s="72"/>
      <c r="N250" s="188">
        <v>276.62</v>
      </c>
      <c r="O250" s="189"/>
      <c r="P250" s="189">
        <v>4.7300000000000004</v>
      </c>
      <c r="Q250" s="178"/>
      <c r="R250" s="179"/>
      <c r="S250" s="180"/>
      <c r="T250" s="192"/>
      <c r="U250" s="189"/>
      <c r="V250" s="206"/>
    </row>
    <row r="251" spans="2:22" ht="18.600000000000001" thickBot="1">
      <c r="B251" s="200"/>
      <c r="C251" s="184"/>
      <c r="D251" s="185"/>
      <c r="E251" s="187"/>
      <c r="F251" s="10"/>
      <c r="G251" s="176" t="s">
        <v>104</v>
      </c>
      <c r="H251" s="176" t="s">
        <v>104</v>
      </c>
      <c r="I251" s="176"/>
      <c r="J251" s="176"/>
      <c r="K251" s="204"/>
      <c r="M251" s="200"/>
      <c r="N251" s="190"/>
      <c r="O251" s="191"/>
      <c r="P251" s="191"/>
      <c r="Q251" s="10"/>
      <c r="R251" s="176" t="s">
        <v>104</v>
      </c>
      <c r="S251" s="176" t="s">
        <v>104</v>
      </c>
      <c r="T251" s="176"/>
      <c r="U251" s="176"/>
      <c r="V251" s="204"/>
    </row>
    <row r="252" spans="2:22" ht="18.600000000000001" thickBot="1">
      <c r="B252" s="199">
        <v>6</v>
      </c>
      <c r="C252" s="203">
        <v>261.38</v>
      </c>
      <c r="D252" s="198"/>
      <c r="E252" s="198">
        <v>1.0900000000000001</v>
      </c>
      <c r="F252" s="7"/>
      <c r="G252" s="181" t="s">
        <v>104</v>
      </c>
      <c r="H252" s="181" t="s">
        <v>104</v>
      </c>
      <c r="I252" s="181" t="s">
        <v>104</v>
      </c>
      <c r="J252" s="181"/>
      <c r="K252" s="205"/>
      <c r="M252" s="199">
        <v>6</v>
      </c>
      <c r="N252" s="203">
        <v>276.62</v>
      </c>
      <c r="O252" s="198"/>
      <c r="P252" s="198">
        <v>4.7300000000000004</v>
      </c>
      <c r="Q252" s="7"/>
      <c r="R252" s="181" t="s">
        <v>104</v>
      </c>
      <c r="S252" s="181" t="s">
        <v>104</v>
      </c>
      <c r="T252" s="181" t="s">
        <v>104</v>
      </c>
      <c r="U252" s="181"/>
      <c r="V252" s="205"/>
    </row>
    <row r="253" spans="2:22">
      <c r="B253" s="72"/>
      <c r="C253" s="188"/>
      <c r="D253" s="189"/>
      <c r="E253" s="189"/>
      <c r="F253" s="175">
        <v>0.79</v>
      </c>
      <c r="G253" s="176"/>
      <c r="H253" s="177"/>
      <c r="I253" s="186">
        <v>0</v>
      </c>
      <c r="J253" s="189">
        <v>0</v>
      </c>
      <c r="K253" s="197"/>
      <c r="M253" s="72"/>
      <c r="N253" s="188"/>
      <c r="O253" s="189"/>
      <c r="P253" s="189"/>
      <c r="Q253" s="175">
        <v>4.24</v>
      </c>
      <c r="R253" s="176"/>
      <c r="S253" s="177"/>
      <c r="T253" s="186">
        <v>5</v>
      </c>
      <c r="U253" s="189">
        <v>21.2</v>
      </c>
      <c r="V253" s="197"/>
    </row>
    <row r="254" spans="2:22">
      <c r="B254" s="72"/>
      <c r="C254" s="188">
        <v>261.38</v>
      </c>
      <c r="D254" s="189"/>
      <c r="E254" s="189">
        <v>0.48</v>
      </c>
      <c r="F254" s="178"/>
      <c r="G254" s="179"/>
      <c r="H254" s="180"/>
      <c r="I254" s="192"/>
      <c r="J254" s="189"/>
      <c r="K254" s="182"/>
      <c r="M254" s="72"/>
      <c r="N254" s="188">
        <v>281.62</v>
      </c>
      <c r="O254" s="189"/>
      <c r="P254" s="189">
        <v>3.75</v>
      </c>
      <c r="Q254" s="178"/>
      <c r="R254" s="179"/>
      <c r="S254" s="180"/>
      <c r="T254" s="192"/>
      <c r="U254" s="189"/>
      <c r="V254" s="182"/>
    </row>
    <row r="255" spans="2:22">
      <c r="B255" s="72"/>
      <c r="C255" s="188"/>
      <c r="D255" s="189"/>
      <c r="E255" s="189"/>
      <c r="F255" s="175">
        <v>0.24</v>
      </c>
      <c r="G255" s="176"/>
      <c r="H255" s="177"/>
      <c r="I255" s="186">
        <v>0</v>
      </c>
      <c r="J255" s="189">
        <v>0</v>
      </c>
      <c r="K255" s="182"/>
      <c r="M255" s="72"/>
      <c r="N255" s="188"/>
      <c r="O255" s="189"/>
      <c r="P255" s="189"/>
      <c r="Q255" s="175">
        <v>3.03</v>
      </c>
      <c r="R255" s="176"/>
      <c r="S255" s="177"/>
      <c r="T255" s="186">
        <v>1.45</v>
      </c>
      <c r="U255" s="189">
        <v>4.3899999999999997</v>
      </c>
      <c r="V255" s="182"/>
    </row>
    <row r="256" spans="2:22">
      <c r="B256" s="72"/>
      <c r="C256" s="188">
        <v>261.38</v>
      </c>
      <c r="D256" s="189"/>
      <c r="E256" s="189">
        <v>0</v>
      </c>
      <c r="F256" s="178"/>
      <c r="G256" s="179"/>
      <c r="H256" s="180"/>
      <c r="I256" s="192"/>
      <c r="J256" s="189"/>
      <c r="K256" s="182"/>
      <c r="M256" s="72"/>
      <c r="N256" s="188">
        <v>283.07</v>
      </c>
      <c r="O256" s="189"/>
      <c r="P256" s="189">
        <v>2.31</v>
      </c>
      <c r="Q256" s="178"/>
      <c r="R256" s="179"/>
      <c r="S256" s="180"/>
      <c r="T256" s="192"/>
      <c r="U256" s="189"/>
      <c r="V256" s="182"/>
    </row>
    <row r="257" spans="2:22">
      <c r="B257" s="72"/>
      <c r="C257" s="188"/>
      <c r="D257" s="189"/>
      <c r="E257" s="189"/>
      <c r="F257" s="175"/>
      <c r="G257" s="176"/>
      <c r="H257" s="177"/>
      <c r="I257" s="186"/>
      <c r="J257" s="189"/>
      <c r="K257" s="182"/>
      <c r="M257" s="72"/>
      <c r="N257" s="188"/>
      <c r="O257" s="189"/>
      <c r="P257" s="189"/>
      <c r="Q257" s="175">
        <v>1.73</v>
      </c>
      <c r="R257" s="176"/>
      <c r="S257" s="177"/>
      <c r="T257" s="186">
        <v>0</v>
      </c>
      <c r="U257" s="189">
        <v>0</v>
      </c>
      <c r="V257" s="182"/>
    </row>
    <row r="258" spans="2:22">
      <c r="B258" s="72"/>
      <c r="C258" s="188"/>
      <c r="D258" s="189"/>
      <c r="E258" s="189"/>
      <c r="F258" s="178"/>
      <c r="G258" s="179"/>
      <c r="H258" s="180"/>
      <c r="I258" s="192"/>
      <c r="J258" s="189"/>
      <c r="K258" s="182"/>
      <c r="M258" s="72"/>
      <c r="N258" s="188">
        <v>283.07</v>
      </c>
      <c r="O258" s="189"/>
      <c r="P258" s="189">
        <v>1.1499999999999999</v>
      </c>
      <c r="Q258" s="178"/>
      <c r="R258" s="179"/>
      <c r="S258" s="180"/>
      <c r="T258" s="192"/>
      <c r="U258" s="189"/>
      <c r="V258" s="182"/>
    </row>
    <row r="259" spans="2:22">
      <c r="B259" s="72"/>
      <c r="C259" s="188"/>
      <c r="D259" s="189"/>
      <c r="E259" s="189"/>
      <c r="F259" s="175"/>
      <c r="G259" s="176"/>
      <c r="H259" s="177"/>
      <c r="I259" s="186"/>
      <c r="J259" s="189"/>
      <c r="K259" s="182"/>
      <c r="M259" s="72"/>
      <c r="N259" s="188"/>
      <c r="O259" s="189"/>
      <c r="P259" s="189"/>
      <c r="Q259" s="175">
        <v>0.62</v>
      </c>
      <c r="R259" s="176"/>
      <c r="S259" s="177"/>
      <c r="T259" s="186">
        <v>0</v>
      </c>
      <c r="U259" s="189">
        <v>0</v>
      </c>
      <c r="V259" s="182"/>
    </row>
    <row r="260" spans="2:22">
      <c r="B260" s="72"/>
      <c r="C260" s="188"/>
      <c r="D260" s="189"/>
      <c r="E260" s="189"/>
      <c r="F260" s="178"/>
      <c r="G260" s="179"/>
      <c r="H260" s="180"/>
      <c r="I260" s="192"/>
      <c r="J260" s="189"/>
      <c r="K260" s="182"/>
      <c r="M260" s="72"/>
      <c r="N260" s="188">
        <v>283.07</v>
      </c>
      <c r="O260" s="189"/>
      <c r="P260" s="189">
        <v>0.08</v>
      </c>
      <c r="Q260" s="178"/>
      <c r="R260" s="179"/>
      <c r="S260" s="180"/>
      <c r="T260" s="192"/>
      <c r="U260" s="189"/>
      <c r="V260" s="182"/>
    </row>
    <row r="261" spans="2:22">
      <c r="B261" s="72"/>
      <c r="C261" s="188"/>
      <c r="D261" s="189"/>
      <c r="E261" s="189"/>
      <c r="F261" s="175"/>
      <c r="G261" s="176"/>
      <c r="H261" s="177"/>
      <c r="I261" s="186"/>
      <c r="J261" s="189"/>
      <c r="K261" s="182"/>
      <c r="M261" s="72"/>
      <c r="N261" s="188"/>
      <c r="O261" s="189"/>
      <c r="P261" s="189"/>
      <c r="Q261" s="175">
        <v>0.04</v>
      </c>
      <c r="R261" s="176"/>
      <c r="S261" s="177"/>
      <c r="T261" s="186">
        <v>0</v>
      </c>
      <c r="U261" s="189">
        <v>0</v>
      </c>
      <c r="V261" s="182"/>
    </row>
    <row r="262" spans="2:22">
      <c r="B262" s="72"/>
      <c r="C262" s="188"/>
      <c r="D262" s="189"/>
      <c r="E262" s="189"/>
      <c r="F262" s="178"/>
      <c r="G262" s="179"/>
      <c r="H262" s="180"/>
      <c r="I262" s="192"/>
      <c r="J262" s="189"/>
      <c r="K262" s="182"/>
      <c r="M262" s="72"/>
      <c r="N262" s="188">
        <v>283.07</v>
      </c>
      <c r="O262" s="189"/>
      <c r="P262" s="189">
        <v>0</v>
      </c>
      <c r="Q262" s="178"/>
      <c r="R262" s="179"/>
      <c r="S262" s="180"/>
      <c r="T262" s="192"/>
      <c r="U262" s="189"/>
      <c r="V262" s="182"/>
    </row>
    <row r="263" spans="2:22">
      <c r="B263" s="72"/>
      <c r="C263" s="188"/>
      <c r="D263" s="189"/>
      <c r="E263" s="189"/>
      <c r="F263" s="175"/>
      <c r="G263" s="176"/>
      <c r="H263" s="177"/>
      <c r="I263" s="186"/>
      <c r="J263" s="189"/>
      <c r="K263" s="182"/>
      <c r="M263" s="72"/>
      <c r="N263" s="188"/>
      <c r="O263" s="189"/>
      <c r="P263" s="189"/>
      <c r="Q263" s="175"/>
      <c r="R263" s="176"/>
      <c r="S263" s="177"/>
      <c r="T263" s="186"/>
      <c r="U263" s="189"/>
      <c r="V263" s="182"/>
    </row>
    <row r="264" spans="2:22">
      <c r="B264" s="72"/>
      <c r="C264" s="188"/>
      <c r="D264" s="189"/>
      <c r="E264" s="189"/>
      <c r="F264" s="178"/>
      <c r="G264" s="179"/>
      <c r="H264" s="180"/>
      <c r="I264" s="192"/>
      <c r="J264" s="189"/>
      <c r="K264" s="182"/>
      <c r="M264" s="72"/>
      <c r="N264" s="188"/>
      <c r="O264" s="189"/>
      <c r="P264" s="189"/>
      <c r="Q264" s="178"/>
      <c r="R264" s="179"/>
      <c r="S264" s="180"/>
      <c r="T264" s="192"/>
      <c r="U264" s="189"/>
      <c r="V264" s="182"/>
    </row>
    <row r="265" spans="2:22">
      <c r="B265" s="72"/>
      <c r="C265" s="188"/>
      <c r="D265" s="189"/>
      <c r="E265" s="189"/>
      <c r="F265" s="175"/>
      <c r="G265" s="176"/>
      <c r="H265" s="177"/>
      <c r="I265" s="186"/>
      <c r="J265" s="189"/>
      <c r="K265" s="195" t="s">
        <v>105</v>
      </c>
      <c r="M265" s="72"/>
      <c r="N265" s="188"/>
      <c r="O265" s="189"/>
      <c r="P265" s="189"/>
      <c r="Q265" s="175"/>
      <c r="R265" s="176"/>
      <c r="S265" s="177"/>
      <c r="T265" s="186"/>
      <c r="U265" s="189"/>
      <c r="V265" s="193" t="s">
        <v>105</v>
      </c>
    </row>
    <row r="266" spans="2:22">
      <c r="B266" s="72"/>
      <c r="C266" s="188"/>
      <c r="D266" s="189"/>
      <c r="E266" s="189"/>
      <c r="F266" s="178"/>
      <c r="G266" s="179"/>
      <c r="H266" s="180"/>
      <c r="I266" s="192"/>
      <c r="J266" s="189"/>
      <c r="K266" s="196"/>
      <c r="M266" s="72"/>
      <c r="N266" s="188"/>
      <c r="O266" s="189"/>
      <c r="P266" s="189"/>
      <c r="Q266" s="178"/>
      <c r="R266" s="179"/>
      <c r="S266" s="180"/>
      <c r="T266" s="192"/>
      <c r="U266" s="189"/>
      <c r="V266" s="194"/>
    </row>
    <row r="267" spans="2:22">
      <c r="B267" s="72"/>
      <c r="C267" s="188"/>
      <c r="D267" s="189"/>
      <c r="E267" s="189"/>
      <c r="F267" s="175"/>
      <c r="G267" s="176"/>
      <c r="H267" s="177"/>
      <c r="I267" s="186"/>
      <c r="J267" s="189"/>
      <c r="K267" s="182"/>
      <c r="M267" s="72"/>
      <c r="N267" s="188"/>
      <c r="O267" s="189"/>
      <c r="P267" s="189"/>
      <c r="Q267" s="175"/>
      <c r="R267" s="176"/>
      <c r="S267" s="177"/>
      <c r="T267" s="186"/>
      <c r="U267" s="189"/>
      <c r="V267" s="182"/>
    </row>
    <row r="268" spans="2:22">
      <c r="B268" s="72"/>
      <c r="C268" s="188"/>
      <c r="D268" s="189"/>
      <c r="E268" s="189"/>
      <c r="F268" s="178"/>
      <c r="G268" s="179"/>
      <c r="H268" s="180"/>
      <c r="I268" s="192"/>
      <c r="J268" s="189"/>
      <c r="K268" s="182"/>
      <c r="M268" s="72"/>
      <c r="N268" s="188"/>
      <c r="O268" s="189"/>
      <c r="P268" s="189"/>
      <c r="Q268" s="178"/>
      <c r="R268" s="179"/>
      <c r="S268" s="180"/>
      <c r="T268" s="192"/>
      <c r="U268" s="189"/>
      <c r="V268" s="182"/>
    </row>
    <row r="269" spans="2:22" ht="18.600000000000001" thickBot="1">
      <c r="B269" s="200"/>
      <c r="C269" s="190"/>
      <c r="D269" s="191"/>
      <c r="E269" s="191"/>
      <c r="F269" s="10"/>
      <c r="G269" s="176" t="s">
        <v>104</v>
      </c>
      <c r="H269" s="176" t="s">
        <v>104</v>
      </c>
      <c r="I269" s="176"/>
      <c r="J269" s="176">
        <v>31.38</v>
      </c>
      <c r="K269" s="182">
        <v>172.44</v>
      </c>
      <c r="M269" s="200"/>
      <c r="N269" s="190"/>
      <c r="O269" s="191"/>
      <c r="P269" s="191"/>
      <c r="Q269" s="10"/>
      <c r="R269" s="176" t="s">
        <v>104</v>
      </c>
      <c r="S269" s="176" t="s">
        <v>104</v>
      </c>
      <c r="T269" s="176"/>
      <c r="U269" s="176">
        <v>43.07</v>
      </c>
      <c r="V269" s="182">
        <v>218.01</v>
      </c>
    </row>
    <row r="270" spans="2:22" ht="18.600000000000001" thickBot="1">
      <c r="B270" s="199"/>
      <c r="C270" s="201"/>
      <c r="D270" s="202"/>
      <c r="E270" s="201"/>
      <c r="F270" s="7"/>
      <c r="G270" s="181" t="s">
        <v>104</v>
      </c>
      <c r="H270" s="181" t="s">
        <v>104</v>
      </c>
      <c r="I270" s="181" t="s">
        <v>104</v>
      </c>
      <c r="J270" s="181"/>
      <c r="K270" s="183"/>
      <c r="M270" s="199"/>
      <c r="N270" s="203"/>
      <c r="O270" s="198"/>
      <c r="P270" s="198"/>
      <c r="Q270" s="7"/>
      <c r="R270" s="181" t="s">
        <v>104</v>
      </c>
      <c r="S270" s="181" t="s">
        <v>104</v>
      </c>
      <c r="T270" s="181" t="s">
        <v>104</v>
      </c>
      <c r="U270" s="181"/>
      <c r="V270" s="183"/>
    </row>
    <row r="271" spans="2:22">
      <c r="B271" s="72"/>
      <c r="C271" s="178"/>
      <c r="D271" s="180"/>
      <c r="E271" s="178"/>
      <c r="F271" s="175"/>
      <c r="G271" s="176"/>
      <c r="H271" s="177"/>
      <c r="I271" s="186"/>
      <c r="J271" s="189"/>
      <c r="K271" s="197"/>
      <c r="M271" s="72"/>
      <c r="N271" s="188"/>
      <c r="O271" s="189"/>
      <c r="P271" s="189"/>
      <c r="Q271" s="175"/>
      <c r="R271" s="176"/>
      <c r="S271" s="177"/>
      <c r="T271" s="186"/>
      <c r="U271" s="189"/>
      <c r="V271" s="197"/>
    </row>
    <row r="272" spans="2:22">
      <c r="B272" s="72"/>
      <c r="C272" s="175"/>
      <c r="D272" s="177"/>
      <c r="E272" s="186"/>
      <c r="F272" s="178"/>
      <c r="G272" s="179"/>
      <c r="H272" s="180"/>
      <c r="I272" s="192"/>
      <c r="J272" s="189"/>
      <c r="K272" s="182"/>
      <c r="M272" s="72"/>
      <c r="N272" s="188"/>
      <c r="O272" s="189"/>
      <c r="P272" s="189"/>
      <c r="Q272" s="178"/>
      <c r="R272" s="179"/>
      <c r="S272" s="180"/>
      <c r="T272" s="192"/>
      <c r="U272" s="189"/>
      <c r="V272" s="182"/>
    </row>
    <row r="273" spans="2:22">
      <c r="B273" s="72"/>
      <c r="C273" s="178"/>
      <c r="D273" s="180"/>
      <c r="E273" s="192"/>
      <c r="F273" s="175"/>
      <c r="G273" s="176"/>
      <c r="H273" s="177"/>
      <c r="I273" s="186"/>
      <c r="J273" s="189"/>
      <c r="K273" s="182"/>
      <c r="M273" s="72"/>
      <c r="N273" s="188"/>
      <c r="O273" s="189"/>
      <c r="P273" s="189"/>
      <c r="Q273" s="175"/>
      <c r="R273" s="176"/>
      <c r="S273" s="177"/>
      <c r="T273" s="186"/>
      <c r="U273" s="189"/>
      <c r="V273" s="182"/>
    </row>
    <row r="274" spans="2:22">
      <c r="B274" s="72"/>
      <c r="C274" s="175"/>
      <c r="D274" s="177"/>
      <c r="E274" s="186"/>
      <c r="F274" s="178"/>
      <c r="G274" s="179"/>
      <c r="H274" s="180"/>
      <c r="I274" s="192"/>
      <c r="J274" s="189"/>
      <c r="K274" s="182"/>
      <c r="M274" s="72"/>
      <c r="N274" s="188"/>
      <c r="O274" s="189"/>
      <c r="P274" s="189"/>
      <c r="Q274" s="178"/>
      <c r="R274" s="179"/>
      <c r="S274" s="180"/>
      <c r="T274" s="192"/>
      <c r="U274" s="189"/>
      <c r="V274" s="182"/>
    </row>
    <row r="275" spans="2:22">
      <c r="B275" s="72"/>
      <c r="C275" s="178"/>
      <c r="D275" s="180"/>
      <c r="E275" s="192"/>
      <c r="F275" s="175"/>
      <c r="G275" s="176"/>
      <c r="H275" s="177"/>
      <c r="I275" s="186"/>
      <c r="J275" s="189"/>
      <c r="K275" s="182"/>
      <c r="M275" s="72"/>
      <c r="N275" s="188"/>
      <c r="O275" s="189"/>
      <c r="P275" s="189"/>
      <c r="Q275" s="175"/>
      <c r="R275" s="176"/>
      <c r="S275" s="177"/>
      <c r="T275" s="186"/>
      <c r="U275" s="189"/>
      <c r="V275" s="182"/>
    </row>
    <row r="276" spans="2:22">
      <c r="B276" s="72"/>
      <c r="C276" s="175"/>
      <c r="D276" s="177"/>
      <c r="E276" s="186"/>
      <c r="F276" s="178"/>
      <c r="G276" s="179"/>
      <c r="H276" s="180"/>
      <c r="I276" s="192"/>
      <c r="J276" s="189"/>
      <c r="K276" s="182"/>
      <c r="M276" s="72"/>
      <c r="N276" s="188"/>
      <c r="O276" s="189"/>
      <c r="P276" s="189"/>
      <c r="Q276" s="178"/>
      <c r="R276" s="179"/>
      <c r="S276" s="180"/>
      <c r="T276" s="192"/>
      <c r="U276" s="189"/>
      <c r="V276" s="182"/>
    </row>
    <row r="277" spans="2:22">
      <c r="B277" s="72"/>
      <c r="C277" s="178"/>
      <c r="D277" s="180"/>
      <c r="E277" s="192"/>
      <c r="F277" s="175"/>
      <c r="G277" s="176"/>
      <c r="H277" s="177"/>
      <c r="I277" s="186"/>
      <c r="J277" s="189"/>
      <c r="K277" s="182"/>
      <c r="M277" s="72"/>
      <c r="N277" s="188"/>
      <c r="O277" s="189"/>
      <c r="P277" s="189"/>
      <c r="Q277" s="175"/>
      <c r="R277" s="176"/>
      <c r="S277" s="177"/>
      <c r="T277" s="186"/>
      <c r="U277" s="189"/>
      <c r="V277" s="182"/>
    </row>
    <row r="278" spans="2:22">
      <c r="B278" s="72"/>
      <c r="C278" s="175"/>
      <c r="D278" s="177"/>
      <c r="E278" s="186"/>
      <c r="F278" s="178"/>
      <c r="G278" s="179"/>
      <c r="H278" s="180"/>
      <c r="I278" s="192"/>
      <c r="J278" s="189"/>
      <c r="K278" s="182"/>
      <c r="M278" s="72"/>
      <c r="N278" s="188"/>
      <c r="O278" s="189"/>
      <c r="P278" s="189"/>
      <c r="Q278" s="178"/>
      <c r="R278" s="179"/>
      <c r="S278" s="180"/>
      <c r="T278" s="192"/>
      <c r="U278" s="189"/>
      <c r="V278" s="182"/>
    </row>
    <row r="279" spans="2:22">
      <c r="B279" s="72"/>
      <c r="C279" s="178"/>
      <c r="D279" s="180"/>
      <c r="E279" s="192"/>
      <c r="F279" s="175"/>
      <c r="G279" s="176"/>
      <c r="H279" s="177"/>
      <c r="I279" s="186"/>
      <c r="J279" s="189"/>
      <c r="K279" s="182"/>
      <c r="M279" s="72"/>
      <c r="N279" s="188"/>
      <c r="O279" s="189"/>
      <c r="P279" s="189"/>
      <c r="Q279" s="175"/>
      <c r="R279" s="176"/>
      <c r="S279" s="177"/>
      <c r="T279" s="186"/>
      <c r="U279" s="189"/>
      <c r="V279" s="182"/>
    </row>
    <row r="280" spans="2:22">
      <c r="B280" s="72"/>
      <c r="C280" s="175"/>
      <c r="D280" s="177"/>
      <c r="E280" s="186"/>
      <c r="F280" s="178"/>
      <c r="G280" s="179"/>
      <c r="H280" s="180"/>
      <c r="I280" s="192"/>
      <c r="J280" s="189"/>
      <c r="K280" s="182"/>
      <c r="M280" s="72"/>
      <c r="N280" s="188"/>
      <c r="O280" s="189"/>
      <c r="P280" s="189"/>
      <c r="Q280" s="178"/>
      <c r="R280" s="179"/>
      <c r="S280" s="180"/>
      <c r="T280" s="192"/>
      <c r="U280" s="189"/>
      <c r="V280" s="182"/>
    </row>
    <row r="281" spans="2:22">
      <c r="B281" s="72"/>
      <c r="C281" s="178"/>
      <c r="D281" s="180"/>
      <c r="E281" s="192"/>
      <c r="F281" s="175"/>
      <c r="G281" s="176"/>
      <c r="H281" s="177"/>
      <c r="I281" s="186"/>
      <c r="J281" s="189"/>
      <c r="K281" s="182"/>
      <c r="M281" s="72"/>
      <c r="N281" s="188"/>
      <c r="O281" s="189"/>
      <c r="P281" s="189"/>
      <c r="Q281" s="175"/>
      <c r="R281" s="176"/>
      <c r="S281" s="177"/>
      <c r="T281" s="186"/>
      <c r="U281" s="189"/>
      <c r="V281" s="182"/>
    </row>
    <row r="282" spans="2:22">
      <c r="B282" s="72"/>
      <c r="C282" s="175"/>
      <c r="D282" s="177"/>
      <c r="E282" s="186"/>
      <c r="F282" s="178"/>
      <c r="G282" s="179"/>
      <c r="H282" s="180"/>
      <c r="I282" s="192"/>
      <c r="J282" s="189"/>
      <c r="K282" s="182"/>
      <c r="M282" s="72"/>
      <c r="N282" s="188"/>
      <c r="O282" s="189"/>
      <c r="P282" s="189"/>
      <c r="Q282" s="178"/>
      <c r="R282" s="179"/>
      <c r="S282" s="180"/>
      <c r="T282" s="192"/>
      <c r="U282" s="189"/>
      <c r="V282" s="182"/>
    </row>
    <row r="283" spans="2:22">
      <c r="B283" s="72"/>
      <c r="C283" s="178"/>
      <c r="D283" s="180"/>
      <c r="E283" s="192"/>
      <c r="F283" s="175"/>
      <c r="G283" s="176"/>
      <c r="H283" s="177"/>
      <c r="I283" s="186"/>
      <c r="J283" s="189"/>
      <c r="K283" s="195" t="s">
        <v>105</v>
      </c>
      <c r="M283" s="72"/>
      <c r="N283" s="188"/>
      <c r="O283" s="189"/>
      <c r="P283" s="189"/>
      <c r="Q283" s="175"/>
      <c r="R283" s="176"/>
      <c r="S283" s="177"/>
      <c r="T283" s="186"/>
      <c r="U283" s="189"/>
      <c r="V283" s="193" t="s">
        <v>105</v>
      </c>
    </row>
    <row r="284" spans="2:22">
      <c r="B284" s="72"/>
      <c r="C284" s="175"/>
      <c r="D284" s="177"/>
      <c r="E284" s="186"/>
      <c r="F284" s="178"/>
      <c r="G284" s="179"/>
      <c r="H284" s="180"/>
      <c r="I284" s="192"/>
      <c r="J284" s="189"/>
      <c r="K284" s="196"/>
      <c r="M284" s="72"/>
      <c r="N284" s="188"/>
      <c r="O284" s="189"/>
      <c r="P284" s="189"/>
      <c r="Q284" s="178"/>
      <c r="R284" s="179"/>
      <c r="S284" s="180"/>
      <c r="T284" s="192"/>
      <c r="U284" s="189"/>
      <c r="V284" s="194"/>
    </row>
    <row r="285" spans="2:22">
      <c r="B285" s="72"/>
      <c r="C285" s="178"/>
      <c r="D285" s="180"/>
      <c r="E285" s="192"/>
      <c r="F285" s="175"/>
      <c r="G285" s="176"/>
      <c r="H285" s="177"/>
      <c r="I285" s="186"/>
      <c r="J285" s="189"/>
      <c r="K285" s="182"/>
      <c r="M285" s="72"/>
      <c r="N285" s="188"/>
      <c r="O285" s="189"/>
      <c r="P285" s="189"/>
      <c r="Q285" s="175"/>
      <c r="R285" s="176"/>
      <c r="S285" s="177"/>
      <c r="T285" s="186"/>
      <c r="U285" s="189"/>
      <c r="V285" s="182"/>
    </row>
    <row r="286" spans="2:22">
      <c r="B286" s="72"/>
      <c r="C286" s="175"/>
      <c r="D286" s="177"/>
      <c r="E286" s="186"/>
      <c r="F286" s="178"/>
      <c r="G286" s="179"/>
      <c r="H286" s="180"/>
      <c r="I286" s="192"/>
      <c r="J286" s="189"/>
      <c r="K286" s="182"/>
      <c r="M286" s="72"/>
      <c r="N286" s="188"/>
      <c r="O286" s="189"/>
      <c r="P286" s="189"/>
      <c r="Q286" s="178"/>
      <c r="R286" s="179"/>
      <c r="S286" s="180"/>
      <c r="T286" s="192"/>
      <c r="U286" s="189"/>
      <c r="V286" s="182"/>
    </row>
    <row r="287" spans="2:22" ht="18.600000000000001" thickBot="1">
      <c r="B287" s="200"/>
      <c r="C287" s="184"/>
      <c r="D287" s="185"/>
      <c r="E287" s="187"/>
      <c r="F287" s="10"/>
      <c r="G287" s="176" t="s">
        <v>104</v>
      </c>
      <c r="H287" s="176" t="s">
        <v>104</v>
      </c>
      <c r="I287" s="176" t="s">
        <v>104</v>
      </c>
      <c r="J287" s="176"/>
      <c r="K287" s="182"/>
      <c r="M287" s="200"/>
      <c r="N287" s="190"/>
      <c r="O287" s="191"/>
      <c r="P287" s="191"/>
      <c r="Q287" s="10"/>
      <c r="R287" s="176" t="s">
        <v>104</v>
      </c>
      <c r="S287" s="176" t="s">
        <v>104</v>
      </c>
      <c r="T287" s="176" t="s">
        <v>104</v>
      </c>
      <c r="U287" s="176"/>
      <c r="V287" s="182"/>
    </row>
    <row r="288" spans="2:22" ht="18.600000000000001" thickBot="1">
      <c r="B288" s="4"/>
      <c r="C288" s="10"/>
      <c r="D288" s="10"/>
      <c r="E288" s="10"/>
      <c r="F288" s="7"/>
      <c r="G288" s="181" t="s">
        <v>104</v>
      </c>
      <c r="H288" s="181" t="s">
        <v>104</v>
      </c>
      <c r="I288" s="181" t="s">
        <v>104</v>
      </c>
      <c r="J288" s="181"/>
      <c r="K288" s="183"/>
      <c r="M288" s="4"/>
      <c r="N288" s="10"/>
      <c r="O288" s="10"/>
      <c r="P288" s="10"/>
      <c r="Q288" s="7"/>
      <c r="R288" s="181" t="s">
        <v>104</v>
      </c>
      <c r="S288" s="181" t="s">
        <v>104</v>
      </c>
      <c r="T288" s="181" t="s">
        <v>104</v>
      </c>
      <c r="U288" s="181"/>
      <c r="V288" s="183"/>
    </row>
  </sheetData>
  <mergeCells count="1454">
    <mergeCell ref="H1:T3"/>
    <mergeCell ref="B3:C4"/>
    <mergeCell ref="D3:F4"/>
    <mergeCell ref="K4:N5"/>
    <mergeCell ref="B5:C6"/>
    <mergeCell ref="D5:F6"/>
    <mergeCell ref="R5:W5"/>
    <mergeCell ref="P6:S7"/>
    <mergeCell ref="T6:W7"/>
    <mergeCell ref="N11:Q13"/>
    <mergeCell ref="R12:T13"/>
    <mergeCell ref="U12:W13"/>
    <mergeCell ref="B14:L15"/>
    <mergeCell ref="M14:W15"/>
    <mergeCell ref="B16:G17"/>
    <mergeCell ref="H16:L17"/>
    <mergeCell ref="M16:S17"/>
    <mergeCell ref="T16:W17"/>
    <mergeCell ref="R8:W9"/>
    <mergeCell ref="R10:T11"/>
    <mergeCell ref="U10:W11"/>
    <mergeCell ref="B11:C13"/>
    <mergeCell ref="D11:F13"/>
    <mergeCell ref="G11:H13"/>
    <mergeCell ref="I11:I13"/>
    <mergeCell ref="J11:J13"/>
    <mergeCell ref="K11:K13"/>
    <mergeCell ref="L11:M13"/>
    <mergeCell ref="B8:C10"/>
    <mergeCell ref="D8:F10"/>
    <mergeCell ref="G8:H10"/>
    <mergeCell ref="I8:K10"/>
    <mergeCell ref="L8:M10"/>
    <mergeCell ref="N8:Q10"/>
    <mergeCell ref="C26:G27"/>
    <mergeCell ref="H26:L27"/>
    <mergeCell ref="N26:S27"/>
    <mergeCell ref="T26:W27"/>
    <mergeCell ref="B28:B31"/>
    <mergeCell ref="C28:D31"/>
    <mergeCell ref="E28:E31"/>
    <mergeCell ref="F28:G31"/>
    <mergeCell ref="H28:I31"/>
    <mergeCell ref="J28:J31"/>
    <mergeCell ref="C22:G23"/>
    <mergeCell ref="H22:L23"/>
    <mergeCell ref="N22:S23"/>
    <mergeCell ref="T22:W23"/>
    <mergeCell ref="C24:G25"/>
    <mergeCell ref="H24:L25"/>
    <mergeCell ref="N24:S25"/>
    <mergeCell ref="T24:W25"/>
    <mergeCell ref="B18:B27"/>
    <mergeCell ref="C18:G19"/>
    <mergeCell ref="H18:L19"/>
    <mergeCell ref="M18:M27"/>
    <mergeCell ref="N18:S19"/>
    <mergeCell ref="T18:W19"/>
    <mergeCell ref="C20:G21"/>
    <mergeCell ref="H20:L21"/>
    <mergeCell ref="N20:S21"/>
    <mergeCell ref="T20:W21"/>
    <mergeCell ref="P32:Q33"/>
    <mergeCell ref="R32:S32"/>
    <mergeCell ref="T32:U32"/>
    <mergeCell ref="W32:W44"/>
    <mergeCell ref="F33:G34"/>
    <mergeCell ref="H33:I34"/>
    <mergeCell ref="J33:J34"/>
    <mergeCell ref="R33:S34"/>
    <mergeCell ref="T33:U34"/>
    <mergeCell ref="V33:V34"/>
    <mergeCell ref="V28:V31"/>
    <mergeCell ref="W28:W31"/>
    <mergeCell ref="B32:B49"/>
    <mergeCell ref="C32:D33"/>
    <mergeCell ref="E32:E33"/>
    <mergeCell ref="F32:G32"/>
    <mergeCell ref="H32:I32"/>
    <mergeCell ref="K32:L44"/>
    <mergeCell ref="M32:M49"/>
    <mergeCell ref="N32:O33"/>
    <mergeCell ref="K28:L31"/>
    <mergeCell ref="M28:M31"/>
    <mergeCell ref="N28:O31"/>
    <mergeCell ref="P28:Q31"/>
    <mergeCell ref="R28:S31"/>
    <mergeCell ref="T28:U31"/>
    <mergeCell ref="R37:S38"/>
    <mergeCell ref="T37:U38"/>
    <mergeCell ref="V37:V38"/>
    <mergeCell ref="C38:D39"/>
    <mergeCell ref="E38:E39"/>
    <mergeCell ref="N38:O39"/>
    <mergeCell ref="R35:S36"/>
    <mergeCell ref="T35:U36"/>
    <mergeCell ref="V35:V36"/>
    <mergeCell ref="C36:D37"/>
    <mergeCell ref="E36:E37"/>
    <mergeCell ref="N36:O37"/>
    <mergeCell ref="P36:Q37"/>
    <mergeCell ref="F37:G38"/>
    <mergeCell ref="H37:I38"/>
    <mergeCell ref="J37:J38"/>
    <mergeCell ref="C34:D35"/>
    <mergeCell ref="E34:E35"/>
    <mergeCell ref="N34:O35"/>
    <mergeCell ref="P34:Q35"/>
    <mergeCell ref="F35:G36"/>
    <mergeCell ref="H35:I36"/>
    <mergeCell ref="J35:J36"/>
    <mergeCell ref="R41:S42"/>
    <mergeCell ref="T41:U42"/>
    <mergeCell ref="V41:V42"/>
    <mergeCell ref="C42:D43"/>
    <mergeCell ref="E42:E43"/>
    <mergeCell ref="N42:O43"/>
    <mergeCell ref="P42:Q43"/>
    <mergeCell ref="F43:G44"/>
    <mergeCell ref="H43:I44"/>
    <mergeCell ref="J43:J44"/>
    <mergeCell ref="R39:S40"/>
    <mergeCell ref="T39:U40"/>
    <mergeCell ref="V39:V40"/>
    <mergeCell ref="C40:D41"/>
    <mergeCell ref="E40:E41"/>
    <mergeCell ref="N40:O41"/>
    <mergeCell ref="P40:Q41"/>
    <mergeCell ref="F41:G42"/>
    <mergeCell ref="H41:I42"/>
    <mergeCell ref="J41:J42"/>
    <mergeCell ref="P38:Q39"/>
    <mergeCell ref="F39:G40"/>
    <mergeCell ref="H39:I40"/>
    <mergeCell ref="J39:J40"/>
    <mergeCell ref="K45:L46"/>
    <mergeCell ref="R45:S46"/>
    <mergeCell ref="T45:U46"/>
    <mergeCell ref="V45:V46"/>
    <mergeCell ref="W45:W46"/>
    <mergeCell ref="C46:D47"/>
    <mergeCell ref="E46:E47"/>
    <mergeCell ref="N46:O47"/>
    <mergeCell ref="P46:Q47"/>
    <mergeCell ref="F47:G48"/>
    <mergeCell ref="R43:S44"/>
    <mergeCell ref="T43:U44"/>
    <mergeCell ref="V43:V44"/>
    <mergeCell ref="C44:D45"/>
    <mergeCell ref="E44:E45"/>
    <mergeCell ref="N44:O45"/>
    <mergeCell ref="P44:Q45"/>
    <mergeCell ref="F45:G46"/>
    <mergeCell ref="H45:I46"/>
    <mergeCell ref="J45:J46"/>
    <mergeCell ref="W49:W50"/>
    <mergeCell ref="B50:B67"/>
    <mergeCell ref="C50:D51"/>
    <mergeCell ref="E50:E51"/>
    <mergeCell ref="M50:M67"/>
    <mergeCell ref="N50:O51"/>
    <mergeCell ref="P50:Q51"/>
    <mergeCell ref="F51:G52"/>
    <mergeCell ref="H51:I52"/>
    <mergeCell ref="J51:J52"/>
    <mergeCell ref="W47:W48"/>
    <mergeCell ref="C48:D49"/>
    <mergeCell ref="E48:E49"/>
    <mergeCell ref="N48:O49"/>
    <mergeCell ref="P48:Q49"/>
    <mergeCell ref="G49:I50"/>
    <mergeCell ref="J49:J50"/>
    <mergeCell ref="K49:L50"/>
    <mergeCell ref="S49:U50"/>
    <mergeCell ref="V49:V50"/>
    <mergeCell ref="H47:I48"/>
    <mergeCell ref="J47:J48"/>
    <mergeCell ref="K47:L48"/>
    <mergeCell ref="R47:S48"/>
    <mergeCell ref="T47:U48"/>
    <mergeCell ref="V47:V48"/>
    <mergeCell ref="H53:I54"/>
    <mergeCell ref="J53:J54"/>
    <mergeCell ref="R53:S54"/>
    <mergeCell ref="T53:U54"/>
    <mergeCell ref="V53:V54"/>
    <mergeCell ref="C54:D55"/>
    <mergeCell ref="E54:E55"/>
    <mergeCell ref="N54:O55"/>
    <mergeCell ref="P54:Q55"/>
    <mergeCell ref="F55:G56"/>
    <mergeCell ref="K51:L62"/>
    <mergeCell ref="R51:S52"/>
    <mergeCell ref="T51:U52"/>
    <mergeCell ref="V51:V52"/>
    <mergeCell ref="W51:W62"/>
    <mergeCell ref="C52:D53"/>
    <mergeCell ref="E52:E53"/>
    <mergeCell ref="N52:O53"/>
    <mergeCell ref="P52:Q53"/>
    <mergeCell ref="F53:G54"/>
    <mergeCell ref="H57:I58"/>
    <mergeCell ref="J57:J58"/>
    <mergeCell ref="R57:S58"/>
    <mergeCell ref="T57:U58"/>
    <mergeCell ref="V57:V58"/>
    <mergeCell ref="C58:D59"/>
    <mergeCell ref="E58:E59"/>
    <mergeCell ref="N58:O59"/>
    <mergeCell ref="P58:Q59"/>
    <mergeCell ref="F59:G60"/>
    <mergeCell ref="H55:I56"/>
    <mergeCell ref="J55:J56"/>
    <mergeCell ref="R55:S56"/>
    <mergeCell ref="T55:U56"/>
    <mergeCell ref="V55:V56"/>
    <mergeCell ref="C56:D57"/>
    <mergeCell ref="E56:E57"/>
    <mergeCell ref="N56:O57"/>
    <mergeCell ref="P56:Q57"/>
    <mergeCell ref="F57:G58"/>
    <mergeCell ref="H61:I62"/>
    <mergeCell ref="J61:J62"/>
    <mergeCell ref="R61:S62"/>
    <mergeCell ref="T61:U62"/>
    <mergeCell ref="V61:V62"/>
    <mergeCell ref="C62:D63"/>
    <mergeCell ref="E62:E63"/>
    <mergeCell ref="N62:O63"/>
    <mergeCell ref="P62:Q63"/>
    <mergeCell ref="F63:G64"/>
    <mergeCell ref="H59:I60"/>
    <mergeCell ref="J59:J60"/>
    <mergeCell ref="R59:S60"/>
    <mergeCell ref="T59:U60"/>
    <mergeCell ref="V59:V60"/>
    <mergeCell ref="C60:D61"/>
    <mergeCell ref="E60:E61"/>
    <mergeCell ref="N60:O61"/>
    <mergeCell ref="P60:Q61"/>
    <mergeCell ref="F61:G62"/>
    <mergeCell ref="T65:U66"/>
    <mergeCell ref="V65:V66"/>
    <mergeCell ref="W65:W66"/>
    <mergeCell ref="C66:D67"/>
    <mergeCell ref="E66:E67"/>
    <mergeCell ref="N66:O67"/>
    <mergeCell ref="P66:Q67"/>
    <mergeCell ref="G67:I68"/>
    <mergeCell ref="J67:J68"/>
    <mergeCell ref="K67:L68"/>
    <mergeCell ref="W63:W64"/>
    <mergeCell ref="C64:D65"/>
    <mergeCell ref="E64:E65"/>
    <mergeCell ref="N64:O65"/>
    <mergeCell ref="P64:Q65"/>
    <mergeCell ref="F65:G66"/>
    <mergeCell ref="H65:I66"/>
    <mergeCell ref="J65:J66"/>
    <mergeCell ref="K65:L66"/>
    <mergeCell ref="R65:S66"/>
    <mergeCell ref="H63:I64"/>
    <mergeCell ref="J63:J64"/>
    <mergeCell ref="K63:L64"/>
    <mergeCell ref="R63:S64"/>
    <mergeCell ref="T63:U64"/>
    <mergeCell ref="V63:V64"/>
    <mergeCell ref="P69:P70"/>
    <mergeCell ref="Q69:S69"/>
    <mergeCell ref="V69:V81"/>
    <mergeCell ref="F70:H71"/>
    <mergeCell ref="I70:I71"/>
    <mergeCell ref="J70:J71"/>
    <mergeCell ref="Q70:S71"/>
    <mergeCell ref="T70:T71"/>
    <mergeCell ref="U70:U71"/>
    <mergeCell ref="Q72:S73"/>
    <mergeCell ref="S67:U68"/>
    <mergeCell ref="V67:V68"/>
    <mergeCell ref="W67:W68"/>
    <mergeCell ref="B69:B86"/>
    <mergeCell ref="C69:D70"/>
    <mergeCell ref="E69:E70"/>
    <mergeCell ref="F69:H69"/>
    <mergeCell ref="K69:K81"/>
    <mergeCell ref="M69:M86"/>
    <mergeCell ref="N69:O70"/>
    <mergeCell ref="T74:T75"/>
    <mergeCell ref="U74:U75"/>
    <mergeCell ref="C75:D76"/>
    <mergeCell ref="E75:E76"/>
    <mergeCell ref="N75:O76"/>
    <mergeCell ref="P75:P76"/>
    <mergeCell ref="F76:H77"/>
    <mergeCell ref="I76:I77"/>
    <mergeCell ref="J76:J77"/>
    <mergeCell ref="Q76:S77"/>
    <mergeCell ref="T72:T73"/>
    <mergeCell ref="U72:U73"/>
    <mergeCell ref="C73:D74"/>
    <mergeCell ref="E73:E74"/>
    <mergeCell ref="N73:O74"/>
    <mergeCell ref="P73:P74"/>
    <mergeCell ref="F74:H75"/>
    <mergeCell ref="I74:I75"/>
    <mergeCell ref="J74:J75"/>
    <mergeCell ref="Q74:S75"/>
    <mergeCell ref="C71:D72"/>
    <mergeCell ref="E71:E72"/>
    <mergeCell ref="N71:O72"/>
    <mergeCell ref="P71:P72"/>
    <mergeCell ref="F72:H73"/>
    <mergeCell ref="I72:I73"/>
    <mergeCell ref="J72:J73"/>
    <mergeCell ref="T78:T79"/>
    <mergeCell ref="U78:U79"/>
    <mergeCell ref="C79:D80"/>
    <mergeCell ref="E79:E80"/>
    <mergeCell ref="N79:O80"/>
    <mergeCell ref="P79:P80"/>
    <mergeCell ref="F80:H81"/>
    <mergeCell ref="I80:I81"/>
    <mergeCell ref="J80:J81"/>
    <mergeCell ref="Q80:S81"/>
    <mergeCell ref="T76:T77"/>
    <mergeCell ref="U76:U77"/>
    <mergeCell ref="C77:D78"/>
    <mergeCell ref="E77:E78"/>
    <mergeCell ref="N77:O78"/>
    <mergeCell ref="P77:P78"/>
    <mergeCell ref="F78:H79"/>
    <mergeCell ref="I78:I79"/>
    <mergeCell ref="J78:J79"/>
    <mergeCell ref="Q78:S79"/>
    <mergeCell ref="Q82:S83"/>
    <mergeCell ref="T82:T83"/>
    <mergeCell ref="U82:U83"/>
    <mergeCell ref="V82:V83"/>
    <mergeCell ref="C83:D84"/>
    <mergeCell ref="E83:E84"/>
    <mergeCell ref="N83:O84"/>
    <mergeCell ref="P83:P84"/>
    <mergeCell ref="F84:H85"/>
    <mergeCell ref="I84:I85"/>
    <mergeCell ref="T80:T81"/>
    <mergeCell ref="U80:U81"/>
    <mergeCell ref="C81:D82"/>
    <mergeCell ref="E81:E82"/>
    <mergeCell ref="N81:O82"/>
    <mergeCell ref="P81:P82"/>
    <mergeCell ref="F82:H83"/>
    <mergeCell ref="I82:I83"/>
    <mergeCell ref="J82:J83"/>
    <mergeCell ref="K82:K83"/>
    <mergeCell ref="R86:T87"/>
    <mergeCell ref="U86:U87"/>
    <mergeCell ref="V86:V87"/>
    <mergeCell ref="B87:B104"/>
    <mergeCell ref="C87:D88"/>
    <mergeCell ref="E87:E88"/>
    <mergeCell ref="M87:M104"/>
    <mergeCell ref="N87:O88"/>
    <mergeCell ref="P87:P88"/>
    <mergeCell ref="F88:H89"/>
    <mergeCell ref="C85:D86"/>
    <mergeCell ref="E85:E86"/>
    <mergeCell ref="N85:O86"/>
    <mergeCell ref="P85:P86"/>
    <mergeCell ref="G86:I87"/>
    <mergeCell ref="J86:J87"/>
    <mergeCell ref="K86:K87"/>
    <mergeCell ref="J84:J85"/>
    <mergeCell ref="K84:K85"/>
    <mergeCell ref="Q84:S85"/>
    <mergeCell ref="T84:T85"/>
    <mergeCell ref="U84:U85"/>
    <mergeCell ref="V84:V85"/>
    <mergeCell ref="V88:V99"/>
    <mergeCell ref="C89:D90"/>
    <mergeCell ref="E89:E90"/>
    <mergeCell ref="N89:O90"/>
    <mergeCell ref="P89:P90"/>
    <mergeCell ref="F90:H91"/>
    <mergeCell ref="I90:I91"/>
    <mergeCell ref="J90:J91"/>
    <mergeCell ref="Q90:S91"/>
    <mergeCell ref="T90:T91"/>
    <mergeCell ref="I88:I89"/>
    <mergeCell ref="J88:J89"/>
    <mergeCell ref="K88:K99"/>
    <mergeCell ref="Q88:S89"/>
    <mergeCell ref="T88:T89"/>
    <mergeCell ref="U88:U89"/>
    <mergeCell ref="U90:U91"/>
    <mergeCell ref="Q92:S93"/>
    <mergeCell ref="T92:T93"/>
    <mergeCell ref="U92:U93"/>
    <mergeCell ref="U94:U95"/>
    <mergeCell ref="C95:D96"/>
    <mergeCell ref="E95:E96"/>
    <mergeCell ref="N95:O96"/>
    <mergeCell ref="P95:P96"/>
    <mergeCell ref="F96:H97"/>
    <mergeCell ref="I96:I97"/>
    <mergeCell ref="J96:J97"/>
    <mergeCell ref="Q96:S97"/>
    <mergeCell ref="T96:T97"/>
    <mergeCell ref="P93:P94"/>
    <mergeCell ref="F94:H95"/>
    <mergeCell ref="I94:I95"/>
    <mergeCell ref="J94:J95"/>
    <mergeCell ref="Q94:S95"/>
    <mergeCell ref="T94:T95"/>
    <mergeCell ref="C91:D92"/>
    <mergeCell ref="E91:E92"/>
    <mergeCell ref="N91:O92"/>
    <mergeCell ref="P91:P92"/>
    <mergeCell ref="F92:H93"/>
    <mergeCell ref="I92:I93"/>
    <mergeCell ref="J92:J93"/>
    <mergeCell ref="C93:D94"/>
    <mergeCell ref="E93:E94"/>
    <mergeCell ref="N93:O94"/>
    <mergeCell ref="U98:U99"/>
    <mergeCell ref="C99:D100"/>
    <mergeCell ref="E99:E100"/>
    <mergeCell ref="N99:O100"/>
    <mergeCell ref="P99:P100"/>
    <mergeCell ref="F100:H101"/>
    <mergeCell ref="I100:I101"/>
    <mergeCell ref="J100:J101"/>
    <mergeCell ref="K100:K101"/>
    <mergeCell ref="Q100:S101"/>
    <mergeCell ref="U96:U97"/>
    <mergeCell ref="C97:D98"/>
    <mergeCell ref="E97:E98"/>
    <mergeCell ref="N97:O98"/>
    <mergeCell ref="P97:P98"/>
    <mergeCell ref="F98:H99"/>
    <mergeCell ref="I98:I99"/>
    <mergeCell ref="J98:J99"/>
    <mergeCell ref="Q98:S99"/>
    <mergeCell ref="T98:T99"/>
    <mergeCell ref="T100:T101"/>
    <mergeCell ref="U100:U101"/>
    <mergeCell ref="V100:V101"/>
    <mergeCell ref="C101:D102"/>
    <mergeCell ref="E101:E102"/>
    <mergeCell ref="N101:O102"/>
    <mergeCell ref="P101:P102"/>
    <mergeCell ref="F102:H103"/>
    <mergeCell ref="I102:I103"/>
    <mergeCell ref="J102:J103"/>
    <mergeCell ref="T106:T107"/>
    <mergeCell ref="U106:U107"/>
    <mergeCell ref="V106:V117"/>
    <mergeCell ref="C107:D108"/>
    <mergeCell ref="E107:E108"/>
    <mergeCell ref="N107:O108"/>
    <mergeCell ref="P107:P108"/>
    <mergeCell ref="V104:V105"/>
    <mergeCell ref="T110:T111"/>
    <mergeCell ref="U110:U111"/>
    <mergeCell ref="T114:T115"/>
    <mergeCell ref="U114:U115"/>
    <mergeCell ref="B105:B122"/>
    <mergeCell ref="C105:D106"/>
    <mergeCell ref="E105:E106"/>
    <mergeCell ref="M105:M122"/>
    <mergeCell ref="N105:O106"/>
    <mergeCell ref="K102:K103"/>
    <mergeCell ref="Q102:S103"/>
    <mergeCell ref="T102:T103"/>
    <mergeCell ref="U102:U103"/>
    <mergeCell ref="V102:V103"/>
    <mergeCell ref="C103:D104"/>
    <mergeCell ref="E103:E104"/>
    <mergeCell ref="N103:O104"/>
    <mergeCell ref="P103:P104"/>
    <mergeCell ref="G104:I105"/>
    <mergeCell ref="T108:T109"/>
    <mergeCell ref="U108:U109"/>
    <mergeCell ref="C109:D110"/>
    <mergeCell ref="E109:E110"/>
    <mergeCell ref="N109:O110"/>
    <mergeCell ref="P109:P110"/>
    <mergeCell ref="F110:H111"/>
    <mergeCell ref="I110:I111"/>
    <mergeCell ref="J110:J111"/>
    <mergeCell ref="Q110:S111"/>
    <mergeCell ref="F108:H109"/>
    <mergeCell ref="I108:I109"/>
    <mergeCell ref="J108:J109"/>
    <mergeCell ref="P105:P106"/>
    <mergeCell ref="F106:H107"/>
    <mergeCell ref="I106:I107"/>
    <mergeCell ref="J106:J107"/>
    <mergeCell ref="K106:K117"/>
    <mergeCell ref="Q106:S107"/>
    <mergeCell ref="Q108:S109"/>
    <mergeCell ref="J104:J105"/>
    <mergeCell ref="K104:K105"/>
    <mergeCell ref="R104:T105"/>
    <mergeCell ref="U104:U105"/>
    <mergeCell ref="T112:T113"/>
    <mergeCell ref="U112:U113"/>
    <mergeCell ref="C113:D114"/>
    <mergeCell ref="E113:E114"/>
    <mergeCell ref="N113:O114"/>
    <mergeCell ref="P113:P114"/>
    <mergeCell ref="F114:H115"/>
    <mergeCell ref="I114:I115"/>
    <mergeCell ref="J114:J115"/>
    <mergeCell ref="Q114:S115"/>
    <mergeCell ref="C111:D112"/>
    <mergeCell ref="E111:E112"/>
    <mergeCell ref="N111:O112"/>
    <mergeCell ref="P111:P112"/>
    <mergeCell ref="F112:H113"/>
    <mergeCell ref="I112:I113"/>
    <mergeCell ref="J112:J113"/>
    <mergeCell ref="Q112:S113"/>
    <mergeCell ref="V120:V121"/>
    <mergeCell ref="Q118:S119"/>
    <mergeCell ref="T118:T119"/>
    <mergeCell ref="U118:U119"/>
    <mergeCell ref="V118:V119"/>
    <mergeCell ref="C119:D120"/>
    <mergeCell ref="E119:E120"/>
    <mergeCell ref="N119:O120"/>
    <mergeCell ref="P119:P120"/>
    <mergeCell ref="F120:H121"/>
    <mergeCell ref="I120:I121"/>
    <mergeCell ref="T116:T117"/>
    <mergeCell ref="U116:U117"/>
    <mergeCell ref="C117:D118"/>
    <mergeCell ref="E117:E118"/>
    <mergeCell ref="N117:O118"/>
    <mergeCell ref="P117:P118"/>
    <mergeCell ref="F118:H119"/>
    <mergeCell ref="I118:I119"/>
    <mergeCell ref="J118:J119"/>
    <mergeCell ref="K118:K119"/>
    <mergeCell ref="C115:D116"/>
    <mergeCell ref="E115:E116"/>
    <mergeCell ref="N115:O116"/>
    <mergeCell ref="P115:P116"/>
    <mergeCell ref="F116:H117"/>
    <mergeCell ref="I116:I117"/>
    <mergeCell ref="J116:J117"/>
    <mergeCell ref="Q116:S117"/>
    <mergeCell ref="P124:P125"/>
    <mergeCell ref="Q124:S124"/>
    <mergeCell ref="V124:V136"/>
    <mergeCell ref="F125:H126"/>
    <mergeCell ref="I125:I126"/>
    <mergeCell ref="J125:J126"/>
    <mergeCell ref="Q125:S126"/>
    <mergeCell ref="T125:T126"/>
    <mergeCell ref="U125:U126"/>
    <mergeCell ref="Q127:S128"/>
    <mergeCell ref="R122:T123"/>
    <mergeCell ref="U122:U123"/>
    <mergeCell ref="V122:V123"/>
    <mergeCell ref="B124:B141"/>
    <mergeCell ref="C124:D125"/>
    <mergeCell ref="E124:E125"/>
    <mergeCell ref="F124:H124"/>
    <mergeCell ref="K124:K136"/>
    <mergeCell ref="M124:M141"/>
    <mergeCell ref="N124:O125"/>
    <mergeCell ref="C121:D122"/>
    <mergeCell ref="E121:E122"/>
    <mergeCell ref="N121:O122"/>
    <mergeCell ref="P121:P122"/>
    <mergeCell ref="G122:I123"/>
    <mergeCell ref="J122:J123"/>
    <mergeCell ref="K122:K123"/>
    <mergeCell ref="J120:J121"/>
    <mergeCell ref="K120:K121"/>
    <mergeCell ref="Q120:S121"/>
    <mergeCell ref="T120:T121"/>
    <mergeCell ref="U120:U121"/>
    <mergeCell ref="T129:T130"/>
    <mergeCell ref="U129:U130"/>
    <mergeCell ref="C130:D131"/>
    <mergeCell ref="E130:E131"/>
    <mergeCell ref="N130:O131"/>
    <mergeCell ref="P130:P131"/>
    <mergeCell ref="F131:H132"/>
    <mergeCell ref="I131:I132"/>
    <mergeCell ref="J131:J132"/>
    <mergeCell ref="Q131:S132"/>
    <mergeCell ref="T127:T128"/>
    <mergeCell ref="U127:U128"/>
    <mergeCell ref="C128:D129"/>
    <mergeCell ref="E128:E129"/>
    <mergeCell ref="N128:O129"/>
    <mergeCell ref="P128:P129"/>
    <mergeCell ref="F129:H130"/>
    <mergeCell ref="I129:I130"/>
    <mergeCell ref="J129:J130"/>
    <mergeCell ref="Q129:S130"/>
    <mergeCell ref="C126:D127"/>
    <mergeCell ref="E126:E127"/>
    <mergeCell ref="N126:O127"/>
    <mergeCell ref="P126:P127"/>
    <mergeCell ref="F127:H128"/>
    <mergeCell ref="I127:I128"/>
    <mergeCell ref="J127:J128"/>
    <mergeCell ref="T133:T134"/>
    <mergeCell ref="U133:U134"/>
    <mergeCell ref="C134:D135"/>
    <mergeCell ref="E134:E135"/>
    <mergeCell ref="N134:O135"/>
    <mergeCell ref="P134:P135"/>
    <mergeCell ref="F135:H136"/>
    <mergeCell ref="I135:I136"/>
    <mergeCell ref="J135:J136"/>
    <mergeCell ref="Q135:S136"/>
    <mergeCell ref="T131:T132"/>
    <mergeCell ref="U131:U132"/>
    <mergeCell ref="C132:D133"/>
    <mergeCell ref="E132:E133"/>
    <mergeCell ref="N132:O133"/>
    <mergeCell ref="P132:P133"/>
    <mergeCell ref="F133:H134"/>
    <mergeCell ref="I133:I134"/>
    <mergeCell ref="J133:J134"/>
    <mergeCell ref="Q133:S134"/>
    <mergeCell ref="Q137:S138"/>
    <mergeCell ref="T137:T138"/>
    <mergeCell ref="U137:U138"/>
    <mergeCell ref="V137:V138"/>
    <mergeCell ref="C138:D139"/>
    <mergeCell ref="E138:E139"/>
    <mergeCell ref="N138:O139"/>
    <mergeCell ref="P138:P139"/>
    <mergeCell ref="F139:H140"/>
    <mergeCell ref="I139:I140"/>
    <mergeCell ref="T135:T136"/>
    <mergeCell ref="U135:U136"/>
    <mergeCell ref="C136:D137"/>
    <mergeCell ref="E136:E137"/>
    <mergeCell ref="N136:O137"/>
    <mergeCell ref="P136:P137"/>
    <mergeCell ref="F137:H138"/>
    <mergeCell ref="I137:I138"/>
    <mergeCell ref="J137:J138"/>
    <mergeCell ref="K137:K138"/>
    <mergeCell ref="R141:T142"/>
    <mergeCell ref="U141:U142"/>
    <mergeCell ref="V141:V142"/>
    <mergeCell ref="B142:B159"/>
    <mergeCell ref="C142:D143"/>
    <mergeCell ref="E142:E143"/>
    <mergeCell ref="M142:M159"/>
    <mergeCell ref="N142:O143"/>
    <mergeCell ref="P142:P143"/>
    <mergeCell ref="F143:H144"/>
    <mergeCell ref="C140:D141"/>
    <mergeCell ref="E140:E141"/>
    <mergeCell ref="N140:O141"/>
    <mergeCell ref="P140:P141"/>
    <mergeCell ref="G141:I142"/>
    <mergeCell ref="J141:J142"/>
    <mergeCell ref="K141:K142"/>
    <mergeCell ref="J139:J140"/>
    <mergeCell ref="K139:K140"/>
    <mergeCell ref="Q139:S140"/>
    <mergeCell ref="T139:T140"/>
    <mergeCell ref="U139:U140"/>
    <mergeCell ref="V139:V140"/>
    <mergeCell ref="V143:V154"/>
    <mergeCell ref="C144:D145"/>
    <mergeCell ref="E144:E145"/>
    <mergeCell ref="N144:O145"/>
    <mergeCell ref="P144:P145"/>
    <mergeCell ref="F145:H146"/>
    <mergeCell ref="I145:I146"/>
    <mergeCell ref="J145:J146"/>
    <mergeCell ref="Q145:S146"/>
    <mergeCell ref="T145:T146"/>
    <mergeCell ref="I143:I144"/>
    <mergeCell ref="J143:J144"/>
    <mergeCell ref="K143:K154"/>
    <mergeCell ref="Q143:S144"/>
    <mergeCell ref="T143:T144"/>
    <mergeCell ref="U143:U144"/>
    <mergeCell ref="U145:U146"/>
    <mergeCell ref="Q147:S148"/>
    <mergeCell ref="T147:T148"/>
    <mergeCell ref="U147:U148"/>
    <mergeCell ref="U149:U150"/>
    <mergeCell ref="C150:D151"/>
    <mergeCell ref="E150:E151"/>
    <mergeCell ref="N150:O151"/>
    <mergeCell ref="P150:P151"/>
    <mergeCell ref="F151:H152"/>
    <mergeCell ref="I151:I152"/>
    <mergeCell ref="J151:J152"/>
    <mergeCell ref="Q151:S152"/>
    <mergeCell ref="T151:T152"/>
    <mergeCell ref="P148:P149"/>
    <mergeCell ref="F149:H150"/>
    <mergeCell ref="I149:I150"/>
    <mergeCell ref="J149:J150"/>
    <mergeCell ref="Q149:S150"/>
    <mergeCell ref="T149:T150"/>
    <mergeCell ref="C146:D147"/>
    <mergeCell ref="E146:E147"/>
    <mergeCell ref="N146:O147"/>
    <mergeCell ref="P146:P147"/>
    <mergeCell ref="F147:H148"/>
    <mergeCell ref="I147:I148"/>
    <mergeCell ref="J147:J148"/>
    <mergeCell ref="C148:D149"/>
    <mergeCell ref="E148:E149"/>
    <mergeCell ref="N148:O149"/>
    <mergeCell ref="U153:U154"/>
    <mergeCell ref="C154:D155"/>
    <mergeCell ref="E154:E155"/>
    <mergeCell ref="N154:O155"/>
    <mergeCell ref="P154:P155"/>
    <mergeCell ref="F155:H156"/>
    <mergeCell ref="I155:I156"/>
    <mergeCell ref="J155:J156"/>
    <mergeCell ref="K155:K156"/>
    <mergeCell ref="Q155:S156"/>
    <mergeCell ref="U151:U152"/>
    <mergeCell ref="C152:D153"/>
    <mergeCell ref="E152:E153"/>
    <mergeCell ref="N152:O153"/>
    <mergeCell ref="P152:P153"/>
    <mergeCell ref="F153:H154"/>
    <mergeCell ref="I153:I154"/>
    <mergeCell ref="J153:J154"/>
    <mergeCell ref="Q153:S154"/>
    <mergeCell ref="T153:T154"/>
    <mergeCell ref="T155:T156"/>
    <mergeCell ref="U155:U156"/>
    <mergeCell ref="V155:V156"/>
    <mergeCell ref="C156:D157"/>
    <mergeCell ref="E156:E157"/>
    <mergeCell ref="N156:O157"/>
    <mergeCell ref="P156:P157"/>
    <mergeCell ref="F157:H158"/>
    <mergeCell ref="I157:I158"/>
    <mergeCell ref="J157:J158"/>
    <mergeCell ref="T161:T162"/>
    <mergeCell ref="U161:U162"/>
    <mergeCell ref="V161:V172"/>
    <mergeCell ref="C162:D163"/>
    <mergeCell ref="E162:E163"/>
    <mergeCell ref="N162:O163"/>
    <mergeCell ref="P162:P163"/>
    <mergeCell ref="V159:V160"/>
    <mergeCell ref="T165:T166"/>
    <mergeCell ref="U165:U166"/>
    <mergeCell ref="T169:T170"/>
    <mergeCell ref="U169:U170"/>
    <mergeCell ref="B160:B177"/>
    <mergeCell ref="C160:D161"/>
    <mergeCell ref="E160:E161"/>
    <mergeCell ref="M160:M177"/>
    <mergeCell ref="N160:O161"/>
    <mergeCell ref="K157:K158"/>
    <mergeCell ref="Q157:S158"/>
    <mergeCell ref="T157:T158"/>
    <mergeCell ref="U157:U158"/>
    <mergeCell ref="V157:V158"/>
    <mergeCell ref="C158:D159"/>
    <mergeCell ref="E158:E159"/>
    <mergeCell ref="N158:O159"/>
    <mergeCell ref="P158:P159"/>
    <mergeCell ref="G159:I160"/>
    <mergeCell ref="T163:T164"/>
    <mergeCell ref="U163:U164"/>
    <mergeCell ref="C164:D165"/>
    <mergeCell ref="E164:E165"/>
    <mergeCell ref="N164:O165"/>
    <mergeCell ref="P164:P165"/>
    <mergeCell ref="F165:H166"/>
    <mergeCell ref="I165:I166"/>
    <mergeCell ref="J165:J166"/>
    <mergeCell ref="Q165:S166"/>
    <mergeCell ref="F163:H164"/>
    <mergeCell ref="I163:I164"/>
    <mergeCell ref="J163:J164"/>
    <mergeCell ref="P160:P161"/>
    <mergeCell ref="F161:H162"/>
    <mergeCell ref="I161:I162"/>
    <mergeCell ref="J161:J162"/>
    <mergeCell ref="K161:K172"/>
    <mergeCell ref="Q161:S162"/>
    <mergeCell ref="Q163:S164"/>
    <mergeCell ref="J159:J160"/>
    <mergeCell ref="K159:K160"/>
    <mergeCell ref="R159:T160"/>
    <mergeCell ref="U159:U160"/>
    <mergeCell ref="T167:T168"/>
    <mergeCell ref="U167:U168"/>
    <mergeCell ref="C168:D169"/>
    <mergeCell ref="E168:E169"/>
    <mergeCell ref="N168:O169"/>
    <mergeCell ref="P168:P169"/>
    <mergeCell ref="F169:H170"/>
    <mergeCell ref="I169:I170"/>
    <mergeCell ref="J169:J170"/>
    <mergeCell ref="Q169:S170"/>
    <mergeCell ref="C166:D167"/>
    <mergeCell ref="E166:E167"/>
    <mergeCell ref="N166:O167"/>
    <mergeCell ref="P166:P167"/>
    <mergeCell ref="F167:H168"/>
    <mergeCell ref="I167:I168"/>
    <mergeCell ref="J167:J168"/>
    <mergeCell ref="Q167:S168"/>
    <mergeCell ref="V175:V176"/>
    <mergeCell ref="Q173:S174"/>
    <mergeCell ref="T173:T174"/>
    <mergeCell ref="U173:U174"/>
    <mergeCell ref="V173:V174"/>
    <mergeCell ref="C174:D175"/>
    <mergeCell ref="E174:E175"/>
    <mergeCell ref="N174:O175"/>
    <mergeCell ref="P174:P175"/>
    <mergeCell ref="F175:H176"/>
    <mergeCell ref="I175:I176"/>
    <mergeCell ref="T171:T172"/>
    <mergeCell ref="U171:U172"/>
    <mergeCell ref="C172:D173"/>
    <mergeCell ref="E172:E173"/>
    <mergeCell ref="N172:O173"/>
    <mergeCell ref="P172:P173"/>
    <mergeCell ref="F173:H174"/>
    <mergeCell ref="I173:I174"/>
    <mergeCell ref="J173:J174"/>
    <mergeCell ref="K173:K174"/>
    <mergeCell ref="C170:D171"/>
    <mergeCell ref="E170:E171"/>
    <mergeCell ref="N170:O171"/>
    <mergeCell ref="P170:P171"/>
    <mergeCell ref="F171:H172"/>
    <mergeCell ref="I171:I172"/>
    <mergeCell ref="J171:J172"/>
    <mergeCell ref="Q171:S172"/>
    <mergeCell ref="P179:P180"/>
    <mergeCell ref="Q179:S179"/>
    <mergeCell ref="V179:V191"/>
    <mergeCell ref="F180:H181"/>
    <mergeCell ref="I180:I181"/>
    <mergeCell ref="J180:J181"/>
    <mergeCell ref="Q180:S181"/>
    <mergeCell ref="T180:T181"/>
    <mergeCell ref="U180:U181"/>
    <mergeCell ref="Q182:S183"/>
    <mergeCell ref="R177:T178"/>
    <mergeCell ref="U177:U178"/>
    <mergeCell ref="V177:V178"/>
    <mergeCell ref="B179:B196"/>
    <mergeCell ref="C179:D180"/>
    <mergeCell ref="E179:E180"/>
    <mergeCell ref="F179:H179"/>
    <mergeCell ref="K179:K191"/>
    <mergeCell ref="M179:M196"/>
    <mergeCell ref="N179:O180"/>
    <mergeCell ref="C176:D177"/>
    <mergeCell ref="E176:E177"/>
    <mergeCell ref="N176:O177"/>
    <mergeCell ref="P176:P177"/>
    <mergeCell ref="G177:I178"/>
    <mergeCell ref="J177:J178"/>
    <mergeCell ref="K177:K178"/>
    <mergeCell ref="J175:J176"/>
    <mergeCell ref="K175:K176"/>
    <mergeCell ref="Q175:S176"/>
    <mergeCell ref="T175:T176"/>
    <mergeCell ref="U175:U176"/>
    <mergeCell ref="T184:T185"/>
    <mergeCell ref="U184:U185"/>
    <mergeCell ref="C185:D186"/>
    <mergeCell ref="E185:E186"/>
    <mergeCell ref="N185:O186"/>
    <mergeCell ref="P185:P186"/>
    <mergeCell ref="F186:H187"/>
    <mergeCell ref="I186:I187"/>
    <mergeCell ref="J186:J187"/>
    <mergeCell ref="Q186:S187"/>
    <mergeCell ref="T182:T183"/>
    <mergeCell ref="U182:U183"/>
    <mergeCell ref="C183:D184"/>
    <mergeCell ref="E183:E184"/>
    <mergeCell ref="N183:O184"/>
    <mergeCell ref="P183:P184"/>
    <mergeCell ref="F184:H185"/>
    <mergeCell ref="I184:I185"/>
    <mergeCell ref="J184:J185"/>
    <mergeCell ref="Q184:S185"/>
    <mergeCell ref="C181:D182"/>
    <mergeCell ref="E181:E182"/>
    <mergeCell ref="N181:O182"/>
    <mergeCell ref="P181:P182"/>
    <mergeCell ref="F182:H183"/>
    <mergeCell ref="I182:I183"/>
    <mergeCell ref="J182:J183"/>
    <mergeCell ref="T188:T189"/>
    <mergeCell ref="U188:U189"/>
    <mergeCell ref="C189:D190"/>
    <mergeCell ref="E189:E190"/>
    <mergeCell ref="N189:O190"/>
    <mergeCell ref="P189:P190"/>
    <mergeCell ref="F190:H191"/>
    <mergeCell ref="I190:I191"/>
    <mergeCell ref="J190:J191"/>
    <mergeCell ref="Q190:S191"/>
    <mergeCell ref="T186:T187"/>
    <mergeCell ref="U186:U187"/>
    <mergeCell ref="C187:D188"/>
    <mergeCell ref="E187:E188"/>
    <mergeCell ref="N187:O188"/>
    <mergeCell ref="P187:P188"/>
    <mergeCell ref="F188:H189"/>
    <mergeCell ref="I188:I189"/>
    <mergeCell ref="J188:J189"/>
    <mergeCell ref="Q188:S189"/>
    <mergeCell ref="Q192:S193"/>
    <mergeCell ref="T192:T193"/>
    <mergeCell ref="U192:U193"/>
    <mergeCell ref="V192:V193"/>
    <mergeCell ref="C193:D194"/>
    <mergeCell ref="E193:E194"/>
    <mergeCell ref="N193:O194"/>
    <mergeCell ref="P193:P194"/>
    <mergeCell ref="F194:H195"/>
    <mergeCell ref="I194:I195"/>
    <mergeCell ref="T190:T191"/>
    <mergeCell ref="U190:U191"/>
    <mergeCell ref="C191:D192"/>
    <mergeCell ref="E191:E192"/>
    <mergeCell ref="N191:O192"/>
    <mergeCell ref="P191:P192"/>
    <mergeCell ref="F192:H193"/>
    <mergeCell ref="I192:I193"/>
    <mergeCell ref="J192:J193"/>
    <mergeCell ref="K192:K193"/>
    <mergeCell ref="R196:T197"/>
    <mergeCell ref="U196:U197"/>
    <mergeCell ref="V196:V197"/>
    <mergeCell ref="B197:B214"/>
    <mergeCell ref="C197:D198"/>
    <mergeCell ref="E197:E198"/>
    <mergeCell ref="M197:M214"/>
    <mergeCell ref="N197:O198"/>
    <mergeCell ref="P197:P198"/>
    <mergeCell ref="F198:H199"/>
    <mergeCell ref="C195:D196"/>
    <mergeCell ref="E195:E196"/>
    <mergeCell ref="N195:O196"/>
    <mergeCell ref="P195:P196"/>
    <mergeCell ref="G196:I197"/>
    <mergeCell ref="J196:J197"/>
    <mergeCell ref="K196:K197"/>
    <mergeCell ref="J194:J195"/>
    <mergeCell ref="K194:K195"/>
    <mergeCell ref="Q194:S195"/>
    <mergeCell ref="T194:T195"/>
    <mergeCell ref="U194:U195"/>
    <mergeCell ref="V194:V195"/>
    <mergeCell ref="V198:V209"/>
    <mergeCell ref="C199:D200"/>
    <mergeCell ref="E199:E200"/>
    <mergeCell ref="N199:O200"/>
    <mergeCell ref="P199:P200"/>
    <mergeCell ref="F200:H201"/>
    <mergeCell ref="I200:I201"/>
    <mergeCell ref="J200:J201"/>
    <mergeCell ref="Q200:S201"/>
    <mergeCell ref="T200:T201"/>
    <mergeCell ref="I198:I199"/>
    <mergeCell ref="J198:J199"/>
    <mergeCell ref="K198:K209"/>
    <mergeCell ref="Q198:S199"/>
    <mergeCell ref="T198:T199"/>
    <mergeCell ref="U198:U199"/>
    <mergeCell ref="U200:U201"/>
    <mergeCell ref="Q202:S203"/>
    <mergeCell ref="T202:T203"/>
    <mergeCell ref="U202:U203"/>
    <mergeCell ref="U204:U205"/>
    <mergeCell ref="C205:D206"/>
    <mergeCell ref="E205:E206"/>
    <mergeCell ref="N205:O206"/>
    <mergeCell ref="P205:P206"/>
    <mergeCell ref="F206:H207"/>
    <mergeCell ref="I206:I207"/>
    <mergeCell ref="J206:J207"/>
    <mergeCell ref="Q206:S207"/>
    <mergeCell ref="T206:T207"/>
    <mergeCell ref="P203:P204"/>
    <mergeCell ref="F204:H205"/>
    <mergeCell ref="I204:I205"/>
    <mergeCell ref="J204:J205"/>
    <mergeCell ref="Q204:S205"/>
    <mergeCell ref="T204:T205"/>
    <mergeCell ref="C201:D202"/>
    <mergeCell ref="E201:E202"/>
    <mergeCell ref="N201:O202"/>
    <mergeCell ref="P201:P202"/>
    <mergeCell ref="F202:H203"/>
    <mergeCell ref="I202:I203"/>
    <mergeCell ref="J202:J203"/>
    <mergeCell ref="C203:D204"/>
    <mergeCell ref="E203:E204"/>
    <mergeCell ref="N203:O204"/>
    <mergeCell ref="U208:U209"/>
    <mergeCell ref="C209:D210"/>
    <mergeCell ref="E209:E210"/>
    <mergeCell ref="N209:O210"/>
    <mergeCell ref="P209:P210"/>
    <mergeCell ref="F210:H211"/>
    <mergeCell ref="I210:I211"/>
    <mergeCell ref="J210:J211"/>
    <mergeCell ref="K210:K211"/>
    <mergeCell ref="Q210:S211"/>
    <mergeCell ref="U206:U207"/>
    <mergeCell ref="C207:D208"/>
    <mergeCell ref="E207:E208"/>
    <mergeCell ref="N207:O208"/>
    <mergeCell ref="P207:P208"/>
    <mergeCell ref="F208:H209"/>
    <mergeCell ref="I208:I209"/>
    <mergeCell ref="J208:J209"/>
    <mergeCell ref="Q208:S209"/>
    <mergeCell ref="T208:T209"/>
    <mergeCell ref="T210:T211"/>
    <mergeCell ref="U210:U211"/>
    <mergeCell ref="V210:V211"/>
    <mergeCell ref="C211:D212"/>
    <mergeCell ref="E211:E212"/>
    <mergeCell ref="N211:O212"/>
    <mergeCell ref="P211:P212"/>
    <mergeCell ref="F212:H213"/>
    <mergeCell ref="I212:I213"/>
    <mergeCell ref="J212:J213"/>
    <mergeCell ref="T216:T217"/>
    <mergeCell ref="U216:U217"/>
    <mergeCell ref="V216:V227"/>
    <mergeCell ref="C217:D218"/>
    <mergeCell ref="E217:E218"/>
    <mergeCell ref="N217:O218"/>
    <mergeCell ref="P217:P218"/>
    <mergeCell ref="V214:V215"/>
    <mergeCell ref="T220:T221"/>
    <mergeCell ref="U220:U221"/>
    <mergeCell ref="T224:T225"/>
    <mergeCell ref="U224:U225"/>
    <mergeCell ref="B215:B232"/>
    <mergeCell ref="C215:D216"/>
    <mergeCell ref="E215:E216"/>
    <mergeCell ref="M215:M232"/>
    <mergeCell ref="N215:O216"/>
    <mergeCell ref="K212:K213"/>
    <mergeCell ref="Q212:S213"/>
    <mergeCell ref="T212:T213"/>
    <mergeCell ref="U212:U213"/>
    <mergeCell ref="V212:V213"/>
    <mergeCell ref="C213:D214"/>
    <mergeCell ref="E213:E214"/>
    <mergeCell ref="N213:O214"/>
    <mergeCell ref="P213:P214"/>
    <mergeCell ref="G214:I215"/>
    <mergeCell ref="T218:T219"/>
    <mergeCell ref="U218:U219"/>
    <mergeCell ref="C219:D220"/>
    <mergeCell ref="E219:E220"/>
    <mergeCell ref="N219:O220"/>
    <mergeCell ref="P219:P220"/>
    <mergeCell ref="F220:H221"/>
    <mergeCell ref="I220:I221"/>
    <mergeCell ref="J220:J221"/>
    <mergeCell ref="Q220:S221"/>
    <mergeCell ref="F218:H219"/>
    <mergeCell ref="I218:I219"/>
    <mergeCell ref="J218:J219"/>
    <mergeCell ref="P215:P216"/>
    <mergeCell ref="F216:H217"/>
    <mergeCell ref="I216:I217"/>
    <mergeCell ref="J216:J217"/>
    <mergeCell ref="K216:K227"/>
    <mergeCell ref="Q216:S217"/>
    <mergeCell ref="Q218:S219"/>
    <mergeCell ref="J214:J215"/>
    <mergeCell ref="K214:K215"/>
    <mergeCell ref="R214:T215"/>
    <mergeCell ref="U214:U215"/>
    <mergeCell ref="T222:T223"/>
    <mergeCell ref="U222:U223"/>
    <mergeCell ref="C223:D224"/>
    <mergeCell ref="E223:E224"/>
    <mergeCell ref="N223:O224"/>
    <mergeCell ref="P223:P224"/>
    <mergeCell ref="F224:H225"/>
    <mergeCell ref="I224:I225"/>
    <mergeCell ref="J224:J225"/>
    <mergeCell ref="Q224:S225"/>
    <mergeCell ref="C221:D222"/>
    <mergeCell ref="E221:E222"/>
    <mergeCell ref="N221:O222"/>
    <mergeCell ref="P221:P222"/>
    <mergeCell ref="F222:H223"/>
    <mergeCell ref="I222:I223"/>
    <mergeCell ref="J222:J223"/>
    <mergeCell ref="Q222:S223"/>
    <mergeCell ref="V230:V231"/>
    <mergeCell ref="Q228:S229"/>
    <mergeCell ref="T228:T229"/>
    <mergeCell ref="U228:U229"/>
    <mergeCell ref="V228:V229"/>
    <mergeCell ref="C229:D230"/>
    <mergeCell ref="E229:E230"/>
    <mergeCell ref="N229:O230"/>
    <mergeCell ref="P229:P230"/>
    <mergeCell ref="F230:H231"/>
    <mergeCell ref="I230:I231"/>
    <mergeCell ref="T226:T227"/>
    <mergeCell ref="U226:U227"/>
    <mergeCell ref="C227:D228"/>
    <mergeCell ref="E227:E228"/>
    <mergeCell ref="N227:O228"/>
    <mergeCell ref="P227:P228"/>
    <mergeCell ref="F228:H229"/>
    <mergeCell ref="I228:I229"/>
    <mergeCell ref="J228:J229"/>
    <mergeCell ref="K228:K229"/>
    <mergeCell ref="C225:D226"/>
    <mergeCell ref="E225:E226"/>
    <mergeCell ref="N225:O226"/>
    <mergeCell ref="P225:P226"/>
    <mergeCell ref="F226:H227"/>
    <mergeCell ref="I226:I227"/>
    <mergeCell ref="J226:J227"/>
    <mergeCell ref="Q226:S227"/>
    <mergeCell ref="P234:P235"/>
    <mergeCell ref="Q234:S234"/>
    <mergeCell ref="V234:V246"/>
    <mergeCell ref="F235:H236"/>
    <mergeCell ref="I235:I236"/>
    <mergeCell ref="J235:J236"/>
    <mergeCell ref="Q235:S236"/>
    <mergeCell ref="T235:T236"/>
    <mergeCell ref="U235:U236"/>
    <mergeCell ref="Q237:S238"/>
    <mergeCell ref="R232:T233"/>
    <mergeCell ref="U232:U233"/>
    <mergeCell ref="V232:V233"/>
    <mergeCell ref="B234:B251"/>
    <mergeCell ref="C234:D235"/>
    <mergeCell ref="E234:E235"/>
    <mergeCell ref="F234:H234"/>
    <mergeCell ref="K234:K246"/>
    <mergeCell ref="M234:M251"/>
    <mergeCell ref="N234:O235"/>
    <mergeCell ref="C231:D232"/>
    <mergeCell ref="E231:E232"/>
    <mergeCell ref="N231:O232"/>
    <mergeCell ref="P231:P232"/>
    <mergeCell ref="G232:I233"/>
    <mergeCell ref="J232:J233"/>
    <mergeCell ref="K232:K233"/>
    <mergeCell ref="J230:J231"/>
    <mergeCell ref="K230:K231"/>
    <mergeCell ref="Q230:S231"/>
    <mergeCell ref="T230:T231"/>
    <mergeCell ref="U230:U231"/>
    <mergeCell ref="T239:T240"/>
    <mergeCell ref="U239:U240"/>
    <mergeCell ref="C240:D241"/>
    <mergeCell ref="E240:E241"/>
    <mergeCell ref="N240:O241"/>
    <mergeCell ref="P240:P241"/>
    <mergeCell ref="F241:H242"/>
    <mergeCell ref="I241:I242"/>
    <mergeCell ref="J241:J242"/>
    <mergeCell ref="Q241:S242"/>
    <mergeCell ref="T237:T238"/>
    <mergeCell ref="U237:U238"/>
    <mergeCell ref="C238:D239"/>
    <mergeCell ref="E238:E239"/>
    <mergeCell ref="N238:O239"/>
    <mergeCell ref="P238:P239"/>
    <mergeCell ref="F239:H240"/>
    <mergeCell ref="I239:I240"/>
    <mergeCell ref="J239:J240"/>
    <mergeCell ref="Q239:S240"/>
    <mergeCell ref="C236:D237"/>
    <mergeCell ref="E236:E237"/>
    <mergeCell ref="N236:O237"/>
    <mergeCell ref="P236:P237"/>
    <mergeCell ref="F237:H238"/>
    <mergeCell ref="I237:I238"/>
    <mergeCell ref="J237:J238"/>
    <mergeCell ref="T243:T244"/>
    <mergeCell ref="U243:U244"/>
    <mergeCell ref="C244:D245"/>
    <mergeCell ref="E244:E245"/>
    <mergeCell ref="N244:O245"/>
    <mergeCell ref="P244:P245"/>
    <mergeCell ref="F245:H246"/>
    <mergeCell ref="I245:I246"/>
    <mergeCell ref="J245:J246"/>
    <mergeCell ref="Q245:S246"/>
    <mergeCell ref="T241:T242"/>
    <mergeCell ref="U241:U242"/>
    <mergeCell ref="C242:D243"/>
    <mergeCell ref="E242:E243"/>
    <mergeCell ref="N242:O243"/>
    <mergeCell ref="P242:P243"/>
    <mergeCell ref="F243:H244"/>
    <mergeCell ref="I243:I244"/>
    <mergeCell ref="J243:J244"/>
    <mergeCell ref="Q243:S244"/>
    <mergeCell ref="Q247:S248"/>
    <mergeCell ref="T247:T248"/>
    <mergeCell ref="U247:U248"/>
    <mergeCell ref="V247:V248"/>
    <mergeCell ref="C248:D249"/>
    <mergeCell ref="E248:E249"/>
    <mergeCell ref="N248:O249"/>
    <mergeCell ref="P248:P249"/>
    <mergeCell ref="F249:H250"/>
    <mergeCell ref="I249:I250"/>
    <mergeCell ref="T245:T246"/>
    <mergeCell ref="U245:U246"/>
    <mergeCell ref="C246:D247"/>
    <mergeCell ref="E246:E247"/>
    <mergeCell ref="N246:O247"/>
    <mergeCell ref="P246:P247"/>
    <mergeCell ref="F247:H248"/>
    <mergeCell ref="I247:I248"/>
    <mergeCell ref="J247:J248"/>
    <mergeCell ref="K247:K248"/>
    <mergeCell ref="R251:T252"/>
    <mergeCell ref="U251:U252"/>
    <mergeCell ref="V251:V252"/>
    <mergeCell ref="B252:B269"/>
    <mergeCell ref="C252:D253"/>
    <mergeCell ref="E252:E253"/>
    <mergeCell ref="M252:M269"/>
    <mergeCell ref="N252:O253"/>
    <mergeCell ref="P252:P253"/>
    <mergeCell ref="F253:H254"/>
    <mergeCell ref="C250:D251"/>
    <mergeCell ref="E250:E251"/>
    <mergeCell ref="N250:O251"/>
    <mergeCell ref="P250:P251"/>
    <mergeCell ref="G251:I252"/>
    <mergeCell ref="J251:J252"/>
    <mergeCell ref="K251:K252"/>
    <mergeCell ref="J249:J250"/>
    <mergeCell ref="K249:K250"/>
    <mergeCell ref="Q249:S250"/>
    <mergeCell ref="T249:T250"/>
    <mergeCell ref="U249:U250"/>
    <mergeCell ref="V249:V250"/>
    <mergeCell ref="V253:V264"/>
    <mergeCell ref="C254:D255"/>
    <mergeCell ref="E254:E255"/>
    <mergeCell ref="N254:O255"/>
    <mergeCell ref="P254:P255"/>
    <mergeCell ref="F255:H256"/>
    <mergeCell ref="I255:I256"/>
    <mergeCell ref="J255:J256"/>
    <mergeCell ref="Q255:S256"/>
    <mergeCell ref="T255:T256"/>
    <mergeCell ref="I253:I254"/>
    <mergeCell ref="J253:J254"/>
    <mergeCell ref="K253:K264"/>
    <mergeCell ref="Q253:S254"/>
    <mergeCell ref="T253:T254"/>
    <mergeCell ref="U253:U254"/>
    <mergeCell ref="U255:U256"/>
    <mergeCell ref="Q257:S258"/>
    <mergeCell ref="T257:T258"/>
    <mergeCell ref="U257:U258"/>
    <mergeCell ref="U259:U260"/>
    <mergeCell ref="C260:D261"/>
    <mergeCell ref="E260:E261"/>
    <mergeCell ref="N260:O261"/>
    <mergeCell ref="P260:P261"/>
    <mergeCell ref="F261:H262"/>
    <mergeCell ref="I261:I262"/>
    <mergeCell ref="J261:J262"/>
    <mergeCell ref="Q261:S262"/>
    <mergeCell ref="T261:T262"/>
    <mergeCell ref="P258:P259"/>
    <mergeCell ref="F259:H260"/>
    <mergeCell ref="I259:I260"/>
    <mergeCell ref="J259:J260"/>
    <mergeCell ref="Q259:S260"/>
    <mergeCell ref="T259:T260"/>
    <mergeCell ref="C256:D257"/>
    <mergeCell ref="E256:E257"/>
    <mergeCell ref="N256:O257"/>
    <mergeCell ref="P256:P257"/>
    <mergeCell ref="F257:H258"/>
    <mergeCell ref="I257:I258"/>
    <mergeCell ref="J257:J258"/>
    <mergeCell ref="C258:D259"/>
    <mergeCell ref="E258:E259"/>
    <mergeCell ref="N258:O259"/>
    <mergeCell ref="U263:U264"/>
    <mergeCell ref="C264:D265"/>
    <mergeCell ref="E264:E265"/>
    <mergeCell ref="N264:O265"/>
    <mergeCell ref="P264:P265"/>
    <mergeCell ref="F265:H266"/>
    <mergeCell ref="I265:I266"/>
    <mergeCell ref="J265:J266"/>
    <mergeCell ref="K265:K266"/>
    <mergeCell ref="Q265:S266"/>
    <mergeCell ref="U261:U262"/>
    <mergeCell ref="C262:D263"/>
    <mergeCell ref="E262:E263"/>
    <mergeCell ref="N262:O263"/>
    <mergeCell ref="P262:P263"/>
    <mergeCell ref="F263:H264"/>
    <mergeCell ref="I263:I264"/>
    <mergeCell ref="J263:J264"/>
    <mergeCell ref="Q263:S264"/>
    <mergeCell ref="T263:T264"/>
    <mergeCell ref="B270:B287"/>
    <mergeCell ref="C270:D271"/>
    <mergeCell ref="E270:E271"/>
    <mergeCell ref="M270:M287"/>
    <mergeCell ref="N270:O271"/>
    <mergeCell ref="K267:K268"/>
    <mergeCell ref="Q267:S268"/>
    <mergeCell ref="T267:T268"/>
    <mergeCell ref="U267:U268"/>
    <mergeCell ref="V267:V268"/>
    <mergeCell ref="C268:D269"/>
    <mergeCell ref="E268:E269"/>
    <mergeCell ref="N268:O269"/>
    <mergeCell ref="P268:P269"/>
    <mergeCell ref="G269:I270"/>
    <mergeCell ref="T265:T266"/>
    <mergeCell ref="U265:U266"/>
    <mergeCell ref="V265:V266"/>
    <mergeCell ref="C266:D267"/>
    <mergeCell ref="E266:E267"/>
    <mergeCell ref="N266:O267"/>
    <mergeCell ref="P266:P267"/>
    <mergeCell ref="F267:H268"/>
    <mergeCell ref="I267:I268"/>
    <mergeCell ref="J267:J268"/>
    <mergeCell ref="T273:T274"/>
    <mergeCell ref="U273:U274"/>
    <mergeCell ref="C274:D275"/>
    <mergeCell ref="E274:E275"/>
    <mergeCell ref="N274:O275"/>
    <mergeCell ref="P274:P275"/>
    <mergeCell ref="F275:H276"/>
    <mergeCell ref="I275:I276"/>
    <mergeCell ref="J275:J276"/>
    <mergeCell ref="Q275:S276"/>
    <mergeCell ref="T271:T272"/>
    <mergeCell ref="U271:U272"/>
    <mergeCell ref="V271:V282"/>
    <mergeCell ref="C272:D273"/>
    <mergeCell ref="E272:E273"/>
    <mergeCell ref="N272:O273"/>
    <mergeCell ref="P272:P273"/>
    <mergeCell ref="F273:H274"/>
    <mergeCell ref="I273:I274"/>
    <mergeCell ref="J273:J274"/>
    <mergeCell ref="P270:P271"/>
    <mergeCell ref="F271:H272"/>
    <mergeCell ref="I271:I272"/>
    <mergeCell ref="J271:J272"/>
    <mergeCell ref="K271:K282"/>
    <mergeCell ref="Q271:S272"/>
    <mergeCell ref="Q273:S274"/>
    <mergeCell ref="J269:J270"/>
    <mergeCell ref="K269:K270"/>
    <mergeCell ref="R269:T270"/>
    <mergeCell ref="U269:U270"/>
    <mergeCell ref="V269:V270"/>
    <mergeCell ref="T277:T278"/>
    <mergeCell ref="U277:U278"/>
    <mergeCell ref="C278:D279"/>
    <mergeCell ref="E278:E279"/>
    <mergeCell ref="N278:O279"/>
    <mergeCell ref="P278:P279"/>
    <mergeCell ref="F279:H280"/>
    <mergeCell ref="I279:I280"/>
    <mergeCell ref="J279:J280"/>
    <mergeCell ref="Q279:S280"/>
    <mergeCell ref="T275:T276"/>
    <mergeCell ref="U275:U276"/>
    <mergeCell ref="C276:D277"/>
    <mergeCell ref="E276:E277"/>
    <mergeCell ref="N276:O277"/>
    <mergeCell ref="P276:P277"/>
    <mergeCell ref="F277:H278"/>
    <mergeCell ref="I277:I278"/>
    <mergeCell ref="J277:J278"/>
    <mergeCell ref="Q277:S278"/>
    <mergeCell ref="T281:T282"/>
    <mergeCell ref="U281:U282"/>
    <mergeCell ref="C282:D283"/>
    <mergeCell ref="E282:E283"/>
    <mergeCell ref="N282:O283"/>
    <mergeCell ref="P282:P283"/>
    <mergeCell ref="F283:H284"/>
    <mergeCell ref="I283:I284"/>
    <mergeCell ref="J283:J284"/>
    <mergeCell ref="K283:K284"/>
    <mergeCell ref="T279:T280"/>
    <mergeCell ref="U279:U280"/>
    <mergeCell ref="C280:D281"/>
    <mergeCell ref="E280:E281"/>
    <mergeCell ref="N280:O281"/>
    <mergeCell ref="P280:P281"/>
    <mergeCell ref="F281:H282"/>
    <mergeCell ref="I281:I282"/>
    <mergeCell ref="J281:J282"/>
    <mergeCell ref="Q281:S282"/>
    <mergeCell ref="R287:T288"/>
    <mergeCell ref="U287:U288"/>
    <mergeCell ref="V287:V288"/>
    <mergeCell ref="C286:D287"/>
    <mergeCell ref="E286:E287"/>
    <mergeCell ref="N286:O287"/>
    <mergeCell ref="P286:P287"/>
    <mergeCell ref="G287:I288"/>
    <mergeCell ref="J287:J288"/>
    <mergeCell ref="K287:K288"/>
    <mergeCell ref="J285:J286"/>
    <mergeCell ref="K285:K286"/>
    <mergeCell ref="Q285:S286"/>
    <mergeCell ref="T285:T286"/>
    <mergeCell ref="U285:U286"/>
    <mergeCell ref="V285:V286"/>
    <mergeCell ref="Q283:S284"/>
    <mergeCell ref="T283:T284"/>
    <mergeCell ref="U283:U284"/>
    <mergeCell ref="V283:V284"/>
    <mergeCell ref="C284:D285"/>
    <mergeCell ref="E284:E285"/>
    <mergeCell ref="N284:O285"/>
    <mergeCell ref="P284:P285"/>
    <mergeCell ref="F285:H286"/>
    <mergeCell ref="I285:I28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流量計算書</vt:lpstr>
      <vt:lpstr>断面計算書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RTsubaki</dc:creator>
  <cp:lastModifiedBy>RTsubaki</cp:lastModifiedBy>
  <dcterms:created xsi:type="dcterms:W3CDTF">2015-06-05T18:19:34Z</dcterms:created>
  <dcterms:modified xsi:type="dcterms:W3CDTF">2023-02-14T11:34:31Z</dcterms:modified>
</cp:coreProperties>
</file>