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Tsubaki\Dropbox\do2203_水理公式集例題集\成果物用ファイル\"/>
    </mc:Choice>
  </mc:AlternateContent>
  <xr:revisionPtr revIDLastSave="0" documentId="8_{0A46A215-BB0E-41F7-9696-65C72506D2E9}" xr6:coauthVersionLast="47" xr6:coauthVersionMax="47" xr10:uidLastSave="{00000000-0000-0000-0000-000000000000}"/>
  <bookViews>
    <workbookView xWindow="768" yWindow="768" windowWidth="27756" windowHeight="23148" activeTab="1" xr2:uid="{00000000-000D-0000-FFFF-FFFF00000000}"/>
  </bookViews>
  <sheets>
    <sheet name="流量計算書" sheetId="1" r:id="rId1"/>
    <sheet name="断面計算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5" i="2" l="1"/>
  <c r="V85" i="2"/>
  <c r="K85" i="2"/>
  <c r="J85" i="2"/>
  <c r="W288" i="2"/>
  <c r="V288" i="2"/>
  <c r="W251" i="2"/>
  <c r="V251" i="2"/>
  <c r="W214" i="2"/>
  <c r="V214" i="2"/>
  <c r="W177" i="2"/>
  <c r="V177" i="2"/>
  <c r="W140" i="2"/>
  <c r="V140" i="2"/>
  <c r="W103" i="2"/>
  <c r="V103" i="2"/>
  <c r="H22" i="2"/>
  <c r="H26" i="2" s="1"/>
  <c r="T22" i="2"/>
  <c r="T26" i="2" s="1"/>
  <c r="R18" i="1"/>
  <c r="W27" i="1"/>
  <c r="U18" i="1"/>
  <c r="O18" i="1"/>
  <c r="D18" i="1"/>
  <c r="A18" i="1"/>
  <c r="H18" i="1"/>
  <c r="J27" i="1"/>
  <c r="Q27" i="1" s="1"/>
  <c r="F27" i="1"/>
  <c r="B27" i="1"/>
  <c r="N43" i="1"/>
  <c r="N41" i="1"/>
  <c r="N39" i="1"/>
  <c r="N37" i="1"/>
  <c r="N35" i="1"/>
  <c r="N33" i="1"/>
  <c r="I43" i="1"/>
  <c r="I41" i="1"/>
  <c r="I39" i="1"/>
  <c r="I37" i="1"/>
  <c r="I35" i="1"/>
  <c r="I33" i="1"/>
  <c r="V43" i="1"/>
  <c r="X43" i="1" s="1"/>
  <c r="V41" i="1"/>
  <c r="X41" i="1" s="1"/>
  <c r="V39" i="1"/>
  <c r="X39" i="1" s="1"/>
  <c r="V37" i="1"/>
  <c r="X37" i="1" s="1"/>
  <c r="V35" i="1"/>
  <c r="X35" i="1" s="1"/>
  <c r="V33" i="1"/>
  <c r="X33" i="1" s="1"/>
  <c r="N11" i="2"/>
  <c r="J11" i="2"/>
  <c r="D11" i="2"/>
  <c r="N8" i="2"/>
  <c r="I8" i="2"/>
  <c r="D8" i="2"/>
  <c r="D5" i="2"/>
  <c r="X53" i="1" l="1"/>
</calcChain>
</file>

<file path=xl/sharedStrings.xml><?xml version="1.0" encoding="utf-8"?>
<sst xmlns="http://schemas.openxmlformats.org/spreadsheetml/2006/main" count="408" uniqueCount="105">
  <si>
    <r>
      <t xml:space="preserve">流 量 計 算 書 </t>
    </r>
    <r>
      <rPr>
        <sz val="20"/>
        <rFont val="ＭＳ Ｐ明朝"/>
        <family val="1"/>
        <charset val="128"/>
      </rPr>
      <t>（ 浮 子 ）</t>
    </r>
  </si>
  <si>
    <t>種別</t>
    <rPh sb="0" eb="2">
      <t>シュベツ</t>
    </rPh>
    <phoneticPr fontId="7"/>
  </si>
  <si>
    <t>観測所記号</t>
    <rPh sb="0" eb="3">
      <t>カンソクジョ</t>
    </rPh>
    <rPh sb="3" eb="5">
      <t>キゴウ</t>
    </rPh>
    <phoneticPr fontId="7"/>
  </si>
  <si>
    <t>Ⅰ</t>
  </si>
  <si>
    <t>水　　系　</t>
  </si>
  <si>
    <t>河　　川</t>
  </si>
  <si>
    <t>観　測　所</t>
    <phoneticPr fontId="7"/>
  </si>
  <si>
    <t>観 測 回 数</t>
  </si>
  <si>
    <t>第　　</t>
  </si>
  <si>
    <t>　　回</t>
  </si>
  <si>
    <t>年間番号</t>
  </si>
  <si>
    <t>F1-1</t>
  </si>
  <si>
    <t>観 測 月 日</t>
  </si>
  <si>
    <t>観測時間</t>
  </si>
  <si>
    <t>始
終
平均</t>
  </si>
  <si>
    <t>2:25
2:50
2:37</t>
  </si>
  <si>
    <t>天　　気</t>
  </si>
  <si>
    <t>風　　向</t>
  </si>
  <si>
    <t>風　　力</t>
  </si>
  <si>
    <t>雨</t>
  </si>
  <si>
    <t>－</t>
  </si>
  <si>
    <t>無風</t>
  </si>
  <si>
    <t>水位（基準）
（ｍ）</t>
  </si>
  <si>
    <r>
      <t>全　流　量
（ｍ</t>
    </r>
    <r>
      <rPr>
        <vertAlign val="superscript"/>
        <sz val="10"/>
        <rFont val="ＭＳ Ｐ明朝"/>
        <family val="1"/>
        <charset val="128"/>
      </rPr>
      <t>３</t>
    </r>
    <r>
      <rPr>
        <sz val="10"/>
        <rFont val="ＭＳ Ｐ明朝"/>
        <family val="1"/>
        <charset val="128"/>
      </rPr>
      <t>／Ｓ）</t>
    </r>
  </si>
  <si>
    <t>流速測線数
（本）</t>
  </si>
  <si>
    <t>平均水面巾
（ｍ）</t>
    <rPh sb="4" eb="5">
      <t>ハバ</t>
    </rPh>
    <phoneticPr fontId="7"/>
  </si>
  <si>
    <t>全断面積
（㎡）</t>
  </si>
  <si>
    <t xml:space="preserve">水面勾配
</t>
  </si>
  <si>
    <t>平均流速
（ｍ／Ｓ）</t>
  </si>
  <si>
    <t>流下距離
（ｍ）</t>
    <rPh sb="2" eb="4">
      <t>キョリ</t>
    </rPh>
    <phoneticPr fontId="7"/>
  </si>
  <si>
    <t>水位</t>
  </si>
  <si>
    <t>基準水位標
（ｍ）</t>
  </si>
  <si>
    <t>第１水位標
（ｍ）</t>
  </si>
  <si>
    <t>第２水位標
（ｍ）</t>
  </si>
  <si>
    <t>水　位　標
（ｍ）</t>
  </si>
  <si>
    <t>水　位　差
（ｍ）</t>
  </si>
  <si>
    <t>距　　離
（ｍ）</t>
  </si>
  <si>
    <t>始</t>
  </si>
  <si>
    <t>終</t>
  </si>
  <si>
    <t>平均</t>
  </si>
  <si>
    <t>測
線
番
号</t>
  </si>
  <si>
    <t>浮子</t>
  </si>
  <si>
    <t>投下時間
（時　分）</t>
  </si>
  <si>
    <t>流下時間
（Ｓ）</t>
    <phoneticPr fontId="7"/>
  </si>
  <si>
    <t>浮子流下 速度
（ｍ／Ｓ）</t>
    <phoneticPr fontId="7"/>
  </si>
  <si>
    <t xml:space="preserve">更正係数
</t>
  </si>
  <si>
    <t>更正流速
（ｍ／Ｓ）</t>
    <phoneticPr fontId="7"/>
  </si>
  <si>
    <t xml:space="preserve">区分断面積   </t>
    <phoneticPr fontId="7"/>
  </si>
  <si>
    <t>高水（後）</t>
  </si>
  <si>
    <r>
      <t>区　　分
流　　量
（ｍ</t>
    </r>
    <r>
      <rPr>
        <vertAlign val="superscript"/>
        <sz val="10"/>
        <rFont val="ＭＳ Ｐ明朝"/>
        <family val="1"/>
        <charset val="128"/>
      </rPr>
      <t>３</t>
    </r>
    <r>
      <rPr>
        <sz val="10"/>
        <rFont val="ＭＳ Ｐ明朝"/>
        <family val="1"/>
        <charset val="128"/>
      </rPr>
      <t>／Ｓ）</t>
    </r>
  </si>
  <si>
    <t>種
別</t>
  </si>
  <si>
    <t>吃
水</t>
  </si>
  <si>
    <t>第１断面積
（㎡）</t>
    <phoneticPr fontId="7"/>
  </si>
  <si>
    <t>第２断面積
（㎡）</t>
    <phoneticPr fontId="7"/>
  </si>
  <si>
    <t>平均断面積
（㎡）</t>
    <phoneticPr fontId="7"/>
  </si>
  <si>
    <t>流
下
状
況</t>
  </si>
  <si>
    <t>計</t>
  </si>
  <si>
    <t>令和x年　（西暦202x）</t>
    <phoneticPr fontId="1"/>
  </si>
  <si>
    <t>O</t>
    <phoneticPr fontId="1"/>
  </si>
  <si>
    <t>K川</t>
  </si>
  <si>
    <t>K川</t>
    <phoneticPr fontId="1"/>
  </si>
  <si>
    <t>202x/5/21</t>
    <phoneticPr fontId="1"/>
  </si>
  <si>
    <r>
      <t xml:space="preserve">断 面 積 計 算 書 </t>
    </r>
    <r>
      <rPr>
        <sz val="20"/>
        <rFont val="ＭＳ Ｐ明朝"/>
        <family val="1"/>
        <charset val="128"/>
      </rPr>
      <t>（その１）</t>
    </r>
  </si>
  <si>
    <t>横　断　測　量</t>
    <rPh sb="0" eb="1">
      <t>ヨコ</t>
    </rPh>
    <rPh sb="2" eb="3">
      <t>ダン</t>
    </rPh>
    <rPh sb="4" eb="5">
      <t>ソク</t>
    </rPh>
    <rPh sb="6" eb="7">
      <t>リョウ</t>
    </rPh>
    <phoneticPr fontId="7"/>
  </si>
  <si>
    <t>令和03年12月27日</t>
  </si>
  <si>
    <t>水　系</t>
    <rPh sb="0" eb="1">
      <t>ミズ</t>
    </rPh>
    <rPh sb="2" eb="3">
      <t>ケイ</t>
    </rPh>
    <phoneticPr fontId="7"/>
  </si>
  <si>
    <t>河　川</t>
    <rPh sb="0" eb="1">
      <t>カワ</t>
    </rPh>
    <rPh sb="2" eb="3">
      <t>カワ</t>
    </rPh>
    <phoneticPr fontId="7"/>
  </si>
  <si>
    <t>観測所</t>
    <rPh sb="0" eb="3">
      <t>カンソクショ</t>
    </rPh>
    <phoneticPr fontId="7"/>
  </si>
  <si>
    <t>最高水位断面積比較表（㎡）</t>
    <rPh sb="0" eb="2">
      <t>サイコウ</t>
    </rPh>
    <rPh sb="2" eb="4">
      <t>スイイ</t>
    </rPh>
    <rPh sb="4" eb="7">
      <t>ダンメンセキ</t>
    </rPh>
    <rPh sb="7" eb="9">
      <t>ヒカク</t>
    </rPh>
    <rPh sb="9" eb="10">
      <t>ヒョウ</t>
    </rPh>
    <phoneticPr fontId="7"/>
  </si>
  <si>
    <t>高　水　前</t>
    <rPh sb="0" eb="1">
      <t>コウ</t>
    </rPh>
    <rPh sb="2" eb="3">
      <t>スイ</t>
    </rPh>
    <rPh sb="4" eb="5">
      <t>マエ</t>
    </rPh>
    <phoneticPr fontId="7"/>
  </si>
  <si>
    <t>観　測
月　日</t>
    <rPh sb="0" eb="1">
      <t>カン</t>
    </rPh>
    <rPh sb="2" eb="3">
      <t>ソク</t>
    </rPh>
    <rPh sb="4" eb="5">
      <t>ツキ</t>
    </rPh>
    <rPh sb="6" eb="7">
      <t>ヒ</t>
    </rPh>
    <phoneticPr fontId="7"/>
  </si>
  <si>
    <t>観　測
回　数</t>
    <rPh sb="0" eb="1">
      <t>カン</t>
    </rPh>
    <rPh sb="2" eb="3">
      <t>ソク</t>
    </rPh>
    <rPh sb="4" eb="5">
      <t>カイ</t>
    </rPh>
    <rPh sb="6" eb="7">
      <t>カズ</t>
    </rPh>
    <phoneticPr fontId="7"/>
  </si>
  <si>
    <t xml:space="preserve">第 </t>
    <rPh sb="0" eb="1">
      <t>ダイ</t>
    </rPh>
    <phoneticPr fontId="7"/>
  </si>
  <si>
    <t xml:space="preserve"> 回</t>
    <rPh sb="1" eb="2">
      <t>カイ</t>
    </rPh>
    <phoneticPr fontId="7"/>
  </si>
  <si>
    <t>年　間
番　号</t>
    <rPh sb="0" eb="1">
      <t>トシ</t>
    </rPh>
    <rPh sb="2" eb="3">
      <t>アイダ</t>
    </rPh>
    <rPh sb="4" eb="5">
      <t>バン</t>
    </rPh>
    <rPh sb="6" eb="7">
      <t>ゴウ</t>
    </rPh>
    <phoneticPr fontId="7"/>
  </si>
  <si>
    <t>高　水　後</t>
    <rPh sb="0" eb="1">
      <t>コウ</t>
    </rPh>
    <rPh sb="2" eb="3">
      <t>スイ</t>
    </rPh>
    <rPh sb="4" eb="5">
      <t>ゴ</t>
    </rPh>
    <phoneticPr fontId="7"/>
  </si>
  <si>
    <t>第　　　　１　　　　断　　　　面</t>
    <rPh sb="0" eb="1">
      <t>ダイ</t>
    </rPh>
    <rPh sb="10" eb="11">
      <t>ダン</t>
    </rPh>
    <rPh sb="15" eb="16">
      <t>メン</t>
    </rPh>
    <phoneticPr fontId="7"/>
  </si>
  <si>
    <t>第　　　　２　　　　断　　　　面</t>
    <rPh sb="0" eb="1">
      <t>ダイ</t>
    </rPh>
    <rPh sb="10" eb="11">
      <t>ダン</t>
    </rPh>
    <rPh sb="15" eb="16">
      <t>メン</t>
    </rPh>
    <phoneticPr fontId="7"/>
  </si>
  <si>
    <t>区分断面積合計（㎡）</t>
    <rPh sb="0" eb="2">
      <t>クブン</t>
    </rPh>
    <rPh sb="2" eb="5">
      <t>ダンメンセキ</t>
    </rPh>
    <rPh sb="5" eb="7">
      <t>ゴウケイ</t>
    </rPh>
    <phoneticPr fontId="7"/>
  </si>
  <si>
    <t>区分断面積合計（㎡）</t>
  </si>
  <si>
    <t>水　　　　位</t>
    <rPh sb="0" eb="1">
      <t>ミズ</t>
    </rPh>
    <rPh sb="5" eb="6">
      <t>クライ</t>
    </rPh>
    <phoneticPr fontId="7"/>
  </si>
  <si>
    <t>観　　測　　始　（ｍ）</t>
    <rPh sb="0" eb="1">
      <t>カン</t>
    </rPh>
    <rPh sb="3" eb="4">
      <t>ソク</t>
    </rPh>
    <rPh sb="6" eb="7">
      <t>シ</t>
    </rPh>
    <phoneticPr fontId="7"/>
  </si>
  <si>
    <t>観　　測　　始　（ｍ）</t>
  </si>
  <si>
    <t>観　　測　　終　（ｍ）</t>
    <rPh sb="0" eb="1">
      <t>カン</t>
    </rPh>
    <rPh sb="3" eb="4">
      <t>ソク</t>
    </rPh>
    <rPh sb="6" eb="7">
      <t>オ</t>
    </rPh>
    <phoneticPr fontId="7"/>
  </si>
  <si>
    <t>観　　測　　終　（ｍ）</t>
  </si>
  <si>
    <t>平　　　　 　均　（ｍ）</t>
    <rPh sb="0" eb="1">
      <t>ヒラ</t>
    </rPh>
    <rPh sb="7" eb="8">
      <t>ヒトシ</t>
    </rPh>
    <phoneticPr fontId="7"/>
  </si>
  <si>
    <t>平　　　　 　均　（ｍ）</t>
  </si>
  <si>
    <t>計算基準水位 （ｍ）</t>
    <rPh sb="0" eb="2">
      <t>ケイサン</t>
    </rPh>
    <rPh sb="2" eb="4">
      <t>キジュン</t>
    </rPh>
    <rPh sb="4" eb="6">
      <t>スイイ</t>
    </rPh>
    <phoneticPr fontId="7"/>
  </si>
  <si>
    <t>計算基準水位 （ｍ）</t>
  </si>
  <si>
    <t>基準水位との差（ｍ）</t>
    <rPh sb="0" eb="2">
      <t>キジュン</t>
    </rPh>
    <rPh sb="2" eb="4">
      <t>スイイ</t>
    </rPh>
    <rPh sb="6" eb="7">
      <t>サ</t>
    </rPh>
    <phoneticPr fontId="7"/>
  </si>
  <si>
    <t>基準水位との差（ｍ）</t>
  </si>
  <si>
    <t>番　号</t>
    <rPh sb="0" eb="1">
      <t>バン</t>
    </rPh>
    <rPh sb="2" eb="3">
      <t>ゴウ</t>
    </rPh>
    <phoneticPr fontId="7"/>
  </si>
  <si>
    <t>距離
（ｍ）</t>
    <rPh sb="0" eb="2">
      <t>キョリ</t>
    </rPh>
    <phoneticPr fontId="7"/>
  </si>
  <si>
    <t>水深
（ｍ）</t>
    <rPh sb="0" eb="2">
      <t>スイシン</t>
    </rPh>
    <phoneticPr fontId="7"/>
  </si>
  <si>
    <t>平均
水深
（ｍ）</t>
    <rPh sb="0" eb="2">
      <t>ヘイキン</t>
    </rPh>
    <rPh sb="3" eb="5">
      <t>スイシン</t>
    </rPh>
    <phoneticPr fontId="7"/>
  </si>
  <si>
    <t>区分幅
（ｍ）</t>
    <rPh sb="0" eb="2">
      <t>クブン</t>
    </rPh>
    <rPh sb="2" eb="3">
      <t>ハバ</t>
    </rPh>
    <phoneticPr fontId="7"/>
  </si>
  <si>
    <t>断面積
（㎡）</t>
    <rPh sb="0" eb="3">
      <t>ダンメンセキ</t>
    </rPh>
    <phoneticPr fontId="7"/>
  </si>
  <si>
    <t>区分断
面積計
（㎡）</t>
    <rPh sb="0" eb="2">
      <t>クブン</t>
    </rPh>
    <rPh sb="2" eb="3">
      <t>ダン</t>
    </rPh>
    <rPh sb="4" eb="6">
      <t>メンセキ</t>
    </rPh>
    <rPh sb="6" eb="7">
      <t>ケイ</t>
    </rPh>
    <phoneticPr fontId="7"/>
  </si>
  <si>
    <t>水深
（ｍ）</t>
    <phoneticPr fontId="7"/>
  </si>
  <si>
    <t>平均
水深
（ｍ）</t>
    <phoneticPr fontId="7"/>
  </si>
  <si>
    <t>区分断
面積計
（㎡）</t>
    <phoneticPr fontId="7"/>
  </si>
  <si>
    <t>基準断面積
（㎡）</t>
    <rPh sb="0" eb="2">
      <t>キジュン</t>
    </rPh>
    <rPh sb="2" eb="4">
      <t>ダンメン</t>
    </rPh>
    <rPh sb="4" eb="5">
      <t>セキ</t>
    </rPh>
    <phoneticPr fontId="7"/>
  </si>
  <si>
    <t>基準断面積
（㎡）</t>
    <phoneticPr fontId="7"/>
  </si>
  <si>
    <t>区分巾計＝</t>
  </si>
  <si>
    <t>基準断面積
（㎡）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</si>
</sst>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明朝"/>
      <family val="1"/>
      <charset val="128"/>
    </font>
    <font>
      <sz val="28"/>
      <name val="ＭＳ Ｐ明朝"/>
      <family val="1"/>
      <charset val="128"/>
    </font>
    <font>
      <sz val="24"/>
      <name val="ＭＳ Ｐ明朝"/>
      <family val="1"/>
      <charset val="128"/>
    </font>
    <font>
      <sz val="20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vertAlign val="superscript"/>
      <sz val="10"/>
      <name val="ＭＳ Ｐ明朝"/>
      <family val="1"/>
      <charset val="128"/>
    </font>
    <font>
      <sz val="27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6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49" xfId="0" applyNumberFormat="1" applyFont="1" applyBorder="1" applyAlignment="1">
      <alignment horizontal="center" vertical="center"/>
    </xf>
    <xf numFmtId="2" fontId="6" fillId="0" borderId="33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2" xfId="0" quotePrefix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14" fontId="9" fillId="2" borderId="24" xfId="0" applyNumberFormat="1" applyFont="1" applyFill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14" fontId="9" fillId="2" borderId="25" xfId="0" applyNumberFormat="1" applyFont="1" applyFill="1" applyBorder="1" applyAlignment="1">
      <alignment horizontal="center" vertical="center"/>
    </xf>
    <xf numFmtId="14" fontId="9" fillId="2" borderId="5" xfId="0" applyNumberFormat="1" applyFont="1" applyFill="1" applyBorder="1" applyAlignment="1">
      <alignment horizontal="center" vertical="center"/>
    </xf>
    <xf numFmtId="14" fontId="9" fillId="2" borderId="6" xfId="0" applyNumberFormat="1" applyFont="1" applyFill="1" applyBorder="1" applyAlignment="1">
      <alignment horizontal="center" vertical="center"/>
    </xf>
    <xf numFmtId="14" fontId="9" fillId="2" borderId="7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1" fontId="9" fillId="2" borderId="2" xfId="0" applyNumberFormat="1" applyFont="1" applyFill="1" applyBorder="1" applyAlignment="1">
      <alignment horizontal="center" vertical="center" wrapText="1"/>
    </xf>
    <xf numFmtId="21" fontId="9" fillId="2" borderId="3" xfId="0" applyNumberFormat="1" applyFont="1" applyFill="1" applyBorder="1" applyAlignment="1">
      <alignment horizontal="center" vertical="center"/>
    </xf>
    <xf numFmtId="21" fontId="9" fillId="2" borderId="4" xfId="0" applyNumberFormat="1" applyFont="1" applyFill="1" applyBorder="1" applyAlignment="1">
      <alignment horizontal="center" vertical="center"/>
    </xf>
    <xf numFmtId="21" fontId="9" fillId="2" borderId="24" xfId="0" applyNumberFormat="1" applyFont="1" applyFill="1" applyBorder="1" applyAlignment="1">
      <alignment horizontal="center" vertical="center"/>
    </xf>
    <xf numFmtId="21" fontId="9" fillId="2" borderId="0" xfId="0" applyNumberFormat="1" applyFont="1" applyFill="1" applyAlignment="1">
      <alignment horizontal="center" vertical="center"/>
    </xf>
    <xf numFmtId="21" fontId="9" fillId="2" borderId="25" xfId="0" applyNumberFormat="1" applyFont="1" applyFill="1" applyBorder="1" applyAlignment="1">
      <alignment horizontal="center" vertical="center"/>
    </xf>
    <xf numFmtId="21" fontId="9" fillId="2" borderId="5" xfId="0" applyNumberFormat="1" applyFont="1" applyFill="1" applyBorder="1" applyAlignment="1">
      <alignment horizontal="center" vertical="center"/>
    </xf>
    <xf numFmtId="21" fontId="9" fillId="2" borderId="6" xfId="0" applyNumberFormat="1" applyFont="1" applyFill="1" applyBorder="1" applyAlignment="1">
      <alignment horizontal="center" vertical="center"/>
    </xf>
    <xf numFmtId="21" fontId="9" fillId="2" borderId="7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2" fontId="9" fillId="0" borderId="27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6" fontId="9" fillId="2" borderId="28" xfId="0" applyNumberFormat="1" applyFont="1" applyFill="1" applyBorder="1" applyAlignment="1">
      <alignment horizontal="center" vertical="center"/>
    </xf>
    <xf numFmtId="176" fontId="9" fillId="2" borderId="29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2" borderId="18" xfId="0" applyNumberFormat="1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176" fontId="9" fillId="0" borderId="18" xfId="0" applyNumberFormat="1" applyFont="1" applyBorder="1" applyAlignment="1">
      <alignment horizontal="center" vertical="center"/>
    </xf>
    <xf numFmtId="176" fontId="9" fillId="0" borderId="15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76" fontId="9" fillId="2" borderId="18" xfId="0" applyNumberFormat="1" applyFont="1" applyFill="1" applyBorder="1" applyAlignment="1">
      <alignment horizontal="center" vertical="center"/>
    </xf>
    <xf numFmtId="176" fontId="9" fillId="2" borderId="15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4" xfId="0" applyFont="1" applyBorder="1" applyAlignment="1">
      <alignment horizontal="right" vertical="center"/>
    </xf>
    <xf numFmtId="0" fontId="6" fillId="0" borderId="44" xfId="0" applyFont="1" applyBorder="1" applyAlignment="1">
      <alignment horizontal="right" vertical="center"/>
    </xf>
    <xf numFmtId="0" fontId="6" fillId="0" borderId="25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 textRotation="255"/>
    </xf>
    <xf numFmtId="0" fontId="6" fillId="0" borderId="42" xfId="0" applyFont="1" applyBorder="1" applyAlignment="1">
      <alignment horizontal="center" vertical="center" textRotation="255"/>
    </xf>
    <xf numFmtId="2" fontId="6" fillId="0" borderId="4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47" xfId="0" applyNumberFormat="1" applyFont="1" applyBorder="1" applyAlignment="1">
      <alignment horizontal="center" vertical="center"/>
    </xf>
    <xf numFmtId="2" fontId="6" fillId="0" borderId="48" xfId="0" applyNumberFormat="1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 wrapText="1"/>
    </xf>
    <xf numFmtId="2" fontId="13" fillId="0" borderId="19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3" fillId="0" borderId="16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 wrapText="1"/>
    </xf>
    <xf numFmtId="2" fontId="13" fillId="0" borderId="29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" fontId="6" fillId="0" borderId="39" xfId="0" applyNumberFormat="1" applyFont="1" applyBorder="1" applyAlignment="1">
      <alignment horizontal="center" vertical="center"/>
    </xf>
    <xf numFmtId="1" fontId="6" fillId="0" borderId="26" xfId="0" applyNumberFormat="1" applyFont="1" applyBorder="1" applyAlignment="1">
      <alignment horizontal="center" vertical="center"/>
    </xf>
    <xf numFmtId="1" fontId="6" fillId="0" borderId="42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44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33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6" fillId="0" borderId="4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45" xfId="0" applyNumberFormat="1" applyFont="1" applyBorder="1" applyAlignment="1">
      <alignment horizontal="center" vertical="center"/>
    </xf>
    <xf numFmtId="2" fontId="13" fillId="0" borderId="21" xfId="0" applyNumberFormat="1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6" fillId="0" borderId="51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52" xfId="0" applyNumberFormat="1" applyFont="1" applyBorder="1" applyAlignment="1">
      <alignment horizontal="center" vertical="center"/>
    </xf>
    <xf numFmtId="2" fontId="6" fillId="0" borderId="53" xfId="0" applyNumberFormat="1" applyFont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14" fontId="9" fillId="2" borderId="11" xfId="0" applyNumberFormat="1" applyFont="1" applyFill="1" applyBorder="1" applyAlignment="1">
      <alignment horizontal="center" vertical="center"/>
    </xf>
    <xf numFmtId="14" fontId="9" fillId="2" borderId="36" xfId="0" applyNumberFormat="1" applyFont="1" applyFill="1" applyBorder="1" applyAlignment="1">
      <alignment horizontal="center" vertical="center"/>
    </xf>
    <xf numFmtId="14" fontId="9" fillId="2" borderId="37" xfId="0" applyNumberFormat="1" applyFont="1" applyFill="1" applyBorder="1" applyAlignment="1">
      <alignment horizontal="center" vertical="center"/>
    </xf>
    <xf numFmtId="14" fontId="9" fillId="2" borderId="38" xfId="0" applyNumberFormat="1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5" xfId="0" applyNumberFormat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0" fillId="0" borderId="0" xfId="0" applyNumberFormat="1"/>
    <xf numFmtId="2" fontId="9" fillId="2" borderId="1" xfId="0" applyNumberFormat="1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 wrapText="1"/>
    </xf>
    <xf numFmtId="1" fontId="6" fillId="3" borderId="35" xfId="0" applyNumberFormat="1" applyFont="1" applyFill="1" applyBorder="1" applyAlignment="1">
      <alignment horizontal="center" vertical="center"/>
    </xf>
    <xf numFmtId="1" fontId="6" fillId="3" borderId="22" xfId="0" applyNumberFormat="1" applyFont="1" applyFill="1" applyBorder="1" applyAlignment="1">
      <alignment horizontal="center" vertical="center"/>
    </xf>
    <xf numFmtId="1" fontId="6" fillId="3" borderId="3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441960</xdr:colOff>
      <xdr:row>25</xdr:row>
      <xdr:rowOff>114300</xdr:rowOff>
    </xdr:from>
    <xdr:to>
      <xdr:col>29</xdr:col>
      <xdr:colOff>396240</xdr:colOff>
      <xdr:row>36</xdr:row>
      <xdr:rowOff>205740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DAE600-383D-4C10-81F0-CF961D4029FA}"/>
            </a:ext>
          </a:extLst>
        </xdr:cNvPr>
        <xdr:cNvSpPr txBox="1"/>
      </xdr:nvSpPr>
      <xdr:spPr>
        <a:xfrm>
          <a:off x="6720840" y="6355080"/>
          <a:ext cx="3977640" cy="2613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トリッキーな使い方をしているのでどうしたものか迷っています．（修正するか，削除するか）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showGridLines="0" view="pageBreakPreview" zoomScaleNormal="100" zoomScaleSheetLayoutView="100" workbookViewId="0">
      <selection activeCell="S6" sqref="S6:X6"/>
    </sheetView>
  </sheetViews>
  <sheetFormatPr defaultRowHeight="18"/>
  <cols>
    <col min="1" max="1" width="4.19921875" style="1" customWidth="1"/>
    <col min="2" max="2" width="2.5" style="1" customWidth="1"/>
    <col min="3" max="3" width="3.69921875" style="1" customWidth="1"/>
    <col min="4" max="4" width="1.296875" style="1" customWidth="1"/>
    <col min="5" max="5" width="3.69921875" style="1" customWidth="1"/>
    <col min="6" max="6" width="3.296875" style="1" customWidth="1"/>
    <col min="7" max="7" width="2" style="1" customWidth="1"/>
    <col min="8" max="8" width="5.5" style="1" customWidth="1"/>
    <col min="9" max="9" width="1.09765625" style="1" customWidth="1"/>
    <col min="10" max="10" width="4" style="1" customWidth="1"/>
    <col min="11" max="11" width="2.19921875" style="1" customWidth="1"/>
    <col min="12" max="12" width="5.3984375" style="1" customWidth="1"/>
    <col min="13" max="13" width="2.09765625" style="1" customWidth="1"/>
    <col min="14" max="14" width="1.5" style="1" customWidth="1"/>
    <col min="15" max="15" width="5.5" style="1" customWidth="1"/>
    <col min="16" max="16" width="2.5" style="1" customWidth="1"/>
    <col min="17" max="17" width="3.296875" style="1" customWidth="1"/>
    <col min="18" max="18" width="3" style="1" customWidth="1"/>
    <col min="19" max="19" width="5.5" style="1" customWidth="1"/>
    <col min="20" max="20" width="2.3984375" style="1" customWidth="1"/>
    <col min="21" max="21" width="0.69921875" style="1" customWidth="1"/>
    <col min="22" max="22" width="7.796875" style="1" customWidth="1"/>
    <col min="23" max="23" width="1.296875" style="1" customWidth="1"/>
    <col min="24" max="24" width="9.09765625" style="1" customWidth="1"/>
  </cols>
  <sheetData>
    <row r="1" spans="1:24" ht="15" customHeight="1">
      <c r="G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4" ht="33">
      <c r="A2" s="12" t="s">
        <v>1</v>
      </c>
      <c r="B2" s="12" t="s">
        <v>2</v>
      </c>
      <c r="C2" s="12"/>
      <c r="D2" s="12"/>
      <c r="E2" s="12"/>
      <c r="F2" s="12"/>
      <c r="G2" s="2"/>
      <c r="H2" s="173" t="s">
        <v>0</v>
      </c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</row>
    <row r="3" spans="1:24" ht="33">
      <c r="A3" s="12"/>
      <c r="B3" s="12"/>
      <c r="C3" s="12"/>
      <c r="D3" s="12"/>
      <c r="E3" s="12"/>
      <c r="F3" s="12"/>
      <c r="G3" s="2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</row>
    <row r="4" spans="1:24" ht="18" customHeight="1">
      <c r="A4" s="13" t="s">
        <v>3</v>
      </c>
      <c r="B4" s="14">
        <v>10</v>
      </c>
      <c r="C4" s="15"/>
      <c r="D4" s="15"/>
      <c r="E4" s="15"/>
      <c r="F4" s="16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</row>
    <row r="5" spans="1:24">
      <c r="A5" s="13"/>
      <c r="B5" s="17"/>
      <c r="C5" s="18"/>
      <c r="D5" s="18"/>
      <c r="E5" s="18"/>
      <c r="F5" s="19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</row>
    <row r="6" spans="1:24" ht="18.600000000000001" thickBot="1">
      <c r="S6" s="20" t="s">
        <v>57</v>
      </c>
      <c r="T6" s="20"/>
      <c r="U6" s="20"/>
      <c r="V6" s="20"/>
      <c r="W6" s="20"/>
      <c r="X6" s="20"/>
    </row>
    <row r="7" spans="1:24">
      <c r="A7" s="47" t="s">
        <v>4</v>
      </c>
      <c r="B7" s="48"/>
      <c r="C7" s="49"/>
      <c r="D7" s="51" t="s">
        <v>60</v>
      </c>
      <c r="E7" s="51"/>
      <c r="F7" s="51"/>
      <c r="G7" s="51"/>
      <c r="H7" s="51"/>
      <c r="I7" s="51"/>
      <c r="J7" s="53" t="s">
        <v>5</v>
      </c>
      <c r="K7" s="53"/>
      <c r="L7" s="53"/>
      <c r="M7" s="51" t="s">
        <v>59</v>
      </c>
      <c r="N7" s="51"/>
      <c r="O7" s="51"/>
      <c r="P7" s="51"/>
      <c r="Q7" s="51"/>
      <c r="R7" s="54" t="s">
        <v>6</v>
      </c>
      <c r="S7" s="48"/>
      <c r="T7" s="49"/>
      <c r="U7" s="55" t="s">
        <v>58</v>
      </c>
      <c r="V7" s="56"/>
      <c r="W7" s="56"/>
      <c r="X7" s="57"/>
    </row>
    <row r="8" spans="1:24">
      <c r="A8" s="50"/>
      <c r="B8" s="39"/>
      <c r="C8" s="40"/>
      <c r="D8" s="52"/>
      <c r="E8" s="52"/>
      <c r="F8" s="52"/>
      <c r="G8" s="52"/>
      <c r="H8" s="52"/>
      <c r="I8" s="52"/>
      <c r="J8" s="24"/>
      <c r="K8" s="24"/>
      <c r="L8" s="24"/>
      <c r="M8" s="52"/>
      <c r="N8" s="52"/>
      <c r="O8" s="52"/>
      <c r="P8" s="52"/>
      <c r="Q8" s="52"/>
      <c r="R8" s="38"/>
      <c r="S8" s="39"/>
      <c r="T8" s="40"/>
      <c r="U8" s="44"/>
      <c r="V8" s="45"/>
      <c r="W8" s="45"/>
      <c r="X8" s="46"/>
    </row>
    <row r="9" spans="1:24">
      <c r="A9" s="21" t="s">
        <v>7</v>
      </c>
      <c r="B9" s="22"/>
      <c r="C9" s="22"/>
      <c r="D9" s="25" t="s">
        <v>8</v>
      </c>
      <c r="E9" s="26"/>
      <c r="F9" s="26"/>
      <c r="G9" s="26"/>
      <c r="H9" s="26"/>
      <c r="I9" s="26"/>
      <c r="J9" s="29">
        <v>1</v>
      </c>
      <c r="K9" s="29"/>
      <c r="L9" s="31" t="s">
        <v>9</v>
      </c>
      <c r="M9" s="31"/>
      <c r="N9" s="31"/>
      <c r="O9" s="31"/>
      <c r="P9" s="31"/>
      <c r="Q9" s="32"/>
      <c r="R9" s="35" t="s">
        <v>10</v>
      </c>
      <c r="S9" s="36"/>
      <c r="T9" s="37"/>
      <c r="U9" s="41" t="s">
        <v>11</v>
      </c>
      <c r="V9" s="42"/>
      <c r="W9" s="42"/>
      <c r="X9" s="43"/>
    </row>
    <row r="10" spans="1:24">
      <c r="A10" s="23"/>
      <c r="B10" s="24"/>
      <c r="C10" s="24"/>
      <c r="D10" s="27"/>
      <c r="E10" s="28"/>
      <c r="F10" s="28"/>
      <c r="G10" s="28"/>
      <c r="H10" s="28"/>
      <c r="I10" s="28"/>
      <c r="J10" s="30"/>
      <c r="K10" s="30"/>
      <c r="L10" s="33"/>
      <c r="M10" s="33"/>
      <c r="N10" s="33"/>
      <c r="O10" s="33"/>
      <c r="P10" s="33"/>
      <c r="Q10" s="34"/>
      <c r="R10" s="38"/>
      <c r="S10" s="39"/>
      <c r="T10" s="40"/>
      <c r="U10" s="44"/>
      <c r="V10" s="45"/>
      <c r="W10" s="45"/>
      <c r="X10" s="46"/>
    </row>
    <row r="11" spans="1:24">
      <c r="A11" s="21" t="s">
        <v>12</v>
      </c>
      <c r="B11" s="22"/>
      <c r="C11" s="22"/>
      <c r="D11" s="71" t="s">
        <v>61</v>
      </c>
      <c r="E11" s="72"/>
      <c r="F11" s="72"/>
      <c r="G11" s="73"/>
      <c r="H11" s="12" t="s">
        <v>13</v>
      </c>
      <c r="I11" s="12"/>
      <c r="J11" s="12"/>
      <c r="K11" s="80" t="s">
        <v>14</v>
      </c>
      <c r="L11" s="36"/>
      <c r="M11" s="37"/>
      <c r="N11" s="84" t="s">
        <v>15</v>
      </c>
      <c r="O11" s="85"/>
      <c r="P11" s="85"/>
      <c r="Q11" s="86"/>
      <c r="R11" s="35" t="s">
        <v>16</v>
      </c>
      <c r="S11" s="36"/>
      <c r="T11" s="37"/>
      <c r="U11" s="35" t="s">
        <v>17</v>
      </c>
      <c r="V11" s="36"/>
      <c r="W11" s="37"/>
      <c r="X11" s="58" t="s">
        <v>18</v>
      </c>
    </row>
    <row r="12" spans="1:24">
      <c r="A12" s="69"/>
      <c r="B12" s="70"/>
      <c r="C12" s="70"/>
      <c r="D12" s="74"/>
      <c r="E12" s="75"/>
      <c r="F12" s="75"/>
      <c r="G12" s="76"/>
      <c r="H12" s="12"/>
      <c r="I12" s="12"/>
      <c r="J12" s="12"/>
      <c r="K12" s="81"/>
      <c r="L12" s="82"/>
      <c r="M12" s="83"/>
      <c r="N12" s="87"/>
      <c r="O12" s="88"/>
      <c r="P12" s="88"/>
      <c r="Q12" s="89"/>
      <c r="R12" s="38"/>
      <c r="S12" s="39"/>
      <c r="T12" s="40"/>
      <c r="U12" s="38"/>
      <c r="V12" s="39"/>
      <c r="W12" s="40"/>
      <c r="X12" s="58"/>
    </row>
    <row r="13" spans="1:24">
      <c r="A13" s="69"/>
      <c r="B13" s="70"/>
      <c r="C13" s="70"/>
      <c r="D13" s="74"/>
      <c r="E13" s="75"/>
      <c r="F13" s="75"/>
      <c r="G13" s="76"/>
      <c r="H13" s="12"/>
      <c r="I13" s="12"/>
      <c r="J13" s="12"/>
      <c r="K13" s="81"/>
      <c r="L13" s="82"/>
      <c r="M13" s="83"/>
      <c r="N13" s="87"/>
      <c r="O13" s="88"/>
      <c r="P13" s="88"/>
      <c r="Q13" s="89"/>
      <c r="R13" s="59" t="s">
        <v>19</v>
      </c>
      <c r="S13" s="60"/>
      <c r="T13" s="61"/>
      <c r="U13" s="63" t="s">
        <v>20</v>
      </c>
      <c r="V13" s="42"/>
      <c r="W13" s="64"/>
      <c r="X13" s="65" t="s">
        <v>21</v>
      </c>
    </row>
    <row r="14" spans="1:24">
      <c r="A14" s="23"/>
      <c r="B14" s="24"/>
      <c r="C14" s="24"/>
      <c r="D14" s="77"/>
      <c r="E14" s="78"/>
      <c r="F14" s="78"/>
      <c r="G14" s="79"/>
      <c r="H14" s="12"/>
      <c r="I14" s="12"/>
      <c r="J14" s="12"/>
      <c r="K14" s="38"/>
      <c r="L14" s="39"/>
      <c r="M14" s="40"/>
      <c r="N14" s="90"/>
      <c r="O14" s="91"/>
      <c r="P14" s="91"/>
      <c r="Q14" s="92"/>
      <c r="R14" s="44"/>
      <c r="S14" s="45"/>
      <c r="T14" s="62"/>
      <c r="U14" s="44"/>
      <c r="V14" s="45"/>
      <c r="W14" s="62"/>
      <c r="X14" s="65"/>
    </row>
    <row r="15" spans="1:24">
      <c r="A15" s="66" t="s">
        <v>22</v>
      </c>
      <c r="B15" s="12"/>
      <c r="C15" s="12"/>
      <c r="D15" s="68" t="s">
        <v>23</v>
      </c>
      <c r="E15" s="12"/>
      <c r="F15" s="12"/>
      <c r="G15" s="12"/>
      <c r="H15" s="68" t="s">
        <v>24</v>
      </c>
      <c r="I15" s="12"/>
      <c r="J15" s="12"/>
      <c r="K15" s="68" t="s">
        <v>25</v>
      </c>
      <c r="L15" s="12"/>
      <c r="M15" s="12"/>
      <c r="N15" s="12"/>
      <c r="O15" s="68" t="s">
        <v>26</v>
      </c>
      <c r="P15" s="12"/>
      <c r="Q15" s="12"/>
      <c r="R15" s="80" t="s">
        <v>27</v>
      </c>
      <c r="S15" s="36"/>
      <c r="T15" s="37"/>
      <c r="U15" s="80" t="s">
        <v>28</v>
      </c>
      <c r="V15" s="36"/>
      <c r="W15" s="37"/>
      <c r="X15" s="93" t="s">
        <v>29</v>
      </c>
    </row>
    <row r="16" spans="1:24">
      <c r="A16" s="6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1"/>
      <c r="S16" s="82"/>
      <c r="T16" s="83"/>
      <c r="U16" s="81"/>
      <c r="V16" s="82"/>
      <c r="W16" s="83"/>
      <c r="X16" s="58"/>
    </row>
    <row r="17" spans="1:24">
      <c r="A17" s="6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38"/>
      <c r="S17" s="39"/>
      <c r="T17" s="40"/>
      <c r="U17" s="38"/>
      <c r="V17" s="39"/>
      <c r="W17" s="40"/>
      <c r="X17" s="58"/>
    </row>
    <row r="18" spans="1:24">
      <c r="A18" s="94">
        <f>B27</f>
        <v>5.0549999999999997</v>
      </c>
      <c r="B18" s="95"/>
      <c r="C18" s="96"/>
      <c r="D18" s="100">
        <f>X53</f>
        <v>2166.4965597659902</v>
      </c>
      <c r="E18" s="95"/>
      <c r="F18" s="95"/>
      <c r="G18" s="96"/>
      <c r="H18" s="102">
        <f>COUNTA(B33:B52)</f>
        <v>6</v>
      </c>
      <c r="I18" s="103"/>
      <c r="J18" s="104"/>
      <c r="K18" s="100">
        <v>256.69</v>
      </c>
      <c r="L18" s="95"/>
      <c r="M18" s="95"/>
      <c r="N18" s="96"/>
      <c r="O18" s="100">
        <f>SUM(V33:W44)</f>
        <v>1024.1849999999999</v>
      </c>
      <c r="P18" s="95"/>
      <c r="Q18" s="96"/>
      <c r="R18" s="108" t="str">
        <f>W27</f>
        <v>1/3333</v>
      </c>
      <c r="S18" s="29"/>
      <c r="T18" s="109"/>
      <c r="U18" s="100">
        <f>D18/O18</f>
        <v>2.115337131246787</v>
      </c>
      <c r="V18" s="95"/>
      <c r="W18" s="96"/>
      <c r="X18" s="112">
        <v>100</v>
      </c>
    </row>
    <row r="19" spans="1:24">
      <c r="A19" s="97"/>
      <c r="B19" s="98"/>
      <c r="C19" s="99"/>
      <c r="D19" s="101"/>
      <c r="E19" s="98"/>
      <c r="F19" s="98"/>
      <c r="G19" s="99"/>
      <c r="H19" s="105"/>
      <c r="I19" s="106"/>
      <c r="J19" s="107"/>
      <c r="K19" s="101"/>
      <c r="L19" s="98"/>
      <c r="M19" s="98"/>
      <c r="N19" s="99"/>
      <c r="O19" s="101"/>
      <c r="P19" s="98"/>
      <c r="Q19" s="99"/>
      <c r="R19" s="110"/>
      <c r="S19" s="30"/>
      <c r="T19" s="111"/>
      <c r="U19" s="101"/>
      <c r="V19" s="98"/>
      <c r="W19" s="99"/>
      <c r="X19" s="113"/>
    </row>
    <row r="20" spans="1:24">
      <c r="A20" s="21" t="s">
        <v>30</v>
      </c>
      <c r="B20" s="80" t="s">
        <v>31</v>
      </c>
      <c r="C20" s="36"/>
      <c r="D20" s="36"/>
      <c r="E20" s="37"/>
      <c r="F20" s="80" t="s">
        <v>32</v>
      </c>
      <c r="G20" s="36"/>
      <c r="H20" s="36"/>
      <c r="I20" s="37"/>
      <c r="J20" s="80" t="s">
        <v>33</v>
      </c>
      <c r="K20" s="36"/>
      <c r="L20" s="37"/>
      <c r="M20" s="80" t="s">
        <v>34</v>
      </c>
      <c r="N20" s="36"/>
      <c r="O20" s="36"/>
      <c r="P20" s="37"/>
      <c r="Q20" s="80" t="s">
        <v>35</v>
      </c>
      <c r="R20" s="36"/>
      <c r="S20" s="37"/>
      <c r="T20" s="80" t="s">
        <v>36</v>
      </c>
      <c r="U20" s="36"/>
      <c r="V20" s="37"/>
      <c r="W20" s="80" t="s">
        <v>27</v>
      </c>
      <c r="X20" s="114"/>
    </row>
    <row r="21" spans="1:24">
      <c r="A21" s="69"/>
      <c r="B21" s="81"/>
      <c r="C21" s="82"/>
      <c r="D21" s="82"/>
      <c r="E21" s="83"/>
      <c r="F21" s="81"/>
      <c r="G21" s="82"/>
      <c r="H21" s="82"/>
      <c r="I21" s="83"/>
      <c r="J21" s="81"/>
      <c r="K21" s="82"/>
      <c r="L21" s="83"/>
      <c r="M21" s="81"/>
      <c r="N21" s="82"/>
      <c r="O21" s="82"/>
      <c r="P21" s="83"/>
      <c r="Q21" s="81"/>
      <c r="R21" s="82"/>
      <c r="S21" s="83"/>
      <c r="T21" s="81"/>
      <c r="U21" s="82"/>
      <c r="V21" s="83"/>
      <c r="W21" s="81"/>
      <c r="X21" s="115"/>
    </row>
    <row r="22" spans="1:24">
      <c r="A22" s="23"/>
      <c r="B22" s="38"/>
      <c r="C22" s="39"/>
      <c r="D22" s="39"/>
      <c r="E22" s="40"/>
      <c r="F22" s="38"/>
      <c r="G22" s="39"/>
      <c r="H22" s="39"/>
      <c r="I22" s="40"/>
      <c r="J22" s="38"/>
      <c r="K22" s="39"/>
      <c r="L22" s="40"/>
      <c r="M22" s="38"/>
      <c r="N22" s="39"/>
      <c r="O22" s="39"/>
      <c r="P22" s="40"/>
      <c r="Q22" s="38"/>
      <c r="R22" s="39"/>
      <c r="S22" s="40"/>
      <c r="T22" s="38"/>
      <c r="U22" s="39"/>
      <c r="V22" s="40"/>
      <c r="W22" s="38"/>
      <c r="X22" s="116"/>
    </row>
    <row r="23" spans="1:24">
      <c r="A23" s="21" t="s">
        <v>37</v>
      </c>
      <c r="B23" s="119">
        <v>4.7699999999999996</v>
      </c>
      <c r="C23" s="120"/>
      <c r="D23" s="120"/>
      <c r="E23" s="121"/>
      <c r="F23" s="119">
        <v>2.69</v>
      </c>
      <c r="G23" s="120"/>
      <c r="H23" s="120"/>
      <c r="I23" s="121"/>
      <c r="J23" s="119">
        <v>2.72</v>
      </c>
      <c r="K23" s="120"/>
      <c r="L23" s="121"/>
      <c r="M23" s="100"/>
      <c r="N23" s="95"/>
      <c r="O23" s="95"/>
      <c r="P23" s="96"/>
      <c r="Q23" s="100"/>
      <c r="R23" s="95"/>
      <c r="S23" s="96"/>
      <c r="T23" s="100"/>
      <c r="U23" s="95"/>
      <c r="V23" s="96"/>
      <c r="W23" s="100"/>
      <c r="X23" s="117"/>
    </row>
    <row r="24" spans="1:24">
      <c r="A24" s="23"/>
      <c r="B24" s="122"/>
      <c r="C24" s="123"/>
      <c r="D24" s="123"/>
      <c r="E24" s="124"/>
      <c r="F24" s="122"/>
      <c r="G24" s="123"/>
      <c r="H24" s="123"/>
      <c r="I24" s="124"/>
      <c r="J24" s="122"/>
      <c r="K24" s="123"/>
      <c r="L24" s="124"/>
      <c r="M24" s="101"/>
      <c r="N24" s="98"/>
      <c r="O24" s="98"/>
      <c r="P24" s="99"/>
      <c r="Q24" s="101"/>
      <c r="R24" s="98"/>
      <c r="S24" s="99"/>
      <c r="T24" s="101"/>
      <c r="U24" s="98"/>
      <c r="V24" s="99"/>
      <c r="W24" s="101"/>
      <c r="X24" s="118"/>
    </row>
    <row r="25" spans="1:24">
      <c r="A25" s="21" t="s">
        <v>38</v>
      </c>
      <c r="B25" s="119">
        <v>5.34</v>
      </c>
      <c r="C25" s="120"/>
      <c r="D25" s="120"/>
      <c r="E25" s="121"/>
      <c r="F25" s="119">
        <v>2.95</v>
      </c>
      <c r="G25" s="120"/>
      <c r="H25" s="120"/>
      <c r="I25" s="121"/>
      <c r="J25" s="119">
        <v>2.98</v>
      </c>
      <c r="K25" s="120"/>
      <c r="L25" s="121"/>
      <c r="M25" s="100"/>
      <c r="N25" s="95"/>
      <c r="O25" s="95"/>
      <c r="P25" s="96"/>
      <c r="Q25" s="100"/>
      <c r="R25" s="95"/>
      <c r="S25" s="96"/>
      <c r="T25" s="100"/>
      <c r="U25" s="95"/>
      <c r="V25" s="96"/>
      <c r="W25" s="100"/>
      <c r="X25" s="117"/>
    </row>
    <row r="26" spans="1:24">
      <c r="A26" s="23"/>
      <c r="B26" s="122"/>
      <c r="C26" s="123"/>
      <c r="D26" s="123"/>
      <c r="E26" s="124"/>
      <c r="F26" s="122"/>
      <c r="G26" s="123"/>
      <c r="H26" s="123"/>
      <c r="I26" s="124"/>
      <c r="J26" s="122"/>
      <c r="K26" s="123"/>
      <c r="L26" s="124"/>
      <c r="M26" s="101"/>
      <c r="N26" s="98"/>
      <c r="O26" s="98"/>
      <c r="P26" s="99"/>
      <c r="Q26" s="101"/>
      <c r="R26" s="98"/>
      <c r="S26" s="99"/>
      <c r="T26" s="101"/>
      <c r="U26" s="98"/>
      <c r="V26" s="99"/>
      <c r="W26" s="101"/>
      <c r="X26" s="118"/>
    </row>
    <row r="27" spans="1:24">
      <c r="A27" s="21" t="s">
        <v>39</v>
      </c>
      <c r="B27" s="100">
        <f>AVERAGE(B23:E26)</f>
        <v>5.0549999999999997</v>
      </c>
      <c r="C27" s="95"/>
      <c r="D27" s="95"/>
      <c r="E27" s="96"/>
      <c r="F27" s="100">
        <f>AVERAGE(F23:I26)</f>
        <v>2.8200000000000003</v>
      </c>
      <c r="G27" s="95"/>
      <c r="H27" s="95"/>
      <c r="I27" s="96"/>
      <c r="J27" s="100">
        <f>AVERAGE(J23:L26)</f>
        <v>2.85</v>
      </c>
      <c r="K27" s="95"/>
      <c r="L27" s="96"/>
      <c r="M27" s="100"/>
      <c r="N27" s="95"/>
      <c r="O27" s="95"/>
      <c r="P27" s="96"/>
      <c r="Q27" s="100">
        <f>F27-J27</f>
        <v>-2.9999999999999805E-2</v>
      </c>
      <c r="R27" s="95"/>
      <c r="S27" s="96"/>
      <c r="T27" s="139">
        <v>100</v>
      </c>
      <c r="U27" s="140"/>
      <c r="V27" s="141"/>
      <c r="W27" s="108" t="str">
        <f>_xlfn.CONCAT("1/",TEXT(ROUND(-T27/Q27,0),"@"))</f>
        <v>1/3333</v>
      </c>
      <c r="X27" s="145"/>
    </row>
    <row r="28" spans="1:24">
      <c r="A28" s="23"/>
      <c r="B28" s="101"/>
      <c r="C28" s="98"/>
      <c r="D28" s="98"/>
      <c r="E28" s="99"/>
      <c r="F28" s="101"/>
      <c r="G28" s="98"/>
      <c r="H28" s="98"/>
      <c r="I28" s="99"/>
      <c r="J28" s="101"/>
      <c r="K28" s="98"/>
      <c r="L28" s="99"/>
      <c r="M28" s="101"/>
      <c r="N28" s="98"/>
      <c r="O28" s="98"/>
      <c r="P28" s="99"/>
      <c r="Q28" s="101"/>
      <c r="R28" s="98"/>
      <c r="S28" s="99"/>
      <c r="T28" s="142"/>
      <c r="U28" s="143"/>
      <c r="V28" s="144"/>
      <c r="W28" s="110"/>
      <c r="X28" s="146"/>
    </row>
    <row r="29" spans="1:24">
      <c r="A29" s="125" t="s">
        <v>40</v>
      </c>
      <c r="B29" s="12" t="s">
        <v>41</v>
      </c>
      <c r="C29" s="12"/>
      <c r="D29" s="12"/>
      <c r="E29" s="68" t="s">
        <v>42</v>
      </c>
      <c r="F29" s="12"/>
      <c r="G29" s="68" t="s">
        <v>43</v>
      </c>
      <c r="H29" s="12"/>
      <c r="I29" s="68" t="s">
        <v>44</v>
      </c>
      <c r="J29" s="12"/>
      <c r="K29" s="12"/>
      <c r="L29" s="68" t="s">
        <v>45</v>
      </c>
      <c r="M29" s="12"/>
      <c r="N29" s="68" t="s">
        <v>46</v>
      </c>
      <c r="O29" s="12"/>
      <c r="P29" s="126" t="s">
        <v>47</v>
      </c>
      <c r="Q29" s="127"/>
      <c r="R29" s="127"/>
      <c r="S29" s="127"/>
      <c r="T29" s="130" t="s">
        <v>48</v>
      </c>
      <c r="U29" s="130"/>
      <c r="V29" s="130"/>
      <c r="W29" s="131"/>
      <c r="X29" s="93" t="s">
        <v>49</v>
      </c>
    </row>
    <row r="30" spans="1:24">
      <c r="A30" s="69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8"/>
      <c r="Q30" s="129"/>
      <c r="R30" s="129"/>
      <c r="S30" s="129"/>
      <c r="T30" s="132"/>
      <c r="U30" s="132"/>
      <c r="V30" s="132"/>
      <c r="W30" s="133"/>
      <c r="X30" s="58"/>
    </row>
    <row r="31" spans="1:24">
      <c r="A31" s="69"/>
      <c r="B31" s="68" t="s">
        <v>50</v>
      </c>
      <c r="C31" s="68" t="s">
        <v>51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80" t="s">
        <v>52</v>
      </c>
      <c r="Q31" s="134"/>
      <c r="R31" s="135"/>
      <c r="S31" s="68" t="s">
        <v>53</v>
      </c>
      <c r="T31" s="12"/>
      <c r="U31" s="12"/>
      <c r="V31" s="68" t="s">
        <v>54</v>
      </c>
      <c r="W31" s="12"/>
      <c r="X31" s="58"/>
    </row>
    <row r="32" spans="1:24">
      <c r="A32" s="23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6"/>
      <c r="Q32" s="137"/>
      <c r="R32" s="138"/>
      <c r="S32" s="12"/>
      <c r="T32" s="12"/>
      <c r="U32" s="12"/>
      <c r="V32" s="12"/>
      <c r="W32" s="12"/>
      <c r="X32" s="58"/>
    </row>
    <row r="33" spans="1:24">
      <c r="A33" s="21">
        <v>1</v>
      </c>
      <c r="B33" s="153">
        <v>2</v>
      </c>
      <c r="C33" s="154">
        <v>0.5</v>
      </c>
      <c r="D33" s="154"/>
      <c r="E33" s="156"/>
      <c r="F33" s="156"/>
      <c r="G33" s="158">
        <v>98.1</v>
      </c>
      <c r="H33" s="158"/>
      <c r="I33" s="147">
        <f>X$18/G33</f>
        <v>1.0193679918450562</v>
      </c>
      <c r="J33" s="147"/>
      <c r="K33" s="147"/>
      <c r="L33" s="147">
        <v>0.88</v>
      </c>
      <c r="M33" s="147"/>
      <c r="N33" s="147">
        <f>I33*L33</f>
        <v>0.89704383282364952</v>
      </c>
      <c r="O33" s="147"/>
      <c r="P33" s="149">
        <v>62.38</v>
      </c>
      <c r="Q33" s="149"/>
      <c r="R33" s="149"/>
      <c r="S33" s="149">
        <v>91.25</v>
      </c>
      <c r="T33" s="149"/>
      <c r="U33" s="149"/>
      <c r="V33" s="147">
        <f>AVERAGE(P33:U34)</f>
        <v>76.814999999999998</v>
      </c>
      <c r="W33" s="147"/>
      <c r="X33" s="151">
        <f>N33*V33</f>
        <v>68.906422018348636</v>
      </c>
    </row>
    <row r="34" spans="1:24">
      <c r="A34" s="23"/>
      <c r="B34" s="52"/>
      <c r="C34" s="155"/>
      <c r="D34" s="155"/>
      <c r="E34" s="157"/>
      <c r="F34" s="157"/>
      <c r="G34" s="159"/>
      <c r="H34" s="159"/>
      <c r="I34" s="148"/>
      <c r="J34" s="148"/>
      <c r="K34" s="148"/>
      <c r="L34" s="148"/>
      <c r="M34" s="148"/>
      <c r="N34" s="148"/>
      <c r="O34" s="148"/>
      <c r="P34" s="150"/>
      <c r="Q34" s="150"/>
      <c r="R34" s="150"/>
      <c r="S34" s="150"/>
      <c r="T34" s="150"/>
      <c r="U34" s="150"/>
      <c r="V34" s="148"/>
      <c r="W34" s="148"/>
      <c r="X34" s="152"/>
    </row>
    <row r="35" spans="1:24">
      <c r="A35" s="21">
        <v>2</v>
      </c>
      <c r="B35" s="153">
        <v>2</v>
      </c>
      <c r="C35" s="154">
        <v>0.5</v>
      </c>
      <c r="D35" s="154"/>
      <c r="E35" s="156"/>
      <c r="F35" s="156"/>
      <c r="G35" s="158">
        <v>95.5</v>
      </c>
      <c r="H35" s="158"/>
      <c r="I35" s="147">
        <f>X$18/G35</f>
        <v>1.0471204188481675</v>
      </c>
      <c r="J35" s="147"/>
      <c r="K35" s="147"/>
      <c r="L35" s="147">
        <v>0.88</v>
      </c>
      <c r="M35" s="147"/>
      <c r="N35" s="147">
        <f>I35*L35</f>
        <v>0.92146596858638741</v>
      </c>
      <c r="O35" s="147"/>
      <c r="P35" s="149">
        <v>104.82</v>
      </c>
      <c r="Q35" s="149"/>
      <c r="R35" s="149"/>
      <c r="S35" s="149">
        <v>131.99</v>
      </c>
      <c r="T35" s="149"/>
      <c r="U35" s="149"/>
      <c r="V35" s="147">
        <f>AVERAGE(P35:U36)</f>
        <v>118.405</v>
      </c>
      <c r="W35" s="147"/>
      <c r="X35" s="151">
        <f>N35*V35</f>
        <v>109.1061780104712</v>
      </c>
    </row>
    <row r="36" spans="1:24">
      <c r="A36" s="23"/>
      <c r="B36" s="52"/>
      <c r="C36" s="155"/>
      <c r="D36" s="155"/>
      <c r="E36" s="157"/>
      <c r="F36" s="157"/>
      <c r="G36" s="159"/>
      <c r="H36" s="159"/>
      <c r="I36" s="148"/>
      <c r="J36" s="148"/>
      <c r="K36" s="148"/>
      <c r="L36" s="148"/>
      <c r="M36" s="148"/>
      <c r="N36" s="148"/>
      <c r="O36" s="148"/>
      <c r="P36" s="150"/>
      <c r="Q36" s="150"/>
      <c r="R36" s="150"/>
      <c r="S36" s="150"/>
      <c r="T36" s="150"/>
      <c r="U36" s="150"/>
      <c r="V36" s="148"/>
      <c r="W36" s="148"/>
      <c r="X36" s="152"/>
    </row>
    <row r="37" spans="1:24">
      <c r="A37" s="21">
        <v>3</v>
      </c>
      <c r="B37" s="153">
        <v>3</v>
      </c>
      <c r="C37" s="154">
        <v>1</v>
      </c>
      <c r="D37" s="154"/>
      <c r="E37" s="156"/>
      <c r="F37" s="156"/>
      <c r="G37" s="158">
        <v>53.9</v>
      </c>
      <c r="H37" s="158"/>
      <c r="I37" s="147">
        <f>X$18/G37</f>
        <v>1.855287569573284</v>
      </c>
      <c r="J37" s="147"/>
      <c r="K37" s="147"/>
      <c r="L37" s="147">
        <v>0.91</v>
      </c>
      <c r="M37" s="147"/>
      <c r="N37" s="147">
        <f>I37*L37</f>
        <v>1.6883116883116884</v>
      </c>
      <c r="O37" s="147"/>
      <c r="P37" s="149">
        <v>169.17</v>
      </c>
      <c r="Q37" s="149"/>
      <c r="R37" s="149"/>
      <c r="S37" s="149">
        <v>166.56</v>
      </c>
      <c r="T37" s="149"/>
      <c r="U37" s="149"/>
      <c r="V37" s="147">
        <f>AVERAGE(P37:U38)</f>
        <v>167.86500000000001</v>
      </c>
      <c r="W37" s="147"/>
      <c r="X37" s="151">
        <f>N37*V37</f>
        <v>283.40844155844161</v>
      </c>
    </row>
    <row r="38" spans="1:24">
      <c r="A38" s="23"/>
      <c r="B38" s="52"/>
      <c r="C38" s="155"/>
      <c r="D38" s="155"/>
      <c r="E38" s="157"/>
      <c r="F38" s="157"/>
      <c r="G38" s="159"/>
      <c r="H38" s="159"/>
      <c r="I38" s="148"/>
      <c r="J38" s="148"/>
      <c r="K38" s="148"/>
      <c r="L38" s="148"/>
      <c r="M38" s="148"/>
      <c r="N38" s="148"/>
      <c r="O38" s="148"/>
      <c r="P38" s="150"/>
      <c r="Q38" s="150"/>
      <c r="R38" s="150"/>
      <c r="S38" s="150"/>
      <c r="T38" s="150"/>
      <c r="U38" s="150"/>
      <c r="V38" s="148"/>
      <c r="W38" s="148"/>
      <c r="X38" s="152"/>
    </row>
    <row r="39" spans="1:24">
      <c r="A39" s="21">
        <v>4</v>
      </c>
      <c r="B39" s="153">
        <v>4</v>
      </c>
      <c r="C39" s="154">
        <v>2</v>
      </c>
      <c r="D39" s="154"/>
      <c r="E39" s="156"/>
      <c r="F39" s="156"/>
      <c r="G39" s="158">
        <v>38.4</v>
      </c>
      <c r="H39" s="158"/>
      <c r="I39" s="147">
        <f>X$18/G39</f>
        <v>2.604166666666667</v>
      </c>
      <c r="J39" s="147"/>
      <c r="K39" s="147"/>
      <c r="L39" s="147">
        <v>0.94</v>
      </c>
      <c r="M39" s="147"/>
      <c r="N39" s="147">
        <f>I39*L39</f>
        <v>2.447916666666667</v>
      </c>
      <c r="O39" s="147"/>
      <c r="P39" s="149">
        <v>225.3</v>
      </c>
      <c r="Q39" s="149"/>
      <c r="R39" s="149"/>
      <c r="S39" s="149">
        <v>183.66</v>
      </c>
      <c r="T39" s="149"/>
      <c r="U39" s="149"/>
      <c r="V39" s="147">
        <f>AVERAGE(P39:U40)</f>
        <v>204.48000000000002</v>
      </c>
      <c r="W39" s="147"/>
      <c r="X39" s="151">
        <f>N39*V39</f>
        <v>500.55000000000013</v>
      </c>
    </row>
    <row r="40" spans="1:24">
      <c r="A40" s="23"/>
      <c r="B40" s="52"/>
      <c r="C40" s="155"/>
      <c r="D40" s="155"/>
      <c r="E40" s="157"/>
      <c r="F40" s="157"/>
      <c r="G40" s="159"/>
      <c r="H40" s="159"/>
      <c r="I40" s="148"/>
      <c r="J40" s="148"/>
      <c r="K40" s="148"/>
      <c r="L40" s="148"/>
      <c r="M40" s="148"/>
      <c r="N40" s="148"/>
      <c r="O40" s="148"/>
      <c r="P40" s="150"/>
      <c r="Q40" s="150"/>
      <c r="R40" s="150"/>
      <c r="S40" s="150"/>
      <c r="T40" s="150"/>
      <c r="U40" s="150"/>
      <c r="V40" s="148"/>
      <c r="W40" s="148"/>
      <c r="X40" s="152"/>
    </row>
    <row r="41" spans="1:24">
      <c r="A41" s="21">
        <v>5</v>
      </c>
      <c r="B41" s="153">
        <v>4</v>
      </c>
      <c r="C41" s="154">
        <v>2</v>
      </c>
      <c r="D41" s="154"/>
      <c r="E41" s="156"/>
      <c r="F41" s="156"/>
      <c r="G41" s="158">
        <v>32.700000000000003</v>
      </c>
      <c r="H41" s="158"/>
      <c r="I41" s="147">
        <f>X$18/G41</f>
        <v>3.0581039755351678</v>
      </c>
      <c r="J41" s="147"/>
      <c r="K41" s="147"/>
      <c r="L41" s="147">
        <v>0.94</v>
      </c>
      <c r="M41" s="147"/>
      <c r="N41" s="147">
        <f>I41*L41</f>
        <v>2.8746177370030574</v>
      </c>
      <c r="O41" s="147"/>
      <c r="P41" s="149">
        <v>271.12</v>
      </c>
      <c r="Q41" s="149"/>
      <c r="R41" s="149"/>
      <c r="S41" s="149">
        <v>251.67</v>
      </c>
      <c r="T41" s="149"/>
      <c r="U41" s="149"/>
      <c r="V41" s="147">
        <f>AVERAGE(P41:U42)</f>
        <v>261.39499999999998</v>
      </c>
      <c r="W41" s="147"/>
      <c r="X41" s="151">
        <f>N41*V41</f>
        <v>751.41070336391419</v>
      </c>
    </row>
    <row r="42" spans="1:24">
      <c r="A42" s="23"/>
      <c r="B42" s="52"/>
      <c r="C42" s="155"/>
      <c r="D42" s="155"/>
      <c r="E42" s="157"/>
      <c r="F42" s="157"/>
      <c r="G42" s="159"/>
      <c r="H42" s="159"/>
      <c r="I42" s="148"/>
      <c r="J42" s="148"/>
      <c r="K42" s="148"/>
      <c r="L42" s="148"/>
      <c r="M42" s="148"/>
      <c r="N42" s="148"/>
      <c r="O42" s="148"/>
      <c r="P42" s="150"/>
      <c r="Q42" s="150"/>
      <c r="R42" s="150"/>
      <c r="S42" s="150"/>
      <c r="T42" s="150"/>
      <c r="U42" s="150"/>
      <c r="V42" s="148"/>
      <c r="W42" s="148"/>
      <c r="X42" s="152"/>
    </row>
    <row r="43" spans="1:24">
      <c r="A43" s="21">
        <v>6</v>
      </c>
      <c r="B43" s="153">
        <v>4</v>
      </c>
      <c r="C43" s="154">
        <v>2</v>
      </c>
      <c r="D43" s="154"/>
      <c r="E43" s="156"/>
      <c r="F43" s="156"/>
      <c r="G43" s="158">
        <v>40.5</v>
      </c>
      <c r="H43" s="158"/>
      <c r="I43" s="147">
        <f>X$18/G43</f>
        <v>2.4691358024691357</v>
      </c>
      <c r="J43" s="147"/>
      <c r="K43" s="147"/>
      <c r="L43" s="147">
        <v>0.94</v>
      </c>
      <c r="M43" s="147"/>
      <c r="N43" s="147">
        <f>I43*L43</f>
        <v>2.3209876543209873</v>
      </c>
      <c r="O43" s="147"/>
      <c r="P43" s="149">
        <v>172.44</v>
      </c>
      <c r="Q43" s="149"/>
      <c r="R43" s="149"/>
      <c r="S43" s="149">
        <v>218.01</v>
      </c>
      <c r="T43" s="149"/>
      <c r="U43" s="149"/>
      <c r="V43" s="147">
        <f>AVERAGE(P43:U44)</f>
        <v>195.22499999999999</v>
      </c>
      <c r="W43" s="147"/>
      <c r="X43" s="151">
        <f>N43*V43</f>
        <v>453.11481481481474</v>
      </c>
    </row>
    <row r="44" spans="1:24">
      <c r="A44" s="23"/>
      <c r="B44" s="52"/>
      <c r="C44" s="155"/>
      <c r="D44" s="155"/>
      <c r="E44" s="157"/>
      <c r="F44" s="157"/>
      <c r="G44" s="159"/>
      <c r="H44" s="159"/>
      <c r="I44" s="148"/>
      <c r="J44" s="148"/>
      <c r="K44" s="148"/>
      <c r="L44" s="148"/>
      <c r="M44" s="148"/>
      <c r="N44" s="148"/>
      <c r="O44" s="148"/>
      <c r="P44" s="150"/>
      <c r="Q44" s="150"/>
      <c r="R44" s="150"/>
      <c r="S44" s="150"/>
      <c r="T44" s="150"/>
      <c r="U44" s="150"/>
      <c r="V44" s="148"/>
      <c r="W44" s="148"/>
      <c r="X44" s="152"/>
    </row>
    <row r="45" spans="1:24">
      <c r="A45" s="21">
        <v>7</v>
      </c>
      <c r="B45" s="156"/>
      <c r="C45" s="154"/>
      <c r="D45" s="154"/>
      <c r="E45" s="156"/>
      <c r="F45" s="156"/>
      <c r="G45" s="154"/>
      <c r="H45" s="154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00"/>
      <c r="W45" s="96"/>
      <c r="X45" s="151"/>
    </row>
    <row r="46" spans="1:24">
      <c r="A46" s="23"/>
      <c r="B46" s="157"/>
      <c r="C46" s="155"/>
      <c r="D46" s="155"/>
      <c r="E46" s="157"/>
      <c r="F46" s="157"/>
      <c r="G46" s="155"/>
      <c r="H46" s="155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01"/>
      <c r="W46" s="99"/>
      <c r="X46" s="152"/>
    </row>
    <row r="47" spans="1:24">
      <c r="A47" s="21">
        <v>8</v>
      </c>
      <c r="B47" s="156"/>
      <c r="C47" s="154"/>
      <c r="D47" s="154"/>
      <c r="E47" s="156"/>
      <c r="F47" s="156"/>
      <c r="G47" s="154"/>
      <c r="H47" s="154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00"/>
      <c r="W47" s="96"/>
      <c r="X47" s="151"/>
    </row>
    <row r="48" spans="1:24">
      <c r="A48" s="23"/>
      <c r="B48" s="157"/>
      <c r="C48" s="155"/>
      <c r="D48" s="155"/>
      <c r="E48" s="157"/>
      <c r="F48" s="157"/>
      <c r="G48" s="155"/>
      <c r="H48" s="155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01"/>
      <c r="W48" s="99"/>
      <c r="X48" s="152"/>
    </row>
    <row r="49" spans="1:24">
      <c r="A49" s="21">
        <v>9</v>
      </c>
      <c r="B49" s="156"/>
      <c r="C49" s="154"/>
      <c r="D49" s="154"/>
      <c r="E49" s="156"/>
      <c r="F49" s="156"/>
      <c r="G49" s="154"/>
      <c r="H49" s="154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00"/>
      <c r="W49" s="96"/>
      <c r="X49" s="151"/>
    </row>
    <row r="50" spans="1:24">
      <c r="A50" s="23"/>
      <c r="B50" s="157"/>
      <c r="C50" s="155"/>
      <c r="D50" s="155"/>
      <c r="E50" s="157"/>
      <c r="F50" s="157"/>
      <c r="G50" s="155"/>
      <c r="H50" s="155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01"/>
      <c r="W50" s="99"/>
      <c r="X50" s="152"/>
    </row>
    <row r="51" spans="1:24">
      <c r="A51" s="21">
        <v>10</v>
      </c>
      <c r="B51" s="156"/>
      <c r="C51" s="154"/>
      <c r="D51" s="154"/>
      <c r="E51" s="156"/>
      <c r="F51" s="156"/>
      <c r="G51" s="154"/>
      <c r="H51" s="154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51"/>
    </row>
    <row r="52" spans="1:24">
      <c r="A52" s="23"/>
      <c r="B52" s="157"/>
      <c r="C52" s="155"/>
      <c r="D52" s="155"/>
      <c r="E52" s="157"/>
      <c r="F52" s="157"/>
      <c r="G52" s="155"/>
      <c r="H52" s="155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52"/>
    </row>
    <row r="53" spans="1:24">
      <c r="A53" s="160" t="s">
        <v>55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6" t="s">
        <v>56</v>
      </c>
      <c r="W53" s="166"/>
      <c r="X53" s="151">
        <f>SUM(X33:X52)</f>
        <v>2166.4965597659902</v>
      </c>
    </row>
    <row r="54" spans="1:24">
      <c r="A54" s="161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7"/>
      <c r="W54" s="167"/>
      <c r="X54" s="169"/>
    </row>
    <row r="55" spans="1:24">
      <c r="A55" s="161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8"/>
      <c r="W55" s="168"/>
      <c r="X55" s="152"/>
    </row>
    <row r="56" spans="1:24">
      <c r="A56" s="161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3"/>
      <c r="W56" s="163"/>
      <c r="X56" s="170"/>
    </row>
    <row r="57" spans="1:24">
      <c r="A57" s="161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71"/>
    </row>
    <row r="58" spans="1:24">
      <c r="A58" s="161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71"/>
    </row>
    <row r="59" spans="1:24" ht="18.600000000000001" thickBot="1">
      <c r="A59" s="162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72"/>
    </row>
  </sheetData>
  <mergeCells count="217">
    <mergeCell ref="A53:A59"/>
    <mergeCell ref="B53:U59"/>
    <mergeCell ref="V53:W55"/>
    <mergeCell ref="X53:X55"/>
    <mergeCell ref="V56:X59"/>
    <mergeCell ref="H2:W5"/>
    <mergeCell ref="L51:M52"/>
    <mergeCell ref="N51:O52"/>
    <mergeCell ref="P51:R52"/>
    <mergeCell ref="S51:U52"/>
    <mergeCell ref="V51:W52"/>
    <mergeCell ref="X51:X52"/>
    <mergeCell ref="A51:A52"/>
    <mergeCell ref="B51:B52"/>
    <mergeCell ref="C51:D52"/>
    <mergeCell ref="E51:F52"/>
    <mergeCell ref="G51:H52"/>
    <mergeCell ref="I51:K52"/>
    <mergeCell ref="L49:M50"/>
    <mergeCell ref="N49:O50"/>
    <mergeCell ref="P49:R50"/>
    <mergeCell ref="S49:U50"/>
    <mergeCell ref="V49:W50"/>
    <mergeCell ref="X49:X50"/>
    <mergeCell ref="A49:A50"/>
    <mergeCell ref="B49:B50"/>
    <mergeCell ref="C49:D50"/>
    <mergeCell ref="E49:F50"/>
    <mergeCell ref="G49:H50"/>
    <mergeCell ref="I49:K50"/>
    <mergeCell ref="L47:M48"/>
    <mergeCell ref="N47:O48"/>
    <mergeCell ref="P47:R48"/>
    <mergeCell ref="S47:U48"/>
    <mergeCell ref="V47:W48"/>
    <mergeCell ref="X47:X48"/>
    <mergeCell ref="A47:A48"/>
    <mergeCell ref="B47:B48"/>
    <mergeCell ref="C47:D48"/>
    <mergeCell ref="E47:F48"/>
    <mergeCell ref="G47:H48"/>
    <mergeCell ref="I47:K48"/>
    <mergeCell ref="L45:M46"/>
    <mergeCell ref="N45:O46"/>
    <mergeCell ref="P45:R46"/>
    <mergeCell ref="S45:U46"/>
    <mergeCell ref="V45:W46"/>
    <mergeCell ref="X45:X46"/>
    <mergeCell ref="A45:A46"/>
    <mergeCell ref="B45:B46"/>
    <mergeCell ref="C45:D46"/>
    <mergeCell ref="E45:F46"/>
    <mergeCell ref="G45:H46"/>
    <mergeCell ref="I45:K46"/>
    <mergeCell ref="L43:M44"/>
    <mergeCell ref="N43:O44"/>
    <mergeCell ref="P43:R44"/>
    <mergeCell ref="S43:U44"/>
    <mergeCell ref="V43:W44"/>
    <mergeCell ref="X43:X44"/>
    <mergeCell ref="A43:A44"/>
    <mergeCell ref="B43:B44"/>
    <mergeCell ref="C43:D44"/>
    <mergeCell ref="E43:F44"/>
    <mergeCell ref="G43:H44"/>
    <mergeCell ref="I43:K44"/>
    <mergeCell ref="L41:M42"/>
    <mergeCell ref="N41:O42"/>
    <mergeCell ref="P41:R42"/>
    <mergeCell ref="S41:U42"/>
    <mergeCell ref="V41:W42"/>
    <mergeCell ref="X41:X42"/>
    <mergeCell ref="A41:A42"/>
    <mergeCell ref="B41:B42"/>
    <mergeCell ref="C41:D42"/>
    <mergeCell ref="E41:F42"/>
    <mergeCell ref="G41:H42"/>
    <mergeCell ref="I41:K42"/>
    <mergeCell ref="L39:M40"/>
    <mergeCell ref="N39:O40"/>
    <mergeCell ref="P39:R40"/>
    <mergeCell ref="S39:U40"/>
    <mergeCell ref="V39:W40"/>
    <mergeCell ref="X39:X40"/>
    <mergeCell ref="A39:A40"/>
    <mergeCell ref="B39:B40"/>
    <mergeCell ref="C39:D40"/>
    <mergeCell ref="E39:F40"/>
    <mergeCell ref="G39:H40"/>
    <mergeCell ref="I39:K40"/>
    <mergeCell ref="L37:M38"/>
    <mergeCell ref="N37:O38"/>
    <mergeCell ref="P37:R38"/>
    <mergeCell ref="S37:U38"/>
    <mergeCell ref="V37:W38"/>
    <mergeCell ref="X37:X38"/>
    <mergeCell ref="A37:A38"/>
    <mergeCell ref="B37:B38"/>
    <mergeCell ref="C37:D38"/>
    <mergeCell ref="E37:F38"/>
    <mergeCell ref="G37:H38"/>
    <mergeCell ref="I37:K38"/>
    <mergeCell ref="L35:M36"/>
    <mergeCell ref="N35:O36"/>
    <mergeCell ref="P35:R36"/>
    <mergeCell ref="S35:U36"/>
    <mergeCell ref="V35:W36"/>
    <mergeCell ref="X35:X36"/>
    <mergeCell ref="A35:A36"/>
    <mergeCell ref="B35:B36"/>
    <mergeCell ref="C35:D36"/>
    <mergeCell ref="E35:F36"/>
    <mergeCell ref="G35:H36"/>
    <mergeCell ref="I35:K36"/>
    <mergeCell ref="L33:M34"/>
    <mergeCell ref="N33:O34"/>
    <mergeCell ref="P33:R34"/>
    <mergeCell ref="S33:U34"/>
    <mergeCell ref="V33:W34"/>
    <mergeCell ref="X33:X34"/>
    <mergeCell ref="A33:A34"/>
    <mergeCell ref="B33:B34"/>
    <mergeCell ref="C33:D34"/>
    <mergeCell ref="E33:F34"/>
    <mergeCell ref="G33:H34"/>
    <mergeCell ref="I33:K34"/>
    <mergeCell ref="T29:W30"/>
    <mergeCell ref="X29:X32"/>
    <mergeCell ref="B31:B32"/>
    <mergeCell ref="C31:D32"/>
    <mergeCell ref="P31:R32"/>
    <mergeCell ref="S31:U32"/>
    <mergeCell ref="V31:W32"/>
    <mergeCell ref="T27:V28"/>
    <mergeCell ref="W27:X28"/>
    <mergeCell ref="A29:A32"/>
    <mergeCell ref="B29:D30"/>
    <mergeCell ref="E29:F32"/>
    <mergeCell ref="G29:H32"/>
    <mergeCell ref="I29:K32"/>
    <mergeCell ref="L29:M32"/>
    <mergeCell ref="N29:O32"/>
    <mergeCell ref="P29:S30"/>
    <mergeCell ref="A27:A28"/>
    <mergeCell ref="B27:E28"/>
    <mergeCell ref="F27:I28"/>
    <mergeCell ref="J27:L28"/>
    <mergeCell ref="M27:P28"/>
    <mergeCell ref="Q27:S28"/>
    <mergeCell ref="T23:V24"/>
    <mergeCell ref="W23:X24"/>
    <mergeCell ref="A25:A26"/>
    <mergeCell ref="B25:E26"/>
    <mergeCell ref="F25:I26"/>
    <mergeCell ref="J25:L26"/>
    <mergeCell ref="M25:P26"/>
    <mergeCell ref="Q25:S26"/>
    <mergeCell ref="T25:V26"/>
    <mergeCell ref="W25:X26"/>
    <mergeCell ref="A23:A24"/>
    <mergeCell ref="B23:E24"/>
    <mergeCell ref="F23:I24"/>
    <mergeCell ref="J23:L24"/>
    <mergeCell ref="M23:P24"/>
    <mergeCell ref="Q23:S24"/>
    <mergeCell ref="A18:C19"/>
    <mergeCell ref="D18:G19"/>
    <mergeCell ref="H18:J19"/>
    <mergeCell ref="K18:N19"/>
    <mergeCell ref="O18:Q19"/>
    <mergeCell ref="R18:T19"/>
    <mergeCell ref="U18:W19"/>
    <mergeCell ref="X18:X19"/>
    <mergeCell ref="A20:A22"/>
    <mergeCell ref="B20:E22"/>
    <mergeCell ref="F20:I22"/>
    <mergeCell ref="J20:L22"/>
    <mergeCell ref="M20:P22"/>
    <mergeCell ref="Q20:S22"/>
    <mergeCell ref="T20:V22"/>
    <mergeCell ref="W20:X22"/>
    <mergeCell ref="U11:W12"/>
    <mergeCell ref="X11:X12"/>
    <mergeCell ref="R13:T14"/>
    <mergeCell ref="U13:W14"/>
    <mergeCell ref="X13:X14"/>
    <mergeCell ref="A15:C17"/>
    <mergeCell ref="D15:G17"/>
    <mergeCell ref="H15:J17"/>
    <mergeCell ref="K15:N17"/>
    <mergeCell ref="O15:Q17"/>
    <mergeCell ref="A11:C14"/>
    <mergeCell ref="D11:G14"/>
    <mergeCell ref="H11:J14"/>
    <mergeCell ref="K11:M14"/>
    <mergeCell ref="N11:Q14"/>
    <mergeCell ref="R11:T12"/>
    <mergeCell ref="R15:T17"/>
    <mergeCell ref="U15:W17"/>
    <mergeCell ref="X15:X17"/>
    <mergeCell ref="A2:A3"/>
    <mergeCell ref="B2:F3"/>
    <mergeCell ref="A4:A5"/>
    <mergeCell ref="B4:F5"/>
    <mergeCell ref="S6:X6"/>
    <mergeCell ref="A9:C10"/>
    <mergeCell ref="D9:I10"/>
    <mergeCell ref="J9:K10"/>
    <mergeCell ref="L9:Q10"/>
    <mergeCell ref="R9:T10"/>
    <mergeCell ref="U9:X10"/>
    <mergeCell ref="A7:C8"/>
    <mergeCell ref="D7:I8"/>
    <mergeCell ref="J7:L8"/>
    <mergeCell ref="M7:Q8"/>
    <mergeCell ref="R7:T8"/>
    <mergeCell ref="U7:X8"/>
  </mergeCells>
  <phoneticPr fontId="1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A3E3-6539-4637-9B6F-295011BCAFFE}">
  <dimension ref="A1:AS290"/>
  <sheetViews>
    <sheetView tabSelected="1" zoomScale="70" zoomScaleNormal="70" workbookViewId="0">
      <selection activeCell="M32" sqref="M32:M85"/>
    </sheetView>
  </sheetViews>
  <sheetFormatPr defaultRowHeight="18"/>
  <cols>
    <col min="1" max="1" width="3.3984375" style="1" customWidth="1"/>
    <col min="2" max="2" width="3.296875" style="1" customWidth="1"/>
    <col min="3" max="4" width="3" style="1" customWidth="1"/>
    <col min="5" max="5" width="6.09765625" style="1" customWidth="1"/>
    <col min="6" max="9" width="3" style="1" customWidth="1"/>
    <col min="10" max="10" width="6.09765625" style="1" customWidth="1"/>
    <col min="11" max="12" width="3" style="1" customWidth="1"/>
    <col min="13" max="13" width="3.296875" style="1" customWidth="1"/>
    <col min="14" max="21" width="3" style="1" customWidth="1"/>
    <col min="22" max="23" width="6.09765625" style="1" customWidth="1"/>
    <col min="24" max="24" width="8.796875" style="1"/>
  </cols>
  <sheetData>
    <row r="1" spans="1:24" ht="31.2">
      <c r="G1" s="3"/>
      <c r="H1" s="173" t="s">
        <v>62</v>
      </c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4" ht="31.2">
      <c r="F2" s="3"/>
      <c r="G2" s="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4" ht="31.2">
      <c r="B3" s="12" t="s">
        <v>1</v>
      </c>
      <c r="C3" s="12"/>
      <c r="D3" s="12" t="s">
        <v>2</v>
      </c>
      <c r="E3" s="12"/>
      <c r="F3" s="12"/>
      <c r="G3" s="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4">
      <c r="B4" s="12"/>
      <c r="C4" s="12"/>
      <c r="D4" s="12"/>
      <c r="E4" s="12"/>
      <c r="F4" s="12"/>
      <c r="K4" s="174" t="s">
        <v>48</v>
      </c>
      <c r="L4" s="174"/>
      <c r="M4" s="174"/>
      <c r="N4" s="174"/>
    </row>
    <row r="5" spans="1:24" ht="18.600000000000001" thickBot="1">
      <c r="B5" s="13" t="s">
        <v>3</v>
      </c>
      <c r="C5" s="13"/>
      <c r="D5" s="63">
        <f>流量計算書!B4</f>
        <v>10</v>
      </c>
      <c r="E5" s="42"/>
      <c r="F5" s="64"/>
      <c r="K5" s="174"/>
      <c r="L5" s="174"/>
      <c r="M5" s="174"/>
      <c r="N5" s="174"/>
      <c r="R5" s="20" t="s">
        <v>57</v>
      </c>
      <c r="S5" s="20"/>
      <c r="T5" s="20"/>
      <c r="U5" s="20"/>
      <c r="V5" s="20"/>
      <c r="W5" s="20"/>
    </row>
    <row r="6" spans="1:24">
      <c r="A6" s="4"/>
      <c r="B6" s="13"/>
      <c r="C6" s="13"/>
      <c r="D6" s="44"/>
      <c r="E6" s="45"/>
      <c r="F6" s="62"/>
      <c r="G6" s="4"/>
      <c r="H6" s="4"/>
      <c r="I6" s="4"/>
      <c r="J6" s="4"/>
      <c r="K6" s="4"/>
      <c r="L6" s="4"/>
      <c r="M6" s="4"/>
      <c r="N6" s="4"/>
      <c r="O6" s="4"/>
      <c r="P6" s="175" t="s">
        <v>63</v>
      </c>
      <c r="Q6" s="53"/>
      <c r="R6" s="53"/>
      <c r="S6" s="53"/>
      <c r="T6" s="246" t="s">
        <v>64</v>
      </c>
      <c r="U6" s="246"/>
      <c r="V6" s="246"/>
      <c r="W6" s="247"/>
      <c r="X6" s="4"/>
    </row>
    <row r="7" spans="1:24" ht="18.600000000000001" thickBo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6"/>
      <c r="Q7" s="177"/>
      <c r="R7" s="177"/>
      <c r="S7" s="177"/>
      <c r="T7" s="248"/>
      <c r="U7" s="248"/>
      <c r="V7" s="248"/>
      <c r="W7" s="249"/>
      <c r="X7" s="4"/>
    </row>
    <row r="8" spans="1:24">
      <c r="A8" s="4"/>
      <c r="B8" s="180" t="s">
        <v>65</v>
      </c>
      <c r="C8" s="181"/>
      <c r="D8" s="250" t="str">
        <f>流量計算書!D7</f>
        <v>K川</v>
      </c>
      <c r="E8" s="250"/>
      <c r="F8" s="250"/>
      <c r="G8" s="181" t="s">
        <v>66</v>
      </c>
      <c r="H8" s="181"/>
      <c r="I8" s="250" t="str">
        <f>流量計算書!M7</f>
        <v>K川</v>
      </c>
      <c r="J8" s="250"/>
      <c r="K8" s="250"/>
      <c r="L8" s="181" t="s">
        <v>67</v>
      </c>
      <c r="M8" s="181"/>
      <c r="N8" s="250" t="str">
        <f>流量計算書!U7</f>
        <v>O</v>
      </c>
      <c r="O8" s="250"/>
      <c r="P8" s="250"/>
      <c r="Q8" s="250"/>
      <c r="R8" s="181" t="s">
        <v>68</v>
      </c>
      <c r="S8" s="181"/>
      <c r="T8" s="181"/>
      <c r="U8" s="181"/>
      <c r="V8" s="181"/>
      <c r="W8" s="182"/>
      <c r="X8" s="4"/>
    </row>
    <row r="9" spans="1:24">
      <c r="A9" s="4"/>
      <c r="B9" s="67"/>
      <c r="C9" s="12"/>
      <c r="D9" s="251"/>
      <c r="E9" s="251"/>
      <c r="F9" s="251"/>
      <c r="G9" s="12"/>
      <c r="H9" s="12"/>
      <c r="I9" s="251"/>
      <c r="J9" s="251"/>
      <c r="K9" s="251"/>
      <c r="L9" s="12"/>
      <c r="M9" s="12"/>
      <c r="N9" s="251"/>
      <c r="O9" s="251"/>
      <c r="P9" s="251"/>
      <c r="Q9" s="251"/>
      <c r="R9" s="12"/>
      <c r="S9" s="12"/>
      <c r="T9" s="12"/>
      <c r="U9" s="12"/>
      <c r="V9" s="12"/>
      <c r="W9" s="58"/>
      <c r="X9" s="4"/>
    </row>
    <row r="10" spans="1:24">
      <c r="A10" s="4"/>
      <c r="B10" s="67"/>
      <c r="C10" s="12"/>
      <c r="D10" s="251"/>
      <c r="E10" s="251"/>
      <c r="F10" s="251"/>
      <c r="G10" s="12"/>
      <c r="H10" s="12"/>
      <c r="I10" s="251"/>
      <c r="J10" s="251"/>
      <c r="K10" s="251"/>
      <c r="L10" s="12"/>
      <c r="M10" s="12"/>
      <c r="N10" s="251"/>
      <c r="O10" s="251"/>
      <c r="P10" s="251"/>
      <c r="Q10" s="251"/>
      <c r="R10" s="12" t="s">
        <v>69</v>
      </c>
      <c r="S10" s="12"/>
      <c r="T10" s="12"/>
      <c r="U10" s="12"/>
      <c r="V10" s="12"/>
      <c r="W10" s="58"/>
      <c r="X10" s="4"/>
    </row>
    <row r="11" spans="1:24">
      <c r="A11" s="4"/>
      <c r="B11" s="66" t="s">
        <v>70</v>
      </c>
      <c r="C11" s="12"/>
      <c r="D11" s="252" t="str">
        <f>流量計算書!D11</f>
        <v>202x/5/21</v>
      </c>
      <c r="E11" s="52"/>
      <c r="F11" s="52"/>
      <c r="G11" s="68" t="s">
        <v>71</v>
      </c>
      <c r="H11" s="12"/>
      <c r="I11" s="25" t="s">
        <v>72</v>
      </c>
      <c r="J11" s="42">
        <f>流量計算書!J9</f>
        <v>1</v>
      </c>
      <c r="K11" s="32" t="s">
        <v>73</v>
      </c>
      <c r="L11" s="68" t="s">
        <v>74</v>
      </c>
      <c r="M11" s="12"/>
      <c r="N11" s="251" t="str">
        <f>流量計算書!U9</f>
        <v>F1-1</v>
      </c>
      <c r="O11" s="251"/>
      <c r="P11" s="251"/>
      <c r="Q11" s="251"/>
      <c r="R11" s="12"/>
      <c r="S11" s="12"/>
      <c r="T11" s="12"/>
      <c r="U11" s="12"/>
      <c r="V11" s="12"/>
      <c r="W11" s="58"/>
      <c r="X11" s="4"/>
    </row>
    <row r="12" spans="1:24">
      <c r="A12" s="4"/>
      <c r="B12" s="67"/>
      <c r="C12" s="12"/>
      <c r="D12" s="251"/>
      <c r="E12" s="251"/>
      <c r="F12" s="251"/>
      <c r="G12" s="12"/>
      <c r="H12" s="12"/>
      <c r="I12" s="186"/>
      <c r="J12" s="60"/>
      <c r="K12" s="188"/>
      <c r="L12" s="12"/>
      <c r="M12" s="12"/>
      <c r="N12" s="251"/>
      <c r="O12" s="251"/>
      <c r="P12" s="251"/>
      <c r="Q12" s="251"/>
      <c r="R12" s="12" t="s">
        <v>75</v>
      </c>
      <c r="S12" s="12"/>
      <c r="T12" s="12"/>
      <c r="U12" s="12"/>
      <c r="V12" s="12"/>
      <c r="W12" s="58"/>
      <c r="X12" s="4"/>
    </row>
    <row r="13" spans="1:24" ht="18.600000000000001" thickBot="1">
      <c r="A13" s="4"/>
      <c r="B13" s="185"/>
      <c r="C13" s="178"/>
      <c r="D13" s="251"/>
      <c r="E13" s="251"/>
      <c r="F13" s="251"/>
      <c r="G13" s="178"/>
      <c r="H13" s="178"/>
      <c r="I13" s="187"/>
      <c r="J13" s="253"/>
      <c r="K13" s="189"/>
      <c r="L13" s="178"/>
      <c r="M13" s="178"/>
      <c r="N13" s="254"/>
      <c r="O13" s="254"/>
      <c r="P13" s="254"/>
      <c r="Q13" s="254"/>
      <c r="R13" s="178"/>
      <c r="S13" s="178"/>
      <c r="T13" s="178"/>
      <c r="U13" s="178"/>
      <c r="V13" s="178"/>
      <c r="W13" s="179"/>
      <c r="X13" s="4"/>
    </row>
    <row r="14" spans="1:24">
      <c r="A14" s="4"/>
      <c r="B14" s="180" t="s">
        <v>76</v>
      </c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M14" s="180" t="s">
        <v>77</v>
      </c>
      <c r="N14" s="181"/>
      <c r="O14" s="181"/>
      <c r="P14" s="181"/>
      <c r="Q14" s="181"/>
      <c r="R14" s="181"/>
      <c r="S14" s="181"/>
      <c r="T14" s="181"/>
      <c r="U14" s="181"/>
      <c r="V14" s="181"/>
      <c r="W14" s="182"/>
      <c r="X14" s="4"/>
    </row>
    <row r="15" spans="1:24">
      <c r="A15" s="4"/>
      <c r="B15" s="67"/>
      <c r="C15" s="12"/>
      <c r="D15" s="12"/>
      <c r="E15" s="12"/>
      <c r="F15" s="12"/>
      <c r="G15" s="12"/>
      <c r="H15" s="12"/>
      <c r="I15" s="12"/>
      <c r="J15" s="12"/>
      <c r="K15" s="12"/>
      <c r="L15" s="58"/>
      <c r="M15" s="67"/>
      <c r="N15" s="12"/>
      <c r="O15" s="12"/>
      <c r="P15" s="12"/>
      <c r="Q15" s="12"/>
      <c r="R15" s="12"/>
      <c r="S15" s="12"/>
      <c r="T15" s="12"/>
      <c r="U15" s="12"/>
      <c r="V15" s="12"/>
      <c r="W15" s="58"/>
      <c r="X15" s="4"/>
    </row>
    <row r="16" spans="1:24">
      <c r="A16" s="4"/>
      <c r="B16" s="67" t="s">
        <v>78</v>
      </c>
      <c r="C16" s="12"/>
      <c r="D16" s="12"/>
      <c r="E16" s="12"/>
      <c r="F16" s="12"/>
      <c r="G16" s="12"/>
      <c r="H16" s="183">
        <v>1005.23</v>
      </c>
      <c r="I16" s="183"/>
      <c r="J16" s="183"/>
      <c r="K16" s="183"/>
      <c r="L16" s="184"/>
      <c r="M16" s="67" t="s">
        <v>79</v>
      </c>
      <c r="N16" s="12"/>
      <c r="O16" s="12"/>
      <c r="P16" s="12"/>
      <c r="Q16" s="12"/>
      <c r="R16" s="12"/>
      <c r="S16" s="12"/>
      <c r="T16" s="183">
        <v>1043.1399999999999</v>
      </c>
      <c r="U16" s="183"/>
      <c r="V16" s="183"/>
      <c r="W16" s="184"/>
      <c r="X16" s="4"/>
    </row>
    <row r="17" spans="1:25">
      <c r="A17" s="4"/>
      <c r="B17" s="67"/>
      <c r="C17" s="12"/>
      <c r="D17" s="12"/>
      <c r="E17" s="12"/>
      <c r="F17" s="12"/>
      <c r="G17" s="12"/>
      <c r="H17" s="183"/>
      <c r="I17" s="183"/>
      <c r="J17" s="183"/>
      <c r="K17" s="183"/>
      <c r="L17" s="184"/>
      <c r="M17" s="67"/>
      <c r="N17" s="12"/>
      <c r="O17" s="12"/>
      <c r="P17" s="12"/>
      <c r="Q17" s="12"/>
      <c r="R17" s="12"/>
      <c r="S17" s="12"/>
      <c r="T17" s="183"/>
      <c r="U17" s="183"/>
      <c r="V17" s="183"/>
      <c r="W17" s="184"/>
      <c r="X17" s="4"/>
    </row>
    <row r="18" spans="1:25">
      <c r="A18" s="4"/>
      <c r="B18" s="190" t="s">
        <v>80</v>
      </c>
      <c r="C18" s="12" t="s">
        <v>81</v>
      </c>
      <c r="D18" s="12"/>
      <c r="E18" s="12"/>
      <c r="F18" s="12"/>
      <c r="G18" s="12"/>
      <c r="H18" s="256">
        <v>2.69</v>
      </c>
      <c r="I18" s="256"/>
      <c r="J18" s="256"/>
      <c r="K18" s="256"/>
      <c r="L18" s="257"/>
      <c r="M18" s="190" t="s">
        <v>80</v>
      </c>
      <c r="N18" s="12" t="s">
        <v>82</v>
      </c>
      <c r="O18" s="12"/>
      <c r="P18" s="12"/>
      <c r="Q18" s="12"/>
      <c r="R18" s="12"/>
      <c r="S18" s="12"/>
      <c r="T18" s="256">
        <v>2.71</v>
      </c>
      <c r="U18" s="256"/>
      <c r="V18" s="256"/>
      <c r="W18" s="257"/>
      <c r="X18" s="4"/>
    </row>
    <row r="19" spans="1:25">
      <c r="A19" s="4"/>
      <c r="B19" s="190"/>
      <c r="C19" s="12"/>
      <c r="D19" s="12"/>
      <c r="E19" s="12"/>
      <c r="F19" s="12"/>
      <c r="G19" s="12"/>
      <c r="H19" s="256"/>
      <c r="I19" s="256"/>
      <c r="J19" s="256"/>
      <c r="K19" s="256"/>
      <c r="L19" s="257"/>
      <c r="M19" s="190"/>
      <c r="N19" s="12"/>
      <c r="O19" s="12"/>
      <c r="P19" s="12"/>
      <c r="Q19" s="12"/>
      <c r="R19" s="12"/>
      <c r="S19" s="12"/>
      <c r="T19" s="256"/>
      <c r="U19" s="256"/>
      <c r="V19" s="256"/>
      <c r="W19" s="257"/>
      <c r="X19" s="4"/>
    </row>
    <row r="20" spans="1:25">
      <c r="A20" s="4"/>
      <c r="B20" s="190"/>
      <c r="C20" s="12" t="s">
        <v>83</v>
      </c>
      <c r="D20" s="12"/>
      <c r="E20" s="12"/>
      <c r="F20" s="12"/>
      <c r="G20" s="12"/>
      <c r="H20" s="256">
        <v>2.95</v>
      </c>
      <c r="I20" s="256"/>
      <c r="J20" s="256"/>
      <c r="K20" s="256"/>
      <c r="L20" s="257"/>
      <c r="M20" s="190"/>
      <c r="N20" s="12" t="s">
        <v>84</v>
      </c>
      <c r="O20" s="12"/>
      <c r="P20" s="12"/>
      <c r="Q20" s="12"/>
      <c r="R20" s="12"/>
      <c r="S20" s="12"/>
      <c r="T20" s="256">
        <v>2.98</v>
      </c>
      <c r="U20" s="256"/>
      <c r="V20" s="256"/>
      <c r="W20" s="257"/>
      <c r="X20" s="4"/>
    </row>
    <row r="21" spans="1:25">
      <c r="A21" s="4"/>
      <c r="B21" s="190"/>
      <c r="C21" s="12"/>
      <c r="D21" s="12"/>
      <c r="E21" s="12"/>
      <c r="F21" s="12"/>
      <c r="G21" s="12"/>
      <c r="H21" s="256"/>
      <c r="I21" s="256"/>
      <c r="J21" s="256"/>
      <c r="K21" s="256"/>
      <c r="L21" s="257"/>
      <c r="M21" s="190"/>
      <c r="N21" s="12"/>
      <c r="O21" s="12"/>
      <c r="P21" s="12"/>
      <c r="Q21" s="12"/>
      <c r="R21" s="12"/>
      <c r="S21" s="12"/>
      <c r="T21" s="256"/>
      <c r="U21" s="256"/>
      <c r="V21" s="256"/>
      <c r="W21" s="257"/>
      <c r="X21" s="4"/>
    </row>
    <row r="22" spans="1:25">
      <c r="A22" s="4"/>
      <c r="B22" s="190"/>
      <c r="C22" s="12" t="s">
        <v>85</v>
      </c>
      <c r="D22" s="12"/>
      <c r="E22" s="12"/>
      <c r="F22" s="12"/>
      <c r="G22" s="12"/>
      <c r="H22" s="183">
        <f>AVERAGE(H18,H20)</f>
        <v>2.8200000000000003</v>
      </c>
      <c r="I22" s="183"/>
      <c r="J22" s="183"/>
      <c r="K22" s="183"/>
      <c r="L22" s="184"/>
      <c r="M22" s="190"/>
      <c r="N22" s="12" t="s">
        <v>86</v>
      </c>
      <c r="O22" s="12"/>
      <c r="P22" s="12"/>
      <c r="Q22" s="12"/>
      <c r="R22" s="12"/>
      <c r="S22" s="12"/>
      <c r="T22" s="183">
        <f>AVERAGE(T18,T20)</f>
        <v>2.8449999999999998</v>
      </c>
      <c r="U22" s="183"/>
      <c r="V22" s="183"/>
      <c r="W22" s="184"/>
      <c r="X22" s="4"/>
      <c r="Y22" s="255"/>
    </row>
    <row r="23" spans="1:25">
      <c r="A23" s="4"/>
      <c r="B23" s="190"/>
      <c r="C23" s="12"/>
      <c r="D23" s="12"/>
      <c r="E23" s="12"/>
      <c r="F23" s="12"/>
      <c r="G23" s="12"/>
      <c r="H23" s="183"/>
      <c r="I23" s="183"/>
      <c r="J23" s="183"/>
      <c r="K23" s="183"/>
      <c r="L23" s="184"/>
      <c r="M23" s="190"/>
      <c r="N23" s="12"/>
      <c r="O23" s="12"/>
      <c r="P23" s="12"/>
      <c r="Q23" s="12"/>
      <c r="R23" s="12"/>
      <c r="S23" s="12"/>
      <c r="T23" s="183"/>
      <c r="U23" s="183"/>
      <c r="V23" s="183"/>
      <c r="W23" s="184"/>
      <c r="X23" s="4"/>
    </row>
    <row r="24" spans="1:25">
      <c r="A24" s="4"/>
      <c r="B24" s="190"/>
      <c r="C24" s="12" t="s">
        <v>87</v>
      </c>
      <c r="D24" s="12"/>
      <c r="E24" s="12"/>
      <c r="F24" s="12"/>
      <c r="G24" s="12"/>
      <c r="H24" s="256">
        <v>2.82</v>
      </c>
      <c r="I24" s="256"/>
      <c r="J24" s="256"/>
      <c r="K24" s="256"/>
      <c r="L24" s="257"/>
      <c r="M24" s="190"/>
      <c r="N24" s="12" t="s">
        <v>88</v>
      </c>
      <c r="O24" s="12"/>
      <c r="P24" s="12"/>
      <c r="Q24" s="12"/>
      <c r="R24" s="12"/>
      <c r="S24" s="12"/>
      <c r="T24" s="256">
        <v>2.85</v>
      </c>
      <c r="U24" s="256"/>
      <c r="V24" s="256"/>
      <c r="W24" s="257"/>
      <c r="X24" s="4"/>
    </row>
    <row r="25" spans="1:25">
      <c r="A25" s="4"/>
      <c r="B25" s="190"/>
      <c r="C25" s="12"/>
      <c r="D25" s="12"/>
      <c r="E25" s="12"/>
      <c r="F25" s="12"/>
      <c r="G25" s="12"/>
      <c r="H25" s="256"/>
      <c r="I25" s="256"/>
      <c r="J25" s="256"/>
      <c r="K25" s="256"/>
      <c r="L25" s="257"/>
      <c r="M25" s="190"/>
      <c r="N25" s="12"/>
      <c r="O25" s="12"/>
      <c r="P25" s="12"/>
      <c r="Q25" s="12"/>
      <c r="R25" s="12"/>
      <c r="S25" s="12"/>
      <c r="T25" s="256"/>
      <c r="U25" s="256"/>
      <c r="V25" s="256"/>
      <c r="W25" s="257"/>
      <c r="X25" s="4"/>
    </row>
    <row r="26" spans="1:25">
      <c r="A26" s="4"/>
      <c r="B26" s="190"/>
      <c r="C26" s="12" t="s">
        <v>89</v>
      </c>
      <c r="D26" s="12"/>
      <c r="E26" s="12"/>
      <c r="F26" s="12"/>
      <c r="G26" s="12"/>
      <c r="H26" s="100">
        <f>ROUND(H22,2)-ROUND(H24,2)</f>
        <v>0</v>
      </c>
      <c r="I26" s="95"/>
      <c r="J26" s="95"/>
      <c r="K26" s="95"/>
      <c r="L26" s="117"/>
      <c r="M26" s="190"/>
      <c r="N26" s="12" t="s">
        <v>90</v>
      </c>
      <c r="O26" s="12"/>
      <c r="P26" s="12"/>
      <c r="Q26" s="12"/>
      <c r="R26" s="12"/>
      <c r="S26" s="12"/>
      <c r="T26" s="183">
        <f>ROUND(T22,2)-ROUND(T24,2)</f>
        <v>0</v>
      </c>
      <c r="U26" s="183"/>
      <c r="V26" s="183"/>
      <c r="W26" s="184"/>
      <c r="X26" s="4"/>
    </row>
    <row r="27" spans="1:25">
      <c r="A27" s="4"/>
      <c r="B27" s="190"/>
      <c r="C27" s="12"/>
      <c r="D27" s="12"/>
      <c r="E27" s="12"/>
      <c r="F27" s="12"/>
      <c r="G27" s="12"/>
      <c r="H27" s="101"/>
      <c r="I27" s="98"/>
      <c r="J27" s="98"/>
      <c r="K27" s="98"/>
      <c r="L27" s="118"/>
      <c r="M27" s="190"/>
      <c r="N27" s="12"/>
      <c r="O27" s="12"/>
      <c r="P27" s="12"/>
      <c r="Q27" s="12"/>
      <c r="R27" s="12"/>
      <c r="S27" s="12"/>
      <c r="T27" s="183"/>
      <c r="U27" s="183"/>
      <c r="V27" s="183"/>
      <c r="W27" s="184"/>
      <c r="X27" s="4"/>
    </row>
    <row r="28" spans="1:25">
      <c r="A28" s="4"/>
      <c r="B28" s="190" t="s">
        <v>91</v>
      </c>
      <c r="C28" s="68" t="s">
        <v>92</v>
      </c>
      <c r="D28" s="12"/>
      <c r="E28" s="68" t="s">
        <v>93</v>
      </c>
      <c r="F28" s="68" t="s">
        <v>94</v>
      </c>
      <c r="G28" s="12"/>
      <c r="H28" s="68" t="s">
        <v>95</v>
      </c>
      <c r="I28" s="12"/>
      <c r="J28" s="68" t="s">
        <v>96</v>
      </c>
      <c r="K28" s="68" t="s">
        <v>97</v>
      </c>
      <c r="L28" s="58"/>
      <c r="M28" s="190" t="s">
        <v>91</v>
      </c>
      <c r="N28" s="68" t="s">
        <v>92</v>
      </c>
      <c r="O28" s="12"/>
      <c r="P28" s="68" t="s">
        <v>98</v>
      </c>
      <c r="Q28" s="12"/>
      <c r="R28" s="68" t="s">
        <v>99</v>
      </c>
      <c r="S28" s="68"/>
      <c r="T28" s="68" t="s">
        <v>95</v>
      </c>
      <c r="U28" s="12"/>
      <c r="V28" s="68" t="s">
        <v>96</v>
      </c>
      <c r="W28" s="93" t="s">
        <v>100</v>
      </c>
      <c r="X28" s="4"/>
    </row>
    <row r="29" spans="1:25">
      <c r="A29" s="4"/>
      <c r="B29" s="190"/>
      <c r="C29" s="12"/>
      <c r="D29" s="12"/>
      <c r="E29" s="12"/>
      <c r="F29" s="12"/>
      <c r="G29" s="12"/>
      <c r="H29" s="12"/>
      <c r="I29" s="12"/>
      <c r="J29" s="12"/>
      <c r="K29" s="12"/>
      <c r="L29" s="58"/>
      <c r="M29" s="190"/>
      <c r="N29" s="12"/>
      <c r="O29" s="12"/>
      <c r="P29" s="12"/>
      <c r="Q29" s="12"/>
      <c r="R29" s="68"/>
      <c r="S29" s="68"/>
      <c r="T29" s="12"/>
      <c r="U29" s="12"/>
      <c r="V29" s="12"/>
      <c r="W29" s="58"/>
      <c r="X29" s="4"/>
    </row>
    <row r="30" spans="1:25">
      <c r="A30" s="4"/>
      <c r="B30" s="190"/>
      <c r="C30" s="12"/>
      <c r="D30" s="12"/>
      <c r="E30" s="12"/>
      <c r="F30" s="12"/>
      <c r="G30" s="12"/>
      <c r="H30" s="12"/>
      <c r="I30" s="12"/>
      <c r="J30" s="12"/>
      <c r="K30" s="12"/>
      <c r="L30" s="58"/>
      <c r="M30" s="190"/>
      <c r="N30" s="12"/>
      <c r="O30" s="12"/>
      <c r="P30" s="12"/>
      <c r="Q30" s="12"/>
      <c r="R30" s="68"/>
      <c r="S30" s="68"/>
      <c r="T30" s="12"/>
      <c r="U30" s="12"/>
      <c r="V30" s="12"/>
      <c r="W30" s="58"/>
      <c r="X30" s="4"/>
    </row>
    <row r="31" spans="1:25" ht="18.600000000000001" thickBot="1">
      <c r="A31" s="4"/>
      <c r="B31" s="191"/>
      <c r="C31" s="178"/>
      <c r="D31" s="178"/>
      <c r="E31" s="178"/>
      <c r="F31" s="178"/>
      <c r="G31" s="178"/>
      <c r="H31" s="178"/>
      <c r="I31" s="178"/>
      <c r="J31" s="178"/>
      <c r="K31" s="178"/>
      <c r="L31" s="179"/>
      <c r="M31" s="191"/>
      <c r="N31" s="178"/>
      <c r="O31" s="178"/>
      <c r="P31" s="178"/>
      <c r="Q31" s="178"/>
      <c r="R31" s="206"/>
      <c r="S31" s="206"/>
      <c r="T31" s="178"/>
      <c r="U31" s="178"/>
      <c r="V31" s="178"/>
      <c r="W31" s="179"/>
      <c r="X31" s="4"/>
    </row>
    <row r="32" spans="1:25">
      <c r="A32" s="4"/>
      <c r="B32" s="258">
        <v>1</v>
      </c>
      <c r="C32" s="192">
        <v>14.05</v>
      </c>
      <c r="D32" s="192"/>
      <c r="E32" s="192">
        <v>0</v>
      </c>
      <c r="F32" s="192"/>
      <c r="G32" s="192"/>
      <c r="H32" s="192"/>
      <c r="I32" s="192"/>
      <c r="J32" s="5"/>
      <c r="K32" s="199"/>
      <c r="L32" s="200"/>
      <c r="M32" s="262">
        <v>1</v>
      </c>
      <c r="N32" s="192">
        <v>17.04</v>
      </c>
      <c r="O32" s="192"/>
      <c r="P32" s="192">
        <v>0</v>
      </c>
      <c r="Q32" s="192"/>
      <c r="R32" s="194"/>
      <c r="S32" s="195"/>
      <c r="T32" s="192"/>
      <c r="U32" s="192"/>
      <c r="V32" s="5"/>
      <c r="W32" s="196"/>
      <c r="X32" s="4"/>
    </row>
    <row r="33" spans="1:24">
      <c r="A33" s="4"/>
      <c r="B33" s="259"/>
      <c r="C33" s="193"/>
      <c r="D33" s="193"/>
      <c r="E33" s="193"/>
      <c r="F33" s="193">
        <v>0.05</v>
      </c>
      <c r="G33" s="193"/>
      <c r="H33" s="193">
        <v>0</v>
      </c>
      <c r="I33" s="193"/>
      <c r="J33" s="193">
        <v>0</v>
      </c>
      <c r="K33" s="201"/>
      <c r="L33" s="202"/>
      <c r="M33" s="263"/>
      <c r="N33" s="193"/>
      <c r="O33" s="193"/>
      <c r="P33" s="193"/>
      <c r="Q33" s="193"/>
      <c r="R33" s="193">
        <v>0.57999999999999996</v>
      </c>
      <c r="S33" s="193"/>
      <c r="T33" s="193">
        <v>0.39</v>
      </c>
      <c r="U33" s="193"/>
      <c r="V33" s="193">
        <v>0.23</v>
      </c>
      <c r="W33" s="197"/>
      <c r="X33" s="4"/>
    </row>
    <row r="34" spans="1:24">
      <c r="A34" s="4"/>
      <c r="B34" s="259"/>
      <c r="C34" s="193">
        <v>14.05</v>
      </c>
      <c r="D34" s="193"/>
      <c r="E34" s="193">
        <v>0.1</v>
      </c>
      <c r="F34" s="193"/>
      <c r="G34" s="193"/>
      <c r="H34" s="193"/>
      <c r="I34" s="193"/>
      <c r="J34" s="193"/>
      <c r="K34" s="201"/>
      <c r="L34" s="202"/>
      <c r="M34" s="263"/>
      <c r="N34" s="193">
        <v>17.43</v>
      </c>
      <c r="O34" s="193"/>
      <c r="P34" s="193">
        <v>1.1499999999999999</v>
      </c>
      <c r="Q34" s="193"/>
      <c r="R34" s="193"/>
      <c r="S34" s="193"/>
      <c r="T34" s="193"/>
      <c r="U34" s="193"/>
      <c r="V34" s="193"/>
      <c r="W34" s="197"/>
      <c r="X34" s="4"/>
    </row>
    <row r="35" spans="1:24">
      <c r="A35" s="4"/>
      <c r="B35" s="259"/>
      <c r="C35" s="193"/>
      <c r="D35" s="193"/>
      <c r="E35" s="193"/>
      <c r="F35" s="193">
        <v>0.1</v>
      </c>
      <c r="G35" s="193"/>
      <c r="H35" s="193">
        <v>0.02</v>
      </c>
      <c r="I35" s="193"/>
      <c r="J35" s="193">
        <v>0</v>
      </c>
      <c r="K35" s="201"/>
      <c r="L35" s="202"/>
      <c r="M35" s="263"/>
      <c r="N35" s="193"/>
      <c r="O35" s="193"/>
      <c r="P35" s="193"/>
      <c r="Q35" s="193"/>
      <c r="R35" s="193">
        <v>1.33</v>
      </c>
      <c r="S35" s="193"/>
      <c r="T35" s="193">
        <v>0.2</v>
      </c>
      <c r="U35" s="193"/>
      <c r="V35" s="193">
        <v>0.27</v>
      </c>
      <c r="W35" s="197"/>
      <c r="X35" s="4"/>
    </row>
    <row r="36" spans="1:24">
      <c r="A36" s="4"/>
      <c r="B36" s="259"/>
      <c r="C36" s="193">
        <v>14.07</v>
      </c>
      <c r="D36" s="193"/>
      <c r="E36" s="193">
        <v>0.09</v>
      </c>
      <c r="F36" s="193"/>
      <c r="G36" s="193"/>
      <c r="H36" s="193"/>
      <c r="I36" s="193"/>
      <c r="J36" s="193"/>
      <c r="K36" s="201"/>
      <c r="L36" s="202"/>
      <c r="M36" s="263"/>
      <c r="N36" s="193">
        <v>17.63</v>
      </c>
      <c r="O36" s="193"/>
      <c r="P36" s="193">
        <v>1.5</v>
      </c>
      <c r="Q36" s="193"/>
      <c r="R36" s="193"/>
      <c r="S36" s="193"/>
      <c r="T36" s="193"/>
      <c r="U36" s="193"/>
      <c r="V36" s="193"/>
      <c r="W36" s="197"/>
      <c r="X36" s="4"/>
    </row>
    <row r="37" spans="1:24">
      <c r="A37" s="4"/>
      <c r="B37" s="259"/>
      <c r="C37" s="193"/>
      <c r="D37" s="193"/>
      <c r="E37" s="193"/>
      <c r="F37" s="193">
        <v>0.09</v>
      </c>
      <c r="G37" s="193"/>
      <c r="H37" s="193">
        <v>0.4</v>
      </c>
      <c r="I37" s="193"/>
      <c r="J37" s="193">
        <v>0.04</v>
      </c>
      <c r="K37" s="201"/>
      <c r="L37" s="202"/>
      <c r="M37" s="263"/>
      <c r="N37" s="193"/>
      <c r="O37" s="193"/>
      <c r="P37" s="193"/>
      <c r="Q37" s="193"/>
      <c r="R37" s="193">
        <v>1.5</v>
      </c>
      <c r="S37" s="193"/>
      <c r="T37" s="193">
        <v>0</v>
      </c>
      <c r="U37" s="193"/>
      <c r="V37" s="193">
        <v>0</v>
      </c>
      <c r="W37" s="197"/>
      <c r="X37" s="4"/>
    </row>
    <row r="38" spans="1:24">
      <c r="A38" s="4"/>
      <c r="B38" s="259"/>
      <c r="C38" s="193">
        <v>14.47</v>
      </c>
      <c r="D38" s="193"/>
      <c r="E38" s="193">
        <v>0.09</v>
      </c>
      <c r="F38" s="193"/>
      <c r="G38" s="193"/>
      <c r="H38" s="193"/>
      <c r="I38" s="193"/>
      <c r="J38" s="193"/>
      <c r="K38" s="201"/>
      <c r="L38" s="202"/>
      <c r="M38" s="263"/>
      <c r="N38" s="193">
        <v>17.63</v>
      </c>
      <c r="O38" s="193"/>
      <c r="P38" s="193">
        <v>1.5</v>
      </c>
      <c r="Q38" s="193"/>
      <c r="R38" s="193"/>
      <c r="S38" s="193"/>
      <c r="T38" s="193"/>
      <c r="U38" s="193"/>
      <c r="V38" s="193"/>
      <c r="W38" s="197"/>
      <c r="X38" s="4"/>
    </row>
    <row r="39" spans="1:24">
      <c r="A39" s="4"/>
      <c r="B39" s="259"/>
      <c r="C39" s="193"/>
      <c r="D39" s="193"/>
      <c r="E39" s="193"/>
      <c r="F39" s="193">
        <v>0.24</v>
      </c>
      <c r="G39" s="193"/>
      <c r="H39" s="193">
        <v>0</v>
      </c>
      <c r="I39" s="193"/>
      <c r="J39" s="193">
        <v>0</v>
      </c>
      <c r="K39" s="201"/>
      <c r="L39" s="202"/>
      <c r="M39" s="263"/>
      <c r="N39" s="193"/>
      <c r="O39" s="193"/>
      <c r="P39" s="193"/>
      <c r="Q39" s="193"/>
      <c r="R39" s="193">
        <v>1.5</v>
      </c>
      <c r="S39" s="193"/>
      <c r="T39" s="193">
        <v>0.3</v>
      </c>
      <c r="U39" s="193"/>
      <c r="V39" s="193">
        <v>0.45</v>
      </c>
      <c r="W39" s="197"/>
      <c r="X39" s="4"/>
    </row>
    <row r="40" spans="1:24">
      <c r="A40" s="4"/>
      <c r="B40" s="259"/>
      <c r="C40" s="193">
        <v>14.47</v>
      </c>
      <c r="D40" s="193"/>
      <c r="E40" s="193">
        <v>0.39</v>
      </c>
      <c r="F40" s="193"/>
      <c r="G40" s="193"/>
      <c r="H40" s="193"/>
      <c r="I40" s="193"/>
      <c r="J40" s="193"/>
      <c r="K40" s="201"/>
      <c r="L40" s="202"/>
      <c r="M40" s="263"/>
      <c r="N40" s="193">
        <v>17.93</v>
      </c>
      <c r="O40" s="193"/>
      <c r="P40" s="193">
        <v>1.5</v>
      </c>
      <c r="Q40" s="193"/>
      <c r="R40" s="193"/>
      <c r="S40" s="193"/>
      <c r="T40" s="193"/>
      <c r="U40" s="193"/>
      <c r="V40" s="193"/>
      <c r="W40" s="197"/>
      <c r="X40" s="4"/>
    </row>
    <row r="41" spans="1:24">
      <c r="A41" s="4"/>
      <c r="B41" s="259"/>
      <c r="C41" s="193"/>
      <c r="D41" s="193"/>
      <c r="E41" s="193"/>
      <c r="F41" s="193">
        <v>0.39</v>
      </c>
      <c r="G41" s="193"/>
      <c r="H41" s="193">
        <v>0.45</v>
      </c>
      <c r="I41" s="193"/>
      <c r="J41" s="193">
        <v>0.18</v>
      </c>
      <c r="K41" s="201"/>
      <c r="L41" s="202"/>
      <c r="M41" s="263"/>
      <c r="N41" s="193"/>
      <c r="O41" s="193"/>
      <c r="P41" s="193"/>
      <c r="Q41" s="193"/>
      <c r="R41" s="193">
        <v>1.59</v>
      </c>
      <c r="S41" s="193"/>
      <c r="T41" s="193">
        <v>0</v>
      </c>
      <c r="U41" s="193"/>
      <c r="V41" s="193">
        <v>0</v>
      </c>
      <c r="W41" s="197"/>
      <c r="X41" s="4"/>
    </row>
    <row r="42" spans="1:24">
      <c r="A42" s="4"/>
      <c r="B42" s="259"/>
      <c r="C42" s="207">
        <v>14.92</v>
      </c>
      <c r="D42" s="208"/>
      <c r="E42" s="211">
        <v>0.39</v>
      </c>
      <c r="F42" s="193"/>
      <c r="G42" s="193"/>
      <c r="H42" s="193"/>
      <c r="I42" s="193"/>
      <c r="J42" s="193"/>
      <c r="K42" s="201"/>
      <c r="L42" s="202"/>
      <c r="M42" s="263"/>
      <c r="N42" s="193">
        <v>17.93</v>
      </c>
      <c r="O42" s="193"/>
      <c r="P42" s="193">
        <v>1.68</v>
      </c>
      <c r="Q42" s="193"/>
      <c r="R42" s="193"/>
      <c r="S42" s="193"/>
      <c r="T42" s="193"/>
      <c r="U42" s="193"/>
      <c r="V42" s="193"/>
      <c r="W42" s="197"/>
      <c r="X42" s="4"/>
    </row>
    <row r="43" spans="1:24">
      <c r="A43" s="4"/>
      <c r="B43" s="259"/>
      <c r="C43" s="209"/>
      <c r="D43" s="210"/>
      <c r="E43" s="212"/>
      <c r="F43" s="193">
        <v>0.54</v>
      </c>
      <c r="G43" s="193"/>
      <c r="H43" s="193">
        <v>0</v>
      </c>
      <c r="I43" s="193"/>
      <c r="J43" s="193">
        <v>0</v>
      </c>
      <c r="K43" s="201"/>
      <c r="L43" s="202"/>
      <c r="M43" s="263"/>
      <c r="N43" s="193"/>
      <c r="O43" s="193"/>
      <c r="P43" s="193"/>
      <c r="Q43" s="193"/>
      <c r="R43" s="193">
        <v>1.67</v>
      </c>
      <c r="S43" s="193"/>
      <c r="T43" s="193">
        <v>3.7</v>
      </c>
      <c r="U43" s="193"/>
      <c r="V43" s="193">
        <v>6.18</v>
      </c>
      <c r="W43" s="197"/>
      <c r="X43" s="4"/>
    </row>
    <row r="44" spans="1:24">
      <c r="A44" s="4"/>
      <c r="B44" s="259"/>
      <c r="C44" s="193">
        <v>14.92</v>
      </c>
      <c r="D44" s="193"/>
      <c r="E44" s="193">
        <v>0.69</v>
      </c>
      <c r="F44" s="193"/>
      <c r="G44" s="193"/>
      <c r="H44" s="193"/>
      <c r="I44" s="193"/>
      <c r="J44" s="193"/>
      <c r="K44" s="201"/>
      <c r="L44" s="202"/>
      <c r="M44" s="263"/>
      <c r="N44" s="193">
        <v>21.63</v>
      </c>
      <c r="O44" s="193"/>
      <c r="P44" s="193">
        <v>1.66</v>
      </c>
      <c r="Q44" s="193"/>
      <c r="R44" s="193"/>
      <c r="S44" s="193"/>
      <c r="T44" s="193"/>
      <c r="U44" s="193"/>
      <c r="V44" s="193"/>
      <c r="W44" s="197"/>
      <c r="X44" s="4"/>
    </row>
    <row r="45" spans="1:24" ht="18" customHeight="1">
      <c r="A45" s="4"/>
      <c r="B45" s="259"/>
      <c r="C45" s="193"/>
      <c r="D45" s="193"/>
      <c r="E45" s="193"/>
      <c r="F45" s="193">
        <v>0.69</v>
      </c>
      <c r="G45" s="193"/>
      <c r="H45" s="193">
        <v>0.45</v>
      </c>
      <c r="I45" s="193"/>
      <c r="J45" s="193">
        <v>0.31</v>
      </c>
      <c r="K45" s="201"/>
      <c r="L45" s="202"/>
      <c r="M45" s="263"/>
      <c r="N45" s="193"/>
      <c r="O45" s="193"/>
      <c r="P45" s="193"/>
      <c r="Q45" s="193"/>
      <c r="R45" s="193">
        <v>1.76</v>
      </c>
      <c r="S45" s="193"/>
      <c r="T45" s="193">
        <v>5</v>
      </c>
      <c r="U45" s="193"/>
      <c r="V45" s="193">
        <v>8.8000000000000007</v>
      </c>
      <c r="W45" s="197"/>
      <c r="X45" s="4"/>
    </row>
    <row r="46" spans="1:24">
      <c r="A46" s="4"/>
      <c r="B46" s="259"/>
      <c r="C46" s="193">
        <v>15.37</v>
      </c>
      <c r="D46" s="193"/>
      <c r="E46" s="193">
        <v>0.69</v>
      </c>
      <c r="F46" s="193"/>
      <c r="G46" s="193"/>
      <c r="H46" s="193"/>
      <c r="I46" s="193"/>
      <c r="J46" s="193"/>
      <c r="K46" s="201"/>
      <c r="L46" s="202"/>
      <c r="M46" s="263"/>
      <c r="N46" s="193">
        <v>26.63</v>
      </c>
      <c r="O46" s="193"/>
      <c r="P46" s="193">
        <v>1.85</v>
      </c>
      <c r="Q46" s="193"/>
      <c r="R46" s="193"/>
      <c r="S46" s="193"/>
      <c r="T46" s="193"/>
      <c r="U46" s="193"/>
      <c r="V46" s="193"/>
      <c r="W46" s="197"/>
      <c r="X46" s="4"/>
    </row>
    <row r="47" spans="1:24">
      <c r="A47" s="4"/>
      <c r="B47" s="259"/>
      <c r="C47" s="193"/>
      <c r="D47" s="193"/>
      <c r="E47" s="193"/>
      <c r="F47" s="193">
        <v>0.9</v>
      </c>
      <c r="G47" s="193"/>
      <c r="H47" s="193">
        <v>0</v>
      </c>
      <c r="I47" s="193"/>
      <c r="J47" s="193">
        <v>0</v>
      </c>
      <c r="K47" s="201"/>
      <c r="L47" s="202"/>
      <c r="M47" s="263"/>
      <c r="N47" s="193"/>
      <c r="O47" s="193"/>
      <c r="P47" s="193"/>
      <c r="Q47" s="193"/>
      <c r="R47" s="193">
        <v>1.89</v>
      </c>
      <c r="S47" s="193"/>
      <c r="T47" s="193">
        <v>5</v>
      </c>
      <c r="U47" s="193"/>
      <c r="V47" s="193">
        <v>9.4499999999999993</v>
      </c>
      <c r="W47" s="197"/>
      <c r="X47" s="4"/>
    </row>
    <row r="48" spans="1:24">
      <c r="A48" s="4"/>
      <c r="B48" s="259"/>
      <c r="C48" s="207">
        <v>15.37</v>
      </c>
      <c r="D48" s="208"/>
      <c r="E48" s="211">
        <v>1.1100000000000001</v>
      </c>
      <c r="F48" s="193"/>
      <c r="G48" s="193"/>
      <c r="H48" s="193"/>
      <c r="I48" s="193"/>
      <c r="J48" s="193"/>
      <c r="K48" s="201"/>
      <c r="L48" s="202"/>
      <c r="M48" s="263"/>
      <c r="N48" s="193">
        <v>31.63</v>
      </c>
      <c r="O48" s="193"/>
      <c r="P48" s="193">
        <v>1.93</v>
      </c>
      <c r="Q48" s="193"/>
      <c r="R48" s="193"/>
      <c r="S48" s="193"/>
      <c r="T48" s="193"/>
      <c r="U48" s="193"/>
      <c r="V48" s="193"/>
      <c r="W48" s="197"/>
      <c r="X48" s="4"/>
    </row>
    <row r="49" spans="1:31" ht="18.600000000000001" thickBot="1">
      <c r="A49" s="4"/>
      <c r="B49" s="259"/>
      <c r="C49" s="225"/>
      <c r="D49" s="226"/>
      <c r="E49" s="227"/>
      <c r="F49" s="207">
        <v>1.2</v>
      </c>
      <c r="G49" s="208"/>
      <c r="H49" s="207">
        <v>0</v>
      </c>
      <c r="I49" s="208"/>
      <c r="J49" s="211">
        <v>0</v>
      </c>
      <c r="K49" s="201"/>
      <c r="L49" s="202"/>
      <c r="M49" s="263"/>
      <c r="N49" s="193"/>
      <c r="O49" s="193"/>
      <c r="P49" s="193"/>
      <c r="Q49" s="193"/>
      <c r="R49" s="193">
        <v>2.0099999999999998</v>
      </c>
      <c r="S49" s="193"/>
      <c r="T49" s="193">
        <v>5</v>
      </c>
      <c r="U49" s="193"/>
      <c r="V49" s="193">
        <v>10.050000000000001</v>
      </c>
      <c r="W49" s="197"/>
      <c r="X49" s="4"/>
    </row>
    <row r="50" spans="1:31">
      <c r="A50" s="4"/>
      <c r="B50" s="259"/>
      <c r="C50" s="193">
        <v>15.37</v>
      </c>
      <c r="D50" s="193"/>
      <c r="E50" s="193">
        <v>1.29</v>
      </c>
      <c r="F50" s="209"/>
      <c r="G50" s="210"/>
      <c r="H50" s="209"/>
      <c r="I50" s="210"/>
      <c r="J50" s="212"/>
      <c r="K50" s="201"/>
      <c r="L50" s="202"/>
      <c r="M50" s="263"/>
      <c r="N50" s="207">
        <v>36.630000000000003</v>
      </c>
      <c r="O50" s="208"/>
      <c r="P50" s="207">
        <v>2.08</v>
      </c>
      <c r="Q50" s="208"/>
      <c r="R50" s="193"/>
      <c r="S50" s="193"/>
      <c r="T50" s="193"/>
      <c r="U50" s="193"/>
      <c r="V50" s="193"/>
      <c r="W50" s="197"/>
      <c r="X50" s="4"/>
    </row>
    <row r="51" spans="1:31">
      <c r="A51" s="4"/>
      <c r="B51" s="259"/>
      <c r="C51" s="193"/>
      <c r="D51" s="193"/>
      <c r="E51" s="193"/>
      <c r="F51" s="207">
        <v>1.35</v>
      </c>
      <c r="G51" s="208"/>
      <c r="H51" s="207">
        <v>3.7</v>
      </c>
      <c r="I51" s="208"/>
      <c r="J51" s="211">
        <v>5</v>
      </c>
      <c r="K51" s="201"/>
      <c r="L51" s="202"/>
      <c r="M51" s="263"/>
      <c r="N51" s="209"/>
      <c r="O51" s="210"/>
      <c r="P51" s="209"/>
      <c r="Q51" s="210"/>
      <c r="R51" s="193">
        <v>2.2400000000000002</v>
      </c>
      <c r="S51" s="193"/>
      <c r="T51" s="193">
        <v>5</v>
      </c>
      <c r="U51" s="193"/>
      <c r="V51" s="193">
        <v>11.2</v>
      </c>
      <c r="W51" s="197"/>
      <c r="X51" s="4"/>
    </row>
    <row r="52" spans="1:31">
      <c r="A52" s="4"/>
      <c r="B52" s="259"/>
      <c r="C52" s="193">
        <v>19.07</v>
      </c>
      <c r="D52" s="193"/>
      <c r="E52" s="193">
        <v>1.41</v>
      </c>
      <c r="F52" s="209"/>
      <c r="G52" s="210"/>
      <c r="H52" s="209"/>
      <c r="I52" s="210"/>
      <c r="J52" s="212"/>
      <c r="K52" s="201"/>
      <c r="L52" s="202"/>
      <c r="M52" s="263"/>
      <c r="N52" s="207">
        <v>41.63</v>
      </c>
      <c r="O52" s="208"/>
      <c r="P52" s="207">
        <v>2.39</v>
      </c>
      <c r="Q52" s="208"/>
      <c r="R52" s="193"/>
      <c r="S52" s="193"/>
      <c r="T52" s="193"/>
      <c r="U52" s="193"/>
      <c r="V52" s="193"/>
      <c r="W52" s="197"/>
      <c r="X52" s="4"/>
    </row>
    <row r="53" spans="1:31">
      <c r="A53" s="4"/>
      <c r="B53" s="259"/>
      <c r="C53" s="193"/>
      <c r="D53" s="193"/>
      <c r="E53" s="193"/>
      <c r="F53" s="207">
        <v>1.54</v>
      </c>
      <c r="G53" s="208"/>
      <c r="H53" s="207">
        <v>5</v>
      </c>
      <c r="I53" s="208"/>
      <c r="J53" s="211">
        <v>7.7</v>
      </c>
      <c r="K53" s="201"/>
      <c r="L53" s="202"/>
      <c r="M53" s="263"/>
      <c r="N53" s="209"/>
      <c r="O53" s="210"/>
      <c r="P53" s="209"/>
      <c r="Q53" s="210"/>
      <c r="R53" s="193">
        <v>2.44</v>
      </c>
      <c r="S53" s="193"/>
      <c r="T53" s="193">
        <v>5</v>
      </c>
      <c r="U53" s="193"/>
      <c r="V53" s="193">
        <v>12.2</v>
      </c>
      <c r="W53" s="197"/>
      <c r="X53" s="4"/>
    </row>
    <row r="54" spans="1:31">
      <c r="A54" s="4"/>
      <c r="B54" s="259"/>
      <c r="C54" s="193">
        <v>24.07</v>
      </c>
      <c r="D54" s="193"/>
      <c r="E54" s="193">
        <v>1.66</v>
      </c>
      <c r="F54" s="209"/>
      <c r="G54" s="210"/>
      <c r="H54" s="209"/>
      <c r="I54" s="210"/>
      <c r="J54" s="212"/>
      <c r="K54" s="201"/>
      <c r="L54" s="202"/>
      <c r="M54" s="263"/>
      <c r="N54" s="207">
        <v>46.63</v>
      </c>
      <c r="O54" s="208"/>
      <c r="P54" s="207">
        <v>2.48</v>
      </c>
      <c r="Q54" s="208"/>
      <c r="R54" s="193"/>
      <c r="S54" s="193"/>
      <c r="T54" s="193"/>
      <c r="U54" s="193"/>
      <c r="V54" s="193"/>
      <c r="W54" s="197"/>
      <c r="X54" s="4"/>
    </row>
    <row r="55" spans="1:31">
      <c r="A55" s="4"/>
      <c r="B55" s="259"/>
      <c r="C55" s="193"/>
      <c r="D55" s="193"/>
      <c r="E55" s="193"/>
      <c r="F55" s="207">
        <v>1.59</v>
      </c>
      <c r="G55" s="208"/>
      <c r="H55" s="207">
        <v>5</v>
      </c>
      <c r="I55" s="208"/>
      <c r="J55" s="211">
        <v>7.95</v>
      </c>
      <c r="K55" s="201"/>
      <c r="L55" s="202"/>
      <c r="M55" s="263"/>
      <c r="N55" s="209"/>
      <c r="O55" s="210"/>
      <c r="P55" s="209"/>
      <c r="Q55" s="210"/>
      <c r="R55" s="193">
        <v>2.4700000000000002</v>
      </c>
      <c r="S55" s="193"/>
      <c r="T55" s="193">
        <v>5</v>
      </c>
      <c r="U55" s="193"/>
      <c r="V55" s="193">
        <v>12.35</v>
      </c>
      <c r="W55" s="197"/>
      <c r="X55" s="4"/>
    </row>
    <row r="56" spans="1:31">
      <c r="A56" s="4"/>
      <c r="B56" s="259"/>
      <c r="C56" s="193">
        <v>29.07</v>
      </c>
      <c r="D56" s="193"/>
      <c r="E56" s="193">
        <v>1.51</v>
      </c>
      <c r="F56" s="209"/>
      <c r="G56" s="210"/>
      <c r="H56" s="209"/>
      <c r="I56" s="210"/>
      <c r="J56" s="212"/>
      <c r="K56" s="201"/>
      <c r="L56" s="202"/>
      <c r="M56" s="263"/>
      <c r="N56" s="207">
        <v>51.63</v>
      </c>
      <c r="O56" s="208"/>
      <c r="P56" s="207">
        <v>2.46</v>
      </c>
      <c r="Q56" s="208"/>
      <c r="R56" s="193"/>
      <c r="S56" s="193"/>
      <c r="T56" s="193"/>
      <c r="U56" s="193"/>
      <c r="V56" s="193"/>
      <c r="W56" s="197"/>
      <c r="X56" s="4"/>
    </row>
    <row r="57" spans="1:31">
      <c r="A57" s="4"/>
      <c r="B57" s="259"/>
      <c r="C57" s="193"/>
      <c r="D57" s="193"/>
      <c r="E57" s="193"/>
      <c r="F57" s="207">
        <v>1.62</v>
      </c>
      <c r="G57" s="208"/>
      <c r="H57" s="207">
        <v>5</v>
      </c>
      <c r="I57" s="208"/>
      <c r="J57" s="211">
        <v>8.1</v>
      </c>
      <c r="K57" s="201"/>
      <c r="L57" s="202"/>
      <c r="M57" s="263"/>
      <c r="N57" s="209"/>
      <c r="O57" s="210"/>
      <c r="P57" s="209"/>
      <c r="Q57" s="210"/>
      <c r="R57" s="193">
        <v>2.41</v>
      </c>
      <c r="S57" s="193"/>
      <c r="T57" s="193">
        <v>5</v>
      </c>
      <c r="U57" s="193"/>
      <c r="V57" s="193">
        <v>12.05</v>
      </c>
      <c r="W57" s="197"/>
      <c r="X57" s="4"/>
    </row>
    <row r="58" spans="1:31">
      <c r="A58" s="4"/>
      <c r="B58" s="259"/>
      <c r="C58" s="207">
        <v>34.07</v>
      </c>
      <c r="D58" s="208"/>
      <c r="E58" s="211">
        <v>1.73</v>
      </c>
      <c r="F58" s="209"/>
      <c r="G58" s="210"/>
      <c r="H58" s="209"/>
      <c r="I58" s="210"/>
      <c r="J58" s="212"/>
      <c r="K58" s="201"/>
      <c r="L58" s="202"/>
      <c r="M58" s="263"/>
      <c r="N58" s="207">
        <v>56.63</v>
      </c>
      <c r="O58" s="208"/>
      <c r="P58" s="207">
        <v>2.36</v>
      </c>
      <c r="Q58" s="208"/>
      <c r="R58" s="193"/>
      <c r="S58" s="193"/>
      <c r="T58" s="193"/>
      <c r="U58" s="193"/>
      <c r="V58" s="193"/>
      <c r="W58" s="197"/>
      <c r="X58" s="4"/>
    </row>
    <row r="59" spans="1:31">
      <c r="A59" s="4"/>
      <c r="B59" s="259"/>
      <c r="C59" s="209"/>
      <c r="D59" s="210"/>
      <c r="E59" s="212"/>
      <c r="F59" s="207">
        <v>1.81</v>
      </c>
      <c r="G59" s="208"/>
      <c r="H59" s="207">
        <v>5</v>
      </c>
      <c r="I59" s="208"/>
      <c r="J59" s="211">
        <v>9.0500000000000007</v>
      </c>
      <c r="K59" s="201"/>
      <c r="L59" s="202"/>
      <c r="M59" s="263"/>
      <c r="N59" s="209"/>
      <c r="O59" s="210"/>
      <c r="P59" s="209"/>
      <c r="Q59" s="210"/>
      <c r="R59" s="193">
        <v>2.38</v>
      </c>
      <c r="S59" s="193"/>
      <c r="T59" s="193">
        <v>3.37</v>
      </c>
      <c r="U59" s="193"/>
      <c r="V59" s="193">
        <v>8.02</v>
      </c>
      <c r="W59" s="197"/>
      <c r="X59" s="4"/>
    </row>
    <row r="60" spans="1:31">
      <c r="A60" s="4"/>
      <c r="B60" s="259"/>
      <c r="C60" s="193">
        <v>39.07</v>
      </c>
      <c r="D60" s="193"/>
      <c r="E60" s="193">
        <v>1.89</v>
      </c>
      <c r="F60" s="209"/>
      <c r="G60" s="210"/>
      <c r="H60" s="209"/>
      <c r="I60" s="210"/>
      <c r="J60" s="212"/>
      <c r="K60" s="201"/>
      <c r="L60" s="202"/>
      <c r="M60" s="263"/>
      <c r="N60" s="207">
        <v>60</v>
      </c>
      <c r="O60" s="208"/>
      <c r="P60" s="207">
        <v>2.39</v>
      </c>
      <c r="Q60" s="208"/>
      <c r="R60" s="193"/>
      <c r="S60" s="193"/>
      <c r="T60" s="193"/>
      <c r="U60" s="193"/>
      <c r="V60" s="193"/>
      <c r="W60" s="197"/>
      <c r="X60" s="4"/>
    </row>
    <row r="61" spans="1:31">
      <c r="A61" s="4"/>
      <c r="B61" s="259"/>
      <c r="C61" s="193"/>
      <c r="D61" s="193"/>
      <c r="E61" s="193"/>
      <c r="F61" s="207">
        <v>2.06</v>
      </c>
      <c r="G61" s="208"/>
      <c r="H61" s="207">
        <v>5</v>
      </c>
      <c r="I61" s="208"/>
      <c r="J61" s="211">
        <v>10.3</v>
      </c>
      <c r="K61" s="201"/>
      <c r="L61" s="202"/>
      <c r="M61" s="263"/>
      <c r="N61" s="209"/>
      <c r="O61" s="210"/>
      <c r="P61" s="209"/>
      <c r="Q61" s="210"/>
      <c r="R61" s="193"/>
      <c r="S61" s="193"/>
      <c r="T61" s="193"/>
      <c r="U61" s="193"/>
      <c r="V61" s="193"/>
      <c r="W61" s="197"/>
      <c r="X61" s="4"/>
    </row>
    <row r="62" spans="1:31">
      <c r="A62" s="4"/>
      <c r="B62" s="259"/>
      <c r="C62" s="193">
        <v>44.07</v>
      </c>
      <c r="D62" s="193"/>
      <c r="E62" s="193">
        <v>2.2200000000000002</v>
      </c>
      <c r="F62" s="209"/>
      <c r="G62" s="210"/>
      <c r="H62" s="209"/>
      <c r="I62" s="210"/>
      <c r="J62" s="212"/>
      <c r="K62" s="201"/>
      <c r="L62" s="202"/>
      <c r="M62" s="263"/>
      <c r="N62" s="207"/>
      <c r="O62" s="208"/>
      <c r="P62" s="207"/>
      <c r="Q62" s="208"/>
      <c r="R62" s="193"/>
      <c r="S62" s="193"/>
      <c r="T62" s="193"/>
      <c r="U62" s="193"/>
      <c r="V62" s="193"/>
      <c r="W62" s="197"/>
      <c r="X62" s="4"/>
    </row>
    <row r="63" spans="1:31" ht="18" customHeight="1">
      <c r="A63" s="4"/>
      <c r="B63" s="259"/>
      <c r="C63" s="193"/>
      <c r="D63" s="193"/>
      <c r="E63" s="193"/>
      <c r="F63" s="193">
        <v>2.31</v>
      </c>
      <c r="G63" s="193"/>
      <c r="H63" s="193">
        <v>5</v>
      </c>
      <c r="I63" s="193"/>
      <c r="J63" s="193">
        <v>11.55</v>
      </c>
      <c r="K63" s="201"/>
      <c r="L63" s="202"/>
      <c r="M63" s="263"/>
      <c r="N63" s="209"/>
      <c r="O63" s="210"/>
      <c r="P63" s="209"/>
      <c r="Q63" s="210"/>
      <c r="R63" s="193"/>
      <c r="S63" s="193"/>
      <c r="T63" s="193"/>
      <c r="U63" s="193"/>
      <c r="V63" s="193"/>
      <c r="W63" s="197"/>
      <c r="X63" s="4"/>
      <c r="AE63" t="s">
        <v>104</v>
      </c>
    </row>
    <row r="64" spans="1:31">
      <c r="A64" s="4"/>
      <c r="B64" s="259"/>
      <c r="C64" s="207">
        <v>49.07</v>
      </c>
      <c r="D64" s="208"/>
      <c r="E64" s="211">
        <v>2.39</v>
      </c>
      <c r="F64" s="193"/>
      <c r="G64" s="193"/>
      <c r="H64" s="193"/>
      <c r="I64" s="193"/>
      <c r="J64" s="193"/>
      <c r="K64" s="201"/>
      <c r="L64" s="202"/>
      <c r="M64" s="263"/>
      <c r="N64" s="207"/>
      <c r="O64" s="208"/>
      <c r="P64" s="207"/>
      <c r="Q64" s="208"/>
      <c r="R64" s="193"/>
      <c r="S64" s="193"/>
      <c r="T64" s="193"/>
      <c r="U64" s="193"/>
      <c r="V64" s="193"/>
      <c r="W64" s="197"/>
      <c r="X64" s="4"/>
    </row>
    <row r="65" spans="1:45" ht="18.600000000000001" thickBot="1">
      <c r="A65" s="4"/>
      <c r="B65" s="259"/>
      <c r="C65" s="225"/>
      <c r="D65" s="226"/>
      <c r="E65" s="225"/>
      <c r="F65" s="193">
        <v>2.31</v>
      </c>
      <c r="G65" s="193"/>
      <c r="H65" s="193">
        <v>5</v>
      </c>
      <c r="I65" s="193"/>
      <c r="J65" s="193">
        <v>11.55</v>
      </c>
      <c r="K65" s="201"/>
      <c r="L65" s="202"/>
      <c r="M65" s="263"/>
      <c r="N65" s="209"/>
      <c r="O65" s="210"/>
      <c r="P65" s="209"/>
      <c r="Q65" s="210"/>
      <c r="R65" s="193"/>
      <c r="S65" s="193"/>
      <c r="T65" s="193"/>
      <c r="U65" s="193"/>
      <c r="V65" s="193"/>
      <c r="W65" s="197"/>
      <c r="X65" s="4"/>
    </row>
    <row r="66" spans="1:45">
      <c r="A66" s="4"/>
      <c r="B66" s="259"/>
      <c r="C66" s="207">
        <v>49.07</v>
      </c>
      <c r="D66" s="208"/>
      <c r="E66" s="211">
        <v>2.39</v>
      </c>
      <c r="F66" s="193"/>
      <c r="G66" s="193"/>
      <c r="H66" s="193"/>
      <c r="I66" s="193"/>
      <c r="J66" s="193"/>
      <c r="K66" s="201"/>
      <c r="L66" s="202"/>
      <c r="M66" s="263"/>
      <c r="N66" s="193"/>
      <c r="O66" s="193"/>
      <c r="P66" s="193"/>
      <c r="Q66" s="193"/>
      <c r="R66" s="193"/>
      <c r="S66" s="193"/>
      <c r="T66" s="193"/>
      <c r="U66" s="193"/>
      <c r="V66" s="193"/>
      <c r="W66" s="197"/>
      <c r="X66" s="4"/>
    </row>
    <row r="67" spans="1:45" ht="18.600000000000001" thickBot="1">
      <c r="A67" s="4"/>
      <c r="B67" s="259"/>
      <c r="C67" s="225"/>
      <c r="D67" s="226"/>
      <c r="E67" s="225"/>
      <c r="F67" s="207">
        <v>2.37</v>
      </c>
      <c r="G67" s="208"/>
      <c r="H67" s="207">
        <v>0.93</v>
      </c>
      <c r="I67" s="208"/>
      <c r="J67" s="211">
        <v>2.2000000000000002</v>
      </c>
      <c r="K67" s="201"/>
      <c r="L67" s="202"/>
      <c r="M67" s="263"/>
      <c r="N67" s="234"/>
      <c r="O67" s="234"/>
      <c r="P67" s="234"/>
      <c r="Q67" s="234"/>
      <c r="R67" s="193"/>
      <c r="S67" s="193"/>
      <c r="T67" s="193"/>
      <c r="U67" s="193"/>
      <c r="V67" s="193"/>
      <c r="W67" s="197"/>
      <c r="X67" s="4"/>
      <c r="AA67" t="s">
        <v>103</v>
      </c>
      <c r="AC67" t="s">
        <v>103</v>
      </c>
      <c r="AD67">
        <v>42.96</v>
      </c>
      <c r="AE67">
        <v>91.25</v>
      </c>
    </row>
    <row r="68" spans="1:45" ht="18.600000000000001" thickBot="1">
      <c r="A68" s="4"/>
      <c r="B68" s="259"/>
      <c r="C68" s="207">
        <v>50</v>
      </c>
      <c r="D68" s="208"/>
      <c r="E68" s="211">
        <v>2.34</v>
      </c>
      <c r="F68" s="209"/>
      <c r="G68" s="210"/>
      <c r="H68" s="209"/>
      <c r="I68" s="210"/>
      <c r="J68" s="212"/>
      <c r="K68" s="201"/>
      <c r="L68" s="202"/>
      <c r="M68" s="263"/>
      <c r="N68" s="192"/>
      <c r="O68" s="192"/>
      <c r="P68" s="192"/>
      <c r="Q68" s="192"/>
      <c r="R68" s="193"/>
      <c r="S68" s="193"/>
      <c r="T68" s="193"/>
      <c r="U68" s="193"/>
      <c r="V68" s="193"/>
      <c r="W68" s="197"/>
      <c r="X68" s="4"/>
      <c r="AA68" t="s">
        <v>103</v>
      </c>
      <c r="AB68" t="s">
        <v>103</v>
      </c>
      <c r="AC68" t="s">
        <v>103</v>
      </c>
    </row>
    <row r="69" spans="1:45">
      <c r="A69"/>
      <c r="B69" s="259"/>
      <c r="C69" s="209"/>
      <c r="D69" s="210"/>
      <c r="E69" s="212"/>
      <c r="F69" s="207"/>
      <c r="G69" s="208"/>
      <c r="H69" s="207"/>
      <c r="I69" s="208"/>
      <c r="J69" s="211"/>
      <c r="K69" s="201"/>
      <c r="L69" s="202"/>
      <c r="M69" s="263"/>
      <c r="N69" s="193"/>
      <c r="O69" s="193"/>
      <c r="P69" s="193"/>
      <c r="Q69" s="193"/>
      <c r="R69" s="193"/>
      <c r="S69" s="193"/>
      <c r="T69" s="193"/>
      <c r="U69" s="193"/>
      <c r="V69" s="193"/>
      <c r="W69" s="197"/>
      <c r="Y69" s="175">
        <v>1</v>
      </c>
      <c r="Z69" s="199">
        <v>49.07</v>
      </c>
      <c r="AA69" s="241"/>
      <c r="AB69" s="199">
        <v>2.39</v>
      </c>
      <c r="AC69" s="192"/>
      <c r="AD69" s="192"/>
      <c r="AE69" s="192"/>
      <c r="AF69" s="5"/>
      <c r="AG69" s="5"/>
      <c r="AH69" s="196"/>
      <c r="AI69" s="1"/>
      <c r="AJ69" s="175"/>
      <c r="AK69" s="195"/>
      <c r="AL69" s="192"/>
      <c r="AM69" s="192"/>
      <c r="AN69" s="192"/>
      <c r="AO69" s="192"/>
      <c r="AP69" s="192"/>
      <c r="AQ69" s="5"/>
      <c r="AR69" s="5"/>
      <c r="AS69" s="196"/>
    </row>
    <row r="70" spans="1:45">
      <c r="A70"/>
      <c r="B70" s="259"/>
      <c r="C70" s="207"/>
      <c r="D70" s="208"/>
      <c r="E70" s="211"/>
      <c r="F70" s="209"/>
      <c r="G70" s="210"/>
      <c r="H70" s="209"/>
      <c r="I70" s="210"/>
      <c r="J70" s="212"/>
      <c r="K70" s="201"/>
      <c r="L70" s="202"/>
      <c r="M70" s="263"/>
      <c r="N70" s="193"/>
      <c r="O70" s="193"/>
      <c r="P70" s="193"/>
      <c r="Q70" s="193"/>
      <c r="R70" s="193"/>
      <c r="S70" s="193"/>
      <c r="T70" s="193"/>
      <c r="U70" s="193"/>
      <c r="V70" s="193"/>
      <c r="W70" s="197"/>
      <c r="Y70" s="69"/>
      <c r="Z70" s="209"/>
      <c r="AA70" s="210"/>
      <c r="AB70" s="209"/>
      <c r="AC70" s="207">
        <v>2.37</v>
      </c>
      <c r="AD70" s="228"/>
      <c r="AE70" s="208"/>
      <c r="AF70" s="211">
        <v>0.93</v>
      </c>
      <c r="AG70" s="193">
        <v>2.2000000000000002</v>
      </c>
      <c r="AH70" s="197"/>
      <c r="AI70" s="1"/>
      <c r="AJ70" s="69"/>
      <c r="AK70" s="242"/>
      <c r="AL70" s="193"/>
      <c r="AM70" s="193"/>
      <c r="AN70" s="207"/>
      <c r="AO70" s="228"/>
      <c r="AP70" s="208"/>
      <c r="AQ70" s="211"/>
      <c r="AR70" s="193"/>
      <c r="AS70" s="197"/>
    </row>
    <row r="71" spans="1:45">
      <c r="A71"/>
      <c r="B71" s="259"/>
      <c r="C71" s="209"/>
      <c r="D71" s="210"/>
      <c r="E71" s="212"/>
      <c r="F71" s="193"/>
      <c r="G71" s="193"/>
      <c r="H71" s="193"/>
      <c r="I71" s="193"/>
      <c r="J71" s="193"/>
      <c r="K71" s="201"/>
      <c r="L71" s="202"/>
      <c r="M71" s="263"/>
      <c r="N71" s="193"/>
      <c r="O71" s="193"/>
      <c r="P71" s="193"/>
      <c r="Q71" s="193"/>
      <c r="R71" s="193"/>
      <c r="S71" s="193"/>
      <c r="T71" s="193"/>
      <c r="U71" s="193"/>
      <c r="V71" s="193"/>
      <c r="W71" s="197"/>
      <c r="Y71" s="69"/>
      <c r="Z71" s="207">
        <v>50</v>
      </c>
      <c r="AA71" s="208"/>
      <c r="AB71" s="211">
        <v>2.34</v>
      </c>
      <c r="AC71" s="209"/>
      <c r="AD71" s="232"/>
      <c r="AE71" s="210"/>
      <c r="AF71" s="212"/>
      <c r="AG71" s="193"/>
      <c r="AH71" s="197"/>
      <c r="AI71" s="1"/>
      <c r="AJ71" s="69"/>
      <c r="AK71" s="242"/>
      <c r="AL71" s="193"/>
      <c r="AM71" s="193"/>
      <c r="AN71" s="209"/>
      <c r="AO71" s="232"/>
      <c r="AP71" s="210"/>
      <c r="AQ71" s="212"/>
      <c r="AR71" s="193"/>
      <c r="AS71" s="197"/>
    </row>
    <row r="72" spans="1:45">
      <c r="A72"/>
      <c r="B72" s="259"/>
      <c r="C72" s="193"/>
      <c r="D72" s="193"/>
      <c r="E72" s="193"/>
      <c r="F72" s="193"/>
      <c r="G72" s="193"/>
      <c r="H72" s="193"/>
      <c r="I72" s="193"/>
      <c r="J72" s="193"/>
      <c r="K72" s="201"/>
      <c r="L72" s="202"/>
      <c r="M72" s="263"/>
      <c r="N72" s="193"/>
      <c r="O72" s="193"/>
      <c r="P72" s="193"/>
      <c r="Q72" s="193"/>
      <c r="R72" s="193"/>
      <c r="S72" s="193"/>
      <c r="T72" s="193"/>
      <c r="U72" s="193"/>
      <c r="V72" s="193"/>
      <c r="W72" s="197"/>
      <c r="Y72" s="69"/>
      <c r="Z72" s="209"/>
      <c r="AA72" s="210"/>
      <c r="AB72" s="212"/>
      <c r="AC72" s="207"/>
      <c r="AD72" s="228"/>
      <c r="AE72" s="208"/>
      <c r="AF72" s="211"/>
      <c r="AG72" s="193"/>
      <c r="AH72" s="197"/>
      <c r="AI72" s="1"/>
      <c r="AJ72" s="69"/>
      <c r="AK72" s="242"/>
      <c r="AL72" s="193"/>
      <c r="AM72" s="193"/>
      <c r="AN72" s="207"/>
      <c r="AO72" s="228"/>
      <c r="AP72" s="208"/>
      <c r="AQ72" s="211"/>
      <c r="AR72" s="193"/>
      <c r="AS72" s="197"/>
    </row>
    <row r="73" spans="1:45">
      <c r="A73"/>
      <c r="B73" s="259"/>
      <c r="C73" s="193"/>
      <c r="D73" s="193"/>
      <c r="E73" s="193"/>
      <c r="F73" s="193"/>
      <c r="G73" s="193"/>
      <c r="H73" s="193"/>
      <c r="I73" s="193"/>
      <c r="J73" s="193"/>
      <c r="K73" s="201"/>
      <c r="L73" s="202"/>
      <c r="M73" s="263"/>
      <c r="N73" s="193"/>
      <c r="O73" s="193"/>
      <c r="P73" s="193"/>
      <c r="Q73" s="193"/>
      <c r="R73" s="193"/>
      <c r="S73" s="193"/>
      <c r="T73" s="193"/>
      <c r="U73" s="193"/>
      <c r="V73" s="193"/>
      <c r="W73" s="197"/>
      <c r="Y73" s="69"/>
      <c r="Z73" s="207"/>
      <c r="AA73" s="208"/>
      <c r="AB73" s="211"/>
      <c r="AC73" s="209"/>
      <c r="AD73" s="232"/>
      <c r="AE73" s="210"/>
      <c r="AF73" s="212"/>
      <c r="AG73" s="193"/>
      <c r="AH73" s="197"/>
      <c r="AI73" s="1"/>
      <c r="AJ73" s="69"/>
      <c r="AK73" s="242"/>
      <c r="AL73" s="193"/>
      <c r="AM73" s="193"/>
      <c r="AN73" s="209"/>
      <c r="AO73" s="232"/>
      <c r="AP73" s="210"/>
      <c r="AQ73" s="212"/>
      <c r="AR73" s="193"/>
      <c r="AS73" s="197"/>
    </row>
    <row r="74" spans="1:45">
      <c r="A74"/>
      <c r="B74" s="259"/>
      <c r="C74" s="193"/>
      <c r="D74" s="193"/>
      <c r="E74" s="193"/>
      <c r="F74" s="193"/>
      <c r="G74" s="193"/>
      <c r="H74" s="193"/>
      <c r="I74" s="193"/>
      <c r="J74" s="193"/>
      <c r="K74" s="201"/>
      <c r="L74" s="202"/>
      <c r="M74" s="263"/>
      <c r="N74" s="193"/>
      <c r="O74" s="193"/>
      <c r="P74" s="193"/>
      <c r="Q74" s="193"/>
      <c r="R74" s="193"/>
      <c r="S74" s="193"/>
      <c r="T74" s="193"/>
      <c r="U74" s="193"/>
      <c r="V74" s="193"/>
      <c r="W74" s="197"/>
      <c r="Y74" s="69"/>
      <c r="Z74" s="209"/>
      <c r="AA74" s="210"/>
      <c r="AB74" s="212"/>
      <c r="AC74" s="207"/>
      <c r="AD74" s="228"/>
      <c r="AE74" s="208"/>
      <c r="AF74" s="211"/>
      <c r="AG74" s="193"/>
      <c r="AH74" s="197"/>
      <c r="AI74" s="1"/>
      <c r="AJ74" s="69"/>
      <c r="AK74" s="242"/>
      <c r="AL74" s="193"/>
      <c r="AM74" s="193"/>
      <c r="AN74" s="207"/>
      <c r="AO74" s="228"/>
      <c r="AP74" s="208"/>
      <c r="AQ74" s="211"/>
      <c r="AR74" s="193"/>
      <c r="AS74" s="197"/>
    </row>
    <row r="75" spans="1:45">
      <c r="A75"/>
      <c r="B75" s="259"/>
      <c r="C75" s="193"/>
      <c r="D75" s="193"/>
      <c r="E75" s="193"/>
      <c r="F75" s="193"/>
      <c r="G75" s="193"/>
      <c r="H75" s="193"/>
      <c r="I75" s="193"/>
      <c r="J75" s="193"/>
      <c r="K75" s="201"/>
      <c r="L75" s="202"/>
      <c r="M75" s="263"/>
      <c r="N75" s="193"/>
      <c r="O75" s="193"/>
      <c r="P75" s="193"/>
      <c r="Q75" s="193"/>
      <c r="R75" s="193"/>
      <c r="S75" s="193"/>
      <c r="T75" s="193"/>
      <c r="U75" s="193"/>
      <c r="V75" s="193"/>
      <c r="W75" s="197"/>
      <c r="Y75" s="69"/>
      <c r="Z75" s="207"/>
      <c r="AA75" s="208"/>
      <c r="AB75" s="211"/>
      <c r="AC75" s="209"/>
      <c r="AD75" s="232"/>
      <c r="AE75" s="210"/>
      <c r="AF75" s="212"/>
      <c r="AG75" s="193"/>
      <c r="AH75" s="197"/>
      <c r="AI75" s="1"/>
      <c r="AJ75" s="69"/>
      <c r="AK75" s="242"/>
      <c r="AL75" s="193"/>
      <c r="AM75" s="193"/>
      <c r="AN75" s="209"/>
      <c r="AO75" s="232"/>
      <c r="AP75" s="210"/>
      <c r="AQ75" s="212"/>
      <c r="AR75" s="193"/>
      <c r="AS75" s="197"/>
    </row>
    <row r="76" spans="1:45">
      <c r="A76"/>
      <c r="B76" s="259"/>
      <c r="C76" s="193"/>
      <c r="D76" s="193"/>
      <c r="E76" s="193"/>
      <c r="F76" s="193"/>
      <c r="G76" s="193"/>
      <c r="H76" s="193"/>
      <c r="I76" s="193"/>
      <c r="J76" s="193"/>
      <c r="K76" s="201"/>
      <c r="L76" s="202"/>
      <c r="M76" s="263"/>
      <c r="N76" s="193"/>
      <c r="O76" s="193"/>
      <c r="P76" s="193"/>
      <c r="Q76" s="193"/>
      <c r="R76" s="193"/>
      <c r="S76" s="193"/>
      <c r="T76" s="193"/>
      <c r="U76" s="193"/>
      <c r="V76" s="193"/>
      <c r="W76" s="197"/>
      <c r="Y76" s="69"/>
      <c r="Z76" s="209"/>
      <c r="AA76" s="210"/>
      <c r="AB76" s="212"/>
      <c r="AC76" s="207"/>
      <c r="AD76" s="228"/>
      <c r="AE76" s="208"/>
      <c r="AF76" s="211"/>
      <c r="AG76" s="193"/>
      <c r="AH76" s="197"/>
      <c r="AI76" s="1"/>
      <c r="AJ76" s="69"/>
      <c r="AK76" s="242"/>
      <c r="AL76" s="193"/>
      <c r="AM76" s="193"/>
      <c r="AN76" s="207"/>
      <c r="AO76" s="228"/>
      <c r="AP76" s="208"/>
      <c r="AQ76" s="211"/>
      <c r="AR76" s="193"/>
      <c r="AS76" s="197"/>
    </row>
    <row r="77" spans="1:45">
      <c r="A77"/>
      <c r="B77" s="259"/>
      <c r="C77" s="193"/>
      <c r="D77" s="193"/>
      <c r="E77" s="193"/>
      <c r="F77" s="193"/>
      <c r="G77" s="193"/>
      <c r="H77" s="193"/>
      <c r="I77" s="193"/>
      <c r="J77" s="193"/>
      <c r="K77" s="201"/>
      <c r="L77" s="202"/>
      <c r="M77" s="263"/>
      <c r="N77" s="193"/>
      <c r="O77" s="193"/>
      <c r="P77" s="193"/>
      <c r="Q77" s="193"/>
      <c r="R77" s="193"/>
      <c r="S77" s="193"/>
      <c r="T77" s="193"/>
      <c r="U77" s="193"/>
      <c r="V77" s="193"/>
      <c r="W77" s="197"/>
      <c r="Y77" s="69"/>
      <c r="Z77" s="207"/>
      <c r="AA77" s="208"/>
      <c r="AB77" s="211"/>
      <c r="AC77" s="209"/>
      <c r="AD77" s="232"/>
      <c r="AE77" s="210"/>
      <c r="AF77" s="212"/>
      <c r="AG77" s="193"/>
      <c r="AH77" s="197"/>
      <c r="AI77" s="1"/>
      <c r="AJ77" s="69"/>
      <c r="AK77" s="242"/>
      <c r="AL77" s="193"/>
      <c r="AM77" s="193"/>
      <c r="AN77" s="209"/>
      <c r="AO77" s="232"/>
      <c r="AP77" s="210"/>
      <c r="AQ77" s="212"/>
      <c r="AR77" s="193"/>
      <c r="AS77" s="197"/>
    </row>
    <row r="78" spans="1:45">
      <c r="A78"/>
      <c r="B78" s="259"/>
      <c r="C78" s="207"/>
      <c r="D78" s="208"/>
      <c r="E78" s="211"/>
      <c r="F78" s="193"/>
      <c r="G78" s="193"/>
      <c r="H78" s="193"/>
      <c r="I78" s="193"/>
      <c r="J78" s="193"/>
      <c r="K78" s="201"/>
      <c r="L78" s="202"/>
      <c r="M78" s="263"/>
      <c r="N78" s="193"/>
      <c r="O78" s="193"/>
      <c r="P78" s="193"/>
      <c r="Q78" s="193"/>
      <c r="R78" s="193"/>
      <c r="S78" s="193"/>
      <c r="T78" s="193"/>
      <c r="U78" s="193"/>
      <c r="V78" s="193"/>
      <c r="W78" s="197"/>
      <c r="Y78" s="69"/>
      <c r="Z78" s="209"/>
      <c r="AA78" s="210"/>
      <c r="AB78" s="212"/>
      <c r="AC78" s="207"/>
      <c r="AD78" s="228"/>
      <c r="AE78" s="208"/>
      <c r="AF78" s="211"/>
      <c r="AG78" s="193"/>
      <c r="AH78" s="197"/>
      <c r="AI78" s="1"/>
      <c r="AJ78" s="69"/>
      <c r="AK78" s="242"/>
      <c r="AL78" s="193"/>
      <c r="AM78" s="193"/>
      <c r="AN78" s="207"/>
      <c r="AO78" s="228"/>
      <c r="AP78" s="208"/>
      <c r="AQ78" s="211"/>
      <c r="AR78" s="193"/>
      <c r="AS78" s="197"/>
    </row>
    <row r="79" spans="1:45">
      <c r="A79"/>
      <c r="B79" s="259"/>
      <c r="C79" s="209"/>
      <c r="D79" s="210"/>
      <c r="E79" s="212"/>
      <c r="F79" s="193"/>
      <c r="G79" s="193"/>
      <c r="H79" s="193"/>
      <c r="I79" s="193"/>
      <c r="J79" s="193"/>
      <c r="K79" s="201"/>
      <c r="L79" s="202"/>
      <c r="M79" s="263"/>
      <c r="N79" s="193"/>
      <c r="O79" s="193"/>
      <c r="P79" s="193"/>
      <c r="Q79" s="193"/>
      <c r="R79" s="193"/>
      <c r="S79" s="193"/>
      <c r="T79" s="193"/>
      <c r="U79" s="193"/>
      <c r="V79" s="193"/>
      <c r="W79" s="197"/>
      <c r="Y79" s="69"/>
      <c r="Z79" s="207"/>
      <c r="AA79" s="208"/>
      <c r="AB79" s="211"/>
      <c r="AC79" s="209"/>
      <c r="AD79" s="232"/>
      <c r="AE79" s="210"/>
      <c r="AF79" s="212"/>
      <c r="AG79" s="193"/>
      <c r="AH79" s="197"/>
      <c r="AI79" s="1"/>
      <c r="AJ79" s="69"/>
      <c r="AK79" s="242"/>
      <c r="AL79" s="193"/>
      <c r="AM79" s="193"/>
      <c r="AN79" s="209"/>
      <c r="AO79" s="232"/>
      <c r="AP79" s="210"/>
      <c r="AQ79" s="212"/>
      <c r="AR79" s="193"/>
      <c r="AS79" s="197"/>
    </row>
    <row r="80" spans="1:45">
      <c r="A80"/>
      <c r="B80" s="259"/>
      <c r="C80" s="193"/>
      <c r="D80" s="193"/>
      <c r="E80" s="193"/>
      <c r="F80" s="193"/>
      <c r="G80" s="193"/>
      <c r="H80" s="193"/>
      <c r="I80" s="193"/>
      <c r="J80" s="193"/>
      <c r="K80" s="201"/>
      <c r="L80" s="202"/>
      <c r="M80" s="263"/>
      <c r="N80" s="193"/>
      <c r="O80" s="193"/>
      <c r="P80" s="193"/>
      <c r="Q80" s="193"/>
      <c r="R80" s="193"/>
      <c r="S80" s="193"/>
      <c r="T80" s="193"/>
      <c r="U80" s="193"/>
      <c r="V80" s="193"/>
      <c r="W80" s="197"/>
      <c r="Y80" s="69"/>
      <c r="Z80" s="209"/>
      <c r="AA80" s="210"/>
      <c r="AB80" s="212"/>
      <c r="AC80" s="207"/>
      <c r="AD80" s="228"/>
      <c r="AE80" s="208"/>
      <c r="AF80" s="211"/>
      <c r="AG80" s="193"/>
      <c r="AH80" s="197"/>
      <c r="AI80" s="1"/>
      <c r="AJ80" s="69"/>
      <c r="AK80" s="242"/>
      <c r="AL80" s="193"/>
      <c r="AM80" s="193"/>
      <c r="AN80" s="207"/>
      <c r="AO80" s="228"/>
      <c r="AP80" s="208"/>
      <c r="AQ80" s="211"/>
      <c r="AR80" s="193"/>
      <c r="AS80" s="197"/>
    </row>
    <row r="81" spans="1:45" ht="18" customHeight="1">
      <c r="A81"/>
      <c r="B81" s="259"/>
      <c r="C81" s="193"/>
      <c r="D81" s="193"/>
      <c r="E81" s="193"/>
      <c r="F81" s="193"/>
      <c r="G81" s="193"/>
      <c r="H81" s="193"/>
      <c r="I81" s="193"/>
      <c r="J81" s="193"/>
      <c r="K81" s="201"/>
      <c r="L81" s="202"/>
      <c r="M81" s="263"/>
      <c r="N81" s="193"/>
      <c r="O81" s="193"/>
      <c r="P81" s="193"/>
      <c r="Q81" s="193"/>
      <c r="R81" s="193"/>
      <c r="S81" s="193"/>
      <c r="T81" s="193"/>
      <c r="U81" s="193"/>
      <c r="V81" s="193"/>
      <c r="W81" s="197"/>
      <c r="Y81" s="69"/>
      <c r="Z81" s="207"/>
      <c r="AA81" s="208"/>
      <c r="AB81" s="211"/>
      <c r="AC81" s="209"/>
      <c r="AD81" s="232"/>
      <c r="AE81" s="210"/>
      <c r="AF81" s="212"/>
      <c r="AG81" s="193"/>
      <c r="AH81" s="198"/>
      <c r="AI81" s="1"/>
      <c r="AJ81" s="69"/>
      <c r="AK81" s="242"/>
      <c r="AL81" s="193"/>
      <c r="AM81" s="193"/>
      <c r="AN81" s="209"/>
      <c r="AO81" s="232"/>
      <c r="AP81" s="210"/>
      <c r="AQ81" s="212"/>
      <c r="AR81" s="193"/>
      <c r="AS81" s="198"/>
    </row>
    <row r="82" spans="1:45" ht="18" customHeight="1">
      <c r="A82"/>
      <c r="B82" s="259"/>
      <c r="C82" s="193"/>
      <c r="D82" s="193"/>
      <c r="E82" s="193"/>
      <c r="F82" s="193"/>
      <c r="G82" s="193"/>
      <c r="H82" s="193"/>
      <c r="I82" s="193"/>
      <c r="J82" s="193"/>
      <c r="K82" s="209"/>
      <c r="L82" s="233"/>
      <c r="M82" s="263"/>
      <c r="N82" s="193"/>
      <c r="O82" s="193"/>
      <c r="P82" s="193"/>
      <c r="Q82" s="193"/>
      <c r="R82" s="193"/>
      <c r="S82" s="193"/>
      <c r="T82" s="193"/>
      <c r="U82" s="193"/>
      <c r="V82" s="193"/>
      <c r="W82" s="198"/>
      <c r="Y82" s="69"/>
      <c r="Z82" s="209"/>
      <c r="AA82" s="210"/>
      <c r="AB82" s="212"/>
      <c r="AC82" s="207"/>
      <c r="AD82" s="228"/>
      <c r="AE82" s="208"/>
      <c r="AF82" s="211"/>
      <c r="AG82" s="193"/>
      <c r="AH82" s="213" t="s">
        <v>104</v>
      </c>
      <c r="AI82" s="1"/>
      <c r="AJ82" s="69"/>
      <c r="AK82" s="242"/>
      <c r="AL82" s="193"/>
      <c r="AM82" s="193"/>
      <c r="AN82" s="207"/>
      <c r="AO82" s="228"/>
      <c r="AP82" s="208"/>
      <c r="AQ82" s="211"/>
      <c r="AR82" s="193"/>
      <c r="AS82" s="217" t="s">
        <v>104</v>
      </c>
    </row>
    <row r="83" spans="1:45">
      <c r="A83"/>
      <c r="B83" s="259"/>
      <c r="C83" s="193"/>
      <c r="D83" s="193"/>
      <c r="E83" s="193"/>
      <c r="F83" s="193"/>
      <c r="G83" s="193"/>
      <c r="H83" s="193"/>
      <c r="I83" s="193"/>
      <c r="J83" s="193"/>
      <c r="K83" s="213" t="s">
        <v>101</v>
      </c>
      <c r="L83" s="214"/>
      <c r="M83" s="263"/>
      <c r="N83" s="193"/>
      <c r="O83" s="193"/>
      <c r="P83" s="193"/>
      <c r="Q83" s="193"/>
      <c r="R83" s="193"/>
      <c r="S83" s="193"/>
      <c r="T83" s="193"/>
      <c r="U83" s="193"/>
      <c r="V83" s="193"/>
      <c r="W83" s="217" t="s">
        <v>102</v>
      </c>
      <c r="Y83" s="69"/>
      <c r="Z83" s="207"/>
      <c r="AA83" s="208"/>
      <c r="AB83" s="211"/>
      <c r="AC83" s="209"/>
      <c r="AD83" s="232"/>
      <c r="AE83" s="210"/>
      <c r="AF83" s="212"/>
      <c r="AG83" s="193"/>
      <c r="AH83" s="215"/>
      <c r="AI83" s="1"/>
      <c r="AJ83" s="69"/>
      <c r="AK83" s="242"/>
      <c r="AL83" s="193"/>
      <c r="AM83" s="193"/>
      <c r="AN83" s="209"/>
      <c r="AO83" s="232"/>
      <c r="AP83" s="210"/>
      <c r="AQ83" s="212"/>
      <c r="AR83" s="193"/>
      <c r="AS83" s="218"/>
    </row>
    <row r="84" spans="1:45">
      <c r="A84"/>
      <c r="B84" s="259"/>
      <c r="C84" s="207"/>
      <c r="D84" s="208"/>
      <c r="E84" s="211"/>
      <c r="F84" s="193"/>
      <c r="G84" s="193"/>
      <c r="H84" s="193"/>
      <c r="I84" s="193"/>
      <c r="J84" s="193"/>
      <c r="K84" s="215"/>
      <c r="L84" s="216"/>
      <c r="M84" s="263"/>
      <c r="N84" s="193"/>
      <c r="O84" s="193"/>
      <c r="P84" s="193"/>
      <c r="Q84" s="193"/>
      <c r="R84" s="193"/>
      <c r="S84" s="193"/>
      <c r="T84" s="193"/>
      <c r="U84" s="193"/>
      <c r="V84" s="193"/>
      <c r="W84" s="261"/>
      <c r="Y84" s="69"/>
      <c r="Z84" s="209"/>
      <c r="AA84" s="210"/>
      <c r="AB84" s="212"/>
      <c r="AC84" s="207"/>
      <c r="AD84" s="228"/>
      <c r="AE84" s="208"/>
      <c r="AF84" s="211"/>
      <c r="AG84" s="193"/>
      <c r="AH84" s="219"/>
      <c r="AI84" s="1"/>
      <c r="AJ84" s="69"/>
      <c r="AK84" s="242"/>
      <c r="AL84" s="193"/>
      <c r="AM84" s="193"/>
      <c r="AN84" s="207"/>
      <c r="AO84" s="228"/>
      <c r="AP84" s="208"/>
      <c r="AQ84" s="211"/>
      <c r="AR84" s="193"/>
      <c r="AS84" s="219"/>
    </row>
    <row r="85" spans="1:45" ht="18.600000000000001" thickBot="1">
      <c r="A85"/>
      <c r="B85" s="259"/>
      <c r="C85" s="225"/>
      <c r="D85" s="226"/>
      <c r="E85" s="227"/>
      <c r="F85" s="6"/>
      <c r="G85" s="228" t="s">
        <v>103</v>
      </c>
      <c r="H85" s="228"/>
      <c r="I85" s="228" t="s">
        <v>103</v>
      </c>
      <c r="J85" s="208">
        <f>SUM(H33:I84)</f>
        <v>40.949999999999996</v>
      </c>
      <c r="K85" s="207">
        <f>SUM(J33:J84)</f>
        <v>73.929999999999993</v>
      </c>
      <c r="L85" s="230"/>
      <c r="M85" s="264"/>
      <c r="N85" s="193"/>
      <c r="O85" s="193"/>
      <c r="P85" s="193"/>
      <c r="Q85" s="193"/>
      <c r="R85" s="6"/>
      <c r="S85" s="228" t="s">
        <v>103</v>
      </c>
      <c r="T85" s="228"/>
      <c r="U85" s="228" t="s">
        <v>103</v>
      </c>
      <c r="V85" s="208">
        <f>SUM(T33:U84)</f>
        <v>42.96</v>
      </c>
      <c r="W85" s="219">
        <f>SUM(V33:V84)</f>
        <v>91.249999999999986</v>
      </c>
      <c r="Y85" s="69"/>
      <c r="Z85" s="207"/>
      <c r="AA85" s="208"/>
      <c r="AB85" s="211"/>
      <c r="AC85" s="209"/>
      <c r="AD85" s="232"/>
      <c r="AE85" s="210"/>
      <c r="AF85" s="212"/>
      <c r="AG85" s="193"/>
      <c r="AH85" s="198"/>
      <c r="AI85" s="1"/>
      <c r="AJ85" s="69"/>
      <c r="AK85" s="242"/>
      <c r="AL85" s="193"/>
      <c r="AM85" s="193"/>
      <c r="AN85" s="209"/>
      <c r="AO85" s="232"/>
      <c r="AP85" s="210"/>
      <c r="AQ85" s="212"/>
      <c r="AR85" s="193"/>
      <c r="AS85" s="198"/>
    </row>
    <row r="86" spans="1:45" ht="18.600000000000001" thickBot="1">
      <c r="A86"/>
      <c r="B86" s="260"/>
      <c r="C86" s="192">
        <v>15.37</v>
      </c>
      <c r="D86" s="192"/>
      <c r="E86" s="192">
        <v>1.1100000000000001</v>
      </c>
      <c r="F86" s="7"/>
      <c r="G86" s="229" t="s">
        <v>103</v>
      </c>
      <c r="H86" s="229" t="s">
        <v>103</v>
      </c>
      <c r="I86" s="229" t="s">
        <v>103</v>
      </c>
      <c r="J86" s="226"/>
      <c r="K86" s="225"/>
      <c r="L86" s="231"/>
      <c r="M86" s="221">
        <v>1</v>
      </c>
      <c r="N86" s="192">
        <v>31.63</v>
      </c>
      <c r="O86" s="192"/>
      <c r="P86" s="192">
        <v>1.93</v>
      </c>
      <c r="Q86" s="192"/>
      <c r="R86" s="8"/>
      <c r="S86" s="229" t="s">
        <v>103</v>
      </c>
      <c r="T86" s="229" t="s">
        <v>103</v>
      </c>
      <c r="U86" s="229" t="s">
        <v>103</v>
      </c>
      <c r="V86" s="226"/>
      <c r="W86" s="220"/>
      <c r="Y86" s="176"/>
      <c r="Z86" s="225"/>
      <c r="AA86" s="226"/>
      <c r="AB86" s="227"/>
      <c r="AC86" s="10"/>
      <c r="AD86" s="228" t="s">
        <v>103</v>
      </c>
      <c r="AE86" s="228" t="s">
        <v>103</v>
      </c>
      <c r="AF86" s="228"/>
      <c r="AG86" s="228">
        <v>35.950000000000003</v>
      </c>
      <c r="AH86" s="219">
        <v>62.38</v>
      </c>
      <c r="AI86" s="1"/>
      <c r="AJ86" s="176"/>
      <c r="AK86" s="243"/>
      <c r="AL86" s="234"/>
      <c r="AM86" s="234"/>
      <c r="AN86" s="10"/>
      <c r="AO86" s="228" t="s">
        <v>103</v>
      </c>
      <c r="AP86" s="228" t="s">
        <v>103</v>
      </c>
      <c r="AQ86" s="228"/>
      <c r="AR86" s="228"/>
      <c r="AS86" s="219"/>
    </row>
    <row r="87" spans="1:45" ht="18.600000000000001" thickBot="1">
      <c r="A87"/>
      <c r="B87" s="175">
        <v>1</v>
      </c>
      <c r="C87" s="193"/>
      <c r="D87" s="193"/>
      <c r="E87" s="193"/>
      <c r="F87" s="193">
        <v>1.2</v>
      </c>
      <c r="G87" s="193"/>
      <c r="H87" s="193">
        <v>0</v>
      </c>
      <c r="I87" s="193"/>
      <c r="J87" s="193">
        <v>0</v>
      </c>
      <c r="K87" s="199"/>
      <c r="L87" s="200"/>
      <c r="M87" s="222"/>
      <c r="N87" s="193"/>
      <c r="O87" s="193"/>
      <c r="P87" s="193"/>
      <c r="Q87" s="193"/>
      <c r="R87" s="193">
        <v>2.0099999999999998</v>
      </c>
      <c r="S87" s="193"/>
      <c r="T87" s="193">
        <v>5</v>
      </c>
      <c r="U87" s="193"/>
      <c r="V87" s="193">
        <v>10.050000000000001</v>
      </c>
      <c r="W87" s="196"/>
      <c r="Y87" s="175">
        <v>2</v>
      </c>
      <c r="Z87" s="195">
        <v>50</v>
      </c>
      <c r="AA87" s="192"/>
      <c r="AB87" s="192">
        <v>2.34</v>
      </c>
      <c r="AC87" s="7"/>
      <c r="AD87" s="229" t="s">
        <v>103</v>
      </c>
      <c r="AE87" s="229" t="s">
        <v>103</v>
      </c>
      <c r="AF87" s="229" t="s">
        <v>103</v>
      </c>
      <c r="AG87" s="229"/>
      <c r="AH87" s="220"/>
      <c r="AI87" s="1"/>
      <c r="AJ87" s="175">
        <v>2</v>
      </c>
      <c r="AK87" s="195">
        <v>60</v>
      </c>
      <c r="AL87" s="192"/>
      <c r="AM87" s="192">
        <v>2.39</v>
      </c>
      <c r="AN87" s="7"/>
      <c r="AO87" s="229" t="s">
        <v>103</v>
      </c>
      <c r="AP87" s="229" t="s">
        <v>103</v>
      </c>
      <c r="AQ87" s="229" t="s">
        <v>103</v>
      </c>
      <c r="AR87" s="229"/>
      <c r="AS87" s="220"/>
    </row>
    <row r="88" spans="1:45">
      <c r="A88"/>
      <c r="B88" s="69"/>
      <c r="C88" s="193">
        <v>15.37</v>
      </c>
      <c r="D88" s="193"/>
      <c r="E88" s="193">
        <v>1.29</v>
      </c>
      <c r="F88" s="193"/>
      <c r="G88" s="193"/>
      <c r="H88" s="193"/>
      <c r="I88" s="193"/>
      <c r="J88" s="193"/>
      <c r="K88" s="201"/>
      <c r="L88" s="202"/>
      <c r="M88" s="222"/>
      <c r="N88" s="193">
        <v>36.630000000000003</v>
      </c>
      <c r="O88" s="193"/>
      <c r="P88" s="193">
        <v>2.08</v>
      </c>
      <c r="Q88" s="193"/>
      <c r="R88" s="193"/>
      <c r="S88" s="193"/>
      <c r="T88" s="193"/>
      <c r="U88" s="193"/>
      <c r="V88" s="193"/>
      <c r="W88" s="197"/>
      <c r="Y88" s="69"/>
      <c r="Z88" s="242"/>
      <c r="AA88" s="193"/>
      <c r="AB88" s="193"/>
      <c r="AC88" s="207">
        <v>2.23</v>
      </c>
      <c r="AD88" s="228"/>
      <c r="AE88" s="208"/>
      <c r="AF88" s="211">
        <v>4.07</v>
      </c>
      <c r="AG88" s="193">
        <v>9.08</v>
      </c>
      <c r="AH88" s="244"/>
      <c r="AI88" s="1"/>
      <c r="AJ88" s="69"/>
      <c r="AK88" s="242"/>
      <c r="AL88" s="193"/>
      <c r="AM88" s="193"/>
      <c r="AN88" s="207">
        <v>2.4</v>
      </c>
      <c r="AO88" s="228"/>
      <c r="AP88" s="208"/>
      <c r="AQ88" s="211">
        <v>1.63</v>
      </c>
      <c r="AR88" s="193">
        <v>3.91</v>
      </c>
      <c r="AS88" s="244"/>
    </row>
    <row r="89" spans="1:45">
      <c r="A89"/>
      <c r="B89" s="69"/>
      <c r="C89" s="193"/>
      <c r="D89" s="193"/>
      <c r="E89" s="193"/>
      <c r="F89" s="193">
        <v>1.35</v>
      </c>
      <c r="G89" s="193"/>
      <c r="H89" s="193">
        <v>3.7</v>
      </c>
      <c r="I89" s="193"/>
      <c r="J89" s="193">
        <v>5</v>
      </c>
      <c r="K89" s="201"/>
      <c r="L89" s="202"/>
      <c r="M89" s="222"/>
      <c r="N89" s="193"/>
      <c r="O89" s="193"/>
      <c r="P89" s="193"/>
      <c r="Q89" s="193"/>
      <c r="R89" s="193">
        <v>2.2400000000000002</v>
      </c>
      <c r="S89" s="193"/>
      <c r="T89" s="193">
        <v>5</v>
      </c>
      <c r="U89" s="193"/>
      <c r="V89" s="193">
        <v>11.2</v>
      </c>
      <c r="W89" s="197"/>
      <c r="Y89" s="69"/>
      <c r="Z89" s="242">
        <v>54.07</v>
      </c>
      <c r="AA89" s="193"/>
      <c r="AB89" s="193">
        <v>2.12</v>
      </c>
      <c r="AC89" s="209"/>
      <c r="AD89" s="232"/>
      <c r="AE89" s="210"/>
      <c r="AF89" s="212"/>
      <c r="AG89" s="193"/>
      <c r="AH89" s="224"/>
      <c r="AI89" s="1"/>
      <c r="AJ89" s="69"/>
      <c r="AK89" s="242">
        <v>61.63</v>
      </c>
      <c r="AL89" s="193"/>
      <c r="AM89" s="193">
        <v>2.41</v>
      </c>
      <c r="AN89" s="209"/>
      <c r="AO89" s="232"/>
      <c r="AP89" s="210"/>
      <c r="AQ89" s="212"/>
      <c r="AR89" s="193"/>
      <c r="AS89" s="224"/>
    </row>
    <row r="90" spans="1:45">
      <c r="A90"/>
      <c r="B90" s="69"/>
      <c r="C90" s="193">
        <v>19.07</v>
      </c>
      <c r="D90" s="193"/>
      <c r="E90" s="193">
        <v>1.41</v>
      </c>
      <c r="F90" s="193"/>
      <c r="G90" s="193"/>
      <c r="H90" s="193"/>
      <c r="I90" s="193"/>
      <c r="J90" s="193"/>
      <c r="K90" s="201"/>
      <c r="L90" s="202"/>
      <c r="M90" s="222"/>
      <c r="N90" s="193">
        <v>41.63</v>
      </c>
      <c r="O90" s="193"/>
      <c r="P90" s="193">
        <v>2.39</v>
      </c>
      <c r="Q90" s="193"/>
      <c r="R90" s="193"/>
      <c r="S90" s="193"/>
      <c r="T90" s="193"/>
      <c r="U90" s="193"/>
      <c r="V90" s="193"/>
      <c r="W90" s="197"/>
      <c r="Y90" s="69"/>
      <c r="Z90" s="242"/>
      <c r="AA90" s="193"/>
      <c r="AB90" s="193"/>
      <c r="AC90" s="207">
        <v>2.25</v>
      </c>
      <c r="AD90" s="228"/>
      <c r="AE90" s="208"/>
      <c r="AF90" s="211">
        <v>5</v>
      </c>
      <c r="AG90" s="193">
        <v>11.25</v>
      </c>
      <c r="AH90" s="224"/>
      <c r="AI90" s="1"/>
      <c r="AJ90" s="69"/>
      <c r="AK90" s="242"/>
      <c r="AL90" s="193"/>
      <c r="AM90" s="193"/>
      <c r="AN90" s="207">
        <v>2.46</v>
      </c>
      <c r="AO90" s="228"/>
      <c r="AP90" s="208"/>
      <c r="AQ90" s="211">
        <v>5</v>
      </c>
      <c r="AR90" s="193">
        <v>12.3</v>
      </c>
      <c r="AS90" s="224"/>
    </row>
    <row r="91" spans="1:45">
      <c r="A91"/>
      <c r="B91" s="69"/>
      <c r="C91" s="193"/>
      <c r="D91" s="193"/>
      <c r="E91" s="193"/>
      <c r="F91" s="193">
        <v>1.54</v>
      </c>
      <c r="G91" s="193"/>
      <c r="H91" s="193">
        <v>5</v>
      </c>
      <c r="I91" s="193"/>
      <c r="J91" s="193">
        <v>7.7</v>
      </c>
      <c r="K91" s="201"/>
      <c r="L91" s="202"/>
      <c r="M91" s="222"/>
      <c r="N91" s="193"/>
      <c r="O91" s="193"/>
      <c r="P91" s="193"/>
      <c r="Q91" s="193"/>
      <c r="R91" s="193">
        <v>2.44</v>
      </c>
      <c r="S91" s="193"/>
      <c r="T91" s="193">
        <v>5</v>
      </c>
      <c r="U91" s="193"/>
      <c r="V91" s="193">
        <v>12.2</v>
      </c>
      <c r="W91" s="197"/>
      <c r="Y91" s="69"/>
      <c r="Z91" s="242">
        <v>59.07</v>
      </c>
      <c r="AA91" s="193"/>
      <c r="AB91" s="193">
        <v>2.38</v>
      </c>
      <c r="AC91" s="209"/>
      <c r="AD91" s="232"/>
      <c r="AE91" s="210"/>
      <c r="AF91" s="212"/>
      <c r="AG91" s="193"/>
      <c r="AH91" s="224"/>
      <c r="AI91" s="1"/>
      <c r="AJ91" s="69"/>
      <c r="AK91" s="242">
        <v>66.63</v>
      </c>
      <c r="AL91" s="193"/>
      <c r="AM91" s="193">
        <v>2.5</v>
      </c>
      <c r="AN91" s="209"/>
      <c r="AO91" s="232"/>
      <c r="AP91" s="210"/>
      <c r="AQ91" s="212"/>
      <c r="AR91" s="193"/>
      <c r="AS91" s="224"/>
    </row>
    <row r="92" spans="1:45">
      <c r="A92"/>
      <c r="B92" s="69"/>
      <c r="C92" s="193">
        <v>24.07</v>
      </c>
      <c r="D92" s="193"/>
      <c r="E92" s="193">
        <v>1.66</v>
      </c>
      <c r="F92" s="193"/>
      <c r="G92" s="193"/>
      <c r="H92" s="193"/>
      <c r="I92" s="193"/>
      <c r="J92" s="193"/>
      <c r="K92" s="201"/>
      <c r="L92" s="202"/>
      <c r="M92" s="222"/>
      <c r="N92" s="193">
        <v>46.63</v>
      </c>
      <c r="O92" s="193"/>
      <c r="P92" s="193">
        <v>2.48</v>
      </c>
      <c r="Q92" s="193"/>
      <c r="R92" s="193"/>
      <c r="S92" s="193"/>
      <c r="T92" s="193"/>
      <c r="U92" s="193"/>
      <c r="V92" s="193"/>
      <c r="W92" s="197"/>
      <c r="Y92" s="69"/>
      <c r="Z92" s="242"/>
      <c r="AA92" s="193"/>
      <c r="AB92" s="193"/>
      <c r="AC92" s="207">
        <v>2.23</v>
      </c>
      <c r="AD92" s="228"/>
      <c r="AE92" s="208"/>
      <c r="AF92" s="211">
        <v>5</v>
      </c>
      <c r="AG92" s="193">
        <v>11.15</v>
      </c>
      <c r="AH92" s="224"/>
      <c r="AI92" s="1"/>
      <c r="AJ92" s="69"/>
      <c r="AK92" s="242"/>
      <c r="AL92" s="193"/>
      <c r="AM92" s="193"/>
      <c r="AN92" s="207">
        <v>2.62</v>
      </c>
      <c r="AO92" s="228"/>
      <c r="AP92" s="208"/>
      <c r="AQ92" s="211">
        <v>5</v>
      </c>
      <c r="AR92" s="193">
        <v>13.1</v>
      </c>
      <c r="AS92" s="224"/>
    </row>
    <row r="93" spans="1:45">
      <c r="A93"/>
      <c r="B93" s="69"/>
      <c r="C93" s="193"/>
      <c r="D93" s="193"/>
      <c r="E93" s="193"/>
      <c r="F93" s="193">
        <v>1.59</v>
      </c>
      <c r="G93" s="193"/>
      <c r="H93" s="193">
        <v>5</v>
      </c>
      <c r="I93" s="193"/>
      <c r="J93" s="193">
        <v>7.95</v>
      </c>
      <c r="K93" s="201"/>
      <c r="L93" s="202"/>
      <c r="M93" s="222"/>
      <c r="N93" s="193"/>
      <c r="O93" s="193"/>
      <c r="P93" s="193"/>
      <c r="Q93" s="193"/>
      <c r="R93" s="193">
        <v>2.4700000000000002</v>
      </c>
      <c r="S93" s="193"/>
      <c r="T93" s="193">
        <v>5</v>
      </c>
      <c r="U93" s="193"/>
      <c r="V93" s="193">
        <v>12.35</v>
      </c>
      <c r="W93" s="197"/>
      <c r="Y93" s="69"/>
      <c r="Z93" s="242">
        <v>64.069999999999993</v>
      </c>
      <c r="AA93" s="193"/>
      <c r="AB93" s="193">
        <v>2.0699999999999998</v>
      </c>
      <c r="AC93" s="209"/>
      <c r="AD93" s="232"/>
      <c r="AE93" s="210"/>
      <c r="AF93" s="212"/>
      <c r="AG93" s="193"/>
      <c r="AH93" s="224"/>
      <c r="AI93" s="1"/>
      <c r="AJ93" s="69"/>
      <c r="AK93" s="242">
        <v>71.63</v>
      </c>
      <c r="AL93" s="193"/>
      <c r="AM93" s="193">
        <v>2.73</v>
      </c>
      <c r="AN93" s="209"/>
      <c r="AO93" s="232"/>
      <c r="AP93" s="210"/>
      <c r="AQ93" s="212"/>
      <c r="AR93" s="193"/>
      <c r="AS93" s="224"/>
    </row>
    <row r="94" spans="1:45">
      <c r="A94"/>
      <c r="B94" s="69"/>
      <c r="C94" s="193">
        <v>29.07</v>
      </c>
      <c r="D94" s="193"/>
      <c r="E94" s="193">
        <v>1.51</v>
      </c>
      <c r="F94" s="193"/>
      <c r="G94" s="193"/>
      <c r="H94" s="193"/>
      <c r="I94" s="193"/>
      <c r="J94" s="193"/>
      <c r="K94" s="201"/>
      <c r="L94" s="202"/>
      <c r="M94" s="222"/>
      <c r="N94" s="193">
        <v>51.63</v>
      </c>
      <c r="O94" s="193"/>
      <c r="P94" s="193">
        <v>2.46</v>
      </c>
      <c r="Q94" s="193"/>
      <c r="R94" s="193"/>
      <c r="S94" s="193"/>
      <c r="T94" s="193"/>
      <c r="U94" s="193"/>
      <c r="V94" s="193"/>
      <c r="W94" s="197"/>
      <c r="Y94" s="69"/>
      <c r="Z94" s="242"/>
      <c r="AA94" s="193"/>
      <c r="AB94" s="193"/>
      <c r="AC94" s="207">
        <v>2.08</v>
      </c>
      <c r="AD94" s="228"/>
      <c r="AE94" s="208"/>
      <c r="AF94" s="211">
        <v>5</v>
      </c>
      <c r="AG94" s="193">
        <v>10.4</v>
      </c>
      <c r="AH94" s="224"/>
      <c r="AI94" s="1"/>
      <c r="AJ94" s="69"/>
      <c r="AK94" s="242"/>
      <c r="AL94" s="193"/>
      <c r="AM94" s="193"/>
      <c r="AN94" s="207">
        <v>2.84</v>
      </c>
      <c r="AO94" s="228"/>
      <c r="AP94" s="208"/>
      <c r="AQ94" s="211">
        <v>5</v>
      </c>
      <c r="AR94" s="193">
        <v>14.2</v>
      </c>
      <c r="AS94" s="224"/>
    </row>
    <row r="95" spans="1:45">
      <c r="A95"/>
      <c r="B95" s="69"/>
      <c r="C95" s="193"/>
      <c r="D95" s="193"/>
      <c r="E95" s="193"/>
      <c r="F95" s="193">
        <v>1.62</v>
      </c>
      <c r="G95" s="193"/>
      <c r="H95" s="193">
        <v>5</v>
      </c>
      <c r="I95" s="193"/>
      <c r="J95" s="193">
        <v>8.1</v>
      </c>
      <c r="K95" s="201"/>
      <c r="L95" s="202"/>
      <c r="M95" s="222"/>
      <c r="N95" s="193"/>
      <c r="O95" s="193"/>
      <c r="P95" s="193"/>
      <c r="Q95" s="193"/>
      <c r="R95" s="193">
        <v>2.41</v>
      </c>
      <c r="S95" s="193"/>
      <c r="T95" s="193">
        <v>5</v>
      </c>
      <c r="U95" s="193"/>
      <c r="V95" s="193">
        <v>12.05</v>
      </c>
      <c r="W95" s="197"/>
      <c r="Y95" s="69"/>
      <c r="Z95" s="242">
        <v>69.069999999999993</v>
      </c>
      <c r="AA95" s="193"/>
      <c r="AB95" s="193">
        <v>2.08</v>
      </c>
      <c r="AC95" s="209"/>
      <c r="AD95" s="232"/>
      <c r="AE95" s="210"/>
      <c r="AF95" s="212"/>
      <c r="AG95" s="193"/>
      <c r="AH95" s="224"/>
      <c r="AI95" s="1"/>
      <c r="AJ95" s="69"/>
      <c r="AK95" s="242">
        <v>76.63</v>
      </c>
      <c r="AL95" s="193"/>
      <c r="AM95" s="193">
        <v>2.94</v>
      </c>
      <c r="AN95" s="209"/>
      <c r="AO95" s="232"/>
      <c r="AP95" s="210"/>
      <c r="AQ95" s="212"/>
      <c r="AR95" s="193"/>
      <c r="AS95" s="224"/>
    </row>
    <row r="96" spans="1:45">
      <c r="A96"/>
      <c r="B96" s="69"/>
      <c r="C96" s="207">
        <v>34.07</v>
      </c>
      <c r="D96" s="208"/>
      <c r="E96" s="211">
        <v>1.73</v>
      </c>
      <c r="F96" s="193"/>
      <c r="G96" s="193"/>
      <c r="H96" s="193"/>
      <c r="I96" s="193"/>
      <c r="J96" s="193"/>
      <c r="K96" s="201"/>
      <c r="L96" s="202"/>
      <c r="M96" s="222"/>
      <c r="N96" s="193">
        <v>56.63</v>
      </c>
      <c r="O96" s="193"/>
      <c r="P96" s="193">
        <v>2.36</v>
      </c>
      <c r="Q96" s="193"/>
      <c r="R96" s="193"/>
      <c r="S96" s="193"/>
      <c r="T96" s="193"/>
      <c r="U96" s="193"/>
      <c r="V96" s="193"/>
      <c r="W96" s="197"/>
      <c r="Y96" s="69"/>
      <c r="Z96" s="242"/>
      <c r="AA96" s="193"/>
      <c r="AB96" s="193"/>
      <c r="AC96" s="207">
        <v>2.1</v>
      </c>
      <c r="AD96" s="228"/>
      <c r="AE96" s="208"/>
      <c r="AF96" s="211">
        <v>5</v>
      </c>
      <c r="AG96" s="193">
        <v>10.5</v>
      </c>
      <c r="AH96" s="224"/>
      <c r="AI96" s="1"/>
      <c r="AJ96" s="69"/>
      <c r="AK96" s="242"/>
      <c r="AL96" s="193"/>
      <c r="AM96" s="193"/>
      <c r="AN96" s="207">
        <v>3.04</v>
      </c>
      <c r="AO96" s="228"/>
      <c r="AP96" s="208"/>
      <c r="AQ96" s="211">
        <v>5</v>
      </c>
      <c r="AR96" s="193">
        <v>15.2</v>
      </c>
      <c r="AS96" s="224"/>
    </row>
    <row r="97" spans="1:45">
      <c r="A97"/>
      <c r="B97" s="69"/>
      <c r="C97" s="209"/>
      <c r="D97" s="210"/>
      <c r="E97" s="212"/>
      <c r="F97" s="193">
        <v>1.81</v>
      </c>
      <c r="G97" s="193"/>
      <c r="H97" s="193">
        <v>5</v>
      </c>
      <c r="I97" s="193"/>
      <c r="J97" s="193">
        <v>9.0500000000000007</v>
      </c>
      <c r="K97" s="201"/>
      <c r="L97" s="202"/>
      <c r="M97" s="222"/>
      <c r="N97" s="193"/>
      <c r="O97" s="193"/>
      <c r="P97" s="193"/>
      <c r="Q97" s="193"/>
      <c r="R97" s="193">
        <v>2.38</v>
      </c>
      <c r="S97" s="193"/>
      <c r="T97" s="193">
        <v>3.37</v>
      </c>
      <c r="U97" s="193"/>
      <c r="V97" s="193">
        <v>8.02</v>
      </c>
      <c r="W97" s="197"/>
      <c r="Y97" s="69"/>
      <c r="Z97" s="242">
        <v>74.069999999999993</v>
      </c>
      <c r="AA97" s="193"/>
      <c r="AB97" s="193">
        <v>2.12</v>
      </c>
      <c r="AC97" s="209"/>
      <c r="AD97" s="232"/>
      <c r="AE97" s="210"/>
      <c r="AF97" s="212"/>
      <c r="AG97" s="193"/>
      <c r="AH97" s="224"/>
      <c r="AI97" s="1"/>
      <c r="AJ97" s="69"/>
      <c r="AK97" s="242">
        <v>81.63</v>
      </c>
      <c r="AL97" s="193"/>
      <c r="AM97" s="193">
        <v>3.13</v>
      </c>
      <c r="AN97" s="209"/>
      <c r="AO97" s="232"/>
      <c r="AP97" s="210"/>
      <c r="AQ97" s="212"/>
      <c r="AR97" s="193"/>
      <c r="AS97" s="224"/>
    </row>
    <row r="98" spans="1:45">
      <c r="A98"/>
      <c r="B98" s="69"/>
      <c r="C98" s="193">
        <v>39.07</v>
      </c>
      <c r="D98" s="193"/>
      <c r="E98" s="193">
        <v>1.89</v>
      </c>
      <c r="F98" s="193"/>
      <c r="G98" s="193"/>
      <c r="H98" s="193"/>
      <c r="I98" s="193"/>
      <c r="J98" s="193"/>
      <c r="K98" s="209"/>
      <c r="L98" s="233"/>
      <c r="M98" s="222"/>
      <c r="N98" s="193">
        <v>60</v>
      </c>
      <c r="O98" s="193"/>
      <c r="P98" s="193">
        <v>2.39</v>
      </c>
      <c r="Q98" s="193"/>
      <c r="R98" s="193"/>
      <c r="S98" s="193"/>
      <c r="T98" s="193"/>
      <c r="U98" s="193"/>
      <c r="V98" s="193"/>
      <c r="W98" s="197"/>
      <c r="Y98" s="69"/>
      <c r="Z98" s="242"/>
      <c r="AA98" s="193"/>
      <c r="AB98" s="193"/>
      <c r="AC98" s="207">
        <v>2.13</v>
      </c>
      <c r="AD98" s="228"/>
      <c r="AE98" s="208"/>
      <c r="AF98" s="211">
        <v>5</v>
      </c>
      <c r="AG98" s="193">
        <v>10.65</v>
      </c>
      <c r="AH98" s="224"/>
      <c r="AI98" s="1"/>
      <c r="AJ98" s="69"/>
      <c r="AK98" s="242"/>
      <c r="AL98" s="193"/>
      <c r="AM98" s="193"/>
      <c r="AN98" s="207">
        <v>3.27</v>
      </c>
      <c r="AO98" s="228"/>
      <c r="AP98" s="208"/>
      <c r="AQ98" s="211">
        <v>5</v>
      </c>
      <c r="AR98" s="193">
        <v>16.350000000000001</v>
      </c>
      <c r="AS98" s="224"/>
    </row>
    <row r="99" spans="1:45">
      <c r="A99"/>
      <c r="B99" s="69"/>
      <c r="C99" s="193"/>
      <c r="D99" s="193"/>
      <c r="E99" s="193"/>
      <c r="F99" s="193">
        <v>2.06</v>
      </c>
      <c r="G99" s="193"/>
      <c r="H99" s="193">
        <v>5</v>
      </c>
      <c r="I99" s="193"/>
      <c r="J99" s="193">
        <v>10.3</v>
      </c>
      <c r="K99" s="213" t="s">
        <v>101</v>
      </c>
      <c r="L99" s="214"/>
      <c r="M99" s="222"/>
      <c r="N99" s="193"/>
      <c r="O99" s="193"/>
      <c r="P99" s="193"/>
      <c r="Q99" s="193"/>
      <c r="R99" s="193"/>
      <c r="S99" s="193"/>
      <c r="T99" s="193"/>
      <c r="U99" s="193"/>
      <c r="V99" s="193"/>
      <c r="W99" s="237" t="s">
        <v>104</v>
      </c>
      <c r="Y99" s="69"/>
      <c r="Z99" s="242">
        <v>79.069999999999993</v>
      </c>
      <c r="AA99" s="193"/>
      <c r="AB99" s="193">
        <v>2.13</v>
      </c>
      <c r="AC99" s="209"/>
      <c r="AD99" s="232"/>
      <c r="AE99" s="210"/>
      <c r="AF99" s="212"/>
      <c r="AG99" s="193"/>
      <c r="AH99" s="224"/>
      <c r="AI99" s="1"/>
      <c r="AJ99" s="69"/>
      <c r="AK99" s="242">
        <v>86.63</v>
      </c>
      <c r="AL99" s="193"/>
      <c r="AM99" s="193">
        <v>3.41</v>
      </c>
      <c r="AN99" s="209"/>
      <c r="AO99" s="232"/>
      <c r="AP99" s="210"/>
      <c r="AQ99" s="212"/>
      <c r="AR99" s="193"/>
      <c r="AS99" s="224"/>
    </row>
    <row r="100" spans="1:45" ht="18" customHeight="1">
      <c r="A100"/>
      <c r="B100" s="69"/>
      <c r="C100" s="193">
        <v>44.07</v>
      </c>
      <c r="D100" s="193"/>
      <c r="E100" s="193">
        <v>2.2200000000000002</v>
      </c>
      <c r="F100" s="193"/>
      <c r="G100" s="193"/>
      <c r="H100" s="193"/>
      <c r="I100" s="193"/>
      <c r="J100" s="193"/>
      <c r="K100" s="215"/>
      <c r="L100" s="216"/>
      <c r="M100" s="222"/>
      <c r="N100" s="193"/>
      <c r="O100" s="193"/>
      <c r="P100" s="193"/>
      <c r="Q100" s="193"/>
      <c r="R100" s="193"/>
      <c r="S100" s="193"/>
      <c r="T100" s="193"/>
      <c r="U100" s="193"/>
      <c r="V100" s="193"/>
      <c r="W100" s="238"/>
      <c r="Y100" s="69"/>
      <c r="Z100" s="242"/>
      <c r="AA100" s="193"/>
      <c r="AB100" s="193"/>
      <c r="AC100" s="207">
        <v>2.2799999999999998</v>
      </c>
      <c r="AD100" s="228"/>
      <c r="AE100" s="208"/>
      <c r="AF100" s="211">
        <v>5</v>
      </c>
      <c r="AG100" s="193">
        <v>11.4</v>
      </c>
      <c r="AH100" s="213" t="s">
        <v>104</v>
      </c>
      <c r="AI100" s="1"/>
      <c r="AJ100" s="69"/>
      <c r="AK100" s="242"/>
      <c r="AL100" s="193"/>
      <c r="AM100" s="193"/>
      <c r="AN100" s="207">
        <v>3.29</v>
      </c>
      <c r="AO100" s="228"/>
      <c r="AP100" s="208"/>
      <c r="AQ100" s="211">
        <v>5</v>
      </c>
      <c r="AR100" s="193">
        <v>16.45</v>
      </c>
      <c r="AS100" s="217" t="s">
        <v>104</v>
      </c>
    </row>
    <row r="101" spans="1:45">
      <c r="A101"/>
      <c r="B101" s="69"/>
      <c r="C101" s="193"/>
      <c r="D101" s="193"/>
      <c r="E101" s="193"/>
      <c r="F101" s="193">
        <v>2.31</v>
      </c>
      <c r="G101" s="193"/>
      <c r="H101" s="193">
        <v>5</v>
      </c>
      <c r="I101" s="193"/>
      <c r="J101" s="193">
        <v>11.55</v>
      </c>
      <c r="K101" s="239"/>
      <c r="L101" s="240"/>
      <c r="M101" s="222"/>
      <c r="N101" s="193"/>
      <c r="O101" s="193"/>
      <c r="P101" s="193"/>
      <c r="Q101" s="193"/>
      <c r="R101" s="193"/>
      <c r="S101" s="193"/>
      <c r="T101" s="193"/>
      <c r="U101" s="193"/>
      <c r="V101" s="193"/>
      <c r="W101" s="224"/>
      <c r="Y101" s="69"/>
      <c r="Z101" s="242">
        <v>84.07</v>
      </c>
      <c r="AA101" s="193"/>
      <c r="AB101" s="193">
        <v>2.4300000000000002</v>
      </c>
      <c r="AC101" s="209"/>
      <c r="AD101" s="232"/>
      <c r="AE101" s="210"/>
      <c r="AF101" s="212"/>
      <c r="AG101" s="193"/>
      <c r="AH101" s="215"/>
      <c r="AI101" s="1"/>
      <c r="AJ101" s="69"/>
      <c r="AK101" s="242">
        <v>91.63</v>
      </c>
      <c r="AL101" s="193"/>
      <c r="AM101" s="193">
        <v>3.17</v>
      </c>
      <c r="AN101" s="209"/>
      <c r="AO101" s="232"/>
      <c r="AP101" s="210"/>
      <c r="AQ101" s="212"/>
      <c r="AR101" s="193"/>
      <c r="AS101" s="218"/>
    </row>
    <row r="102" spans="1:45">
      <c r="A102"/>
      <c r="B102" s="69"/>
      <c r="C102" s="207">
        <v>49.07</v>
      </c>
      <c r="D102" s="208"/>
      <c r="E102" s="211">
        <v>2.39</v>
      </c>
      <c r="F102" s="193"/>
      <c r="G102" s="193"/>
      <c r="H102" s="193"/>
      <c r="I102" s="193"/>
      <c r="J102" s="193"/>
      <c r="K102" s="239"/>
      <c r="L102" s="240"/>
      <c r="M102" s="222"/>
      <c r="N102" s="193"/>
      <c r="O102" s="193"/>
      <c r="P102" s="193"/>
      <c r="Q102" s="193"/>
      <c r="R102" s="193"/>
      <c r="S102" s="193"/>
      <c r="T102" s="193"/>
      <c r="U102" s="193"/>
      <c r="V102" s="193"/>
      <c r="W102" s="224"/>
      <c r="Y102" s="69"/>
      <c r="Z102" s="242"/>
      <c r="AA102" s="193"/>
      <c r="AB102" s="193"/>
      <c r="AC102" s="207">
        <v>2.5499999999999998</v>
      </c>
      <c r="AD102" s="228"/>
      <c r="AE102" s="208"/>
      <c r="AF102" s="211">
        <v>5</v>
      </c>
      <c r="AG102" s="193">
        <v>12.75</v>
      </c>
      <c r="AH102" s="224"/>
      <c r="AI102" s="1"/>
      <c r="AJ102" s="69"/>
      <c r="AK102" s="242"/>
      <c r="AL102" s="193"/>
      <c r="AM102" s="193"/>
      <c r="AN102" s="207">
        <v>3.05</v>
      </c>
      <c r="AO102" s="228"/>
      <c r="AP102" s="208"/>
      <c r="AQ102" s="211">
        <v>5</v>
      </c>
      <c r="AR102" s="193">
        <v>15.25</v>
      </c>
      <c r="AS102" s="224"/>
    </row>
    <row r="103" spans="1:45" ht="18.600000000000001" thickBot="1">
      <c r="A103"/>
      <c r="B103" s="69"/>
      <c r="C103" s="225"/>
      <c r="D103" s="226"/>
      <c r="E103" s="225"/>
      <c r="F103" s="6"/>
      <c r="G103" s="228" t="s">
        <v>103</v>
      </c>
      <c r="H103" s="228"/>
      <c r="I103" s="228" t="s">
        <v>103</v>
      </c>
      <c r="J103" s="235"/>
      <c r="K103" s="207"/>
      <c r="L103" s="230"/>
      <c r="M103" s="223"/>
      <c r="N103" s="234"/>
      <c r="O103" s="234"/>
      <c r="P103" s="234"/>
      <c r="Q103" s="234"/>
      <c r="R103" s="9"/>
      <c r="S103" s="228" t="s">
        <v>103</v>
      </c>
      <c r="T103" s="228"/>
      <c r="U103" s="228" t="s">
        <v>103</v>
      </c>
      <c r="V103" s="208">
        <f>SUM(T87:U98,T69:U84)</f>
        <v>28.37</v>
      </c>
      <c r="W103" s="219">
        <f>SUM(V87:V98,V69:V84)</f>
        <v>65.87</v>
      </c>
      <c r="Y103" s="69"/>
      <c r="Z103" s="242">
        <v>89.07</v>
      </c>
      <c r="AA103" s="193"/>
      <c r="AB103" s="193">
        <v>2.67</v>
      </c>
      <c r="AC103" s="209"/>
      <c r="AD103" s="232"/>
      <c r="AE103" s="210"/>
      <c r="AF103" s="212"/>
      <c r="AG103" s="193"/>
      <c r="AH103" s="224"/>
      <c r="AI103" s="1"/>
      <c r="AJ103" s="69"/>
      <c r="AK103" s="242">
        <v>96.63</v>
      </c>
      <c r="AL103" s="193"/>
      <c r="AM103" s="193">
        <v>2.92</v>
      </c>
      <c r="AN103" s="209"/>
      <c r="AO103" s="232"/>
      <c r="AP103" s="210"/>
      <c r="AQ103" s="212"/>
      <c r="AR103" s="193"/>
      <c r="AS103" s="224"/>
    </row>
    <row r="104" spans="1:45" ht="18.600000000000001" thickBot="1">
      <c r="A104"/>
      <c r="B104" s="176"/>
      <c r="C104" s="10"/>
      <c r="D104" s="10"/>
      <c r="E104" s="10"/>
      <c r="F104" s="7"/>
      <c r="G104" s="229" t="s">
        <v>103</v>
      </c>
      <c r="H104" s="229" t="s">
        <v>103</v>
      </c>
      <c r="I104" s="229" t="s">
        <v>103</v>
      </c>
      <c r="J104" s="236"/>
      <c r="K104" s="225"/>
      <c r="L104" s="231"/>
      <c r="M104" s="10"/>
      <c r="N104" s="10"/>
      <c r="O104" s="10"/>
      <c r="P104" s="10"/>
      <c r="Q104" s="10"/>
      <c r="R104" s="7"/>
      <c r="S104" s="229" t="s">
        <v>103</v>
      </c>
      <c r="T104" s="229" t="s">
        <v>103</v>
      </c>
      <c r="U104" s="229" t="s">
        <v>103</v>
      </c>
      <c r="V104" s="226"/>
      <c r="W104" s="220"/>
      <c r="Y104" s="176"/>
      <c r="Z104" s="243"/>
      <c r="AA104" s="234"/>
      <c r="AB104" s="234"/>
      <c r="AC104" s="10"/>
      <c r="AD104" s="228" t="s">
        <v>103</v>
      </c>
      <c r="AE104" s="228" t="s">
        <v>103</v>
      </c>
      <c r="AF104" s="228"/>
      <c r="AG104" s="228"/>
      <c r="AH104" s="224"/>
      <c r="AI104" s="1"/>
      <c r="AJ104" s="176"/>
      <c r="AK104" s="243"/>
      <c r="AL104" s="234"/>
      <c r="AM104" s="234"/>
      <c r="AN104" s="10"/>
      <c r="AO104" s="228" t="s">
        <v>103</v>
      </c>
      <c r="AP104" s="228" t="s">
        <v>103</v>
      </c>
      <c r="AQ104" s="228"/>
      <c r="AR104" s="228"/>
      <c r="AS104" s="224"/>
    </row>
    <row r="105" spans="1:45" ht="18.600000000000001" thickBot="1">
      <c r="A105"/>
      <c r="B105" s="4"/>
      <c r="C105" s="192">
        <v>14.05</v>
      </c>
      <c r="D105" s="192"/>
      <c r="E105" s="192">
        <v>0</v>
      </c>
      <c r="F105" s="192"/>
      <c r="G105" s="192"/>
      <c r="H105" s="192"/>
      <c r="I105" s="192"/>
      <c r="J105" s="5"/>
      <c r="K105" s="199"/>
      <c r="L105" s="200"/>
      <c r="M105" s="203">
        <v>1</v>
      </c>
      <c r="N105" s="192">
        <v>17.04</v>
      </c>
      <c r="O105" s="192"/>
      <c r="P105" s="192">
        <v>0</v>
      </c>
      <c r="Q105" s="192"/>
      <c r="R105" s="194"/>
      <c r="S105" s="195"/>
      <c r="T105" s="192"/>
      <c r="U105" s="192"/>
      <c r="V105" s="5"/>
      <c r="W105" s="196"/>
      <c r="Y105" s="175">
        <v>2</v>
      </c>
      <c r="Z105" s="199">
        <v>89.07</v>
      </c>
      <c r="AA105" s="241"/>
      <c r="AB105" s="199">
        <v>2.67</v>
      </c>
      <c r="AC105" s="7"/>
      <c r="AD105" s="229" t="s">
        <v>103</v>
      </c>
      <c r="AE105" s="229" t="s">
        <v>103</v>
      </c>
      <c r="AF105" s="229" t="s">
        <v>103</v>
      </c>
      <c r="AG105" s="229"/>
      <c r="AH105" s="245"/>
      <c r="AI105" s="1"/>
      <c r="AJ105" s="175">
        <v>2</v>
      </c>
      <c r="AK105" s="195">
        <v>96.63</v>
      </c>
      <c r="AL105" s="192"/>
      <c r="AM105" s="192">
        <v>2.92</v>
      </c>
      <c r="AN105" s="7"/>
      <c r="AO105" s="229" t="s">
        <v>103</v>
      </c>
      <c r="AP105" s="229" t="s">
        <v>103</v>
      </c>
      <c r="AQ105" s="229" t="s">
        <v>103</v>
      </c>
      <c r="AR105" s="229"/>
      <c r="AS105" s="245"/>
    </row>
    <row r="106" spans="1:45">
      <c r="A106"/>
      <c r="B106" s="175">
        <v>1</v>
      </c>
      <c r="C106" s="193"/>
      <c r="D106" s="193"/>
      <c r="E106" s="193"/>
      <c r="F106" s="193">
        <v>0.05</v>
      </c>
      <c r="G106" s="193"/>
      <c r="H106" s="193">
        <v>0</v>
      </c>
      <c r="I106" s="193"/>
      <c r="J106" s="193">
        <v>0</v>
      </c>
      <c r="K106" s="201"/>
      <c r="L106" s="202"/>
      <c r="M106" s="204"/>
      <c r="N106" s="193"/>
      <c r="O106" s="193"/>
      <c r="P106" s="193"/>
      <c r="Q106" s="193"/>
      <c r="R106" s="193">
        <v>0.57999999999999996</v>
      </c>
      <c r="S106" s="193"/>
      <c r="T106" s="193">
        <v>0.39</v>
      </c>
      <c r="U106" s="193"/>
      <c r="V106" s="193">
        <v>0.23</v>
      </c>
      <c r="W106" s="197"/>
      <c r="Y106" s="69"/>
      <c r="Z106" s="209"/>
      <c r="AA106" s="210"/>
      <c r="AB106" s="209"/>
      <c r="AC106" s="207">
        <v>2.93</v>
      </c>
      <c r="AD106" s="228"/>
      <c r="AE106" s="208"/>
      <c r="AF106" s="211">
        <v>5</v>
      </c>
      <c r="AG106" s="193">
        <v>14.65</v>
      </c>
      <c r="AH106" s="244"/>
      <c r="AI106" s="1"/>
      <c r="AJ106" s="69"/>
      <c r="AK106" s="242"/>
      <c r="AL106" s="193"/>
      <c r="AM106" s="193"/>
      <c r="AN106" s="207">
        <v>2.97</v>
      </c>
      <c r="AO106" s="228"/>
      <c r="AP106" s="208"/>
      <c r="AQ106" s="211">
        <v>5</v>
      </c>
      <c r="AR106" s="193">
        <v>14.85</v>
      </c>
      <c r="AS106" s="244"/>
    </row>
    <row r="107" spans="1:45">
      <c r="A107"/>
      <c r="B107" s="69"/>
      <c r="C107" s="193">
        <v>14.05</v>
      </c>
      <c r="D107" s="193"/>
      <c r="E107" s="193">
        <v>0.1</v>
      </c>
      <c r="F107" s="193"/>
      <c r="G107" s="193"/>
      <c r="H107" s="193"/>
      <c r="I107" s="193"/>
      <c r="J107" s="193"/>
      <c r="K107" s="201"/>
      <c r="L107" s="202"/>
      <c r="M107" s="204"/>
      <c r="N107" s="193">
        <v>17.43</v>
      </c>
      <c r="O107" s="193"/>
      <c r="P107" s="193">
        <v>1.1499999999999999</v>
      </c>
      <c r="Q107" s="193"/>
      <c r="R107" s="193"/>
      <c r="S107" s="193"/>
      <c r="T107" s="193"/>
      <c r="U107" s="193"/>
      <c r="V107" s="193"/>
      <c r="W107" s="197"/>
      <c r="Y107" s="69"/>
      <c r="Z107" s="207">
        <v>94.07</v>
      </c>
      <c r="AA107" s="208"/>
      <c r="AB107" s="211">
        <v>3.19</v>
      </c>
      <c r="AC107" s="209"/>
      <c r="AD107" s="232"/>
      <c r="AE107" s="210"/>
      <c r="AF107" s="212"/>
      <c r="AG107" s="193"/>
      <c r="AH107" s="224"/>
      <c r="AI107" s="1"/>
      <c r="AJ107" s="69"/>
      <c r="AK107" s="242">
        <v>101.63</v>
      </c>
      <c r="AL107" s="193"/>
      <c r="AM107" s="193">
        <v>3.01</v>
      </c>
      <c r="AN107" s="209"/>
      <c r="AO107" s="232"/>
      <c r="AP107" s="210"/>
      <c r="AQ107" s="212"/>
      <c r="AR107" s="193"/>
      <c r="AS107" s="224"/>
    </row>
    <row r="108" spans="1:45">
      <c r="A108"/>
      <c r="B108" s="69"/>
      <c r="C108" s="193"/>
      <c r="D108" s="193"/>
      <c r="E108" s="193"/>
      <c r="F108" s="193">
        <v>0.1</v>
      </c>
      <c r="G108" s="193"/>
      <c r="H108" s="193">
        <v>0.02</v>
      </c>
      <c r="I108" s="193"/>
      <c r="J108" s="193">
        <v>0</v>
      </c>
      <c r="K108" s="201"/>
      <c r="L108" s="202"/>
      <c r="M108" s="204"/>
      <c r="N108" s="193"/>
      <c r="O108" s="193"/>
      <c r="P108" s="193"/>
      <c r="Q108" s="193"/>
      <c r="R108" s="193">
        <v>1.33</v>
      </c>
      <c r="S108" s="193"/>
      <c r="T108" s="193">
        <v>0.2</v>
      </c>
      <c r="U108" s="193"/>
      <c r="V108" s="193">
        <v>0.27</v>
      </c>
      <c r="W108" s="197"/>
      <c r="Y108" s="69"/>
      <c r="Z108" s="209"/>
      <c r="AA108" s="210"/>
      <c r="AB108" s="212"/>
      <c r="AC108" s="207">
        <v>3.21</v>
      </c>
      <c r="AD108" s="228"/>
      <c r="AE108" s="208"/>
      <c r="AF108" s="211">
        <v>0.93</v>
      </c>
      <c r="AG108" s="193">
        <v>2.99</v>
      </c>
      <c r="AH108" s="224"/>
      <c r="AI108" s="1"/>
      <c r="AJ108" s="69"/>
      <c r="AK108" s="242"/>
      <c r="AL108" s="193"/>
      <c r="AM108" s="193"/>
      <c r="AN108" s="207">
        <v>3.08</v>
      </c>
      <c r="AO108" s="228"/>
      <c r="AP108" s="208"/>
      <c r="AQ108" s="211">
        <v>3.37</v>
      </c>
      <c r="AR108" s="193">
        <v>10.38</v>
      </c>
      <c r="AS108" s="224"/>
    </row>
    <row r="109" spans="1:45">
      <c r="A109"/>
      <c r="B109" s="69"/>
      <c r="C109" s="193">
        <v>14.07</v>
      </c>
      <c r="D109" s="193"/>
      <c r="E109" s="193">
        <v>0.09</v>
      </c>
      <c r="F109" s="193"/>
      <c r="G109" s="193"/>
      <c r="H109" s="193"/>
      <c r="I109" s="193"/>
      <c r="J109" s="193"/>
      <c r="K109" s="201"/>
      <c r="L109" s="202"/>
      <c r="M109" s="204"/>
      <c r="N109" s="193">
        <v>17.63</v>
      </c>
      <c r="O109" s="193"/>
      <c r="P109" s="193">
        <v>1.5</v>
      </c>
      <c r="Q109" s="193"/>
      <c r="R109" s="193"/>
      <c r="S109" s="193"/>
      <c r="T109" s="193"/>
      <c r="U109" s="193"/>
      <c r="V109" s="193"/>
      <c r="W109" s="197"/>
      <c r="Y109" s="69"/>
      <c r="Z109" s="207">
        <v>95</v>
      </c>
      <c r="AA109" s="208"/>
      <c r="AB109" s="211">
        <v>3.22</v>
      </c>
      <c r="AC109" s="209"/>
      <c r="AD109" s="232"/>
      <c r="AE109" s="210"/>
      <c r="AF109" s="212"/>
      <c r="AG109" s="193"/>
      <c r="AH109" s="224"/>
      <c r="AI109" s="1"/>
      <c r="AJ109" s="69"/>
      <c r="AK109" s="242">
        <v>105</v>
      </c>
      <c r="AL109" s="193"/>
      <c r="AM109" s="193">
        <v>3.14</v>
      </c>
      <c r="AN109" s="209"/>
      <c r="AO109" s="232"/>
      <c r="AP109" s="210"/>
      <c r="AQ109" s="212"/>
      <c r="AR109" s="193"/>
      <c r="AS109" s="224"/>
    </row>
    <row r="110" spans="1:45">
      <c r="A110"/>
      <c r="B110" s="69"/>
      <c r="C110" s="193"/>
      <c r="D110" s="193"/>
      <c r="E110" s="193"/>
      <c r="F110" s="193">
        <v>0.09</v>
      </c>
      <c r="G110" s="193"/>
      <c r="H110" s="193">
        <v>0.4</v>
      </c>
      <c r="I110" s="193"/>
      <c r="J110" s="193">
        <v>0.04</v>
      </c>
      <c r="K110" s="201"/>
      <c r="L110" s="202"/>
      <c r="M110" s="204"/>
      <c r="N110" s="193"/>
      <c r="O110" s="193"/>
      <c r="P110" s="193"/>
      <c r="Q110" s="193"/>
      <c r="R110" s="193">
        <v>1.5</v>
      </c>
      <c r="S110" s="193"/>
      <c r="T110" s="193">
        <v>0</v>
      </c>
      <c r="U110" s="193"/>
      <c r="V110" s="193">
        <v>0</v>
      </c>
      <c r="W110" s="197"/>
      <c r="Y110" s="69"/>
      <c r="Z110" s="209"/>
      <c r="AA110" s="210"/>
      <c r="AB110" s="212"/>
      <c r="AC110" s="207"/>
      <c r="AD110" s="228"/>
      <c r="AE110" s="208"/>
      <c r="AF110" s="211"/>
      <c r="AG110" s="193"/>
      <c r="AH110" s="224"/>
      <c r="AI110" s="1"/>
      <c r="AJ110" s="69"/>
      <c r="AK110" s="242"/>
      <c r="AL110" s="193"/>
      <c r="AM110" s="193"/>
      <c r="AN110" s="207"/>
      <c r="AO110" s="228"/>
      <c r="AP110" s="208"/>
      <c r="AQ110" s="211"/>
      <c r="AR110" s="193"/>
      <c r="AS110" s="224"/>
    </row>
    <row r="111" spans="1:45">
      <c r="A111"/>
      <c r="B111" s="69"/>
      <c r="C111" s="193">
        <v>14.47</v>
      </c>
      <c r="D111" s="193"/>
      <c r="E111" s="193">
        <v>0.09</v>
      </c>
      <c r="F111" s="193"/>
      <c r="G111" s="193"/>
      <c r="H111" s="193"/>
      <c r="I111" s="193"/>
      <c r="J111" s="193"/>
      <c r="K111" s="201"/>
      <c r="L111" s="202"/>
      <c r="M111" s="204"/>
      <c r="N111" s="193">
        <v>17.63</v>
      </c>
      <c r="O111" s="193"/>
      <c r="P111" s="193">
        <v>1.5</v>
      </c>
      <c r="Q111" s="193"/>
      <c r="R111" s="193"/>
      <c r="S111" s="193"/>
      <c r="T111" s="193"/>
      <c r="U111" s="193"/>
      <c r="V111" s="193"/>
      <c r="W111" s="197"/>
      <c r="Y111" s="69"/>
      <c r="Z111" s="207"/>
      <c r="AA111" s="208"/>
      <c r="AB111" s="211"/>
      <c r="AC111" s="209"/>
      <c r="AD111" s="232"/>
      <c r="AE111" s="210"/>
      <c r="AF111" s="212"/>
      <c r="AG111" s="193"/>
      <c r="AH111" s="224"/>
      <c r="AI111" s="1"/>
      <c r="AJ111" s="69"/>
      <c r="AK111" s="242"/>
      <c r="AL111" s="193"/>
      <c r="AM111" s="193"/>
      <c r="AN111" s="209"/>
      <c r="AO111" s="232"/>
      <c r="AP111" s="210"/>
      <c r="AQ111" s="212"/>
      <c r="AR111" s="193"/>
      <c r="AS111" s="224"/>
    </row>
    <row r="112" spans="1:45">
      <c r="A112"/>
      <c r="B112" s="69"/>
      <c r="C112" s="193"/>
      <c r="D112" s="193"/>
      <c r="E112" s="193"/>
      <c r="F112" s="193">
        <v>0.24</v>
      </c>
      <c r="G112" s="193"/>
      <c r="H112" s="193">
        <v>0</v>
      </c>
      <c r="I112" s="193"/>
      <c r="J112" s="193">
        <v>0</v>
      </c>
      <c r="K112" s="201"/>
      <c r="L112" s="202"/>
      <c r="M112" s="204"/>
      <c r="N112" s="193"/>
      <c r="O112" s="193"/>
      <c r="P112" s="193"/>
      <c r="Q112" s="193"/>
      <c r="R112" s="193">
        <v>1.5</v>
      </c>
      <c r="S112" s="193"/>
      <c r="T112" s="193">
        <v>0.3</v>
      </c>
      <c r="U112" s="193"/>
      <c r="V112" s="193">
        <v>0.45</v>
      </c>
      <c r="W112" s="197"/>
      <c r="Y112" s="69"/>
      <c r="Z112" s="209"/>
      <c r="AA112" s="210"/>
      <c r="AB112" s="212"/>
      <c r="AC112" s="207"/>
      <c r="AD112" s="228"/>
      <c r="AE112" s="208"/>
      <c r="AF112" s="211"/>
      <c r="AG112" s="193"/>
      <c r="AH112" s="224"/>
      <c r="AI112" s="1"/>
      <c r="AJ112" s="69"/>
      <c r="AK112" s="242"/>
      <c r="AL112" s="193"/>
      <c r="AM112" s="193"/>
      <c r="AN112" s="207"/>
      <c r="AO112" s="228"/>
      <c r="AP112" s="208"/>
      <c r="AQ112" s="211"/>
      <c r="AR112" s="193"/>
      <c r="AS112" s="224"/>
    </row>
    <row r="113" spans="1:45">
      <c r="A113"/>
      <c r="B113" s="69"/>
      <c r="C113" s="193">
        <v>14.47</v>
      </c>
      <c r="D113" s="193"/>
      <c r="E113" s="193">
        <v>0.39</v>
      </c>
      <c r="F113" s="193"/>
      <c r="G113" s="193"/>
      <c r="H113" s="193"/>
      <c r="I113" s="193"/>
      <c r="J113" s="193"/>
      <c r="K113" s="201"/>
      <c r="L113" s="202"/>
      <c r="M113" s="204"/>
      <c r="N113" s="193">
        <v>17.93</v>
      </c>
      <c r="O113" s="193"/>
      <c r="P113" s="193">
        <v>1.5</v>
      </c>
      <c r="Q113" s="193"/>
      <c r="R113" s="193"/>
      <c r="S113" s="193"/>
      <c r="T113" s="193"/>
      <c r="U113" s="193"/>
      <c r="V113" s="193"/>
      <c r="W113" s="197"/>
      <c r="Y113" s="69"/>
      <c r="Z113" s="207"/>
      <c r="AA113" s="208"/>
      <c r="AB113" s="211"/>
      <c r="AC113" s="209"/>
      <c r="AD113" s="232"/>
      <c r="AE113" s="210"/>
      <c r="AF113" s="212"/>
      <c r="AG113" s="193"/>
      <c r="AH113" s="224"/>
      <c r="AI113" s="1"/>
      <c r="AJ113" s="69"/>
      <c r="AK113" s="242"/>
      <c r="AL113" s="193"/>
      <c r="AM113" s="193"/>
      <c r="AN113" s="209"/>
      <c r="AO113" s="232"/>
      <c r="AP113" s="210"/>
      <c r="AQ113" s="212"/>
      <c r="AR113" s="193"/>
      <c r="AS113" s="224"/>
    </row>
    <row r="114" spans="1:45">
      <c r="A114"/>
      <c r="B114" s="69"/>
      <c r="C114" s="193"/>
      <c r="D114" s="193"/>
      <c r="E114" s="193"/>
      <c r="F114" s="193">
        <v>0.39</v>
      </c>
      <c r="G114" s="193"/>
      <c r="H114" s="193">
        <v>0.45</v>
      </c>
      <c r="I114" s="193"/>
      <c r="J114" s="193">
        <v>0.18</v>
      </c>
      <c r="K114" s="201"/>
      <c r="L114" s="202"/>
      <c r="M114" s="204"/>
      <c r="N114" s="193"/>
      <c r="O114" s="193"/>
      <c r="P114" s="193"/>
      <c r="Q114" s="193"/>
      <c r="R114" s="193">
        <v>1.59</v>
      </c>
      <c r="S114" s="193"/>
      <c r="T114" s="193">
        <v>0</v>
      </c>
      <c r="U114" s="193"/>
      <c r="V114" s="193">
        <v>0</v>
      </c>
      <c r="W114" s="197"/>
      <c r="Y114" s="69"/>
      <c r="Z114" s="209"/>
      <c r="AA114" s="210"/>
      <c r="AB114" s="212"/>
      <c r="AC114" s="207"/>
      <c r="AD114" s="228"/>
      <c r="AE114" s="208"/>
      <c r="AF114" s="211"/>
      <c r="AG114" s="193"/>
      <c r="AH114" s="224"/>
      <c r="AI114" s="1"/>
      <c r="AJ114" s="69"/>
      <c r="AK114" s="242"/>
      <c r="AL114" s="193"/>
      <c r="AM114" s="193"/>
      <c r="AN114" s="207"/>
      <c r="AO114" s="228"/>
      <c r="AP114" s="208"/>
      <c r="AQ114" s="211"/>
      <c r="AR114" s="193"/>
      <c r="AS114" s="224"/>
    </row>
    <row r="115" spans="1:45">
      <c r="A115"/>
      <c r="B115" s="69"/>
      <c r="C115" s="207">
        <v>14.92</v>
      </c>
      <c r="D115" s="208"/>
      <c r="E115" s="211">
        <v>0.39</v>
      </c>
      <c r="F115" s="193"/>
      <c r="G115" s="193"/>
      <c r="H115" s="193"/>
      <c r="I115" s="193"/>
      <c r="J115" s="193"/>
      <c r="K115" s="201"/>
      <c r="L115" s="202"/>
      <c r="M115" s="204"/>
      <c r="N115" s="193">
        <v>17.93</v>
      </c>
      <c r="O115" s="193"/>
      <c r="P115" s="193">
        <v>1.68</v>
      </c>
      <c r="Q115" s="193"/>
      <c r="R115" s="193"/>
      <c r="S115" s="193"/>
      <c r="T115" s="193"/>
      <c r="U115" s="193"/>
      <c r="V115" s="193"/>
      <c r="W115" s="197"/>
      <c r="Y115" s="69"/>
      <c r="Z115" s="207"/>
      <c r="AA115" s="208"/>
      <c r="AB115" s="211"/>
      <c r="AC115" s="209"/>
      <c r="AD115" s="232"/>
      <c r="AE115" s="210"/>
      <c r="AF115" s="212"/>
      <c r="AG115" s="193"/>
      <c r="AH115" s="224"/>
      <c r="AI115" s="1"/>
      <c r="AJ115" s="69"/>
      <c r="AK115" s="242"/>
      <c r="AL115" s="193"/>
      <c r="AM115" s="193"/>
      <c r="AN115" s="209"/>
      <c r="AO115" s="232"/>
      <c r="AP115" s="210"/>
      <c r="AQ115" s="212"/>
      <c r="AR115" s="193"/>
      <c r="AS115" s="224"/>
    </row>
    <row r="116" spans="1:45">
      <c r="A116"/>
      <c r="B116" s="69"/>
      <c r="C116" s="209"/>
      <c r="D116" s="210"/>
      <c r="E116" s="212"/>
      <c r="F116" s="193">
        <v>0.54</v>
      </c>
      <c r="G116" s="193"/>
      <c r="H116" s="193">
        <v>0</v>
      </c>
      <c r="I116" s="193"/>
      <c r="J116" s="193">
        <v>0</v>
      </c>
      <c r="K116" s="201"/>
      <c r="L116" s="202"/>
      <c r="M116" s="204"/>
      <c r="N116" s="193"/>
      <c r="O116" s="193"/>
      <c r="P116" s="193"/>
      <c r="Q116" s="193"/>
      <c r="R116" s="193">
        <v>1.67</v>
      </c>
      <c r="S116" s="193"/>
      <c r="T116" s="193">
        <v>3.7</v>
      </c>
      <c r="U116" s="193"/>
      <c r="V116" s="193">
        <v>6.18</v>
      </c>
      <c r="W116" s="197"/>
      <c r="Y116" s="69"/>
      <c r="Z116" s="209"/>
      <c r="AA116" s="210"/>
      <c r="AB116" s="212"/>
      <c r="AC116" s="207"/>
      <c r="AD116" s="228"/>
      <c r="AE116" s="208"/>
      <c r="AF116" s="211"/>
      <c r="AG116" s="193"/>
      <c r="AH116" s="224"/>
      <c r="AI116" s="1"/>
      <c r="AJ116" s="69"/>
      <c r="AK116" s="242"/>
      <c r="AL116" s="193"/>
      <c r="AM116" s="193"/>
      <c r="AN116" s="207"/>
      <c r="AO116" s="228"/>
      <c r="AP116" s="208"/>
      <c r="AQ116" s="211"/>
      <c r="AR116" s="193"/>
      <c r="AS116" s="224"/>
    </row>
    <row r="117" spans="1:45">
      <c r="A117"/>
      <c r="B117" s="69"/>
      <c r="C117" s="193">
        <v>14.92</v>
      </c>
      <c r="D117" s="193"/>
      <c r="E117" s="193">
        <v>0.69</v>
      </c>
      <c r="F117" s="193"/>
      <c r="G117" s="193"/>
      <c r="H117" s="193"/>
      <c r="I117" s="193"/>
      <c r="J117" s="193"/>
      <c r="K117" s="201"/>
      <c r="L117" s="202"/>
      <c r="M117" s="204"/>
      <c r="N117" s="193">
        <v>21.63</v>
      </c>
      <c r="O117" s="193"/>
      <c r="P117" s="193">
        <v>1.66</v>
      </c>
      <c r="Q117" s="193"/>
      <c r="R117" s="193"/>
      <c r="S117" s="193"/>
      <c r="T117" s="193"/>
      <c r="U117" s="193"/>
      <c r="V117" s="193"/>
      <c r="W117" s="198"/>
      <c r="Y117" s="69"/>
      <c r="Z117" s="207"/>
      <c r="AA117" s="208"/>
      <c r="AB117" s="211"/>
      <c r="AC117" s="209"/>
      <c r="AD117" s="232"/>
      <c r="AE117" s="210"/>
      <c r="AF117" s="212"/>
      <c r="AG117" s="193"/>
      <c r="AH117" s="224"/>
      <c r="AI117" s="1"/>
      <c r="AJ117" s="69"/>
      <c r="AK117" s="242"/>
      <c r="AL117" s="193"/>
      <c r="AM117" s="193"/>
      <c r="AN117" s="209"/>
      <c r="AO117" s="232"/>
      <c r="AP117" s="210"/>
      <c r="AQ117" s="212"/>
      <c r="AR117" s="193"/>
      <c r="AS117" s="224"/>
    </row>
    <row r="118" spans="1:45" ht="18" customHeight="1">
      <c r="A118"/>
      <c r="B118" s="69"/>
      <c r="C118" s="193"/>
      <c r="D118" s="193"/>
      <c r="E118" s="193"/>
      <c r="F118" s="193">
        <v>0.69</v>
      </c>
      <c r="G118" s="193"/>
      <c r="H118" s="193">
        <v>0.45</v>
      </c>
      <c r="I118" s="193"/>
      <c r="J118" s="193">
        <v>0.31</v>
      </c>
      <c r="K118" s="213" t="s">
        <v>101</v>
      </c>
      <c r="L118" s="214"/>
      <c r="M118" s="204"/>
      <c r="N118" s="193"/>
      <c r="O118" s="193"/>
      <c r="P118" s="193"/>
      <c r="Q118" s="193"/>
      <c r="R118" s="193">
        <v>1.76</v>
      </c>
      <c r="S118" s="193"/>
      <c r="T118" s="193">
        <v>5</v>
      </c>
      <c r="U118" s="193"/>
      <c r="V118" s="193">
        <v>8.8000000000000007</v>
      </c>
      <c r="W118" s="217" t="s">
        <v>102</v>
      </c>
      <c r="Y118" s="69"/>
      <c r="Z118" s="209"/>
      <c r="AA118" s="210"/>
      <c r="AB118" s="212"/>
      <c r="AC118" s="207"/>
      <c r="AD118" s="228"/>
      <c r="AE118" s="208"/>
      <c r="AF118" s="211"/>
      <c r="AG118" s="193"/>
      <c r="AH118" s="213" t="s">
        <v>104</v>
      </c>
      <c r="AI118" s="1"/>
      <c r="AJ118" s="69"/>
      <c r="AK118" s="242"/>
      <c r="AL118" s="193"/>
      <c r="AM118" s="193"/>
      <c r="AN118" s="207"/>
      <c r="AO118" s="228"/>
      <c r="AP118" s="208"/>
      <c r="AQ118" s="211"/>
      <c r="AR118" s="193"/>
      <c r="AS118" s="217" t="s">
        <v>104</v>
      </c>
    </row>
    <row r="119" spans="1:45">
      <c r="A119"/>
      <c r="B119" s="69"/>
      <c r="C119" s="193">
        <v>15.37</v>
      </c>
      <c r="D119" s="193"/>
      <c r="E119" s="193">
        <v>0.69</v>
      </c>
      <c r="F119" s="193"/>
      <c r="G119" s="193"/>
      <c r="H119" s="193"/>
      <c r="I119" s="193"/>
      <c r="J119" s="193"/>
      <c r="K119" s="215"/>
      <c r="L119" s="216"/>
      <c r="M119" s="204"/>
      <c r="N119" s="193">
        <v>26.63</v>
      </c>
      <c r="O119" s="193"/>
      <c r="P119" s="193">
        <v>1.85</v>
      </c>
      <c r="Q119" s="193"/>
      <c r="R119" s="193"/>
      <c r="S119" s="193"/>
      <c r="T119" s="193"/>
      <c r="U119" s="193"/>
      <c r="V119" s="193"/>
      <c r="W119" s="218"/>
      <c r="Y119" s="69"/>
      <c r="Z119" s="207"/>
      <c r="AA119" s="208"/>
      <c r="AB119" s="211"/>
      <c r="AC119" s="209"/>
      <c r="AD119" s="232"/>
      <c r="AE119" s="210"/>
      <c r="AF119" s="212"/>
      <c r="AG119" s="193"/>
      <c r="AH119" s="215"/>
      <c r="AI119" s="1"/>
      <c r="AJ119" s="69"/>
      <c r="AK119" s="242"/>
      <c r="AL119" s="193"/>
      <c r="AM119" s="193"/>
      <c r="AN119" s="209"/>
      <c r="AO119" s="232"/>
      <c r="AP119" s="210"/>
      <c r="AQ119" s="212"/>
      <c r="AR119" s="193"/>
      <c r="AS119" s="218"/>
    </row>
    <row r="120" spans="1:45">
      <c r="A120"/>
      <c r="B120" s="69"/>
      <c r="C120" s="193"/>
      <c r="D120" s="193"/>
      <c r="E120" s="193"/>
      <c r="F120" s="193">
        <v>0.9</v>
      </c>
      <c r="G120" s="193"/>
      <c r="H120" s="193">
        <v>0</v>
      </c>
      <c r="I120" s="193"/>
      <c r="J120" s="193">
        <v>0</v>
      </c>
      <c r="K120" s="207"/>
      <c r="L120" s="228"/>
      <c r="M120" s="204"/>
      <c r="N120" s="193"/>
      <c r="O120" s="193"/>
      <c r="P120" s="193"/>
      <c r="Q120" s="193"/>
      <c r="R120" s="193">
        <v>1.89</v>
      </c>
      <c r="S120" s="193"/>
      <c r="T120" s="193">
        <v>5</v>
      </c>
      <c r="U120" s="193"/>
      <c r="V120" s="193">
        <v>9.4499999999999993</v>
      </c>
      <c r="W120" s="224"/>
      <c r="Y120" s="69"/>
      <c r="Z120" s="209"/>
      <c r="AA120" s="210"/>
      <c r="AB120" s="212"/>
      <c r="AC120" s="207"/>
      <c r="AD120" s="228"/>
      <c r="AE120" s="208"/>
      <c r="AF120" s="211"/>
      <c r="AG120" s="193"/>
      <c r="AH120" s="224"/>
      <c r="AI120" s="1"/>
      <c r="AJ120" s="69"/>
      <c r="AK120" s="242"/>
      <c r="AL120" s="193"/>
      <c r="AM120" s="193"/>
      <c r="AN120" s="207"/>
      <c r="AO120" s="228"/>
      <c r="AP120" s="208"/>
      <c r="AQ120" s="211"/>
      <c r="AR120" s="193"/>
      <c r="AS120" s="224"/>
    </row>
    <row r="121" spans="1:45">
      <c r="A121"/>
      <c r="B121" s="69"/>
      <c r="C121" s="207">
        <v>15.37</v>
      </c>
      <c r="D121" s="208"/>
      <c r="E121" s="211">
        <v>1.1100000000000001</v>
      </c>
      <c r="F121" s="193"/>
      <c r="G121" s="193"/>
      <c r="H121" s="193"/>
      <c r="I121" s="193"/>
      <c r="J121" s="193"/>
      <c r="K121" s="209"/>
      <c r="L121" s="232"/>
      <c r="M121" s="204"/>
      <c r="N121" s="193">
        <v>31.63</v>
      </c>
      <c r="O121" s="193"/>
      <c r="P121" s="193">
        <v>1.93</v>
      </c>
      <c r="Q121" s="193"/>
      <c r="R121" s="193"/>
      <c r="S121" s="193"/>
      <c r="T121" s="193"/>
      <c r="U121" s="193"/>
      <c r="V121" s="193"/>
      <c r="W121" s="224"/>
      <c r="Y121" s="69"/>
      <c r="Z121" s="207"/>
      <c r="AA121" s="208"/>
      <c r="AB121" s="211"/>
      <c r="AC121" s="209"/>
      <c r="AD121" s="232"/>
      <c r="AE121" s="210"/>
      <c r="AF121" s="212"/>
      <c r="AG121" s="193"/>
      <c r="AH121" s="224"/>
      <c r="AI121" s="1"/>
      <c r="AJ121" s="69"/>
      <c r="AK121" s="242"/>
      <c r="AL121" s="193"/>
      <c r="AM121" s="193"/>
      <c r="AN121" s="209"/>
      <c r="AO121" s="232"/>
      <c r="AP121" s="210"/>
      <c r="AQ121" s="212"/>
      <c r="AR121" s="193"/>
      <c r="AS121" s="224"/>
    </row>
    <row r="122" spans="1:45" ht="18.600000000000001" thickBot="1">
      <c r="A122"/>
      <c r="B122" s="69"/>
      <c r="C122" s="225"/>
      <c r="D122" s="226"/>
      <c r="E122" s="227"/>
      <c r="F122" s="6"/>
      <c r="G122" s="228" t="s">
        <v>103</v>
      </c>
      <c r="H122" s="228"/>
      <c r="I122" s="228" t="s">
        <v>103</v>
      </c>
      <c r="J122" s="208"/>
      <c r="K122" s="207"/>
      <c r="L122" s="230"/>
      <c r="M122" s="205"/>
      <c r="N122" s="193"/>
      <c r="O122" s="193"/>
      <c r="P122" s="193"/>
      <c r="Q122" s="193"/>
      <c r="R122" s="6"/>
      <c r="S122" s="228" t="s">
        <v>103</v>
      </c>
      <c r="T122" s="228"/>
      <c r="U122" s="228" t="s">
        <v>103</v>
      </c>
      <c r="V122" s="208"/>
      <c r="W122" s="219"/>
      <c r="Y122" s="176"/>
      <c r="Z122" s="225"/>
      <c r="AA122" s="226"/>
      <c r="AB122" s="227"/>
      <c r="AC122" s="10"/>
      <c r="AD122" s="228" t="s">
        <v>103</v>
      </c>
      <c r="AE122" s="228" t="s">
        <v>103</v>
      </c>
      <c r="AF122" s="228"/>
      <c r="AG122" s="228">
        <v>45</v>
      </c>
      <c r="AH122" s="224">
        <v>104.82</v>
      </c>
      <c r="AI122" s="1"/>
      <c r="AJ122" s="176"/>
      <c r="AK122" s="243"/>
      <c r="AL122" s="234"/>
      <c r="AM122" s="234"/>
      <c r="AN122" s="10"/>
      <c r="AO122" s="228" t="s">
        <v>103</v>
      </c>
      <c r="AP122" s="228" t="s">
        <v>103</v>
      </c>
      <c r="AQ122" s="228"/>
      <c r="AR122" s="228">
        <v>45</v>
      </c>
      <c r="AS122" s="224">
        <v>131.99</v>
      </c>
    </row>
    <row r="123" spans="1:45" ht="18.600000000000001" thickBot="1">
      <c r="A123"/>
      <c r="B123" s="176"/>
      <c r="C123" s="192">
        <v>15.37</v>
      </c>
      <c r="D123" s="192"/>
      <c r="E123" s="192">
        <v>1.1100000000000001</v>
      </c>
      <c r="F123" s="7"/>
      <c r="G123" s="229" t="s">
        <v>103</v>
      </c>
      <c r="H123" s="229" t="s">
        <v>103</v>
      </c>
      <c r="I123" s="229" t="s">
        <v>103</v>
      </c>
      <c r="J123" s="226"/>
      <c r="K123" s="225"/>
      <c r="L123" s="231"/>
      <c r="M123" s="221">
        <v>1</v>
      </c>
      <c r="N123" s="192">
        <v>31.63</v>
      </c>
      <c r="O123" s="192"/>
      <c r="P123" s="192">
        <v>1.93</v>
      </c>
      <c r="Q123" s="192"/>
      <c r="R123" s="8"/>
      <c r="S123" s="229" t="s">
        <v>103</v>
      </c>
      <c r="T123" s="229" t="s">
        <v>103</v>
      </c>
      <c r="U123" s="229" t="s">
        <v>103</v>
      </c>
      <c r="V123" s="226"/>
      <c r="W123" s="220"/>
      <c r="Y123" s="4"/>
      <c r="Z123" s="10"/>
      <c r="AA123" s="10"/>
      <c r="AB123" s="10"/>
      <c r="AC123" s="7"/>
      <c r="AD123" s="229" t="s">
        <v>103</v>
      </c>
      <c r="AE123" s="229" t="s">
        <v>103</v>
      </c>
      <c r="AF123" s="229" t="s">
        <v>103</v>
      </c>
      <c r="AG123" s="229"/>
      <c r="AH123" s="245"/>
      <c r="AI123" s="1"/>
      <c r="AJ123" s="4"/>
      <c r="AK123" s="10"/>
      <c r="AL123" s="10"/>
      <c r="AM123" s="10"/>
      <c r="AN123" s="7"/>
      <c r="AO123" s="229" t="s">
        <v>103</v>
      </c>
      <c r="AP123" s="229" t="s">
        <v>103</v>
      </c>
      <c r="AQ123" s="229" t="s">
        <v>103</v>
      </c>
      <c r="AR123" s="229"/>
      <c r="AS123" s="245"/>
    </row>
    <row r="124" spans="1:45">
      <c r="A124"/>
      <c r="B124" s="175">
        <v>1</v>
      </c>
      <c r="C124" s="193"/>
      <c r="D124" s="193"/>
      <c r="E124" s="193"/>
      <c r="F124" s="193">
        <v>1.2</v>
      </c>
      <c r="G124" s="193"/>
      <c r="H124" s="193">
        <v>0</v>
      </c>
      <c r="I124" s="193"/>
      <c r="J124" s="193">
        <v>0</v>
      </c>
      <c r="K124" s="199"/>
      <c r="L124" s="200"/>
      <c r="M124" s="222"/>
      <c r="N124" s="193"/>
      <c r="O124" s="193"/>
      <c r="P124" s="193"/>
      <c r="Q124" s="193"/>
      <c r="R124" s="193">
        <v>2.0099999999999998</v>
      </c>
      <c r="S124" s="193"/>
      <c r="T124" s="193">
        <v>5</v>
      </c>
      <c r="U124" s="193"/>
      <c r="V124" s="193">
        <v>10.050000000000001</v>
      </c>
      <c r="W124" s="196"/>
      <c r="Y124" s="175">
        <v>3</v>
      </c>
      <c r="Z124" s="199">
        <v>95</v>
      </c>
      <c r="AA124" s="241"/>
      <c r="AB124" s="199">
        <v>3.22</v>
      </c>
      <c r="AC124" s="192"/>
      <c r="AD124" s="192"/>
      <c r="AE124" s="192"/>
      <c r="AF124" s="5"/>
      <c r="AG124" s="5"/>
      <c r="AH124" s="196"/>
      <c r="AI124" s="1"/>
      <c r="AJ124" s="175">
        <v>3</v>
      </c>
      <c r="AK124" s="195">
        <v>105</v>
      </c>
      <c r="AL124" s="192"/>
      <c r="AM124" s="192">
        <v>3.14</v>
      </c>
      <c r="AN124" s="192"/>
      <c r="AO124" s="192"/>
      <c r="AP124" s="192"/>
      <c r="AQ124" s="5"/>
      <c r="AR124" s="5"/>
      <c r="AS124" s="196"/>
    </row>
    <row r="125" spans="1:45">
      <c r="A125"/>
      <c r="B125" s="69"/>
      <c r="C125" s="193">
        <v>15.37</v>
      </c>
      <c r="D125" s="193"/>
      <c r="E125" s="193">
        <v>1.29</v>
      </c>
      <c r="F125" s="193"/>
      <c r="G125" s="193"/>
      <c r="H125" s="193"/>
      <c r="I125" s="193"/>
      <c r="J125" s="193"/>
      <c r="K125" s="201"/>
      <c r="L125" s="202"/>
      <c r="M125" s="222"/>
      <c r="N125" s="193">
        <v>36.630000000000003</v>
      </c>
      <c r="O125" s="193"/>
      <c r="P125" s="193">
        <v>2.08</v>
      </c>
      <c r="Q125" s="193"/>
      <c r="R125" s="193"/>
      <c r="S125" s="193"/>
      <c r="T125" s="193"/>
      <c r="U125" s="193"/>
      <c r="V125" s="193"/>
      <c r="W125" s="197"/>
      <c r="Y125" s="69"/>
      <c r="Z125" s="209"/>
      <c r="AA125" s="210"/>
      <c r="AB125" s="209"/>
      <c r="AC125" s="207">
        <v>3.3</v>
      </c>
      <c r="AD125" s="228"/>
      <c r="AE125" s="208"/>
      <c r="AF125" s="211">
        <v>4.07</v>
      </c>
      <c r="AG125" s="193">
        <v>13.43</v>
      </c>
      <c r="AH125" s="197"/>
      <c r="AI125" s="1"/>
      <c r="AJ125" s="69"/>
      <c r="AK125" s="242"/>
      <c r="AL125" s="193"/>
      <c r="AM125" s="193"/>
      <c r="AN125" s="207">
        <v>3.18</v>
      </c>
      <c r="AO125" s="228"/>
      <c r="AP125" s="208"/>
      <c r="AQ125" s="211">
        <v>1.63</v>
      </c>
      <c r="AR125" s="193">
        <v>5.18</v>
      </c>
      <c r="AS125" s="197"/>
    </row>
    <row r="126" spans="1:45">
      <c r="A126"/>
      <c r="B126" s="69"/>
      <c r="C126" s="193"/>
      <c r="D126" s="193"/>
      <c r="E126" s="193"/>
      <c r="F126" s="193">
        <v>1.35</v>
      </c>
      <c r="G126" s="193"/>
      <c r="H126" s="193">
        <v>3.7</v>
      </c>
      <c r="I126" s="193"/>
      <c r="J126" s="193">
        <v>5</v>
      </c>
      <c r="K126" s="201"/>
      <c r="L126" s="202"/>
      <c r="M126" s="222"/>
      <c r="N126" s="193"/>
      <c r="O126" s="193"/>
      <c r="P126" s="193"/>
      <c r="Q126" s="193"/>
      <c r="R126" s="193">
        <v>2.2400000000000002</v>
      </c>
      <c r="S126" s="193"/>
      <c r="T126" s="193">
        <v>5</v>
      </c>
      <c r="U126" s="193"/>
      <c r="V126" s="193">
        <v>11.2</v>
      </c>
      <c r="W126" s="197"/>
      <c r="Y126" s="69"/>
      <c r="Z126" s="207">
        <v>99.07</v>
      </c>
      <c r="AA126" s="208"/>
      <c r="AB126" s="211">
        <v>3.37</v>
      </c>
      <c r="AC126" s="209"/>
      <c r="AD126" s="232"/>
      <c r="AE126" s="210"/>
      <c r="AF126" s="212"/>
      <c r="AG126" s="193"/>
      <c r="AH126" s="197"/>
      <c r="AI126" s="1"/>
      <c r="AJ126" s="69"/>
      <c r="AK126" s="242">
        <v>106.63</v>
      </c>
      <c r="AL126" s="193"/>
      <c r="AM126" s="193">
        <v>3.21</v>
      </c>
      <c r="AN126" s="209"/>
      <c r="AO126" s="232"/>
      <c r="AP126" s="210"/>
      <c r="AQ126" s="212"/>
      <c r="AR126" s="193"/>
      <c r="AS126" s="197"/>
    </row>
    <row r="127" spans="1:45">
      <c r="A127"/>
      <c r="B127" s="69"/>
      <c r="C127" s="193">
        <v>19.07</v>
      </c>
      <c r="D127" s="193"/>
      <c r="E127" s="193">
        <v>1.41</v>
      </c>
      <c r="F127" s="193"/>
      <c r="G127" s="193"/>
      <c r="H127" s="193"/>
      <c r="I127" s="193"/>
      <c r="J127" s="193"/>
      <c r="K127" s="201"/>
      <c r="L127" s="202"/>
      <c r="M127" s="222"/>
      <c r="N127" s="193">
        <v>41.63</v>
      </c>
      <c r="O127" s="193"/>
      <c r="P127" s="193">
        <v>2.39</v>
      </c>
      <c r="Q127" s="193"/>
      <c r="R127" s="193"/>
      <c r="S127" s="193"/>
      <c r="T127" s="193"/>
      <c r="U127" s="193"/>
      <c r="V127" s="193"/>
      <c r="W127" s="197"/>
      <c r="Y127" s="69"/>
      <c r="Z127" s="209"/>
      <c r="AA127" s="210"/>
      <c r="AB127" s="212"/>
      <c r="AC127" s="207">
        <v>3.43</v>
      </c>
      <c r="AD127" s="228"/>
      <c r="AE127" s="208"/>
      <c r="AF127" s="211">
        <v>5</v>
      </c>
      <c r="AG127" s="193">
        <v>17.149999999999999</v>
      </c>
      <c r="AH127" s="197"/>
      <c r="AI127" s="1"/>
      <c r="AJ127" s="69"/>
      <c r="AK127" s="242"/>
      <c r="AL127" s="193"/>
      <c r="AM127" s="193"/>
      <c r="AN127" s="207">
        <v>3.36</v>
      </c>
      <c r="AO127" s="228"/>
      <c r="AP127" s="208"/>
      <c r="AQ127" s="211">
        <v>5</v>
      </c>
      <c r="AR127" s="193">
        <v>16.8</v>
      </c>
      <c r="AS127" s="197"/>
    </row>
    <row r="128" spans="1:45">
      <c r="A128"/>
      <c r="B128" s="69"/>
      <c r="C128" s="193"/>
      <c r="D128" s="193"/>
      <c r="E128" s="193"/>
      <c r="F128" s="193">
        <v>1.54</v>
      </c>
      <c r="G128" s="193"/>
      <c r="H128" s="193">
        <v>5</v>
      </c>
      <c r="I128" s="193"/>
      <c r="J128" s="193">
        <v>7.7</v>
      </c>
      <c r="K128" s="201"/>
      <c r="L128" s="202"/>
      <c r="M128" s="222"/>
      <c r="N128" s="193"/>
      <c r="O128" s="193"/>
      <c r="P128" s="193"/>
      <c r="Q128" s="193"/>
      <c r="R128" s="193">
        <v>2.44</v>
      </c>
      <c r="S128" s="193"/>
      <c r="T128" s="193">
        <v>5</v>
      </c>
      <c r="U128" s="193"/>
      <c r="V128" s="193">
        <v>12.2</v>
      </c>
      <c r="W128" s="197"/>
      <c r="Y128" s="69"/>
      <c r="Z128" s="207">
        <v>104.07</v>
      </c>
      <c r="AA128" s="208"/>
      <c r="AB128" s="211">
        <v>3.48</v>
      </c>
      <c r="AC128" s="209"/>
      <c r="AD128" s="232"/>
      <c r="AE128" s="210"/>
      <c r="AF128" s="212"/>
      <c r="AG128" s="193"/>
      <c r="AH128" s="197"/>
      <c r="AI128" s="1"/>
      <c r="AJ128" s="69"/>
      <c r="AK128" s="242">
        <v>111.63</v>
      </c>
      <c r="AL128" s="193"/>
      <c r="AM128" s="193">
        <v>3.51</v>
      </c>
      <c r="AN128" s="209"/>
      <c r="AO128" s="232"/>
      <c r="AP128" s="210"/>
      <c r="AQ128" s="212"/>
      <c r="AR128" s="193"/>
      <c r="AS128" s="197"/>
    </row>
    <row r="129" spans="1:45">
      <c r="A129"/>
      <c r="B129" s="69"/>
      <c r="C129" s="193">
        <v>24.07</v>
      </c>
      <c r="D129" s="193"/>
      <c r="E129" s="193">
        <v>1.66</v>
      </c>
      <c r="F129" s="193"/>
      <c r="G129" s="193"/>
      <c r="H129" s="193"/>
      <c r="I129" s="193"/>
      <c r="J129" s="193"/>
      <c r="K129" s="201"/>
      <c r="L129" s="202"/>
      <c r="M129" s="222"/>
      <c r="N129" s="193">
        <v>46.63</v>
      </c>
      <c r="O129" s="193"/>
      <c r="P129" s="193">
        <v>2.48</v>
      </c>
      <c r="Q129" s="193"/>
      <c r="R129" s="193"/>
      <c r="S129" s="193"/>
      <c r="T129" s="193"/>
      <c r="U129" s="193"/>
      <c r="V129" s="193"/>
      <c r="W129" s="197"/>
      <c r="Y129" s="69"/>
      <c r="Z129" s="209"/>
      <c r="AA129" s="210"/>
      <c r="AB129" s="212"/>
      <c r="AC129" s="207">
        <v>3.49</v>
      </c>
      <c r="AD129" s="228"/>
      <c r="AE129" s="208"/>
      <c r="AF129" s="211">
        <v>5</v>
      </c>
      <c r="AG129" s="193">
        <v>17.45</v>
      </c>
      <c r="AH129" s="197"/>
      <c r="AI129" s="1"/>
      <c r="AJ129" s="69"/>
      <c r="AK129" s="242"/>
      <c r="AL129" s="193"/>
      <c r="AM129" s="193"/>
      <c r="AN129" s="207">
        <v>3.6</v>
      </c>
      <c r="AO129" s="228"/>
      <c r="AP129" s="208"/>
      <c r="AQ129" s="211">
        <v>4.99</v>
      </c>
      <c r="AR129" s="193">
        <v>17.96</v>
      </c>
      <c r="AS129" s="197"/>
    </row>
    <row r="130" spans="1:45">
      <c r="A130"/>
      <c r="B130" s="69"/>
      <c r="C130" s="193"/>
      <c r="D130" s="193"/>
      <c r="E130" s="193"/>
      <c r="F130" s="193">
        <v>1.59</v>
      </c>
      <c r="G130" s="193"/>
      <c r="H130" s="193">
        <v>5</v>
      </c>
      <c r="I130" s="193"/>
      <c r="J130" s="193">
        <v>7.95</v>
      </c>
      <c r="K130" s="201"/>
      <c r="L130" s="202"/>
      <c r="M130" s="222"/>
      <c r="N130" s="193"/>
      <c r="O130" s="193"/>
      <c r="P130" s="193"/>
      <c r="Q130" s="193"/>
      <c r="R130" s="193">
        <v>2.4700000000000002</v>
      </c>
      <c r="S130" s="193"/>
      <c r="T130" s="193">
        <v>5</v>
      </c>
      <c r="U130" s="193"/>
      <c r="V130" s="193">
        <v>12.35</v>
      </c>
      <c r="W130" s="197"/>
      <c r="Y130" s="69"/>
      <c r="Z130" s="207">
        <v>109.07</v>
      </c>
      <c r="AA130" s="208"/>
      <c r="AB130" s="211">
        <v>3.49</v>
      </c>
      <c r="AC130" s="209"/>
      <c r="AD130" s="232"/>
      <c r="AE130" s="210"/>
      <c r="AF130" s="212"/>
      <c r="AG130" s="193"/>
      <c r="AH130" s="197"/>
      <c r="AI130" s="1"/>
      <c r="AJ130" s="69"/>
      <c r="AK130" s="242">
        <v>116.62</v>
      </c>
      <c r="AL130" s="193"/>
      <c r="AM130" s="193">
        <v>3.68</v>
      </c>
      <c r="AN130" s="209"/>
      <c r="AO130" s="232"/>
      <c r="AP130" s="210"/>
      <c r="AQ130" s="212"/>
      <c r="AR130" s="193"/>
      <c r="AS130" s="197"/>
    </row>
    <row r="131" spans="1:45">
      <c r="A131"/>
      <c r="B131" s="69"/>
      <c r="C131" s="193">
        <v>29.07</v>
      </c>
      <c r="D131" s="193"/>
      <c r="E131" s="193">
        <v>1.51</v>
      </c>
      <c r="F131" s="193"/>
      <c r="G131" s="193"/>
      <c r="H131" s="193"/>
      <c r="I131" s="193"/>
      <c r="J131" s="193"/>
      <c r="K131" s="201"/>
      <c r="L131" s="202"/>
      <c r="M131" s="222"/>
      <c r="N131" s="193">
        <v>51.63</v>
      </c>
      <c r="O131" s="193"/>
      <c r="P131" s="193">
        <v>2.46</v>
      </c>
      <c r="Q131" s="193"/>
      <c r="R131" s="193"/>
      <c r="S131" s="193"/>
      <c r="T131" s="193"/>
      <c r="U131" s="193"/>
      <c r="V131" s="193"/>
      <c r="W131" s="197"/>
      <c r="Y131" s="69"/>
      <c r="Z131" s="209"/>
      <c r="AA131" s="210"/>
      <c r="AB131" s="212"/>
      <c r="AC131" s="207">
        <v>3.51</v>
      </c>
      <c r="AD131" s="228"/>
      <c r="AE131" s="208"/>
      <c r="AF131" s="211">
        <v>5</v>
      </c>
      <c r="AG131" s="193">
        <v>17.55</v>
      </c>
      <c r="AH131" s="197"/>
      <c r="AI131" s="1"/>
      <c r="AJ131" s="69"/>
      <c r="AK131" s="242"/>
      <c r="AL131" s="193"/>
      <c r="AM131" s="193"/>
      <c r="AN131" s="207">
        <v>3.71</v>
      </c>
      <c r="AO131" s="228"/>
      <c r="AP131" s="208"/>
      <c r="AQ131" s="211">
        <v>5</v>
      </c>
      <c r="AR131" s="193">
        <v>18.55</v>
      </c>
      <c r="AS131" s="197"/>
    </row>
    <row r="132" spans="1:45">
      <c r="A132"/>
      <c r="B132" s="69"/>
      <c r="C132" s="193"/>
      <c r="D132" s="193"/>
      <c r="E132" s="193"/>
      <c r="F132" s="193">
        <v>1.62</v>
      </c>
      <c r="G132" s="193"/>
      <c r="H132" s="193">
        <v>5</v>
      </c>
      <c r="I132" s="193"/>
      <c r="J132" s="193">
        <v>8.1</v>
      </c>
      <c r="K132" s="201"/>
      <c r="L132" s="202"/>
      <c r="M132" s="222"/>
      <c r="N132" s="193"/>
      <c r="O132" s="193"/>
      <c r="P132" s="193"/>
      <c r="Q132" s="193"/>
      <c r="R132" s="193">
        <v>2.41</v>
      </c>
      <c r="S132" s="193"/>
      <c r="T132" s="193">
        <v>5</v>
      </c>
      <c r="U132" s="193"/>
      <c r="V132" s="193">
        <v>12.05</v>
      </c>
      <c r="W132" s="197"/>
      <c r="Y132" s="69"/>
      <c r="Z132" s="207">
        <v>114.07</v>
      </c>
      <c r="AA132" s="208"/>
      <c r="AB132" s="211">
        <v>3.53</v>
      </c>
      <c r="AC132" s="209"/>
      <c r="AD132" s="232"/>
      <c r="AE132" s="210"/>
      <c r="AF132" s="212"/>
      <c r="AG132" s="193"/>
      <c r="AH132" s="197"/>
      <c r="AI132" s="1"/>
      <c r="AJ132" s="69"/>
      <c r="AK132" s="242">
        <v>121.62</v>
      </c>
      <c r="AL132" s="193"/>
      <c r="AM132" s="193">
        <v>3.73</v>
      </c>
      <c r="AN132" s="209"/>
      <c r="AO132" s="232"/>
      <c r="AP132" s="210"/>
      <c r="AQ132" s="212"/>
      <c r="AR132" s="193"/>
      <c r="AS132" s="197"/>
    </row>
    <row r="133" spans="1:45">
      <c r="A133"/>
      <c r="B133" s="69"/>
      <c r="C133" s="207">
        <v>34.07</v>
      </c>
      <c r="D133" s="208"/>
      <c r="E133" s="211">
        <v>1.73</v>
      </c>
      <c r="F133" s="193"/>
      <c r="G133" s="193"/>
      <c r="H133" s="193"/>
      <c r="I133" s="193"/>
      <c r="J133" s="193"/>
      <c r="K133" s="201"/>
      <c r="L133" s="202"/>
      <c r="M133" s="222"/>
      <c r="N133" s="193">
        <v>56.63</v>
      </c>
      <c r="O133" s="193"/>
      <c r="P133" s="193">
        <v>2.36</v>
      </c>
      <c r="Q133" s="193"/>
      <c r="R133" s="193"/>
      <c r="S133" s="193"/>
      <c r="T133" s="193"/>
      <c r="U133" s="193"/>
      <c r="V133" s="193"/>
      <c r="W133" s="197"/>
      <c r="Y133" s="69"/>
      <c r="Z133" s="209"/>
      <c r="AA133" s="210"/>
      <c r="AB133" s="212"/>
      <c r="AC133" s="207">
        <v>3.61</v>
      </c>
      <c r="AD133" s="228"/>
      <c r="AE133" s="208"/>
      <c r="AF133" s="211">
        <v>5</v>
      </c>
      <c r="AG133" s="193">
        <v>18.05</v>
      </c>
      <c r="AH133" s="197"/>
      <c r="AI133" s="1"/>
      <c r="AJ133" s="69"/>
      <c r="AK133" s="242"/>
      <c r="AL133" s="193"/>
      <c r="AM133" s="193"/>
      <c r="AN133" s="207">
        <v>3.83</v>
      </c>
      <c r="AO133" s="228"/>
      <c r="AP133" s="208"/>
      <c r="AQ133" s="211">
        <v>5</v>
      </c>
      <c r="AR133" s="193">
        <v>19.149999999999999</v>
      </c>
      <c r="AS133" s="197"/>
    </row>
    <row r="134" spans="1:45">
      <c r="A134"/>
      <c r="B134" s="69"/>
      <c r="C134" s="209"/>
      <c r="D134" s="210"/>
      <c r="E134" s="212"/>
      <c r="F134" s="193">
        <v>1.81</v>
      </c>
      <c r="G134" s="193"/>
      <c r="H134" s="193">
        <v>5</v>
      </c>
      <c r="I134" s="193"/>
      <c r="J134" s="193">
        <v>9.0500000000000007</v>
      </c>
      <c r="K134" s="201"/>
      <c r="L134" s="202"/>
      <c r="M134" s="222"/>
      <c r="N134" s="193"/>
      <c r="O134" s="193"/>
      <c r="P134" s="193"/>
      <c r="Q134" s="193"/>
      <c r="R134" s="193">
        <v>2.38</v>
      </c>
      <c r="S134" s="193"/>
      <c r="T134" s="193">
        <v>3.37</v>
      </c>
      <c r="U134" s="193"/>
      <c r="V134" s="193">
        <v>8.02</v>
      </c>
      <c r="W134" s="197"/>
      <c r="Y134" s="69"/>
      <c r="Z134" s="207">
        <v>119.07</v>
      </c>
      <c r="AA134" s="208"/>
      <c r="AB134" s="211">
        <v>3.69</v>
      </c>
      <c r="AC134" s="209"/>
      <c r="AD134" s="232"/>
      <c r="AE134" s="210"/>
      <c r="AF134" s="212"/>
      <c r="AG134" s="193"/>
      <c r="AH134" s="197"/>
      <c r="AI134" s="1"/>
      <c r="AJ134" s="69"/>
      <c r="AK134" s="242">
        <v>126.62</v>
      </c>
      <c r="AL134" s="193"/>
      <c r="AM134" s="193">
        <v>3.93</v>
      </c>
      <c r="AN134" s="209"/>
      <c r="AO134" s="232"/>
      <c r="AP134" s="210"/>
      <c r="AQ134" s="212"/>
      <c r="AR134" s="193"/>
      <c r="AS134" s="197"/>
    </row>
    <row r="135" spans="1:45">
      <c r="A135"/>
      <c r="B135" s="69"/>
      <c r="C135" s="193">
        <v>39.07</v>
      </c>
      <c r="D135" s="193"/>
      <c r="E135" s="193">
        <v>1.89</v>
      </c>
      <c r="F135" s="193"/>
      <c r="G135" s="193"/>
      <c r="H135" s="193"/>
      <c r="I135" s="193"/>
      <c r="J135" s="193"/>
      <c r="K135" s="209"/>
      <c r="L135" s="233"/>
      <c r="M135" s="222"/>
      <c r="N135" s="193">
        <v>60</v>
      </c>
      <c r="O135" s="193"/>
      <c r="P135" s="193">
        <v>2.39</v>
      </c>
      <c r="Q135" s="193"/>
      <c r="R135" s="193"/>
      <c r="S135" s="193"/>
      <c r="T135" s="193"/>
      <c r="U135" s="193"/>
      <c r="V135" s="193"/>
      <c r="W135" s="197"/>
      <c r="Y135" s="69"/>
      <c r="Z135" s="209"/>
      <c r="AA135" s="210"/>
      <c r="AB135" s="212"/>
      <c r="AC135" s="207">
        <v>3.74</v>
      </c>
      <c r="AD135" s="228"/>
      <c r="AE135" s="208"/>
      <c r="AF135" s="211">
        <v>5</v>
      </c>
      <c r="AG135" s="193">
        <v>18.7</v>
      </c>
      <c r="AH135" s="197"/>
      <c r="AI135" s="1"/>
      <c r="AJ135" s="69"/>
      <c r="AK135" s="242"/>
      <c r="AL135" s="193"/>
      <c r="AM135" s="193"/>
      <c r="AN135" s="207">
        <v>3.92</v>
      </c>
      <c r="AO135" s="228"/>
      <c r="AP135" s="208"/>
      <c r="AQ135" s="211">
        <v>5</v>
      </c>
      <c r="AR135" s="193">
        <v>19.600000000000001</v>
      </c>
      <c r="AS135" s="197"/>
    </row>
    <row r="136" spans="1:45">
      <c r="A136"/>
      <c r="B136" s="69"/>
      <c r="C136" s="193"/>
      <c r="D136" s="193"/>
      <c r="E136" s="193"/>
      <c r="F136" s="193">
        <v>2.06</v>
      </c>
      <c r="G136" s="193"/>
      <c r="H136" s="193">
        <v>5</v>
      </c>
      <c r="I136" s="193"/>
      <c r="J136" s="193">
        <v>10.3</v>
      </c>
      <c r="K136" s="213" t="s">
        <v>101</v>
      </c>
      <c r="L136" s="214"/>
      <c r="M136" s="222"/>
      <c r="N136" s="193"/>
      <c r="O136" s="193"/>
      <c r="P136" s="193"/>
      <c r="Q136" s="193"/>
      <c r="R136" s="193"/>
      <c r="S136" s="193"/>
      <c r="T136" s="193"/>
      <c r="U136" s="193"/>
      <c r="V136" s="193"/>
      <c r="W136" s="237" t="s">
        <v>104</v>
      </c>
      <c r="Y136" s="69"/>
      <c r="Z136" s="207">
        <v>124.07</v>
      </c>
      <c r="AA136" s="208"/>
      <c r="AB136" s="211">
        <v>3.79</v>
      </c>
      <c r="AC136" s="209"/>
      <c r="AD136" s="232"/>
      <c r="AE136" s="210"/>
      <c r="AF136" s="212"/>
      <c r="AG136" s="193"/>
      <c r="AH136" s="198"/>
      <c r="AI136" s="1"/>
      <c r="AJ136" s="69"/>
      <c r="AK136" s="242">
        <v>131.62</v>
      </c>
      <c r="AL136" s="193"/>
      <c r="AM136" s="193">
        <v>3.91</v>
      </c>
      <c r="AN136" s="209"/>
      <c r="AO136" s="232"/>
      <c r="AP136" s="210"/>
      <c r="AQ136" s="212"/>
      <c r="AR136" s="193"/>
      <c r="AS136" s="198"/>
    </row>
    <row r="137" spans="1:45" ht="18" customHeight="1">
      <c r="A137"/>
      <c r="B137" s="69"/>
      <c r="C137" s="193">
        <v>44.07</v>
      </c>
      <c r="D137" s="193"/>
      <c r="E137" s="193">
        <v>2.2200000000000002</v>
      </c>
      <c r="F137" s="193"/>
      <c r="G137" s="193"/>
      <c r="H137" s="193"/>
      <c r="I137" s="193"/>
      <c r="J137" s="193"/>
      <c r="K137" s="215"/>
      <c r="L137" s="216"/>
      <c r="M137" s="222"/>
      <c r="N137" s="193"/>
      <c r="O137" s="193"/>
      <c r="P137" s="193"/>
      <c r="Q137" s="193"/>
      <c r="R137" s="193"/>
      <c r="S137" s="193"/>
      <c r="T137" s="193"/>
      <c r="U137" s="193"/>
      <c r="V137" s="193"/>
      <c r="W137" s="238"/>
      <c r="Y137" s="69"/>
      <c r="Z137" s="209"/>
      <c r="AA137" s="210"/>
      <c r="AB137" s="212"/>
      <c r="AC137" s="207">
        <v>3.91</v>
      </c>
      <c r="AD137" s="228"/>
      <c r="AE137" s="208"/>
      <c r="AF137" s="211">
        <v>5</v>
      </c>
      <c r="AG137" s="193">
        <v>19.55</v>
      </c>
      <c r="AH137" s="213" t="s">
        <v>104</v>
      </c>
      <c r="AI137" s="1"/>
      <c r="AJ137" s="69"/>
      <c r="AK137" s="242"/>
      <c r="AL137" s="193"/>
      <c r="AM137" s="193"/>
      <c r="AN137" s="207">
        <v>3.92</v>
      </c>
      <c r="AO137" s="228"/>
      <c r="AP137" s="208"/>
      <c r="AQ137" s="211">
        <v>5</v>
      </c>
      <c r="AR137" s="193">
        <v>19.600000000000001</v>
      </c>
      <c r="AS137" s="217" t="s">
        <v>104</v>
      </c>
    </row>
    <row r="138" spans="1:45">
      <c r="A138"/>
      <c r="B138" s="69"/>
      <c r="C138" s="193"/>
      <c r="D138" s="193"/>
      <c r="E138" s="193"/>
      <c r="F138" s="193">
        <v>2.31</v>
      </c>
      <c r="G138" s="193"/>
      <c r="H138" s="193">
        <v>5</v>
      </c>
      <c r="I138" s="193"/>
      <c r="J138" s="193">
        <v>11.55</v>
      </c>
      <c r="K138" s="239"/>
      <c r="L138" s="240"/>
      <c r="M138" s="222"/>
      <c r="N138" s="193"/>
      <c r="O138" s="193"/>
      <c r="P138" s="193"/>
      <c r="Q138" s="193"/>
      <c r="R138" s="193"/>
      <c r="S138" s="193"/>
      <c r="T138" s="193"/>
      <c r="U138" s="193"/>
      <c r="V138" s="193"/>
      <c r="W138" s="224"/>
      <c r="Y138" s="69"/>
      <c r="Z138" s="207">
        <v>129.07</v>
      </c>
      <c r="AA138" s="208"/>
      <c r="AB138" s="211">
        <v>4.0199999999999996</v>
      </c>
      <c r="AC138" s="209"/>
      <c r="AD138" s="232"/>
      <c r="AE138" s="210"/>
      <c r="AF138" s="212"/>
      <c r="AG138" s="193"/>
      <c r="AH138" s="215"/>
      <c r="AI138" s="1"/>
      <c r="AJ138" s="69"/>
      <c r="AK138" s="242">
        <v>136.62</v>
      </c>
      <c r="AL138" s="193"/>
      <c r="AM138" s="193">
        <v>3.92</v>
      </c>
      <c r="AN138" s="209"/>
      <c r="AO138" s="232"/>
      <c r="AP138" s="210"/>
      <c r="AQ138" s="212"/>
      <c r="AR138" s="193"/>
      <c r="AS138" s="218"/>
    </row>
    <row r="139" spans="1:45">
      <c r="A139"/>
      <c r="B139" s="69"/>
      <c r="C139" s="207">
        <v>49.07</v>
      </c>
      <c r="D139" s="208"/>
      <c r="E139" s="211">
        <v>2.39</v>
      </c>
      <c r="F139" s="193"/>
      <c r="G139" s="193"/>
      <c r="H139" s="193"/>
      <c r="I139" s="193"/>
      <c r="J139" s="193"/>
      <c r="K139" s="239"/>
      <c r="L139" s="240"/>
      <c r="M139" s="222"/>
      <c r="N139" s="193"/>
      <c r="O139" s="193"/>
      <c r="P139" s="193"/>
      <c r="Q139" s="193"/>
      <c r="R139" s="193"/>
      <c r="S139" s="193"/>
      <c r="T139" s="193"/>
      <c r="U139" s="193"/>
      <c r="V139" s="193"/>
      <c r="W139" s="224"/>
      <c r="Y139" s="69"/>
      <c r="Z139" s="209"/>
      <c r="AA139" s="210"/>
      <c r="AB139" s="212"/>
      <c r="AC139" s="207">
        <v>4.1500000000000004</v>
      </c>
      <c r="AD139" s="228"/>
      <c r="AE139" s="208"/>
      <c r="AF139" s="211">
        <v>5</v>
      </c>
      <c r="AG139" s="193">
        <v>20.75</v>
      </c>
      <c r="AH139" s="219"/>
      <c r="AI139" s="1"/>
      <c r="AJ139" s="69"/>
      <c r="AK139" s="242"/>
      <c r="AL139" s="193"/>
      <c r="AM139" s="193"/>
      <c r="AN139" s="207">
        <v>3.84</v>
      </c>
      <c r="AO139" s="228"/>
      <c r="AP139" s="208"/>
      <c r="AQ139" s="211">
        <v>5</v>
      </c>
      <c r="AR139" s="193">
        <v>19.2</v>
      </c>
      <c r="AS139" s="219"/>
    </row>
    <row r="140" spans="1:45" ht="18.600000000000001" thickBot="1">
      <c r="A140"/>
      <c r="B140" s="69"/>
      <c r="C140" s="225"/>
      <c r="D140" s="226"/>
      <c r="E140" s="225"/>
      <c r="F140" s="6"/>
      <c r="G140" s="228" t="s">
        <v>103</v>
      </c>
      <c r="H140" s="228"/>
      <c r="I140" s="228" t="s">
        <v>103</v>
      </c>
      <c r="J140" s="235"/>
      <c r="K140" s="207"/>
      <c r="L140" s="230"/>
      <c r="M140" s="223"/>
      <c r="N140" s="234"/>
      <c r="O140" s="234"/>
      <c r="P140" s="234"/>
      <c r="Q140" s="234"/>
      <c r="R140" s="9"/>
      <c r="S140" s="228" t="s">
        <v>103</v>
      </c>
      <c r="T140" s="228"/>
      <c r="U140" s="228" t="s">
        <v>103</v>
      </c>
      <c r="V140" s="208">
        <f>SUM(T124:U135,T106:U121)</f>
        <v>42.96</v>
      </c>
      <c r="W140" s="219">
        <f>SUM(V124:V135,V106:V121)</f>
        <v>91.25</v>
      </c>
      <c r="Y140" s="69"/>
      <c r="Z140" s="207">
        <v>134.07</v>
      </c>
      <c r="AA140" s="208"/>
      <c r="AB140" s="211">
        <v>4.28</v>
      </c>
      <c r="AC140" s="209"/>
      <c r="AD140" s="232"/>
      <c r="AE140" s="210"/>
      <c r="AF140" s="212"/>
      <c r="AG140" s="193"/>
      <c r="AH140" s="198"/>
      <c r="AI140" s="1"/>
      <c r="AJ140" s="69"/>
      <c r="AK140" s="242">
        <v>141.62</v>
      </c>
      <c r="AL140" s="193"/>
      <c r="AM140" s="193">
        <v>3.76</v>
      </c>
      <c r="AN140" s="209"/>
      <c r="AO140" s="232"/>
      <c r="AP140" s="210"/>
      <c r="AQ140" s="212"/>
      <c r="AR140" s="193"/>
      <c r="AS140" s="198"/>
    </row>
    <row r="141" spans="1:45" ht="18.600000000000001" thickBot="1">
      <c r="A141"/>
      <c r="B141" s="176"/>
      <c r="C141" s="10"/>
      <c r="D141" s="10"/>
      <c r="E141" s="10"/>
      <c r="F141" s="7"/>
      <c r="G141" s="229" t="s">
        <v>103</v>
      </c>
      <c r="H141" s="229" t="s">
        <v>103</v>
      </c>
      <c r="I141" s="229" t="s">
        <v>103</v>
      </c>
      <c r="J141" s="236"/>
      <c r="K141" s="225"/>
      <c r="L141" s="231"/>
      <c r="M141" s="10"/>
      <c r="N141" s="10"/>
      <c r="O141" s="10"/>
      <c r="P141" s="10"/>
      <c r="Q141" s="10"/>
      <c r="R141" s="7"/>
      <c r="S141" s="229" t="s">
        <v>103</v>
      </c>
      <c r="T141" s="229" t="s">
        <v>103</v>
      </c>
      <c r="U141" s="229" t="s">
        <v>103</v>
      </c>
      <c r="V141" s="226"/>
      <c r="W141" s="220"/>
      <c r="Y141" s="176"/>
      <c r="Z141" s="225"/>
      <c r="AA141" s="226"/>
      <c r="AB141" s="227"/>
      <c r="AC141" s="10"/>
      <c r="AD141" s="228" t="s">
        <v>103</v>
      </c>
      <c r="AE141" s="228" t="s">
        <v>103</v>
      </c>
      <c r="AF141" s="228"/>
      <c r="AG141" s="228"/>
      <c r="AH141" s="219"/>
      <c r="AI141" s="1"/>
      <c r="AJ141" s="176"/>
      <c r="AK141" s="243"/>
      <c r="AL141" s="234"/>
      <c r="AM141" s="234"/>
      <c r="AN141" s="10"/>
      <c r="AO141" s="228" t="s">
        <v>103</v>
      </c>
      <c r="AP141" s="228" t="s">
        <v>103</v>
      </c>
      <c r="AQ141" s="228"/>
      <c r="AR141" s="228"/>
      <c r="AS141" s="219"/>
    </row>
    <row r="142" spans="1:45" ht="18.600000000000001" thickBot="1">
      <c r="A142"/>
      <c r="B142" s="4"/>
      <c r="C142" s="192">
        <v>14.05</v>
      </c>
      <c r="D142" s="192"/>
      <c r="E142" s="192">
        <v>0</v>
      </c>
      <c r="F142" s="192"/>
      <c r="G142" s="192"/>
      <c r="H142" s="192"/>
      <c r="I142" s="192"/>
      <c r="J142" s="5"/>
      <c r="K142" s="199"/>
      <c r="L142" s="200"/>
      <c r="M142" s="203">
        <v>1</v>
      </c>
      <c r="N142" s="192">
        <v>17.04</v>
      </c>
      <c r="O142" s="192"/>
      <c r="P142" s="192">
        <v>0</v>
      </c>
      <c r="Q142" s="192"/>
      <c r="R142" s="194"/>
      <c r="S142" s="195"/>
      <c r="T142" s="192"/>
      <c r="U142" s="192"/>
      <c r="V142" s="5"/>
      <c r="W142" s="196"/>
      <c r="Y142" s="175">
        <v>3</v>
      </c>
      <c r="Z142" s="195">
        <v>134.07</v>
      </c>
      <c r="AA142" s="192"/>
      <c r="AB142" s="192">
        <v>4.28</v>
      </c>
      <c r="AC142" s="7"/>
      <c r="AD142" s="229" t="s">
        <v>103</v>
      </c>
      <c r="AE142" s="229" t="s">
        <v>103</v>
      </c>
      <c r="AF142" s="229" t="s">
        <v>103</v>
      </c>
      <c r="AG142" s="229"/>
      <c r="AH142" s="220"/>
      <c r="AI142" s="1"/>
      <c r="AJ142" s="175">
        <v>3</v>
      </c>
      <c r="AK142" s="195">
        <v>141.62</v>
      </c>
      <c r="AL142" s="192"/>
      <c r="AM142" s="192">
        <v>3.76</v>
      </c>
      <c r="AN142" s="7"/>
      <c r="AO142" s="229" t="s">
        <v>103</v>
      </c>
      <c r="AP142" s="229" t="s">
        <v>103</v>
      </c>
      <c r="AQ142" s="229" t="s">
        <v>103</v>
      </c>
      <c r="AR142" s="229"/>
      <c r="AS142" s="220"/>
    </row>
    <row r="143" spans="1:45">
      <c r="A143"/>
      <c r="B143" s="175">
        <v>1</v>
      </c>
      <c r="C143" s="193"/>
      <c r="D143" s="193"/>
      <c r="E143" s="193"/>
      <c r="F143" s="193">
        <v>0.05</v>
      </c>
      <c r="G143" s="193"/>
      <c r="H143" s="193">
        <v>0</v>
      </c>
      <c r="I143" s="193"/>
      <c r="J143" s="193">
        <v>0</v>
      </c>
      <c r="K143" s="201"/>
      <c r="L143" s="202"/>
      <c r="M143" s="204"/>
      <c r="N143" s="193"/>
      <c r="O143" s="193"/>
      <c r="P143" s="193"/>
      <c r="Q143" s="193"/>
      <c r="R143" s="193">
        <v>0.57999999999999996</v>
      </c>
      <c r="S143" s="193"/>
      <c r="T143" s="193">
        <v>0.39</v>
      </c>
      <c r="U143" s="193"/>
      <c r="V143" s="193">
        <v>0.23</v>
      </c>
      <c r="W143" s="197"/>
      <c r="Y143" s="69"/>
      <c r="Z143" s="242"/>
      <c r="AA143" s="193"/>
      <c r="AB143" s="193"/>
      <c r="AC143" s="207">
        <v>4.45</v>
      </c>
      <c r="AD143" s="228"/>
      <c r="AE143" s="208"/>
      <c r="AF143" s="211">
        <v>5</v>
      </c>
      <c r="AG143" s="193">
        <v>22.25</v>
      </c>
      <c r="AH143" s="244"/>
      <c r="AI143" s="1"/>
      <c r="AJ143" s="69"/>
      <c r="AK143" s="242"/>
      <c r="AL143" s="193"/>
      <c r="AM143" s="193"/>
      <c r="AN143" s="207">
        <v>3.69</v>
      </c>
      <c r="AO143" s="228"/>
      <c r="AP143" s="208"/>
      <c r="AQ143" s="211">
        <v>5</v>
      </c>
      <c r="AR143" s="193">
        <v>18.45</v>
      </c>
      <c r="AS143" s="244"/>
    </row>
    <row r="144" spans="1:45">
      <c r="A144"/>
      <c r="B144" s="69"/>
      <c r="C144" s="193">
        <v>14.05</v>
      </c>
      <c r="D144" s="193"/>
      <c r="E144" s="193">
        <v>0.1</v>
      </c>
      <c r="F144" s="193"/>
      <c r="G144" s="193"/>
      <c r="H144" s="193"/>
      <c r="I144" s="193"/>
      <c r="J144" s="193"/>
      <c r="K144" s="201"/>
      <c r="L144" s="202"/>
      <c r="M144" s="204"/>
      <c r="N144" s="193">
        <v>17.43</v>
      </c>
      <c r="O144" s="193"/>
      <c r="P144" s="193">
        <v>1.1499999999999999</v>
      </c>
      <c r="Q144" s="193"/>
      <c r="R144" s="193"/>
      <c r="S144" s="193"/>
      <c r="T144" s="193"/>
      <c r="U144" s="193"/>
      <c r="V144" s="193"/>
      <c r="W144" s="197"/>
      <c r="Y144" s="69"/>
      <c r="Z144" s="242">
        <v>139.07</v>
      </c>
      <c r="AA144" s="193"/>
      <c r="AB144" s="193">
        <v>4.6100000000000003</v>
      </c>
      <c r="AC144" s="209"/>
      <c r="AD144" s="232"/>
      <c r="AE144" s="210"/>
      <c r="AF144" s="212"/>
      <c r="AG144" s="193"/>
      <c r="AH144" s="224"/>
      <c r="AI144" s="1"/>
      <c r="AJ144" s="69"/>
      <c r="AK144" s="242">
        <v>146.62</v>
      </c>
      <c r="AL144" s="193"/>
      <c r="AM144" s="193">
        <v>3.61</v>
      </c>
      <c r="AN144" s="209"/>
      <c r="AO144" s="232"/>
      <c r="AP144" s="210"/>
      <c r="AQ144" s="212"/>
      <c r="AR144" s="193"/>
      <c r="AS144" s="224"/>
    </row>
    <row r="145" spans="1:45">
      <c r="A145"/>
      <c r="B145" s="69"/>
      <c r="C145" s="193"/>
      <c r="D145" s="193"/>
      <c r="E145" s="193"/>
      <c r="F145" s="193">
        <v>0.1</v>
      </c>
      <c r="G145" s="193"/>
      <c r="H145" s="193">
        <v>0.02</v>
      </c>
      <c r="I145" s="193"/>
      <c r="J145" s="193">
        <v>0</v>
      </c>
      <c r="K145" s="201"/>
      <c r="L145" s="202"/>
      <c r="M145" s="204"/>
      <c r="N145" s="193"/>
      <c r="O145" s="193"/>
      <c r="P145" s="193"/>
      <c r="Q145" s="193"/>
      <c r="R145" s="193">
        <v>1.33</v>
      </c>
      <c r="S145" s="193"/>
      <c r="T145" s="193">
        <v>0.2</v>
      </c>
      <c r="U145" s="193"/>
      <c r="V145" s="193">
        <v>0.27</v>
      </c>
      <c r="W145" s="197"/>
      <c r="Y145" s="69"/>
      <c r="Z145" s="242"/>
      <c r="AA145" s="193"/>
      <c r="AB145" s="193"/>
      <c r="AC145" s="207">
        <v>4.6100000000000003</v>
      </c>
      <c r="AD145" s="228"/>
      <c r="AE145" s="208"/>
      <c r="AF145" s="211">
        <v>0.93</v>
      </c>
      <c r="AG145" s="193">
        <v>4.29</v>
      </c>
      <c r="AH145" s="224"/>
      <c r="AI145" s="1"/>
      <c r="AJ145" s="69"/>
      <c r="AK145" s="242"/>
      <c r="AL145" s="193"/>
      <c r="AM145" s="193"/>
      <c r="AN145" s="207">
        <v>3.57</v>
      </c>
      <c r="AO145" s="228"/>
      <c r="AP145" s="208"/>
      <c r="AQ145" s="211">
        <v>3.38</v>
      </c>
      <c r="AR145" s="193">
        <v>12.07</v>
      </c>
      <c r="AS145" s="224"/>
    </row>
    <row r="146" spans="1:45">
      <c r="A146"/>
      <c r="B146" s="69"/>
      <c r="C146" s="193">
        <v>14.07</v>
      </c>
      <c r="D146" s="193"/>
      <c r="E146" s="193">
        <v>0.09</v>
      </c>
      <c r="F146" s="193"/>
      <c r="G146" s="193"/>
      <c r="H146" s="193"/>
      <c r="I146" s="193"/>
      <c r="J146" s="193"/>
      <c r="K146" s="201"/>
      <c r="L146" s="202"/>
      <c r="M146" s="204"/>
      <c r="N146" s="193">
        <v>17.63</v>
      </c>
      <c r="O146" s="193"/>
      <c r="P146" s="193">
        <v>1.5</v>
      </c>
      <c r="Q146" s="193"/>
      <c r="R146" s="193"/>
      <c r="S146" s="193"/>
      <c r="T146" s="193"/>
      <c r="U146" s="193"/>
      <c r="V146" s="193"/>
      <c r="W146" s="197"/>
      <c r="Y146" s="69"/>
      <c r="Z146" s="242">
        <v>140</v>
      </c>
      <c r="AA146" s="193"/>
      <c r="AB146" s="193">
        <v>4.6100000000000003</v>
      </c>
      <c r="AC146" s="209"/>
      <c r="AD146" s="232"/>
      <c r="AE146" s="210"/>
      <c r="AF146" s="212"/>
      <c r="AG146" s="193"/>
      <c r="AH146" s="224"/>
      <c r="AI146" s="1"/>
      <c r="AJ146" s="69"/>
      <c r="AK146" s="242">
        <v>150</v>
      </c>
      <c r="AL146" s="193"/>
      <c r="AM146" s="193">
        <v>3.53</v>
      </c>
      <c r="AN146" s="209"/>
      <c r="AO146" s="232"/>
      <c r="AP146" s="210"/>
      <c r="AQ146" s="212"/>
      <c r="AR146" s="193"/>
      <c r="AS146" s="224"/>
    </row>
    <row r="147" spans="1:45">
      <c r="A147"/>
      <c r="B147" s="69"/>
      <c r="C147" s="193"/>
      <c r="D147" s="193"/>
      <c r="E147" s="193"/>
      <c r="F147" s="193">
        <v>0.09</v>
      </c>
      <c r="G147" s="193"/>
      <c r="H147" s="193">
        <v>0.4</v>
      </c>
      <c r="I147" s="193"/>
      <c r="J147" s="193">
        <v>0.04</v>
      </c>
      <c r="K147" s="201"/>
      <c r="L147" s="202"/>
      <c r="M147" s="204"/>
      <c r="N147" s="193"/>
      <c r="O147" s="193"/>
      <c r="P147" s="193"/>
      <c r="Q147" s="193"/>
      <c r="R147" s="193">
        <v>1.5</v>
      </c>
      <c r="S147" s="193"/>
      <c r="T147" s="193">
        <v>0</v>
      </c>
      <c r="U147" s="193"/>
      <c r="V147" s="193">
        <v>0</v>
      </c>
      <c r="W147" s="197"/>
      <c r="Y147" s="69"/>
      <c r="Z147" s="242"/>
      <c r="AA147" s="193"/>
      <c r="AB147" s="193"/>
      <c r="AC147" s="207"/>
      <c r="AD147" s="228"/>
      <c r="AE147" s="208"/>
      <c r="AF147" s="211"/>
      <c r="AG147" s="193"/>
      <c r="AH147" s="224"/>
      <c r="AI147" s="1"/>
      <c r="AJ147" s="69"/>
      <c r="AK147" s="242"/>
      <c r="AL147" s="193"/>
      <c r="AM147" s="193"/>
      <c r="AN147" s="207"/>
      <c r="AO147" s="228"/>
      <c r="AP147" s="208"/>
      <c r="AQ147" s="211"/>
      <c r="AR147" s="193"/>
      <c r="AS147" s="224"/>
    </row>
    <row r="148" spans="1:45">
      <c r="A148"/>
      <c r="B148" s="69"/>
      <c r="C148" s="193">
        <v>14.47</v>
      </c>
      <c r="D148" s="193"/>
      <c r="E148" s="193">
        <v>0.09</v>
      </c>
      <c r="F148" s="193"/>
      <c r="G148" s="193"/>
      <c r="H148" s="193"/>
      <c r="I148" s="193"/>
      <c r="J148" s="193"/>
      <c r="K148" s="201"/>
      <c r="L148" s="202"/>
      <c r="M148" s="204"/>
      <c r="N148" s="193">
        <v>17.63</v>
      </c>
      <c r="O148" s="193"/>
      <c r="P148" s="193">
        <v>1.5</v>
      </c>
      <c r="Q148" s="193"/>
      <c r="R148" s="193"/>
      <c r="S148" s="193"/>
      <c r="T148" s="193"/>
      <c r="U148" s="193"/>
      <c r="V148" s="193"/>
      <c r="W148" s="197"/>
      <c r="Y148" s="69"/>
      <c r="Z148" s="242"/>
      <c r="AA148" s="193"/>
      <c r="AB148" s="193"/>
      <c r="AC148" s="209"/>
      <c r="AD148" s="232"/>
      <c r="AE148" s="210"/>
      <c r="AF148" s="212"/>
      <c r="AG148" s="193"/>
      <c r="AH148" s="224"/>
      <c r="AI148" s="1"/>
      <c r="AJ148" s="69"/>
      <c r="AK148" s="242"/>
      <c r="AL148" s="193"/>
      <c r="AM148" s="193"/>
      <c r="AN148" s="209"/>
      <c r="AO148" s="232"/>
      <c r="AP148" s="210"/>
      <c r="AQ148" s="212"/>
      <c r="AR148" s="193"/>
      <c r="AS148" s="224"/>
    </row>
    <row r="149" spans="1:45">
      <c r="A149"/>
      <c r="B149" s="69"/>
      <c r="C149" s="193"/>
      <c r="D149" s="193"/>
      <c r="E149" s="193"/>
      <c r="F149" s="193">
        <v>0.24</v>
      </c>
      <c r="G149" s="193"/>
      <c r="H149" s="193">
        <v>0</v>
      </c>
      <c r="I149" s="193"/>
      <c r="J149" s="193">
        <v>0</v>
      </c>
      <c r="K149" s="201"/>
      <c r="L149" s="202"/>
      <c r="M149" s="204"/>
      <c r="N149" s="193"/>
      <c r="O149" s="193"/>
      <c r="P149" s="193"/>
      <c r="Q149" s="193"/>
      <c r="R149" s="193">
        <v>1.5</v>
      </c>
      <c r="S149" s="193"/>
      <c r="T149" s="193">
        <v>0.3</v>
      </c>
      <c r="U149" s="193"/>
      <c r="V149" s="193">
        <v>0.45</v>
      </c>
      <c r="W149" s="197"/>
      <c r="Y149" s="69"/>
      <c r="Z149" s="242"/>
      <c r="AA149" s="193"/>
      <c r="AB149" s="193"/>
      <c r="AC149" s="207"/>
      <c r="AD149" s="228"/>
      <c r="AE149" s="208"/>
      <c r="AF149" s="211"/>
      <c r="AG149" s="193"/>
      <c r="AH149" s="224"/>
      <c r="AI149" s="1"/>
      <c r="AJ149" s="69"/>
      <c r="AK149" s="242"/>
      <c r="AL149" s="193"/>
      <c r="AM149" s="193"/>
      <c r="AN149" s="207"/>
      <c r="AO149" s="228"/>
      <c r="AP149" s="208"/>
      <c r="AQ149" s="211"/>
      <c r="AR149" s="193"/>
      <c r="AS149" s="224"/>
    </row>
    <row r="150" spans="1:45">
      <c r="A150"/>
      <c r="B150" s="69"/>
      <c r="C150" s="193">
        <v>14.47</v>
      </c>
      <c r="D150" s="193"/>
      <c r="E150" s="193">
        <v>0.39</v>
      </c>
      <c r="F150" s="193"/>
      <c r="G150" s="193"/>
      <c r="H150" s="193"/>
      <c r="I150" s="193"/>
      <c r="J150" s="193"/>
      <c r="K150" s="201"/>
      <c r="L150" s="202"/>
      <c r="M150" s="204"/>
      <c r="N150" s="193">
        <v>17.93</v>
      </c>
      <c r="O150" s="193"/>
      <c r="P150" s="193">
        <v>1.5</v>
      </c>
      <c r="Q150" s="193"/>
      <c r="R150" s="193"/>
      <c r="S150" s="193"/>
      <c r="T150" s="193"/>
      <c r="U150" s="193"/>
      <c r="V150" s="193"/>
      <c r="W150" s="197"/>
      <c r="Y150" s="69"/>
      <c r="Z150" s="242"/>
      <c r="AA150" s="193"/>
      <c r="AB150" s="193"/>
      <c r="AC150" s="209"/>
      <c r="AD150" s="232"/>
      <c r="AE150" s="210"/>
      <c r="AF150" s="212"/>
      <c r="AG150" s="193"/>
      <c r="AH150" s="224"/>
      <c r="AI150" s="1"/>
      <c r="AJ150" s="69"/>
      <c r="AK150" s="242"/>
      <c r="AL150" s="193"/>
      <c r="AM150" s="193"/>
      <c r="AN150" s="209"/>
      <c r="AO150" s="232"/>
      <c r="AP150" s="210"/>
      <c r="AQ150" s="212"/>
      <c r="AR150" s="193"/>
      <c r="AS150" s="224"/>
    </row>
    <row r="151" spans="1:45">
      <c r="A151"/>
      <c r="B151" s="69"/>
      <c r="C151" s="193"/>
      <c r="D151" s="193"/>
      <c r="E151" s="193"/>
      <c r="F151" s="193">
        <v>0.39</v>
      </c>
      <c r="G151" s="193"/>
      <c r="H151" s="193">
        <v>0.45</v>
      </c>
      <c r="I151" s="193"/>
      <c r="J151" s="193">
        <v>0.18</v>
      </c>
      <c r="K151" s="201"/>
      <c r="L151" s="202"/>
      <c r="M151" s="204"/>
      <c r="N151" s="193"/>
      <c r="O151" s="193"/>
      <c r="P151" s="193"/>
      <c r="Q151" s="193"/>
      <c r="R151" s="193">
        <v>1.59</v>
      </c>
      <c r="S151" s="193"/>
      <c r="T151" s="193">
        <v>0</v>
      </c>
      <c r="U151" s="193"/>
      <c r="V151" s="193">
        <v>0</v>
      </c>
      <c r="W151" s="197"/>
      <c r="Y151" s="69"/>
      <c r="Z151" s="242"/>
      <c r="AA151" s="193"/>
      <c r="AB151" s="193"/>
      <c r="AC151" s="207"/>
      <c r="AD151" s="228"/>
      <c r="AE151" s="208"/>
      <c r="AF151" s="211"/>
      <c r="AG151" s="193"/>
      <c r="AH151" s="224"/>
      <c r="AI151" s="1"/>
      <c r="AJ151" s="69"/>
      <c r="AK151" s="242"/>
      <c r="AL151" s="193"/>
      <c r="AM151" s="193"/>
      <c r="AN151" s="207"/>
      <c r="AO151" s="228"/>
      <c r="AP151" s="208"/>
      <c r="AQ151" s="211"/>
      <c r="AR151" s="193"/>
      <c r="AS151" s="224"/>
    </row>
    <row r="152" spans="1:45">
      <c r="A152"/>
      <c r="B152" s="69"/>
      <c r="C152" s="207">
        <v>14.92</v>
      </c>
      <c r="D152" s="208"/>
      <c r="E152" s="211">
        <v>0.39</v>
      </c>
      <c r="F152" s="193"/>
      <c r="G152" s="193"/>
      <c r="H152" s="193"/>
      <c r="I152" s="193"/>
      <c r="J152" s="193"/>
      <c r="K152" s="201"/>
      <c r="L152" s="202"/>
      <c r="M152" s="204"/>
      <c r="N152" s="193">
        <v>17.93</v>
      </c>
      <c r="O152" s="193"/>
      <c r="P152" s="193">
        <v>1.68</v>
      </c>
      <c r="Q152" s="193"/>
      <c r="R152" s="193"/>
      <c r="S152" s="193"/>
      <c r="T152" s="193"/>
      <c r="U152" s="193"/>
      <c r="V152" s="193"/>
      <c r="W152" s="197"/>
      <c r="Y152" s="69"/>
      <c r="Z152" s="242"/>
      <c r="AA152" s="193"/>
      <c r="AB152" s="193"/>
      <c r="AC152" s="209"/>
      <c r="AD152" s="232"/>
      <c r="AE152" s="210"/>
      <c r="AF152" s="212"/>
      <c r="AG152" s="193"/>
      <c r="AH152" s="224"/>
      <c r="AI152" s="1"/>
      <c r="AJ152" s="69"/>
      <c r="AK152" s="242"/>
      <c r="AL152" s="193"/>
      <c r="AM152" s="193"/>
      <c r="AN152" s="209"/>
      <c r="AO152" s="232"/>
      <c r="AP152" s="210"/>
      <c r="AQ152" s="212"/>
      <c r="AR152" s="193"/>
      <c r="AS152" s="224"/>
    </row>
    <row r="153" spans="1:45">
      <c r="A153"/>
      <c r="B153" s="69"/>
      <c r="C153" s="209"/>
      <c r="D153" s="210"/>
      <c r="E153" s="212"/>
      <c r="F153" s="193">
        <v>0.54</v>
      </c>
      <c r="G153" s="193"/>
      <c r="H153" s="193">
        <v>0</v>
      </c>
      <c r="I153" s="193"/>
      <c r="J153" s="193">
        <v>0</v>
      </c>
      <c r="K153" s="201"/>
      <c r="L153" s="202"/>
      <c r="M153" s="204"/>
      <c r="N153" s="193"/>
      <c r="O153" s="193"/>
      <c r="P153" s="193"/>
      <c r="Q153" s="193"/>
      <c r="R153" s="193">
        <v>1.67</v>
      </c>
      <c r="S153" s="193"/>
      <c r="T153" s="193">
        <v>3.7</v>
      </c>
      <c r="U153" s="193"/>
      <c r="V153" s="193">
        <v>6.18</v>
      </c>
      <c r="W153" s="197"/>
      <c r="Y153" s="69"/>
      <c r="Z153" s="242"/>
      <c r="AA153" s="193"/>
      <c r="AB153" s="193"/>
      <c r="AC153" s="207"/>
      <c r="AD153" s="228"/>
      <c r="AE153" s="208"/>
      <c r="AF153" s="211"/>
      <c r="AG153" s="193"/>
      <c r="AH153" s="224"/>
      <c r="AI153" s="1"/>
      <c r="AJ153" s="69"/>
      <c r="AK153" s="242"/>
      <c r="AL153" s="193"/>
      <c r="AM153" s="193"/>
      <c r="AN153" s="207"/>
      <c r="AO153" s="228"/>
      <c r="AP153" s="208"/>
      <c r="AQ153" s="211"/>
      <c r="AR153" s="193"/>
      <c r="AS153" s="224"/>
    </row>
    <row r="154" spans="1:45">
      <c r="A154"/>
      <c r="B154" s="69"/>
      <c r="C154" s="193">
        <v>14.92</v>
      </c>
      <c r="D154" s="193"/>
      <c r="E154" s="193">
        <v>0.69</v>
      </c>
      <c r="F154" s="193"/>
      <c r="G154" s="193"/>
      <c r="H154" s="193"/>
      <c r="I154" s="193"/>
      <c r="J154" s="193"/>
      <c r="K154" s="201"/>
      <c r="L154" s="202"/>
      <c r="M154" s="204"/>
      <c r="N154" s="193">
        <v>21.63</v>
      </c>
      <c r="O154" s="193"/>
      <c r="P154" s="193">
        <v>1.66</v>
      </c>
      <c r="Q154" s="193"/>
      <c r="R154" s="193"/>
      <c r="S154" s="193"/>
      <c r="T154" s="193"/>
      <c r="U154" s="193"/>
      <c r="V154" s="193"/>
      <c r="W154" s="198"/>
      <c r="Y154" s="69"/>
      <c r="Z154" s="242"/>
      <c r="AA154" s="193"/>
      <c r="AB154" s="193"/>
      <c r="AC154" s="209"/>
      <c r="AD154" s="232"/>
      <c r="AE154" s="210"/>
      <c r="AF154" s="212"/>
      <c r="AG154" s="193"/>
      <c r="AH154" s="224"/>
      <c r="AI154" s="1"/>
      <c r="AJ154" s="69"/>
      <c r="AK154" s="242"/>
      <c r="AL154" s="193"/>
      <c r="AM154" s="193"/>
      <c r="AN154" s="209"/>
      <c r="AO154" s="232"/>
      <c r="AP154" s="210"/>
      <c r="AQ154" s="212"/>
      <c r="AR154" s="193"/>
      <c r="AS154" s="224"/>
    </row>
    <row r="155" spans="1:45" ht="18" customHeight="1">
      <c r="A155"/>
      <c r="B155" s="69"/>
      <c r="C155" s="193"/>
      <c r="D155" s="193"/>
      <c r="E155" s="193"/>
      <c r="F155" s="193">
        <v>0.69</v>
      </c>
      <c r="G155" s="193"/>
      <c r="H155" s="193">
        <v>0.45</v>
      </c>
      <c r="I155" s="193"/>
      <c r="J155" s="193">
        <v>0.31</v>
      </c>
      <c r="K155" s="213" t="s">
        <v>101</v>
      </c>
      <c r="L155" s="214"/>
      <c r="M155" s="204"/>
      <c r="N155" s="193"/>
      <c r="O155" s="193"/>
      <c r="P155" s="193"/>
      <c r="Q155" s="193"/>
      <c r="R155" s="193">
        <v>1.76</v>
      </c>
      <c r="S155" s="193"/>
      <c r="T155" s="193">
        <v>5</v>
      </c>
      <c r="U155" s="193"/>
      <c r="V155" s="193">
        <v>8.8000000000000007</v>
      </c>
      <c r="W155" s="217" t="s">
        <v>102</v>
      </c>
      <c r="Y155" s="69"/>
      <c r="Z155" s="242"/>
      <c r="AA155" s="193"/>
      <c r="AB155" s="193"/>
      <c r="AC155" s="207"/>
      <c r="AD155" s="228"/>
      <c r="AE155" s="208"/>
      <c r="AF155" s="211"/>
      <c r="AG155" s="193"/>
      <c r="AH155" s="213" t="s">
        <v>104</v>
      </c>
      <c r="AI155" s="1"/>
      <c r="AJ155" s="69"/>
      <c r="AK155" s="242"/>
      <c r="AL155" s="193"/>
      <c r="AM155" s="193"/>
      <c r="AN155" s="207"/>
      <c r="AO155" s="228"/>
      <c r="AP155" s="208"/>
      <c r="AQ155" s="211"/>
      <c r="AR155" s="193"/>
      <c r="AS155" s="217" t="s">
        <v>104</v>
      </c>
    </row>
    <row r="156" spans="1:45">
      <c r="A156"/>
      <c r="B156" s="69"/>
      <c r="C156" s="193">
        <v>15.37</v>
      </c>
      <c r="D156" s="193"/>
      <c r="E156" s="193">
        <v>0.69</v>
      </c>
      <c r="F156" s="193"/>
      <c r="G156" s="193"/>
      <c r="H156" s="193"/>
      <c r="I156" s="193"/>
      <c r="J156" s="193"/>
      <c r="K156" s="215"/>
      <c r="L156" s="216"/>
      <c r="M156" s="204"/>
      <c r="N156" s="193">
        <v>26.63</v>
      </c>
      <c r="O156" s="193"/>
      <c r="P156" s="193">
        <v>1.85</v>
      </c>
      <c r="Q156" s="193"/>
      <c r="R156" s="193"/>
      <c r="S156" s="193"/>
      <c r="T156" s="193"/>
      <c r="U156" s="193"/>
      <c r="V156" s="193"/>
      <c r="W156" s="218"/>
      <c r="Y156" s="69"/>
      <c r="Z156" s="242"/>
      <c r="AA156" s="193"/>
      <c r="AB156" s="193"/>
      <c r="AC156" s="209"/>
      <c r="AD156" s="232"/>
      <c r="AE156" s="210"/>
      <c r="AF156" s="212"/>
      <c r="AG156" s="193"/>
      <c r="AH156" s="215"/>
      <c r="AI156" s="1"/>
      <c r="AJ156" s="69"/>
      <c r="AK156" s="242"/>
      <c r="AL156" s="193"/>
      <c r="AM156" s="193"/>
      <c r="AN156" s="209"/>
      <c r="AO156" s="232"/>
      <c r="AP156" s="210"/>
      <c r="AQ156" s="212"/>
      <c r="AR156" s="193"/>
      <c r="AS156" s="218"/>
    </row>
    <row r="157" spans="1:45">
      <c r="A157"/>
      <c r="B157" s="69"/>
      <c r="C157" s="193"/>
      <c r="D157" s="193"/>
      <c r="E157" s="193"/>
      <c r="F157" s="193">
        <v>0.9</v>
      </c>
      <c r="G157" s="193"/>
      <c r="H157" s="193">
        <v>0</v>
      </c>
      <c r="I157" s="193"/>
      <c r="J157" s="193">
        <v>0</v>
      </c>
      <c r="K157" s="207"/>
      <c r="L157" s="228"/>
      <c r="M157" s="204"/>
      <c r="N157" s="193"/>
      <c r="O157" s="193"/>
      <c r="P157" s="193"/>
      <c r="Q157" s="193"/>
      <c r="R157" s="193">
        <v>1.89</v>
      </c>
      <c r="S157" s="193"/>
      <c r="T157" s="193">
        <v>5</v>
      </c>
      <c r="U157" s="193"/>
      <c r="V157" s="193">
        <v>9.4499999999999993</v>
      </c>
      <c r="W157" s="224"/>
      <c r="Y157" s="69"/>
      <c r="Z157" s="242"/>
      <c r="AA157" s="193"/>
      <c r="AB157" s="193"/>
      <c r="AC157" s="207"/>
      <c r="AD157" s="228"/>
      <c r="AE157" s="208"/>
      <c r="AF157" s="211"/>
      <c r="AG157" s="193"/>
      <c r="AH157" s="224"/>
      <c r="AI157" s="1"/>
      <c r="AJ157" s="69"/>
      <c r="AK157" s="242"/>
      <c r="AL157" s="193"/>
      <c r="AM157" s="193"/>
      <c r="AN157" s="207"/>
      <c r="AO157" s="228"/>
      <c r="AP157" s="208"/>
      <c r="AQ157" s="211"/>
      <c r="AR157" s="193"/>
      <c r="AS157" s="224"/>
    </row>
    <row r="158" spans="1:45">
      <c r="A158"/>
      <c r="B158" s="69"/>
      <c r="C158" s="207">
        <v>15.37</v>
      </c>
      <c r="D158" s="208"/>
      <c r="E158" s="211">
        <v>1.1100000000000001</v>
      </c>
      <c r="F158" s="193"/>
      <c r="G158" s="193"/>
      <c r="H158" s="193"/>
      <c r="I158" s="193"/>
      <c r="J158" s="193"/>
      <c r="K158" s="209"/>
      <c r="L158" s="232"/>
      <c r="M158" s="204"/>
      <c r="N158" s="193">
        <v>31.63</v>
      </c>
      <c r="O158" s="193"/>
      <c r="P158" s="193">
        <v>1.93</v>
      </c>
      <c r="Q158" s="193"/>
      <c r="R158" s="193"/>
      <c r="S158" s="193"/>
      <c r="T158" s="193"/>
      <c r="U158" s="193"/>
      <c r="V158" s="193"/>
      <c r="W158" s="224"/>
      <c r="Y158" s="69"/>
      <c r="Z158" s="242"/>
      <c r="AA158" s="193"/>
      <c r="AB158" s="193"/>
      <c r="AC158" s="209"/>
      <c r="AD158" s="232"/>
      <c r="AE158" s="210"/>
      <c r="AF158" s="212"/>
      <c r="AG158" s="193"/>
      <c r="AH158" s="224"/>
      <c r="AI158" s="1"/>
      <c r="AJ158" s="69"/>
      <c r="AK158" s="242"/>
      <c r="AL158" s="193"/>
      <c r="AM158" s="193"/>
      <c r="AN158" s="209"/>
      <c r="AO158" s="232"/>
      <c r="AP158" s="210"/>
      <c r="AQ158" s="212"/>
      <c r="AR158" s="193"/>
      <c r="AS158" s="224"/>
    </row>
    <row r="159" spans="1:45" ht="18.600000000000001" thickBot="1">
      <c r="A159"/>
      <c r="B159" s="69"/>
      <c r="C159" s="225"/>
      <c r="D159" s="226"/>
      <c r="E159" s="227"/>
      <c r="F159" s="6"/>
      <c r="G159" s="228" t="s">
        <v>103</v>
      </c>
      <c r="H159" s="228"/>
      <c r="I159" s="228" t="s">
        <v>103</v>
      </c>
      <c r="J159" s="208"/>
      <c r="K159" s="207"/>
      <c r="L159" s="230"/>
      <c r="M159" s="205"/>
      <c r="N159" s="193"/>
      <c r="O159" s="193"/>
      <c r="P159" s="193"/>
      <c r="Q159" s="193"/>
      <c r="R159" s="6"/>
      <c r="S159" s="228" t="s">
        <v>103</v>
      </c>
      <c r="T159" s="228"/>
      <c r="U159" s="228" t="s">
        <v>103</v>
      </c>
      <c r="V159" s="208"/>
      <c r="W159" s="219"/>
      <c r="Y159" s="176"/>
      <c r="Z159" s="243"/>
      <c r="AA159" s="234"/>
      <c r="AB159" s="234"/>
      <c r="AC159" s="10"/>
      <c r="AD159" s="228" t="s">
        <v>103</v>
      </c>
      <c r="AE159" s="228" t="s">
        <v>103</v>
      </c>
      <c r="AF159" s="228"/>
      <c r="AG159" s="228">
        <v>45</v>
      </c>
      <c r="AH159" s="224">
        <v>169.17</v>
      </c>
      <c r="AI159" s="1"/>
      <c r="AJ159" s="176"/>
      <c r="AK159" s="243"/>
      <c r="AL159" s="234"/>
      <c r="AM159" s="234"/>
      <c r="AN159" s="10"/>
      <c r="AO159" s="228" t="s">
        <v>103</v>
      </c>
      <c r="AP159" s="228" t="s">
        <v>103</v>
      </c>
      <c r="AQ159" s="228"/>
      <c r="AR159" s="228">
        <v>45</v>
      </c>
      <c r="AS159" s="224">
        <v>166.56</v>
      </c>
    </row>
    <row r="160" spans="1:45" ht="18.600000000000001" thickBot="1">
      <c r="A160"/>
      <c r="B160" s="176"/>
      <c r="C160" s="192">
        <v>15.37</v>
      </c>
      <c r="D160" s="192"/>
      <c r="E160" s="192">
        <v>1.1100000000000001</v>
      </c>
      <c r="F160" s="7"/>
      <c r="G160" s="229" t="s">
        <v>103</v>
      </c>
      <c r="H160" s="229" t="s">
        <v>103</v>
      </c>
      <c r="I160" s="229" t="s">
        <v>103</v>
      </c>
      <c r="J160" s="226"/>
      <c r="K160" s="225"/>
      <c r="L160" s="231"/>
      <c r="M160" s="221">
        <v>1</v>
      </c>
      <c r="N160" s="192">
        <v>31.63</v>
      </c>
      <c r="O160" s="192"/>
      <c r="P160" s="192">
        <v>1.93</v>
      </c>
      <c r="Q160" s="192"/>
      <c r="R160" s="8"/>
      <c r="S160" s="229" t="s">
        <v>103</v>
      </c>
      <c r="T160" s="229" t="s">
        <v>103</v>
      </c>
      <c r="U160" s="229" t="s">
        <v>103</v>
      </c>
      <c r="V160" s="226"/>
      <c r="W160" s="220"/>
      <c r="Y160" s="175">
        <v>4</v>
      </c>
      <c r="Z160" s="199">
        <v>140</v>
      </c>
      <c r="AA160" s="241"/>
      <c r="AB160" s="199">
        <v>4.6100000000000003</v>
      </c>
      <c r="AC160" s="7"/>
      <c r="AD160" s="229" t="s">
        <v>103</v>
      </c>
      <c r="AE160" s="229" t="s">
        <v>103</v>
      </c>
      <c r="AF160" s="229" t="s">
        <v>103</v>
      </c>
      <c r="AG160" s="229"/>
      <c r="AH160" s="245"/>
      <c r="AI160" s="1"/>
      <c r="AJ160" s="175">
        <v>4</v>
      </c>
      <c r="AK160" s="195">
        <v>150</v>
      </c>
      <c r="AL160" s="192"/>
      <c r="AM160" s="192">
        <v>3.53</v>
      </c>
      <c r="AN160" s="7"/>
      <c r="AO160" s="229" t="s">
        <v>103</v>
      </c>
      <c r="AP160" s="229" t="s">
        <v>103</v>
      </c>
      <c r="AQ160" s="229" t="s">
        <v>103</v>
      </c>
      <c r="AR160" s="229"/>
      <c r="AS160" s="245"/>
    </row>
    <row r="161" spans="1:45">
      <c r="A161"/>
      <c r="B161" s="175">
        <v>1</v>
      </c>
      <c r="C161" s="193"/>
      <c r="D161" s="193"/>
      <c r="E161" s="193"/>
      <c r="F161" s="193">
        <v>1.2</v>
      </c>
      <c r="G161" s="193"/>
      <c r="H161" s="193">
        <v>0</v>
      </c>
      <c r="I161" s="193"/>
      <c r="J161" s="193">
        <v>0</v>
      </c>
      <c r="K161" s="199"/>
      <c r="L161" s="200"/>
      <c r="M161" s="222"/>
      <c r="N161" s="193"/>
      <c r="O161" s="193"/>
      <c r="P161" s="193"/>
      <c r="Q161" s="193"/>
      <c r="R161" s="193">
        <v>2.0099999999999998</v>
      </c>
      <c r="S161" s="193"/>
      <c r="T161" s="193">
        <v>5</v>
      </c>
      <c r="U161" s="193"/>
      <c r="V161" s="193">
        <v>10.050000000000001</v>
      </c>
      <c r="W161" s="196"/>
      <c r="Y161" s="69"/>
      <c r="Z161" s="209"/>
      <c r="AA161" s="210"/>
      <c r="AB161" s="209"/>
      <c r="AC161" s="207">
        <v>4.62</v>
      </c>
      <c r="AD161" s="228"/>
      <c r="AE161" s="208"/>
      <c r="AF161" s="211">
        <v>4.07</v>
      </c>
      <c r="AG161" s="193">
        <v>18.8</v>
      </c>
      <c r="AH161" s="244"/>
      <c r="AI161" s="1"/>
      <c r="AJ161" s="69"/>
      <c r="AK161" s="242"/>
      <c r="AL161" s="193"/>
      <c r="AM161" s="193"/>
      <c r="AN161" s="207">
        <v>3.51</v>
      </c>
      <c r="AO161" s="228"/>
      <c r="AP161" s="208"/>
      <c r="AQ161" s="211">
        <v>1.62</v>
      </c>
      <c r="AR161" s="193">
        <v>5.69</v>
      </c>
      <c r="AS161" s="244"/>
    </row>
    <row r="162" spans="1:45">
      <c r="A162"/>
      <c r="B162" s="69"/>
      <c r="C162" s="193">
        <v>15.37</v>
      </c>
      <c r="D162" s="193"/>
      <c r="E162" s="193">
        <v>1.29</v>
      </c>
      <c r="F162" s="193"/>
      <c r="G162" s="193"/>
      <c r="H162" s="193"/>
      <c r="I162" s="193"/>
      <c r="J162" s="193"/>
      <c r="K162" s="201"/>
      <c r="L162" s="202"/>
      <c r="M162" s="222"/>
      <c r="N162" s="193">
        <v>36.630000000000003</v>
      </c>
      <c r="O162" s="193"/>
      <c r="P162" s="193">
        <v>2.08</v>
      </c>
      <c r="Q162" s="193"/>
      <c r="R162" s="193"/>
      <c r="S162" s="193"/>
      <c r="T162" s="193"/>
      <c r="U162" s="193"/>
      <c r="V162" s="193"/>
      <c r="W162" s="197"/>
      <c r="Y162" s="69"/>
      <c r="Z162" s="207">
        <v>144.07</v>
      </c>
      <c r="AA162" s="208"/>
      <c r="AB162" s="211">
        <v>4.62</v>
      </c>
      <c r="AC162" s="209"/>
      <c r="AD162" s="232"/>
      <c r="AE162" s="210"/>
      <c r="AF162" s="212"/>
      <c r="AG162" s="193"/>
      <c r="AH162" s="224"/>
      <c r="AI162" s="1"/>
      <c r="AJ162" s="69"/>
      <c r="AK162" s="242">
        <v>151.62</v>
      </c>
      <c r="AL162" s="193"/>
      <c r="AM162" s="193">
        <v>3.49</v>
      </c>
      <c r="AN162" s="209"/>
      <c r="AO162" s="232"/>
      <c r="AP162" s="210"/>
      <c r="AQ162" s="212"/>
      <c r="AR162" s="193"/>
      <c r="AS162" s="224"/>
    </row>
    <row r="163" spans="1:45">
      <c r="A163"/>
      <c r="B163" s="69"/>
      <c r="C163" s="193"/>
      <c r="D163" s="193"/>
      <c r="E163" s="193"/>
      <c r="F163" s="193">
        <v>1.35</v>
      </c>
      <c r="G163" s="193"/>
      <c r="H163" s="193">
        <v>3.7</v>
      </c>
      <c r="I163" s="193"/>
      <c r="J163" s="193">
        <v>5</v>
      </c>
      <c r="K163" s="201"/>
      <c r="L163" s="202"/>
      <c r="M163" s="222"/>
      <c r="N163" s="193"/>
      <c r="O163" s="193"/>
      <c r="P163" s="193"/>
      <c r="Q163" s="193"/>
      <c r="R163" s="193">
        <v>2.2400000000000002</v>
      </c>
      <c r="S163" s="193"/>
      <c r="T163" s="193">
        <v>5</v>
      </c>
      <c r="U163" s="193"/>
      <c r="V163" s="193">
        <v>11.2</v>
      </c>
      <c r="W163" s="197"/>
      <c r="Y163" s="69"/>
      <c r="Z163" s="209"/>
      <c r="AA163" s="210"/>
      <c r="AB163" s="212"/>
      <c r="AC163" s="207">
        <v>4.62</v>
      </c>
      <c r="AD163" s="228"/>
      <c r="AE163" s="208"/>
      <c r="AF163" s="211">
        <v>5</v>
      </c>
      <c r="AG163" s="193">
        <v>23.1</v>
      </c>
      <c r="AH163" s="224"/>
      <c r="AI163" s="1"/>
      <c r="AJ163" s="69"/>
      <c r="AK163" s="242"/>
      <c r="AL163" s="193"/>
      <c r="AM163" s="193"/>
      <c r="AN163" s="207">
        <v>3.43</v>
      </c>
      <c r="AO163" s="228"/>
      <c r="AP163" s="208"/>
      <c r="AQ163" s="211">
        <v>5</v>
      </c>
      <c r="AR163" s="193">
        <v>17.149999999999999</v>
      </c>
      <c r="AS163" s="224"/>
    </row>
    <row r="164" spans="1:45">
      <c r="A164"/>
      <c r="B164" s="69"/>
      <c r="C164" s="193">
        <v>19.07</v>
      </c>
      <c r="D164" s="193"/>
      <c r="E164" s="193">
        <v>1.41</v>
      </c>
      <c r="F164" s="193"/>
      <c r="G164" s="193"/>
      <c r="H164" s="193"/>
      <c r="I164" s="193"/>
      <c r="J164" s="193"/>
      <c r="K164" s="201"/>
      <c r="L164" s="202"/>
      <c r="M164" s="222"/>
      <c r="N164" s="193">
        <v>41.63</v>
      </c>
      <c r="O164" s="193"/>
      <c r="P164" s="193">
        <v>2.39</v>
      </c>
      <c r="Q164" s="193"/>
      <c r="R164" s="193"/>
      <c r="S164" s="193"/>
      <c r="T164" s="193"/>
      <c r="U164" s="193"/>
      <c r="V164" s="193"/>
      <c r="W164" s="197"/>
      <c r="Y164" s="69"/>
      <c r="Z164" s="207">
        <v>149.07</v>
      </c>
      <c r="AA164" s="208"/>
      <c r="AB164" s="211">
        <v>4.6100000000000003</v>
      </c>
      <c r="AC164" s="209"/>
      <c r="AD164" s="232"/>
      <c r="AE164" s="210"/>
      <c r="AF164" s="212"/>
      <c r="AG164" s="193"/>
      <c r="AH164" s="224"/>
      <c r="AI164" s="1"/>
      <c r="AJ164" s="69"/>
      <c r="AK164" s="242">
        <v>156.62</v>
      </c>
      <c r="AL164" s="193"/>
      <c r="AM164" s="193">
        <v>3.37</v>
      </c>
      <c r="AN164" s="209"/>
      <c r="AO164" s="232"/>
      <c r="AP164" s="210"/>
      <c r="AQ164" s="212"/>
      <c r="AR164" s="193"/>
      <c r="AS164" s="224"/>
    </row>
    <row r="165" spans="1:45">
      <c r="A165"/>
      <c r="B165" s="69"/>
      <c r="C165" s="193"/>
      <c r="D165" s="193"/>
      <c r="E165" s="193"/>
      <c r="F165" s="193">
        <v>1.54</v>
      </c>
      <c r="G165" s="193"/>
      <c r="H165" s="193">
        <v>5</v>
      </c>
      <c r="I165" s="193"/>
      <c r="J165" s="193">
        <v>7.7</v>
      </c>
      <c r="K165" s="201"/>
      <c r="L165" s="202"/>
      <c r="M165" s="222"/>
      <c r="N165" s="193"/>
      <c r="O165" s="193"/>
      <c r="P165" s="193"/>
      <c r="Q165" s="193"/>
      <c r="R165" s="193">
        <v>2.44</v>
      </c>
      <c r="S165" s="193"/>
      <c r="T165" s="193">
        <v>5</v>
      </c>
      <c r="U165" s="193"/>
      <c r="V165" s="193">
        <v>12.2</v>
      </c>
      <c r="W165" s="197"/>
      <c r="Y165" s="69"/>
      <c r="Z165" s="209"/>
      <c r="AA165" s="210"/>
      <c r="AB165" s="212"/>
      <c r="AC165" s="207">
        <v>4.67</v>
      </c>
      <c r="AD165" s="228"/>
      <c r="AE165" s="208"/>
      <c r="AF165" s="211">
        <v>5</v>
      </c>
      <c r="AG165" s="193">
        <v>23.35</v>
      </c>
      <c r="AH165" s="224"/>
      <c r="AI165" s="1"/>
      <c r="AJ165" s="69"/>
      <c r="AK165" s="242"/>
      <c r="AL165" s="193"/>
      <c r="AM165" s="193"/>
      <c r="AN165" s="207">
        <v>3.36</v>
      </c>
      <c r="AO165" s="228"/>
      <c r="AP165" s="208"/>
      <c r="AQ165" s="211">
        <v>5</v>
      </c>
      <c r="AR165" s="193">
        <v>16.8</v>
      </c>
      <c r="AS165" s="224"/>
    </row>
    <row r="166" spans="1:45">
      <c r="A166"/>
      <c r="B166" s="69"/>
      <c r="C166" s="193">
        <v>24.07</v>
      </c>
      <c r="D166" s="193"/>
      <c r="E166" s="193">
        <v>1.66</v>
      </c>
      <c r="F166" s="193"/>
      <c r="G166" s="193"/>
      <c r="H166" s="193"/>
      <c r="I166" s="193"/>
      <c r="J166" s="193"/>
      <c r="K166" s="201"/>
      <c r="L166" s="202"/>
      <c r="M166" s="222"/>
      <c r="N166" s="193">
        <v>46.63</v>
      </c>
      <c r="O166" s="193"/>
      <c r="P166" s="193">
        <v>2.48</v>
      </c>
      <c r="Q166" s="193"/>
      <c r="R166" s="193"/>
      <c r="S166" s="193"/>
      <c r="T166" s="193"/>
      <c r="U166" s="193"/>
      <c r="V166" s="193"/>
      <c r="W166" s="197"/>
      <c r="Y166" s="69"/>
      <c r="Z166" s="207">
        <v>154.07</v>
      </c>
      <c r="AA166" s="208"/>
      <c r="AB166" s="211">
        <v>4.7300000000000004</v>
      </c>
      <c r="AC166" s="209"/>
      <c r="AD166" s="232"/>
      <c r="AE166" s="210"/>
      <c r="AF166" s="212"/>
      <c r="AG166" s="193"/>
      <c r="AH166" s="224"/>
      <c r="AI166" s="1"/>
      <c r="AJ166" s="69"/>
      <c r="AK166" s="242">
        <v>161.62</v>
      </c>
      <c r="AL166" s="193"/>
      <c r="AM166" s="193">
        <v>3.34</v>
      </c>
      <c r="AN166" s="209"/>
      <c r="AO166" s="232"/>
      <c r="AP166" s="210"/>
      <c r="AQ166" s="212"/>
      <c r="AR166" s="193"/>
      <c r="AS166" s="224"/>
    </row>
    <row r="167" spans="1:45">
      <c r="A167"/>
      <c r="B167" s="69"/>
      <c r="C167" s="193"/>
      <c r="D167" s="193"/>
      <c r="E167" s="193"/>
      <c r="F167" s="193">
        <v>1.59</v>
      </c>
      <c r="G167" s="193"/>
      <c r="H167" s="193">
        <v>5</v>
      </c>
      <c r="I167" s="193"/>
      <c r="J167" s="193">
        <v>7.95</v>
      </c>
      <c r="K167" s="201"/>
      <c r="L167" s="202"/>
      <c r="M167" s="222"/>
      <c r="N167" s="193"/>
      <c r="O167" s="193"/>
      <c r="P167" s="193"/>
      <c r="Q167" s="193"/>
      <c r="R167" s="193">
        <v>2.4700000000000002</v>
      </c>
      <c r="S167" s="193"/>
      <c r="T167" s="193">
        <v>5</v>
      </c>
      <c r="U167" s="193"/>
      <c r="V167" s="193">
        <v>12.35</v>
      </c>
      <c r="W167" s="197"/>
      <c r="Y167" s="69"/>
      <c r="Z167" s="209"/>
      <c r="AA167" s="210"/>
      <c r="AB167" s="212"/>
      <c r="AC167" s="207">
        <v>4.6100000000000003</v>
      </c>
      <c r="AD167" s="228"/>
      <c r="AE167" s="208"/>
      <c r="AF167" s="211">
        <v>5</v>
      </c>
      <c r="AG167" s="193">
        <v>23.05</v>
      </c>
      <c r="AH167" s="224"/>
      <c r="AI167" s="1"/>
      <c r="AJ167" s="69"/>
      <c r="AK167" s="242"/>
      <c r="AL167" s="193"/>
      <c r="AM167" s="193"/>
      <c r="AN167" s="207">
        <v>3.34</v>
      </c>
      <c r="AO167" s="228"/>
      <c r="AP167" s="208"/>
      <c r="AQ167" s="211">
        <v>5</v>
      </c>
      <c r="AR167" s="193">
        <v>16.7</v>
      </c>
      <c r="AS167" s="224"/>
    </row>
    <row r="168" spans="1:45">
      <c r="A168"/>
      <c r="B168" s="69"/>
      <c r="C168" s="193">
        <v>29.07</v>
      </c>
      <c r="D168" s="193"/>
      <c r="E168" s="193">
        <v>1.51</v>
      </c>
      <c r="F168" s="193"/>
      <c r="G168" s="193"/>
      <c r="H168" s="193"/>
      <c r="I168" s="193"/>
      <c r="J168" s="193"/>
      <c r="K168" s="201"/>
      <c r="L168" s="202"/>
      <c r="M168" s="222"/>
      <c r="N168" s="193">
        <v>51.63</v>
      </c>
      <c r="O168" s="193"/>
      <c r="P168" s="193">
        <v>2.46</v>
      </c>
      <c r="Q168" s="193"/>
      <c r="R168" s="193"/>
      <c r="S168" s="193"/>
      <c r="T168" s="193"/>
      <c r="U168" s="193"/>
      <c r="V168" s="193"/>
      <c r="W168" s="197"/>
      <c r="Y168" s="69"/>
      <c r="Z168" s="207">
        <v>159.07</v>
      </c>
      <c r="AA168" s="208"/>
      <c r="AB168" s="211">
        <v>4.4800000000000004</v>
      </c>
      <c r="AC168" s="209"/>
      <c r="AD168" s="232"/>
      <c r="AE168" s="210"/>
      <c r="AF168" s="212"/>
      <c r="AG168" s="193"/>
      <c r="AH168" s="224"/>
      <c r="AI168" s="1"/>
      <c r="AJ168" s="69"/>
      <c r="AK168" s="242">
        <v>166.62</v>
      </c>
      <c r="AL168" s="193"/>
      <c r="AM168" s="193">
        <v>3.33</v>
      </c>
      <c r="AN168" s="209"/>
      <c r="AO168" s="232"/>
      <c r="AP168" s="210"/>
      <c r="AQ168" s="212"/>
      <c r="AR168" s="193"/>
      <c r="AS168" s="224"/>
    </row>
    <row r="169" spans="1:45">
      <c r="A169"/>
      <c r="B169" s="69"/>
      <c r="C169" s="193"/>
      <c r="D169" s="193"/>
      <c r="E169" s="193"/>
      <c r="F169" s="193">
        <v>1.62</v>
      </c>
      <c r="G169" s="193"/>
      <c r="H169" s="193">
        <v>5</v>
      </c>
      <c r="I169" s="193"/>
      <c r="J169" s="193">
        <v>8.1</v>
      </c>
      <c r="K169" s="201"/>
      <c r="L169" s="202"/>
      <c r="M169" s="222"/>
      <c r="N169" s="193"/>
      <c r="O169" s="193"/>
      <c r="P169" s="193"/>
      <c r="Q169" s="193"/>
      <c r="R169" s="193">
        <v>2.41</v>
      </c>
      <c r="S169" s="193"/>
      <c r="T169" s="193">
        <v>5</v>
      </c>
      <c r="U169" s="193"/>
      <c r="V169" s="193">
        <v>12.05</v>
      </c>
      <c r="W169" s="197"/>
      <c r="Y169" s="69"/>
      <c r="Z169" s="209"/>
      <c r="AA169" s="210"/>
      <c r="AB169" s="212"/>
      <c r="AC169" s="207">
        <v>4.41</v>
      </c>
      <c r="AD169" s="228"/>
      <c r="AE169" s="208"/>
      <c r="AF169" s="211">
        <v>5</v>
      </c>
      <c r="AG169" s="193">
        <v>22.05</v>
      </c>
      <c r="AH169" s="224"/>
      <c r="AI169" s="1"/>
      <c r="AJ169" s="69"/>
      <c r="AK169" s="242"/>
      <c r="AL169" s="193"/>
      <c r="AM169" s="193"/>
      <c r="AN169" s="207">
        <v>3.31</v>
      </c>
      <c r="AO169" s="228"/>
      <c r="AP169" s="208"/>
      <c r="AQ169" s="211">
        <v>5</v>
      </c>
      <c r="AR169" s="193">
        <v>16.55</v>
      </c>
      <c r="AS169" s="224"/>
    </row>
    <row r="170" spans="1:45">
      <c r="A170"/>
      <c r="B170" s="69"/>
      <c r="C170" s="207">
        <v>34.07</v>
      </c>
      <c r="D170" s="208"/>
      <c r="E170" s="211">
        <v>1.73</v>
      </c>
      <c r="F170" s="193"/>
      <c r="G170" s="193"/>
      <c r="H170" s="193"/>
      <c r="I170" s="193"/>
      <c r="J170" s="193"/>
      <c r="K170" s="201"/>
      <c r="L170" s="202"/>
      <c r="M170" s="222"/>
      <c r="N170" s="193">
        <v>56.63</v>
      </c>
      <c r="O170" s="193"/>
      <c r="P170" s="193">
        <v>2.36</v>
      </c>
      <c r="Q170" s="193"/>
      <c r="R170" s="193"/>
      <c r="S170" s="193"/>
      <c r="T170" s="193"/>
      <c r="U170" s="193"/>
      <c r="V170" s="193"/>
      <c r="W170" s="197"/>
      <c r="Y170" s="69"/>
      <c r="Z170" s="207">
        <v>164.07</v>
      </c>
      <c r="AA170" s="208"/>
      <c r="AB170" s="211">
        <v>4.33</v>
      </c>
      <c r="AC170" s="209"/>
      <c r="AD170" s="232"/>
      <c r="AE170" s="210"/>
      <c r="AF170" s="212"/>
      <c r="AG170" s="193"/>
      <c r="AH170" s="224"/>
      <c r="AI170" s="1"/>
      <c r="AJ170" s="69"/>
      <c r="AK170" s="242">
        <v>171.62</v>
      </c>
      <c r="AL170" s="193"/>
      <c r="AM170" s="193">
        <v>3.28</v>
      </c>
      <c r="AN170" s="209"/>
      <c r="AO170" s="232"/>
      <c r="AP170" s="210"/>
      <c r="AQ170" s="212"/>
      <c r="AR170" s="193"/>
      <c r="AS170" s="224"/>
    </row>
    <row r="171" spans="1:45">
      <c r="A171"/>
      <c r="B171" s="69"/>
      <c r="C171" s="209"/>
      <c r="D171" s="210"/>
      <c r="E171" s="212"/>
      <c r="F171" s="193">
        <v>1.81</v>
      </c>
      <c r="G171" s="193"/>
      <c r="H171" s="193">
        <v>5</v>
      </c>
      <c r="I171" s="193"/>
      <c r="J171" s="193">
        <v>9.0500000000000007</v>
      </c>
      <c r="K171" s="201"/>
      <c r="L171" s="202"/>
      <c r="M171" s="222"/>
      <c r="N171" s="193"/>
      <c r="O171" s="193"/>
      <c r="P171" s="193"/>
      <c r="Q171" s="193"/>
      <c r="R171" s="193">
        <v>2.38</v>
      </c>
      <c r="S171" s="193"/>
      <c r="T171" s="193">
        <v>3.37</v>
      </c>
      <c r="U171" s="193"/>
      <c r="V171" s="193">
        <v>8.02</v>
      </c>
      <c r="W171" s="197"/>
      <c r="Y171" s="69"/>
      <c r="Z171" s="209"/>
      <c r="AA171" s="210"/>
      <c r="AB171" s="212"/>
      <c r="AC171" s="207">
        <v>4.68</v>
      </c>
      <c r="AD171" s="228"/>
      <c r="AE171" s="208"/>
      <c r="AF171" s="211">
        <v>5</v>
      </c>
      <c r="AG171" s="193">
        <v>23.4</v>
      </c>
      <c r="AH171" s="224"/>
      <c r="AI171" s="1"/>
      <c r="AJ171" s="69"/>
      <c r="AK171" s="242"/>
      <c r="AL171" s="193"/>
      <c r="AM171" s="193"/>
      <c r="AN171" s="207">
        <v>3.53</v>
      </c>
      <c r="AO171" s="228"/>
      <c r="AP171" s="208"/>
      <c r="AQ171" s="211">
        <v>5</v>
      </c>
      <c r="AR171" s="193">
        <v>17.649999999999999</v>
      </c>
      <c r="AS171" s="224"/>
    </row>
    <row r="172" spans="1:45">
      <c r="A172"/>
      <c r="B172" s="69"/>
      <c r="C172" s="193">
        <v>39.07</v>
      </c>
      <c r="D172" s="193"/>
      <c r="E172" s="193">
        <v>1.89</v>
      </c>
      <c r="F172" s="193"/>
      <c r="G172" s="193"/>
      <c r="H172" s="193"/>
      <c r="I172" s="193"/>
      <c r="J172" s="193"/>
      <c r="K172" s="209"/>
      <c r="L172" s="233"/>
      <c r="M172" s="222"/>
      <c r="N172" s="193">
        <v>60</v>
      </c>
      <c r="O172" s="193"/>
      <c r="P172" s="193">
        <v>2.39</v>
      </c>
      <c r="Q172" s="193"/>
      <c r="R172" s="193"/>
      <c r="S172" s="193"/>
      <c r="T172" s="193"/>
      <c r="U172" s="193"/>
      <c r="V172" s="193"/>
      <c r="W172" s="197"/>
      <c r="Y172" s="69"/>
      <c r="Z172" s="207">
        <v>169.07</v>
      </c>
      <c r="AA172" s="208"/>
      <c r="AB172" s="211">
        <v>5.03</v>
      </c>
      <c r="AC172" s="209"/>
      <c r="AD172" s="232"/>
      <c r="AE172" s="210"/>
      <c r="AF172" s="212"/>
      <c r="AG172" s="193"/>
      <c r="AH172" s="224"/>
      <c r="AI172" s="1"/>
      <c r="AJ172" s="69"/>
      <c r="AK172" s="242">
        <v>176.62</v>
      </c>
      <c r="AL172" s="193"/>
      <c r="AM172" s="193">
        <v>3.78</v>
      </c>
      <c r="AN172" s="209"/>
      <c r="AO172" s="232"/>
      <c r="AP172" s="210"/>
      <c r="AQ172" s="212"/>
      <c r="AR172" s="193"/>
      <c r="AS172" s="224"/>
    </row>
    <row r="173" spans="1:45" ht="18" customHeight="1">
      <c r="A173"/>
      <c r="B173" s="69"/>
      <c r="C173" s="193"/>
      <c r="D173" s="193"/>
      <c r="E173" s="193"/>
      <c r="F173" s="193">
        <v>2.06</v>
      </c>
      <c r="G173" s="193"/>
      <c r="H173" s="193">
        <v>5</v>
      </c>
      <c r="I173" s="193"/>
      <c r="J173" s="193">
        <v>10.3</v>
      </c>
      <c r="K173" s="213" t="s">
        <v>101</v>
      </c>
      <c r="L173" s="214"/>
      <c r="M173" s="222"/>
      <c r="N173" s="193"/>
      <c r="O173" s="193"/>
      <c r="P173" s="193"/>
      <c r="Q173" s="193"/>
      <c r="R173" s="193"/>
      <c r="S173" s="193"/>
      <c r="T173" s="193"/>
      <c r="U173" s="193"/>
      <c r="V173" s="193"/>
      <c r="W173" s="237" t="s">
        <v>104</v>
      </c>
      <c r="Y173" s="69"/>
      <c r="Z173" s="209"/>
      <c r="AA173" s="210"/>
      <c r="AB173" s="212"/>
      <c r="AC173" s="207">
        <v>5.33</v>
      </c>
      <c r="AD173" s="228"/>
      <c r="AE173" s="208"/>
      <c r="AF173" s="211">
        <v>5</v>
      </c>
      <c r="AG173" s="193">
        <v>26.65</v>
      </c>
      <c r="AH173" s="213" t="s">
        <v>104</v>
      </c>
      <c r="AI173" s="1"/>
      <c r="AJ173" s="69"/>
      <c r="AK173" s="242"/>
      <c r="AL173" s="193"/>
      <c r="AM173" s="193"/>
      <c r="AN173" s="207">
        <v>4.26</v>
      </c>
      <c r="AO173" s="228"/>
      <c r="AP173" s="208"/>
      <c r="AQ173" s="211">
        <v>5</v>
      </c>
      <c r="AR173" s="193">
        <v>21.3</v>
      </c>
      <c r="AS173" s="217" t="s">
        <v>104</v>
      </c>
    </row>
    <row r="174" spans="1:45">
      <c r="A174"/>
      <c r="B174" s="69"/>
      <c r="C174" s="193">
        <v>44.07</v>
      </c>
      <c r="D174" s="193"/>
      <c r="E174" s="193">
        <v>2.2200000000000002</v>
      </c>
      <c r="F174" s="193"/>
      <c r="G174" s="193"/>
      <c r="H174" s="193"/>
      <c r="I174" s="193"/>
      <c r="J174" s="193"/>
      <c r="K174" s="215"/>
      <c r="L174" s="216"/>
      <c r="M174" s="222"/>
      <c r="N174" s="193"/>
      <c r="O174" s="193"/>
      <c r="P174" s="193"/>
      <c r="Q174" s="193"/>
      <c r="R174" s="193"/>
      <c r="S174" s="193"/>
      <c r="T174" s="193"/>
      <c r="U174" s="193"/>
      <c r="V174" s="193"/>
      <c r="W174" s="238"/>
      <c r="Y174" s="69"/>
      <c r="Z174" s="207">
        <v>174.07</v>
      </c>
      <c r="AA174" s="208"/>
      <c r="AB174" s="211">
        <v>5.63</v>
      </c>
      <c r="AC174" s="209"/>
      <c r="AD174" s="232"/>
      <c r="AE174" s="210"/>
      <c r="AF174" s="212"/>
      <c r="AG174" s="193"/>
      <c r="AH174" s="215"/>
      <c r="AI174" s="1"/>
      <c r="AJ174" s="69"/>
      <c r="AK174" s="242">
        <v>181.62</v>
      </c>
      <c r="AL174" s="193"/>
      <c r="AM174" s="193">
        <v>4.7300000000000004</v>
      </c>
      <c r="AN174" s="209"/>
      <c r="AO174" s="232"/>
      <c r="AP174" s="210"/>
      <c r="AQ174" s="212"/>
      <c r="AR174" s="193"/>
      <c r="AS174" s="218"/>
    </row>
    <row r="175" spans="1:45">
      <c r="A175"/>
      <c r="B175" s="69"/>
      <c r="C175" s="193"/>
      <c r="D175" s="193"/>
      <c r="E175" s="193"/>
      <c r="F175" s="193">
        <v>2.31</v>
      </c>
      <c r="G175" s="193"/>
      <c r="H175" s="193">
        <v>5</v>
      </c>
      <c r="I175" s="193"/>
      <c r="J175" s="193">
        <v>11.55</v>
      </c>
      <c r="K175" s="239"/>
      <c r="L175" s="240"/>
      <c r="M175" s="222"/>
      <c r="N175" s="193"/>
      <c r="O175" s="193"/>
      <c r="P175" s="193"/>
      <c r="Q175" s="193"/>
      <c r="R175" s="193"/>
      <c r="S175" s="193"/>
      <c r="T175" s="193"/>
      <c r="U175" s="193"/>
      <c r="V175" s="193"/>
      <c r="W175" s="224"/>
      <c r="Y175" s="69"/>
      <c r="Z175" s="209"/>
      <c r="AA175" s="210"/>
      <c r="AB175" s="212"/>
      <c r="AC175" s="207">
        <v>5.78</v>
      </c>
      <c r="AD175" s="228"/>
      <c r="AE175" s="208"/>
      <c r="AF175" s="211">
        <v>5</v>
      </c>
      <c r="AG175" s="193">
        <v>28.9</v>
      </c>
      <c r="AH175" s="224"/>
      <c r="AI175" s="1"/>
      <c r="AJ175" s="69"/>
      <c r="AK175" s="242"/>
      <c r="AL175" s="193"/>
      <c r="AM175" s="193"/>
      <c r="AN175" s="207">
        <v>4.93</v>
      </c>
      <c r="AO175" s="228"/>
      <c r="AP175" s="208"/>
      <c r="AQ175" s="211">
        <v>5</v>
      </c>
      <c r="AR175" s="193">
        <v>24.65</v>
      </c>
      <c r="AS175" s="224"/>
    </row>
    <row r="176" spans="1:45">
      <c r="A176"/>
      <c r="B176" s="69"/>
      <c r="C176" s="207">
        <v>49.07</v>
      </c>
      <c r="D176" s="208"/>
      <c r="E176" s="211">
        <v>2.39</v>
      </c>
      <c r="F176" s="193"/>
      <c r="G176" s="193"/>
      <c r="H176" s="193"/>
      <c r="I176" s="193"/>
      <c r="J176" s="193"/>
      <c r="K176" s="239"/>
      <c r="L176" s="240"/>
      <c r="M176" s="222"/>
      <c r="N176" s="193"/>
      <c r="O176" s="193"/>
      <c r="P176" s="193"/>
      <c r="Q176" s="193"/>
      <c r="R176" s="193"/>
      <c r="S176" s="193"/>
      <c r="T176" s="193"/>
      <c r="U176" s="193"/>
      <c r="V176" s="193"/>
      <c r="W176" s="224"/>
      <c r="Y176" s="69"/>
      <c r="Z176" s="207">
        <v>179.07</v>
      </c>
      <c r="AA176" s="208"/>
      <c r="AB176" s="211">
        <v>5.92</v>
      </c>
      <c r="AC176" s="209"/>
      <c r="AD176" s="232"/>
      <c r="AE176" s="210"/>
      <c r="AF176" s="212"/>
      <c r="AG176" s="193"/>
      <c r="AH176" s="224"/>
      <c r="AI176" s="1"/>
      <c r="AJ176" s="69"/>
      <c r="AK176" s="242">
        <v>186.62</v>
      </c>
      <c r="AL176" s="193"/>
      <c r="AM176" s="193">
        <v>5.13</v>
      </c>
      <c r="AN176" s="209"/>
      <c r="AO176" s="232"/>
      <c r="AP176" s="210"/>
      <c r="AQ176" s="212"/>
      <c r="AR176" s="193"/>
      <c r="AS176" s="224"/>
    </row>
    <row r="177" spans="1:45" ht="18.600000000000001" thickBot="1">
      <c r="A177"/>
      <c r="B177" s="69"/>
      <c r="C177" s="225"/>
      <c r="D177" s="226"/>
      <c r="E177" s="225"/>
      <c r="F177" s="6"/>
      <c r="G177" s="228" t="s">
        <v>103</v>
      </c>
      <c r="H177" s="228"/>
      <c r="I177" s="228" t="s">
        <v>103</v>
      </c>
      <c r="J177" s="235"/>
      <c r="K177" s="207"/>
      <c r="L177" s="230"/>
      <c r="M177" s="223"/>
      <c r="N177" s="234"/>
      <c r="O177" s="234"/>
      <c r="P177" s="234"/>
      <c r="Q177" s="234"/>
      <c r="R177" s="9"/>
      <c r="S177" s="228" t="s">
        <v>103</v>
      </c>
      <c r="T177" s="228"/>
      <c r="U177" s="228" t="s">
        <v>103</v>
      </c>
      <c r="V177" s="208">
        <f>SUM(T161:U172,T143:U158)</f>
        <v>42.96</v>
      </c>
      <c r="W177" s="219">
        <f>SUM(V161:V172,V143:V158)</f>
        <v>91.25</v>
      </c>
      <c r="Y177" s="176"/>
      <c r="Z177" s="225"/>
      <c r="AA177" s="226"/>
      <c r="AB177" s="227"/>
      <c r="AC177" s="10"/>
      <c r="AD177" s="228" t="s">
        <v>103</v>
      </c>
      <c r="AE177" s="228" t="s">
        <v>103</v>
      </c>
      <c r="AF177" s="228"/>
      <c r="AG177" s="228"/>
      <c r="AH177" s="224"/>
      <c r="AI177" s="1"/>
      <c r="AJ177" s="176"/>
      <c r="AK177" s="243"/>
      <c r="AL177" s="234"/>
      <c r="AM177" s="234"/>
      <c r="AN177" s="10"/>
      <c r="AO177" s="228" t="s">
        <v>103</v>
      </c>
      <c r="AP177" s="228" t="s">
        <v>103</v>
      </c>
      <c r="AQ177" s="228"/>
      <c r="AR177" s="228"/>
      <c r="AS177" s="224"/>
    </row>
    <row r="178" spans="1:45" ht="18.600000000000001" thickBot="1">
      <c r="A178"/>
      <c r="B178" s="176"/>
      <c r="C178" s="10"/>
      <c r="D178" s="10"/>
      <c r="E178" s="10"/>
      <c r="F178" s="7"/>
      <c r="G178" s="229" t="s">
        <v>103</v>
      </c>
      <c r="H178" s="229" t="s">
        <v>103</v>
      </c>
      <c r="I178" s="229" t="s">
        <v>103</v>
      </c>
      <c r="J178" s="236"/>
      <c r="K178" s="225"/>
      <c r="L178" s="231"/>
      <c r="M178" s="10"/>
      <c r="N178" s="10"/>
      <c r="O178" s="10"/>
      <c r="P178" s="10"/>
      <c r="Q178" s="10"/>
      <c r="R178" s="7"/>
      <c r="S178" s="229" t="s">
        <v>103</v>
      </c>
      <c r="T178" s="229" t="s">
        <v>103</v>
      </c>
      <c r="U178" s="229" t="s">
        <v>103</v>
      </c>
      <c r="V178" s="226"/>
      <c r="W178" s="220"/>
      <c r="Y178" s="4"/>
      <c r="Z178" s="10"/>
      <c r="AA178" s="10"/>
      <c r="AB178" s="10"/>
      <c r="AC178" s="7"/>
      <c r="AD178" s="229" t="s">
        <v>103</v>
      </c>
      <c r="AE178" s="229" t="s">
        <v>103</v>
      </c>
      <c r="AF178" s="229" t="s">
        <v>103</v>
      </c>
      <c r="AG178" s="229"/>
      <c r="AH178" s="245"/>
      <c r="AI178" s="1"/>
      <c r="AJ178" s="4"/>
      <c r="AK178" s="10"/>
      <c r="AL178" s="10"/>
      <c r="AM178" s="10"/>
      <c r="AN178" s="7"/>
      <c r="AO178" s="229" t="s">
        <v>103</v>
      </c>
      <c r="AP178" s="229" t="s">
        <v>103</v>
      </c>
      <c r="AQ178" s="229" t="s">
        <v>103</v>
      </c>
      <c r="AR178" s="229"/>
      <c r="AS178" s="245"/>
    </row>
    <row r="179" spans="1:45" ht="18.600000000000001" thickBot="1">
      <c r="A179"/>
      <c r="B179" s="4"/>
      <c r="C179" s="192">
        <v>14.05</v>
      </c>
      <c r="D179" s="192"/>
      <c r="E179" s="192">
        <v>0</v>
      </c>
      <c r="F179" s="192"/>
      <c r="G179" s="192"/>
      <c r="H179" s="192"/>
      <c r="I179" s="192"/>
      <c r="J179" s="5"/>
      <c r="K179" s="199"/>
      <c r="L179" s="200"/>
      <c r="M179" s="203">
        <v>1</v>
      </c>
      <c r="N179" s="192">
        <v>17.04</v>
      </c>
      <c r="O179" s="192"/>
      <c r="P179" s="192">
        <v>0</v>
      </c>
      <c r="Q179" s="192"/>
      <c r="R179" s="194"/>
      <c r="S179" s="195"/>
      <c r="T179" s="192"/>
      <c r="U179" s="192"/>
      <c r="V179" s="5"/>
      <c r="W179" s="196"/>
      <c r="Y179" s="175">
        <v>4</v>
      </c>
      <c r="Z179" s="199">
        <v>179.07</v>
      </c>
      <c r="AA179" s="241"/>
      <c r="AB179" s="199">
        <v>5.92</v>
      </c>
      <c r="AC179" s="192"/>
      <c r="AD179" s="192"/>
      <c r="AE179" s="192"/>
      <c r="AF179" s="5"/>
      <c r="AG179" s="5"/>
      <c r="AH179" s="196"/>
      <c r="AI179" s="1"/>
      <c r="AJ179" s="175">
        <v>4</v>
      </c>
      <c r="AK179" s="195">
        <v>186.62</v>
      </c>
      <c r="AL179" s="192"/>
      <c r="AM179" s="192">
        <v>5.13</v>
      </c>
      <c r="AN179" s="192"/>
      <c r="AO179" s="192"/>
      <c r="AP179" s="192"/>
      <c r="AQ179" s="5"/>
      <c r="AR179" s="5"/>
      <c r="AS179" s="196"/>
    </row>
    <row r="180" spans="1:45">
      <c r="A180"/>
      <c r="B180" s="175">
        <v>1</v>
      </c>
      <c r="C180" s="193"/>
      <c r="D180" s="193"/>
      <c r="E180" s="193"/>
      <c r="F180" s="193">
        <v>0.05</v>
      </c>
      <c r="G180" s="193"/>
      <c r="H180" s="193">
        <v>0</v>
      </c>
      <c r="I180" s="193"/>
      <c r="J180" s="193">
        <v>0</v>
      </c>
      <c r="K180" s="201"/>
      <c r="L180" s="202"/>
      <c r="M180" s="204"/>
      <c r="N180" s="193"/>
      <c r="O180" s="193"/>
      <c r="P180" s="193"/>
      <c r="Q180" s="193"/>
      <c r="R180" s="193">
        <v>0.57999999999999996</v>
      </c>
      <c r="S180" s="193"/>
      <c r="T180" s="193">
        <v>0.39</v>
      </c>
      <c r="U180" s="193"/>
      <c r="V180" s="193">
        <v>0.23</v>
      </c>
      <c r="W180" s="197"/>
      <c r="Y180" s="69"/>
      <c r="Z180" s="209"/>
      <c r="AA180" s="210"/>
      <c r="AB180" s="209"/>
      <c r="AC180" s="207">
        <v>6.05</v>
      </c>
      <c r="AD180" s="228"/>
      <c r="AE180" s="208"/>
      <c r="AF180" s="211">
        <v>5</v>
      </c>
      <c r="AG180" s="193">
        <v>30.25</v>
      </c>
      <c r="AH180" s="197"/>
      <c r="AI180" s="1"/>
      <c r="AJ180" s="69"/>
      <c r="AK180" s="242"/>
      <c r="AL180" s="193"/>
      <c r="AM180" s="193"/>
      <c r="AN180" s="207">
        <v>5.52</v>
      </c>
      <c r="AO180" s="228"/>
      <c r="AP180" s="208"/>
      <c r="AQ180" s="211">
        <v>5</v>
      </c>
      <c r="AR180" s="193">
        <v>27.6</v>
      </c>
      <c r="AS180" s="197"/>
    </row>
    <row r="181" spans="1:45">
      <c r="A181"/>
      <c r="B181" s="69"/>
      <c r="C181" s="193">
        <v>14.05</v>
      </c>
      <c r="D181" s="193"/>
      <c r="E181" s="193">
        <v>0.1</v>
      </c>
      <c r="F181" s="193"/>
      <c r="G181" s="193"/>
      <c r="H181" s="193"/>
      <c r="I181" s="193"/>
      <c r="J181" s="193"/>
      <c r="K181" s="201"/>
      <c r="L181" s="202"/>
      <c r="M181" s="204"/>
      <c r="N181" s="193">
        <v>17.43</v>
      </c>
      <c r="O181" s="193"/>
      <c r="P181" s="193">
        <v>1.1499999999999999</v>
      </c>
      <c r="Q181" s="193"/>
      <c r="R181" s="193"/>
      <c r="S181" s="193"/>
      <c r="T181" s="193"/>
      <c r="U181" s="193"/>
      <c r="V181" s="193"/>
      <c r="W181" s="197"/>
      <c r="Y181" s="69"/>
      <c r="Z181" s="207">
        <v>184.07</v>
      </c>
      <c r="AA181" s="208"/>
      <c r="AB181" s="211">
        <v>6.18</v>
      </c>
      <c r="AC181" s="209"/>
      <c r="AD181" s="232"/>
      <c r="AE181" s="210"/>
      <c r="AF181" s="212"/>
      <c r="AG181" s="193"/>
      <c r="AH181" s="197"/>
      <c r="AI181" s="1"/>
      <c r="AJ181" s="69"/>
      <c r="AK181" s="242">
        <v>191.62</v>
      </c>
      <c r="AL181" s="193"/>
      <c r="AM181" s="193">
        <v>5.91</v>
      </c>
      <c r="AN181" s="209"/>
      <c r="AO181" s="232"/>
      <c r="AP181" s="210"/>
      <c r="AQ181" s="212"/>
      <c r="AR181" s="193"/>
      <c r="AS181" s="197"/>
    </row>
    <row r="182" spans="1:45">
      <c r="A182"/>
      <c r="B182" s="69"/>
      <c r="C182" s="193"/>
      <c r="D182" s="193"/>
      <c r="E182" s="193"/>
      <c r="F182" s="193">
        <v>0.1</v>
      </c>
      <c r="G182" s="193"/>
      <c r="H182" s="193">
        <v>0.02</v>
      </c>
      <c r="I182" s="193"/>
      <c r="J182" s="193">
        <v>0</v>
      </c>
      <c r="K182" s="201"/>
      <c r="L182" s="202"/>
      <c r="M182" s="204"/>
      <c r="N182" s="193"/>
      <c r="O182" s="193"/>
      <c r="P182" s="193"/>
      <c r="Q182" s="193"/>
      <c r="R182" s="193">
        <v>1.33</v>
      </c>
      <c r="S182" s="193"/>
      <c r="T182" s="193">
        <v>0.2</v>
      </c>
      <c r="U182" s="193"/>
      <c r="V182" s="193">
        <v>0.27</v>
      </c>
      <c r="W182" s="197"/>
      <c r="Y182" s="69"/>
      <c r="Z182" s="209"/>
      <c r="AA182" s="210"/>
      <c r="AB182" s="212"/>
      <c r="AC182" s="207">
        <v>6.18</v>
      </c>
      <c r="AD182" s="228"/>
      <c r="AE182" s="208"/>
      <c r="AF182" s="211">
        <v>0.93</v>
      </c>
      <c r="AG182" s="193">
        <v>5.75</v>
      </c>
      <c r="AH182" s="197"/>
      <c r="AI182" s="1"/>
      <c r="AJ182" s="69"/>
      <c r="AK182" s="242"/>
      <c r="AL182" s="193"/>
      <c r="AM182" s="193"/>
      <c r="AN182" s="207">
        <v>5.79</v>
      </c>
      <c r="AO182" s="228"/>
      <c r="AP182" s="208"/>
      <c r="AQ182" s="211">
        <v>3.38</v>
      </c>
      <c r="AR182" s="193">
        <v>19.57</v>
      </c>
      <c r="AS182" s="197"/>
    </row>
    <row r="183" spans="1:45">
      <c r="A183"/>
      <c r="B183" s="69"/>
      <c r="C183" s="193">
        <v>14.07</v>
      </c>
      <c r="D183" s="193"/>
      <c r="E183" s="193">
        <v>0.09</v>
      </c>
      <c r="F183" s="193"/>
      <c r="G183" s="193"/>
      <c r="H183" s="193"/>
      <c r="I183" s="193"/>
      <c r="J183" s="193"/>
      <c r="K183" s="201"/>
      <c r="L183" s="202"/>
      <c r="M183" s="204"/>
      <c r="N183" s="193">
        <v>17.63</v>
      </c>
      <c r="O183" s="193"/>
      <c r="P183" s="193">
        <v>1.5</v>
      </c>
      <c r="Q183" s="193"/>
      <c r="R183" s="193"/>
      <c r="S183" s="193"/>
      <c r="T183" s="193"/>
      <c r="U183" s="193"/>
      <c r="V183" s="193"/>
      <c r="W183" s="197"/>
      <c r="Y183" s="69"/>
      <c r="Z183" s="207">
        <v>185</v>
      </c>
      <c r="AA183" s="208"/>
      <c r="AB183" s="211">
        <v>6.18</v>
      </c>
      <c r="AC183" s="209"/>
      <c r="AD183" s="232"/>
      <c r="AE183" s="210"/>
      <c r="AF183" s="212"/>
      <c r="AG183" s="193"/>
      <c r="AH183" s="197"/>
      <c r="AI183" s="1"/>
      <c r="AJ183" s="69"/>
      <c r="AK183" s="242">
        <v>195</v>
      </c>
      <c r="AL183" s="193"/>
      <c r="AM183" s="193">
        <v>5.67</v>
      </c>
      <c r="AN183" s="209"/>
      <c r="AO183" s="232"/>
      <c r="AP183" s="210"/>
      <c r="AQ183" s="212"/>
      <c r="AR183" s="193"/>
      <c r="AS183" s="197"/>
    </row>
    <row r="184" spans="1:45">
      <c r="A184"/>
      <c r="B184" s="69"/>
      <c r="C184" s="193"/>
      <c r="D184" s="193"/>
      <c r="E184" s="193"/>
      <c r="F184" s="193">
        <v>0.09</v>
      </c>
      <c r="G184" s="193"/>
      <c r="H184" s="193">
        <v>0.4</v>
      </c>
      <c r="I184" s="193"/>
      <c r="J184" s="193">
        <v>0.04</v>
      </c>
      <c r="K184" s="201"/>
      <c r="L184" s="202"/>
      <c r="M184" s="204"/>
      <c r="N184" s="193"/>
      <c r="O184" s="193"/>
      <c r="P184" s="193"/>
      <c r="Q184" s="193"/>
      <c r="R184" s="193">
        <v>1.5</v>
      </c>
      <c r="S184" s="193"/>
      <c r="T184" s="193">
        <v>0</v>
      </c>
      <c r="U184" s="193"/>
      <c r="V184" s="193">
        <v>0</v>
      </c>
      <c r="W184" s="197"/>
      <c r="Y184" s="69"/>
      <c r="Z184" s="209"/>
      <c r="AA184" s="210"/>
      <c r="AB184" s="212"/>
      <c r="AC184" s="207"/>
      <c r="AD184" s="228"/>
      <c r="AE184" s="208"/>
      <c r="AF184" s="211"/>
      <c r="AG184" s="193"/>
      <c r="AH184" s="197"/>
      <c r="AI184" s="1"/>
      <c r="AJ184" s="69"/>
      <c r="AK184" s="242"/>
      <c r="AL184" s="193"/>
      <c r="AM184" s="193"/>
      <c r="AN184" s="207"/>
      <c r="AO184" s="228"/>
      <c r="AP184" s="208"/>
      <c r="AQ184" s="211"/>
      <c r="AR184" s="193"/>
      <c r="AS184" s="197"/>
    </row>
    <row r="185" spans="1:45">
      <c r="A185"/>
      <c r="B185" s="69"/>
      <c r="C185" s="193">
        <v>14.47</v>
      </c>
      <c r="D185" s="193"/>
      <c r="E185" s="193">
        <v>0.09</v>
      </c>
      <c r="F185" s="193"/>
      <c r="G185" s="193"/>
      <c r="H185" s="193"/>
      <c r="I185" s="193"/>
      <c r="J185" s="193"/>
      <c r="K185" s="201"/>
      <c r="L185" s="202"/>
      <c r="M185" s="204"/>
      <c r="N185" s="193">
        <v>17.63</v>
      </c>
      <c r="O185" s="193"/>
      <c r="P185" s="193">
        <v>1.5</v>
      </c>
      <c r="Q185" s="193"/>
      <c r="R185" s="193"/>
      <c r="S185" s="193"/>
      <c r="T185" s="193"/>
      <c r="U185" s="193"/>
      <c r="V185" s="193"/>
      <c r="W185" s="197"/>
      <c r="Y185" s="69"/>
      <c r="Z185" s="207"/>
      <c r="AA185" s="208"/>
      <c r="AB185" s="211"/>
      <c r="AC185" s="209"/>
      <c r="AD185" s="232"/>
      <c r="AE185" s="210"/>
      <c r="AF185" s="212"/>
      <c r="AG185" s="193"/>
      <c r="AH185" s="197"/>
      <c r="AI185" s="1"/>
      <c r="AJ185" s="69"/>
      <c r="AK185" s="242"/>
      <c r="AL185" s="193"/>
      <c r="AM185" s="193"/>
      <c r="AN185" s="209"/>
      <c r="AO185" s="232"/>
      <c r="AP185" s="210"/>
      <c r="AQ185" s="212"/>
      <c r="AR185" s="193"/>
      <c r="AS185" s="197"/>
    </row>
    <row r="186" spans="1:45">
      <c r="A186"/>
      <c r="B186" s="69"/>
      <c r="C186" s="193"/>
      <c r="D186" s="193"/>
      <c r="E186" s="193"/>
      <c r="F186" s="193">
        <v>0.24</v>
      </c>
      <c r="G186" s="193"/>
      <c r="H186" s="193">
        <v>0</v>
      </c>
      <c r="I186" s="193"/>
      <c r="J186" s="193">
        <v>0</v>
      </c>
      <c r="K186" s="201"/>
      <c r="L186" s="202"/>
      <c r="M186" s="204"/>
      <c r="N186" s="193"/>
      <c r="O186" s="193"/>
      <c r="P186" s="193"/>
      <c r="Q186" s="193"/>
      <c r="R186" s="193">
        <v>1.5</v>
      </c>
      <c r="S186" s="193"/>
      <c r="T186" s="193">
        <v>0.3</v>
      </c>
      <c r="U186" s="193"/>
      <c r="V186" s="193">
        <v>0.45</v>
      </c>
      <c r="W186" s="197"/>
      <c r="Y186" s="69"/>
      <c r="Z186" s="209"/>
      <c r="AA186" s="210"/>
      <c r="AB186" s="212"/>
      <c r="AC186" s="207"/>
      <c r="AD186" s="228"/>
      <c r="AE186" s="208"/>
      <c r="AF186" s="211"/>
      <c r="AG186" s="193"/>
      <c r="AH186" s="197"/>
      <c r="AI186" s="1"/>
      <c r="AJ186" s="69"/>
      <c r="AK186" s="242"/>
      <c r="AL186" s="193"/>
      <c r="AM186" s="193"/>
      <c r="AN186" s="207"/>
      <c r="AO186" s="228"/>
      <c r="AP186" s="208"/>
      <c r="AQ186" s="211"/>
      <c r="AR186" s="193"/>
      <c r="AS186" s="197"/>
    </row>
    <row r="187" spans="1:45">
      <c r="A187"/>
      <c r="B187" s="69"/>
      <c r="C187" s="193">
        <v>14.47</v>
      </c>
      <c r="D187" s="193"/>
      <c r="E187" s="193">
        <v>0.39</v>
      </c>
      <c r="F187" s="193"/>
      <c r="G187" s="193"/>
      <c r="H187" s="193"/>
      <c r="I187" s="193"/>
      <c r="J187" s="193"/>
      <c r="K187" s="201"/>
      <c r="L187" s="202"/>
      <c r="M187" s="204"/>
      <c r="N187" s="193">
        <v>17.93</v>
      </c>
      <c r="O187" s="193"/>
      <c r="P187" s="193">
        <v>1.5</v>
      </c>
      <c r="Q187" s="193"/>
      <c r="R187" s="193"/>
      <c r="S187" s="193"/>
      <c r="T187" s="193"/>
      <c r="U187" s="193"/>
      <c r="V187" s="193"/>
      <c r="W187" s="197"/>
      <c r="Y187" s="69"/>
      <c r="Z187" s="207"/>
      <c r="AA187" s="208"/>
      <c r="AB187" s="211"/>
      <c r="AC187" s="209"/>
      <c r="AD187" s="232"/>
      <c r="AE187" s="210"/>
      <c r="AF187" s="212"/>
      <c r="AG187" s="193"/>
      <c r="AH187" s="197"/>
      <c r="AI187" s="1"/>
      <c r="AJ187" s="69"/>
      <c r="AK187" s="242"/>
      <c r="AL187" s="193"/>
      <c r="AM187" s="193"/>
      <c r="AN187" s="209"/>
      <c r="AO187" s="232"/>
      <c r="AP187" s="210"/>
      <c r="AQ187" s="212"/>
      <c r="AR187" s="193"/>
      <c r="AS187" s="197"/>
    </row>
    <row r="188" spans="1:45">
      <c r="A188"/>
      <c r="B188" s="69"/>
      <c r="C188" s="193"/>
      <c r="D188" s="193"/>
      <c r="E188" s="193"/>
      <c r="F188" s="193">
        <v>0.39</v>
      </c>
      <c r="G188" s="193"/>
      <c r="H188" s="193">
        <v>0.45</v>
      </c>
      <c r="I188" s="193"/>
      <c r="J188" s="193">
        <v>0.18</v>
      </c>
      <c r="K188" s="201"/>
      <c r="L188" s="202"/>
      <c r="M188" s="204"/>
      <c r="N188" s="193"/>
      <c r="O188" s="193"/>
      <c r="P188" s="193"/>
      <c r="Q188" s="193"/>
      <c r="R188" s="193">
        <v>1.59</v>
      </c>
      <c r="S188" s="193"/>
      <c r="T188" s="193">
        <v>0</v>
      </c>
      <c r="U188" s="193"/>
      <c r="V188" s="193">
        <v>0</v>
      </c>
      <c r="W188" s="197"/>
      <c r="Y188" s="69"/>
      <c r="Z188" s="209"/>
      <c r="AA188" s="210"/>
      <c r="AB188" s="212"/>
      <c r="AC188" s="207"/>
      <c r="AD188" s="228"/>
      <c r="AE188" s="208"/>
      <c r="AF188" s="211"/>
      <c r="AG188" s="193"/>
      <c r="AH188" s="197"/>
      <c r="AI188" s="1"/>
      <c r="AJ188" s="69"/>
      <c r="AK188" s="242"/>
      <c r="AL188" s="193"/>
      <c r="AM188" s="193"/>
      <c r="AN188" s="207"/>
      <c r="AO188" s="228"/>
      <c r="AP188" s="208"/>
      <c r="AQ188" s="211"/>
      <c r="AR188" s="193"/>
      <c r="AS188" s="197"/>
    </row>
    <row r="189" spans="1:45">
      <c r="A189"/>
      <c r="B189" s="69"/>
      <c r="C189" s="207">
        <v>14.92</v>
      </c>
      <c r="D189" s="208"/>
      <c r="E189" s="211">
        <v>0.39</v>
      </c>
      <c r="F189" s="193"/>
      <c r="G189" s="193"/>
      <c r="H189" s="193"/>
      <c r="I189" s="193"/>
      <c r="J189" s="193"/>
      <c r="K189" s="201"/>
      <c r="L189" s="202"/>
      <c r="M189" s="204"/>
      <c r="N189" s="193">
        <v>17.93</v>
      </c>
      <c r="O189" s="193"/>
      <c r="P189" s="193">
        <v>1.68</v>
      </c>
      <c r="Q189" s="193"/>
      <c r="R189" s="193"/>
      <c r="S189" s="193"/>
      <c r="T189" s="193"/>
      <c r="U189" s="193"/>
      <c r="V189" s="193"/>
      <c r="W189" s="197"/>
      <c r="Y189" s="69"/>
      <c r="Z189" s="207"/>
      <c r="AA189" s="208"/>
      <c r="AB189" s="211"/>
      <c r="AC189" s="209"/>
      <c r="AD189" s="232"/>
      <c r="AE189" s="210"/>
      <c r="AF189" s="212"/>
      <c r="AG189" s="193"/>
      <c r="AH189" s="197"/>
      <c r="AI189" s="1"/>
      <c r="AJ189" s="69"/>
      <c r="AK189" s="242"/>
      <c r="AL189" s="193"/>
      <c r="AM189" s="193"/>
      <c r="AN189" s="209"/>
      <c r="AO189" s="232"/>
      <c r="AP189" s="210"/>
      <c r="AQ189" s="212"/>
      <c r="AR189" s="193"/>
      <c r="AS189" s="197"/>
    </row>
    <row r="190" spans="1:45">
      <c r="A190"/>
      <c r="B190" s="69"/>
      <c r="C190" s="209"/>
      <c r="D190" s="210"/>
      <c r="E190" s="212"/>
      <c r="F190" s="193">
        <v>0.54</v>
      </c>
      <c r="G190" s="193"/>
      <c r="H190" s="193">
        <v>0</v>
      </c>
      <c r="I190" s="193"/>
      <c r="J190" s="193">
        <v>0</v>
      </c>
      <c r="K190" s="201"/>
      <c r="L190" s="202"/>
      <c r="M190" s="204"/>
      <c r="N190" s="193"/>
      <c r="O190" s="193"/>
      <c r="P190" s="193"/>
      <c r="Q190" s="193"/>
      <c r="R190" s="193">
        <v>1.67</v>
      </c>
      <c r="S190" s="193"/>
      <c r="T190" s="193">
        <v>3.7</v>
      </c>
      <c r="U190" s="193"/>
      <c r="V190" s="193">
        <v>6.18</v>
      </c>
      <c r="W190" s="197"/>
      <c r="Y190" s="69"/>
      <c r="Z190" s="209"/>
      <c r="AA190" s="210"/>
      <c r="AB190" s="212"/>
      <c r="AC190" s="207"/>
      <c r="AD190" s="228"/>
      <c r="AE190" s="208"/>
      <c r="AF190" s="211"/>
      <c r="AG190" s="193"/>
      <c r="AH190" s="197"/>
      <c r="AI190" s="1"/>
      <c r="AJ190" s="69"/>
      <c r="AK190" s="242"/>
      <c r="AL190" s="193"/>
      <c r="AM190" s="193"/>
      <c r="AN190" s="207"/>
      <c r="AO190" s="228"/>
      <c r="AP190" s="208"/>
      <c r="AQ190" s="211"/>
      <c r="AR190" s="193"/>
      <c r="AS190" s="197"/>
    </row>
    <row r="191" spans="1:45">
      <c r="A191"/>
      <c r="B191" s="69"/>
      <c r="C191" s="193">
        <v>14.92</v>
      </c>
      <c r="D191" s="193"/>
      <c r="E191" s="193">
        <v>0.69</v>
      </c>
      <c r="F191" s="193"/>
      <c r="G191" s="193"/>
      <c r="H191" s="193"/>
      <c r="I191" s="193"/>
      <c r="J191" s="193"/>
      <c r="K191" s="201"/>
      <c r="L191" s="202"/>
      <c r="M191" s="204"/>
      <c r="N191" s="193">
        <v>21.63</v>
      </c>
      <c r="O191" s="193"/>
      <c r="P191" s="193">
        <v>1.66</v>
      </c>
      <c r="Q191" s="193"/>
      <c r="R191" s="193"/>
      <c r="S191" s="193"/>
      <c r="T191" s="193"/>
      <c r="U191" s="193"/>
      <c r="V191" s="193"/>
      <c r="W191" s="198"/>
      <c r="Y191" s="69"/>
      <c r="Z191" s="207"/>
      <c r="AA191" s="208"/>
      <c r="AB191" s="211"/>
      <c r="AC191" s="209"/>
      <c r="AD191" s="232"/>
      <c r="AE191" s="210"/>
      <c r="AF191" s="212"/>
      <c r="AG191" s="193"/>
      <c r="AH191" s="198"/>
      <c r="AI191" s="1"/>
      <c r="AJ191" s="69"/>
      <c r="AK191" s="242"/>
      <c r="AL191" s="193"/>
      <c r="AM191" s="193"/>
      <c r="AN191" s="209"/>
      <c r="AO191" s="232"/>
      <c r="AP191" s="210"/>
      <c r="AQ191" s="212"/>
      <c r="AR191" s="193"/>
      <c r="AS191" s="198"/>
    </row>
    <row r="192" spans="1:45" ht="18" customHeight="1">
      <c r="A192"/>
      <c r="B192" s="69"/>
      <c r="C192" s="193"/>
      <c r="D192" s="193"/>
      <c r="E192" s="193"/>
      <c r="F192" s="193">
        <v>0.69</v>
      </c>
      <c r="G192" s="193"/>
      <c r="H192" s="193">
        <v>0.45</v>
      </c>
      <c r="I192" s="193"/>
      <c r="J192" s="193">
        <v>0.31</v>
      </c>
      <c r="K192" s="213" t="s">
        <v>101</v>
      </c>
      <c r="L192" s="214"/>
      <c r="M192" s="204"/>
      <c r="N192" s="193"/>
      <c r="O192" s="193"/>
      <c r="P192" s="193"/>
      <c r="Q192" s="193"/>
      <c r="R192" s="193">
        <v>1.76</v>
      </c>
      <c r="S192" s="193"/>
      <c r="T192" s="193">
        <v>5</v>
      </c>
      <c r="U192" s="193"/>
      <c r="V192" s="193">
        <v>8.8000000000000007</v>
      </c>
      <c r="W192" s="217" t="s">
        <v>102</v>
      </c>
      <c r="Y192" s="69"/>
      <c r="Z192" s="209"/>
      <c r="AA192" s="210"/>
      <c r="AB192" s="212"/>
      <c r="AC192" s="207"/>
      <c r="AD192" s="228"/>
      <c r="AE192" s="208"/>
      <c r="AF192" s="211"/>
      <c r="AG192" s="193"/>
      <c r="AH192" s="213" t="s">
        <v>104</v>
      </c>
      <c r="AI192" s="1"/>
      <c r="AJ192" s="69"/>
      <c r="AK192" s="242"/>
      <c r="AL192" s="193"/>
      <c r="AM192" s="193"/>
      <c r="AN192" s="207"/>
      <c r="AO192" s="228"/>
      <c r="AP192" s="208"/>
      <c r="AQ192" s="211"/>
      <c r="AR192" s="193"/>
      <c r="AS192" s="217" t="s">
        <v>104</v>
      </c>
    </row>
    <row r="193" spans="1:45">
      <c r="A193"/>
      <c r="B193" s="69"/>
      <c r="C193" s="193">
        <v>15.37</v>
      </c>
      <c r="D193" s="193"/>
      <c r="E193" s="193">
        <v>0.69</v>
      </c>
      <c r="F193" s="193"/>
      <c r="G193" s="193"/>
      <c r="H193" s="193"/>
      <c r="I193" s="193"/>
      <c r="J193" s="193"/>
      <c r="K193" s="215"/>
      <c r="L193" s="216"/>
      <c r="M193" s="204"/>
      <c r="N193" s="193">
        <v>26.63</v>
      </c>
      <c r="O193" s="193"/>
      <c r="P193" s="193">
        <v>1.85</v>
      </c>
      <c r="Q193" s="193"/>
      <c r="R193" s="193"/>
      <c r="S193" s="193"/>
      <c r="T193" s="193"/>
      <c r="U193" s="193"/>
      <c r="V193" s="193"/>
      <c r="W193" s="218"/>
      <c r="Y193" s="69"/>
      <c r="Z193" s="207"/>
      <c r="AA193" s="208"/>
      <c r="AB193" s="211"/>
      <c r="AC193" s="209"/>
      <c r="AD193" s="232"/>
      <c r="AE193" s="210"/>
      <c r="AF193" s="212"/>
      <c r="AG193" s="193"/>
      <c r="AH193" s="215"/>
      <c r="AI193" s="1"/>
      <c r="AJ193" s="69"/>
      <c r="AK193" s="242"/>
      <c r="AL193" s="193"/>
      <c r="AM193" s="193"/>
      <c r="AN193" s="209"/>
      <c r="AO193" s="232"/>
      <c r="AP193" s="210"/>
      <c r="AQ193" s="212"/>
      <c r="AR193" s="193"/>
      <c r="AS193" s="218"/>
    </row>
    <row r="194" spans="1:45">
      <c r="A194"/>
      <c r="B194" s="69"/>
      <c r="C194" s="193"/>
      <c r="D194" s="193"/>
      <c r="E194" s="193"/>
      <c r="F194" s="193">
        <v>0.9</v>
      </c>
      <c r="G194" s="193"/>
      <c r="H194" s="193">
        <v>0</v>
      </c>
      <c r="I194" s="193"/>
      <c r="J194" s="193">
        <v>0</v>
      </c>
      <c r="K194" s="207"/>
      <c r="L194" s="228"/>
      <c r="M194" s="204"/>
      <c r="N194" s="193"/>
      <c r="O194" s="193"/>
      <c r="P194" s="193"/>
      <c r="Q194" s="193"/>
      <c r="R194" s="193">
        <v>1.89</v>
      </c>
      <c r="S194" s="193"/>
      <c r="T194" s="193">
        <v>5</v>
      </c>
      <c r="U194" s="193"/>
      <c r="V194" s="193">
        <v>9.4499999999999993</v>
      </c>
      <c r="W194" s="224"/>
      <c r="Y194" s="69"/>
      <c r="Z194" s="209"/>
      <c r="AA194" s="210"/>
      <c r="AB194" s="212"/>
      <c r="AC194" s="207"/>
      <c r="AD194" s="228"/>
      <c r="AE194" s="208"/>
      <c r="AF194" s="211"/>
      <c r="AG194" s="193"/>
      <c r="AH194" s="219"/>
      <c r="AI194" s="1"/>
      <c r="AJ194" s="69"/>
      <c r="AK194" s="242"/>
      <c r="AL194" s="193"/>
      <c r="AM194" s="193"/>
      <c r="AN194" s="207"/>
      <c r="AO194" s="228"/>
      <c r="AP194" s="208"/>
      <c r="AQ194" s="211"/>
      <c r="AR194" s="193"/>
      <c r="AS194" s="219"/>
    </row>
    <row r="195" spans="1:45">
      <c r="A195"/>
      <c r="B195" s="69"/>
      <c r="C195" s="207">
        <v>15.37</v>
      </c>
      <c r="D195" s="208"/>
      <c r="E195" s="211">
        <v>1.1100000000000001</v>
      </c>
      <c r="F195" s="193"/>
      <c r="G195" s="193"/>
      <c r="H195" s="193"/>
      <c r="I195" s="193"/>
      <c r="J195" s="193"/>
      <c r="K195" s="209"/>
      <c r="L195" s="232"/>
      <c r="M195" s="204"/>
      <c r="N195" s="193">
        <v>31.63</v>
      </c>
      <c r="O195" s="193"/>
      <c r="P195" s="193">
        <v>1.93</v>
      </c>
      <c r="Q195" s="193"/>
      <c r="R195" s="193"/>
      <c r="S195" s="193"/>
      <c r="T195" s="193"/>
      <c r="U195" s="193"/>
      <c r="V195" s="193"/>
      <c r="W195" s="224"/>
      <c r="Y195" s="69"/>
      <c r="Z195" s="207"/>
      <c r="AA195" s="208"/>
      <c r="AB195" s="211"/>
      <c r="AC195" s="209"/>
      <c r="AD195" s="232"/>
      <c r="AE195" s="210"/>
      <c r="AF195" s="212"/>
      <c r="AG195" s="193"/>
      <c r="AH195" s="198"/>
      <c r="AI195" s="1"/>
      <c r="AJ195" s="69"/>
      <c r="AK195" s="242"/>
      <c r="AL195" s="193"/>
      <c r="AM195" s="193"/>
      <c r="AN195" s="209"/>
      <c r="AO195" s="232"/>
      <c r="AP195" s="210"/>
      <c r="AQ195" s="212"/>
      <c r="AR195" s="193"/>
      <c r="AS195" s="198"/>
    </row>
    <row r="196" spans="1:45" ht="18.600000000000001" thickBot="1">
      <c r="A196"/>
      <c r="B196" s="69"/>
      <c r="C196" s="225"/>
      <c r="D196" s="226"/>
      <c r="E196" s="227"/>
      <c r="F196" s="6"/>
      <c r="G196" s="228" t="s">
        <v>103</v>
      </c>
      <c r="H196" s="228"/>
      <c r="I196" s="228" t="s">
        <v>103</v>
      </c>
      <c r="J196" s="208"/>
      <c r="K196" s="207"/>
      <c r="L196" s="230"/>
      <c r="M196" s="205"/>
      <c r="N196" s="193"/>
      <c r="O196" s="193"/>
      <c r="P196" s="193"/>
      <c r="Q196" s="193"/>
      <c r="R196" s="6"/>
      <c r="S196" s="228" t="s">
        <v>103</v>
      </c>
      <c r="T196" s="228"/>
      <c r="U196" s="228" t="s">
        <v>103</v>
      </c>
      <c r="V196" s="208"/>
      <c r="W196" s="219"/>
      <c r="Y196" s="176"/>
      <c r="Z196" s="225"/>
      <c r="AA196" s="226"/>
      <c r="AB196" s="227"/>
      <c r="AC196" s="10"/>
      <c r="AD196" s="228" t="s">
        <v>103</v>
      </c>
      <c r="AE196" s="228" t="s">
        <v>103</v>
      </c>
      <c r="AF196" s="228"/>
      <c r="AG196" s="228">
        <v>45</v>
      </c>
      <c r="AH196" s="219">
        <v>225.3</v>
      </c>
      <c r="AI196" s="1"/>
      <c r="AJ196" s="176"/>
      <c r="AK196" s="243"/>
      <c r="AL196" s="234"/>
      <c r="AM196" s="234"/>
      <c r="AN196" s="10"/>
      <c r="AO196" s="228" t="s">
        <v>103</v>
      </c>
      <c r="AP196" s="228" t="s">
        <v>103</v>
      </c>
      <c r="AQ196" s="228"/>
      <c r="AR196" s="228">
        <v>45</v>
      </c>
      <c r="AS196" s="219">
        <v>183.66</v>
      </c>
    </row>
    <row r="197" spans="1:45" ht="18.600000000000001" thickBot="1">
      <c r="A197"/>
      <c r="B197" s="176"/>
      <c r="C197" s="192">
        <v>15.37</v>
      </c>
      <c r="D197" s="192"/>
      <c r="E197" s="192">
        <v>1.1100000000000001</v>
      </c>
      <c r="F197" s="7"/>
      <c r="G197" s="229" t="s">
        <v>103</v>
      </c>
      <c r="H197" s="229" t="s">
        <v>103</v>
      </c>
      <c r="I197" s="229" t="s">
        <v>103</v>
      </c>
      <c r="J197" s="226"/>
      <c r="K197" s="225"/>
      <c r="L197" s="231"/>
      <c r="M197" s="221">
        <v>1</v>
      </c>
      <c r="N197" s="192">
        <v>31.63</v>
      </c>
      <c r="O197" s="192"/>
      <c r="P197" s="192">
        <v>1.93</v>
      </c>
      <c r="Q197" s="192"/>
      <c r="R197" s="8"/>
      <c r="S197" s="229" t="s">
        <v>103</v>
      </c>
      <c r="T197" s="229" t="s">
        <v>103</v>
      </c>
      <c r="U197" s="229" t="s">
        <v>103</v>
      </c>
      <c r="V197" s="226"/>
      <c r="W197" s="220"/>
      <c r="Y197" s="175">
        <v>5</v>
      </c>
      <c r="Z197" s="195">
        <v>185</v>
      </c>
      <c r="AA197" s="192"/>
      <c r="AB197" s="192">
        <v>6.18</v>
      </c>
      <c r="AC197" s="7"/>
      <c r="AD197" s="229" t="s">
        <v>103</v>
      </c>
      <c r="AE197" s="229" t="s">
        <v>103</v>
      </c>
      <c r="AF197" s="229" t="s">
        <v>103</v>
      </c>
      <c r="AG197" s="229"/>
      <c r="AH197" s="220"/>
      <c r="AI197" s="1"/>
      <c r="AJ197" s="175">
        <v>5</v>
      </c>
      <c r="AK197" s="195">
        <v>195</v>
      </c>
      <c r="AL197" s="192"/>
      <c r="AM197" s="192">
        <v>5.67</v>
      </c>
      <c r="AN197" s="7"/>
      <c r="AO197" s="229" t="s">
        <v>103</v>
      </c>
      <c r="AP197" s="229" t="s">
        <v>103</v>
      </c>
      <c r="AQ197" s="229" t="s">
        <v>103</v>
      </c>
      <c r="AR197" s="229"/>
      <c r="AS197" s="220"/>
    </row>
    <row r="198" spans="1:45">
      <c r="A198"/>
      <c r="B198" s="175">
        <v>1</v>
      </c>
      <c r="C198" s="193"/>
      <c r="D198" s="193"/>
      <c r="E198" s="193"/>
      <c r="F198" s="193">
        <v>1.2</v>
      </c>
      <c r="G198" s="193"/>
      <c r="H198" s="193">
        <v>0</v>
      </c>
      <c r="I198" s="193"/>
      <c r="J198" s="193">
        <v>0</v>
      </c>
      <c r="K198" s="199"/>
      <c r="L198" s="200"/>
      <c r="M198" s="222"/>
      <c r="N198" s="193"/>
      <c r="O198" s="193"/>
      <c r="P198" s="193"/>
      <c r="Q198" s="193"/>
      <c r="R198" s="193">
        <v>2.0099999999999998</v>
      </c>
      <c r="S198" s="193"/>
      <c r="T198" s="193">
        <v>5</v>
      </c>
      <c r="U198" s="193"/>
      <c r="V198" s="193">
        <v>10.050000000000001</v>
      </c>
      <c r="W198" s="196"/>
      <c r="Y198" s="69"/>
      <c r="Z198" s="242"/>
      <c r="AA198" s="193"/>
      <c r="AB198" s="193"/>
      <c r="AC198" s="207">
        <v>6.17</v>
      </c>
      <c r="AD198" s="228"/>
      <c r="AE198" s="208"/>
      <c r="AF198" s="211">
        <v>4.07</v>
      </c>
      <c r="AG198" s="193">
        <v>25.11</v>
      </c>
      <c r="AH198" s="244"/>
      <c r="AI198" s="1"/>
      <c r="AJ198" s="69"/>
      <c r="AK198" s="242"/>
      <c r="AL198" s="193"/>
      <c r="AM198" s="193"/>
      <c r="AN198" s="207">
        <v>5.62</v>
      </c>
      <c r="AO198" s="228"/>
      <c r="AP198" s="208"/>
      <c r="AQ198" s="211">
        <v>1.62</v>
      </c>
      <c r="AR198" s="193">
        <v>9.1</v>
      </c>
      <c r="AS198" s="244"/>
    </row>
    <row r="199" spans="1:45">
      <c r="A199"/>
      <c r="B199" s="69"/>
      <c r="C199" s="193">
        <v>15.37</v>
      </c>
      <c r="D199" s="193"/>
      <c r="E199" s="193">
        <v>1.29</v>
      </c>
      <c r="F199" s="193"/>
      <c r="G199" s="193"/>
      <c r="H199" s="193"/>
      <c r="I199" s="193"/>
      <c r="J199" s="193"/>
      <c r="K199" s="201"/>
      <c r="L199" s="202"/>
      <c r="M199" s="222"/>
      <c r="N199" s="193">
        <v>36.630000000000003</v>
      </c>
      <c r="O199" s="193"/>
      <c r="P199" s="193">
        <v>2.08</v>
      </c>
      <c r="Q199" s="193"/>
      <c r="R199" s="193"/>
      <c r="S199" s="193"/>
      <c r="T199" s="193"/>
      <c r="U199" s="193"/>
      <c r="V199" s="193"/>
      <c r="W199" s="197"/>
      <c r="Y199" s="69"/>
      <c r="Z199" s="242">
        <v>189.07</v>
      </c>
      <c r="AA199" s="193"/>
      <c r="AB199" s="193">
        <v>6.16</v>
      </c>
      <c r="AC199" s="209"/>
      <c r="AD199" s="232"/>
      <c r="AE199" s="210"/>
      <c r="AF199" s="212"/>
      <c r="AG199" s="193"/>
      <c r="AH199" s="224"/>
      <c r="AI199" s="1"/>
      <c r="AJ199" s="69"/>
      <c r="AK199" s="242">
        <v>196.62</v>
      </c>
      <c r="AL199" s="193"/>
      <c r="AM199" s="193">
        <v>5.56</v>
      </c>
      <c r="AN199" s="209"/>
      <c r="AO199" s="232"/>
      <c r="AP199" s="210"/>
      <c r="AQ199" s="212"/>
      <c r="AR199" s="193"/>
      <c r="AS199" s="224"/>
    </row>
    <row r="200" spans="1:45">
      <c r="A200"/>
      <c r="B200" s="69"/>
      <c r="C200" s="193"/>
      <c r="D200" s="193"/>
      <c r="E200" s="193"/>
      <c r="F200" s="193">
        <v>1.35</v>
      </c>
      <c r="G200" s="193"/>
      <c r="H200" s="193">
        <v>3.7</v>
      </c>
      <c r="I200" s="193"/>
      <c r="J200" s="193">
        <v>5</v>
      </c>
      <c r="K200" s="201"/>
      <c r="L200" s="202"/>
      <c r="M200" s="222"/>
      <c r="N200" s="193"/>
      <c r="O200" s="193"/>
      <c r="P200" s="193"/>
      <c r="Q200" s="193"/>
      <c r="R200" s="193">
        <v>2.2400000000000002</v>
      </c>
      <c r="S200" s="193"/>
      <c r="T200" s="193">
        <v>5</v>
      </c>
      <c r="U200" s="193"/>
      <c r="V200" s="193">
        <v>11.2</v>
      </c>
      <c r="W200" s="197"/>
      <c r="Y200" s="69"/>
      <c r="Z200" s="242"/>
      <c r="AA200" s="193"/>
      <c r="AB200" s="193"/>
      <c r="AC200" s="207">
        <v>6.22</v>
      </c>
      <c r="AD200" s="228"/>
      <c r="AE200" s="208"/>
      <c r="AF200" s="211">
        <v>5</v>
      </c>
      <c r="AG200" s="193">
        <v>31.1</v>
      </c>
      <c r="AH200" s="224"/>
      <c r="AI200" s="1"/>
      <c r="AJ200" s="69"/>
      <c r="AK200" s="242"/>
      <c r="AL200" s="193"/>
      <c r="AM200" s="193"/>
      <c r="AN200" s="207">
        <v>5.71</v>
      </c>
      <c r="AO200" s="228"/>
      <c r="AP200" s="208"/>
      <c r="AQ200" s="211">
        <v>5</v>
      </c>
      <c r="AR200" s="193">
        <v>28.55</v>
      </c>
      <c r="AS200" s="224"/>
    </row>
    <row r="201" spans="1:45">
      <c r="A201"/>
      <c r="B201" s="69"/>
      <c r="C201" s="193">
        <v>19.07</v>
      </c>
      <c r="D201" s="193"/>
      <c r="E201" s="193">
        <v>1.41</v>
      </c>
      <c r="F201" s="193"/>
      <c r="G201" s="193"/>
      <c r="H201" s="193"/>
      <c r="I201" s="193"/>
      <c r="J201" s="193"/>
      <c r="K201" s="201"/>
      <c r="L201" s="202"/>
      <c r="M201" s="222"/>
      <c r="N201" s="193">
        <v>41.63</v>
      </c>
      <c r="O201" s="193"/>
      <c r="P201" s="193">
        <v>2.39</v>
      </c>
      <c r="Q201" s="193"/>
      <c r="R201" s="193"/>
      <c r="S201" s="193"/>
      <c r="T201" s="193"/>
      <c r="U201" s="193"/>
      <c r="V201" s="193"/>
      <c r="W201" s="197"/>
      <c r="Y201" s="69"/>
      <c r="Z201" s="242">
        <v>194.07</v>
      </c>
      <c r="AA201" s="193"/>
      <c r="AB201" s="193">
        <v>6.28</v>
      </c>
      <c r="AC201" s="209"/>
      <c r="AD201" s="232"/>
      <c r="AE201" s="210"/>
      <c r="AF201" s="212"/>
      <c r="AG201" s="193"/>
      <c r="AH201" s="224"/>
      <c r="AI201" s="1"/>
      <c r="AJ201" s="69"/>
      <c r="AK201" s="242">
        <v>201.62</v>
      </c>
      <c r="AL201" s="193"/>
      <c r="AM201" s="193">
        <v>5.86</v>
      </c>
      <c r="AN201" s="209"/>
      <c r="AO201" s="232"/>
      <c r="AP201" s="210"/>
      <c r="AQ201" s="212"/>
      <c r="AR201" s="193"/>
      <c r="AS201" s="224"/>
    </row>
    <row r="202" spans="1:45">
      <c r="A202"/>
      <c r="B202" s="69"/>
      <c r="C202" s="193"/>
      <c r="D202" s="193"/>
      <c r="E202" s="193"/>
      <c r="F202" s="193">
        <v>1.54</v>
      </c>
      <c r="G202" s="193"/>
      <c r="H202" s="193">
        <v>5</v>
      </c>
      <c r="I202" s="193"/>
      <c r="J202" s="193">
        <v>7.7</v>
      </c>
      <c r="K202" s="201"/>
      <c r="L202" s="202"/>
      <c r="M202" s="222"/>
      <c r="N202" s="193"/>
      <c r="O202" s="193"/>
      <c r="P202" s="193"/>
      <c r="Q202" s="193"/>
      <c r="R202" s="193">
        <v>2.44</v>
      </c>
      <c r="S202" s="193"/>
      <c r="T202" s="193">
        <v>5</v>
      </c>
      <c r="U202" s="193"/>
      <c r="V202" s="193">
        <v>12.2</v>
      </c>
      <c r="W202" s="197"/>
      <c r="Y202" s="69"/>
      <c r="Z202" s="242"/>
      <c r="AA202" s="193"/>
      <c r="AB202" s="193"/>
      <c r="AC202" s="207">
        <v>6.28</v>
      </c>
      <c r="AD202" s="228"/>
      <c r="AE202" s="208"/>
      <c r="AF202" s="211">
        <v>5</v>
      </c>
      <c r="AG202" s="193">
        <v>31.4</v>
      </c>
      <c r="AH202" s="224"/>
      <c r="AI202" s="1"/>
      <c r="AJ202" s="69"/>
      <c r="AK202" s="242"/>
      <c r="AL202" s="193"/>
      <c r="AM202" s="193"/>
      <c r="AN202" s="207">
        <v>5.85</v>
      </c>
      <c r="AO202" s="228"/>
      <c r="AP202" s="208"/>
      <c r="AQ202" s="211">
        <v>5</v>
      </c>
      <c r="AR202" s="193">
        <v>29.25</v>
      </c>
      <c r="AS202" s="224"/>
    </row>
    <row r="203" spans="1:45">
      <c r="A203"/>
      <c r="B203" s="69"/>
      <c r="C203" s="193">
        <v>24.07</v>
      </c>
      <c r="D203" s="193"/>
      <c r="E203" s="193">
        <v>1.66</v>
      </c>
      <c r="F203" s="193"/>
      <c r="G203" s="193"/>
      <c r="H203" s="193"/>
      <c r="I203" s="193"/>
      <c r="J203" s="193"/>
      <c r="K203" s="201"/>
      <c r="L203" s="202"/>
      <c r="M203" s="222"/>
      <c r="N203" s="193">
        <v>46.63</v>
      </c>
      <c r="O203" s="193"/>
      <c r="P203" s="193">
        <v>2.48</v>
      </c>
      <c r="Q203" s="193"/>
      <c r="R203" s="193"/>
      <c r="S203" s="193"/>
      <c r="T203" s="193"/>
      <c r="U203" s="193"/>
      <c r="V203" s="193"/>
      <c r="W203" s="197"/>
      <c r="Y203" s="69"/>
      <c r="Z203" s="242">
        <v>199.07</v>
      </c>
      <c r="AA203" s="193"/>
      <c r="AB203" s="193">
        <v>6.28</v>
      </c>
      <c r="AC203" s="209"/>
      <c r="AD203" s="232"/>
      <c r="AE203" s="210"/>
      <c r="AF203" s="212"/>
      <c r="AG203" s="193"/>
      <c r="AH203" s="224"/>
      <c r="AI203" s="1"/>
      <c r="AJ203" s="69"/>
      <c r="AK203" s="242">
        <v>206.62</v>
      </c>
      <c r="AL203" s="193"/>
      <c r="AM203" s="193">
        <v>5.83</v>
      </c>
      <c r="AN203" s="209"/>
      <c r="AO203" s="232"/>
      <c r="AP203" s="210"/>
      <c r="AQ203" s="212"/>
      <c r="AR203" s="193"/>
      <c r="AS203" s="224"/>
    </row>
    <row r="204" spans="1:45">
      <c r="A204"/>
      <c r="B204" s="69"/>
      <c r="C204" s="193"/>
      <c r="D204" s="193"/>
      <c r="E204" s="193"/>
      <c r="F204" s="193">
        <v>1.59</v>
      </c>
      <c r="G204" s="193"/>
      <c r="H204" s="193">
        <v>5</v>
      </c>
      <c r="I204" s="193"/>
      <c r="J204" s="193">
        <v>7.95</v>
      </c>
      <c r="K204" s="201"/>
      <c r="L204" s="202"/>
      <c r="M204" s="222"/>
      <c r="N204" s="193"/>
      <c r="O204" s="193"/>
      <c r="P204" s="193"/>
      <c r="Q204" s="193"/>
      <c r="R204" s="193">
        <v>2.4700000000000002</v>
      </c>
      <c r="S204" s="193"/>
      <c r="T204" s="193">
        <v>5</v>
      </c>
      <c r="U204" s="193"/>
      <c r="V204" s="193">
        <v>12.35</v>
      </c>
      <c r="W204" s="197"/>
      <c r="Y204" s="69"/>
      <c r="Z204" s="242"/>
      <c r="AA204" s="193"/>
      <c r="AB204" s="193"/>
      <c r="AC204" s="207">
        <v>6.31</v>
      </c>
      <c r="AD204" s="228"/>
      <c r="AE204" s="208"/>
      <c r="AF204" s="211">
        <v>5</v>
      </c>
      <c r="AG204" s="193">
        <v>31.55</v>
      </c>
      <c r="AH204" s="224"/>
      <c r="AI204" s="1"/>
      <c r="AJ204" s="69"/>
      <c r="AK204" s="242"/>
      <c r="AL204" s="193"/>
      <c r="AM204" s="193"/>
      <c r="AN204" s="207">
        <v>5.76</v>
      </c>
      <c r="AO204" s="228"/>
      <c r="AP204" s="208"/>
      <c r="AQ204" s="211">
        <v>5</v>
      </c>
      <c r="AR204" s="193">
        <v>28.8</v>
      </c>
      <c r="AS204" s="224"/>
    </row>
    <row r="205" spans="1:45">
      <c r="A205"/>
      <c r="B205" s="69"/>
      <c r="C205" s="193">
        <v>29.07</v>
      </c>
      <c r="D205" s="193"/>
      <c r="E205" s="193">
        <v>1.51</v>
      </c>
      <c r="F205" s="193"/>
      <c r="G205" s="193"/>
      <c r="H205" s="193"/>
      <c r="I205" s="193"/>
      <c r="J205" s="193"/>
      <c r="K205" s="201"/>
      <c r="L205" s="202"/>
      <c r="M205" s="222"/>
      <c r="N205" s="193">
        <v>51.63</v>
      </c>
      <c r="O205" s="193"/>
      <c r="P205" s="193">
        <v>2.46</v>
      </c>
      <c r="Q205" s="193"/>
      <c r="R205" s="193"/>
      <c r="S205" s="193"/>
      <c r="T205" s="193"/>
      <c r="U205" s="193"/>
      <c r="V205" s="193"/>
      <c r="W205" s="197"/>
      <c r="Y205" s="69"/>
      <c r="Z205" s="242">
        <v>204.07</v>
      </c>
      <c r="AA205" s="193"/>
      <c r="AB205" s="193">
        <v>6.33</v>
      </c>
      <c r="AC205" s="209"/>
      <c r="AD205" s="232"/>
      <c r="AE205" s="210"/>
      <c r="AF205" s="212"/>
      <c r="AG205" s="193"/>
      <c r="AH205" s="224"/>
      <c r="AI205" s="1"/>
      <c r="AJ205" s="69"/>
      <c r="AK205" s="242">
        <v>211.62</v>
      </c>
      <c r="AL205" s="193"/>
      <c r="AM205" s="193">
        <v>5.68</v>
      </c>
      <c r="AN205" s="209"/>
      <c r="AO205" s="232"/>
      <c r="AP205" s="210"/>
      <c r="AQ205" s="212"/>
      <c r="AR205" s="193"/>
      <c r="AS205" s="224"/>
    </row>
    <row r="206" spans="1:45">
      <c r="A206"/>
      <c r="B206" s="69"/>
      <c r="C206" s="193"/>
      <c r="D206" s="193"/>
      <c r="E206" s="193"/>
      <c r="F206" s="193">
        <v>1.62</v>
      </c>
      <c r="G206" s="193"/>
      <c r="H206" s="193">
        <v>5</v>
      </c>
      <c r="I206" s="193"/>
      <c r="J206" s="193">
        <v>8.1</v>
      </c>
      <c r="K206" s="201"/>
      <c r="L206" s="202"/>
      <c r="M206" s="222"/>
      <c r="N206" s="193"/>
      <c r="O206" s="193"/>
      <c r="P206" s="193"/>
      <c r="Q206" s="193"/>
      <c r="R206" s="193">
        <v>2.41</v>
      </c>
      <c r="S206" s="193"/>
      <c r="T206" s="193">
        <v>5</v>
      </c>
      <c r="U206" s="193"/>
      <c r="V206" s="193">
        <v>12.05</v>
      </c>
      <c r="W206" s="197"/>
      <c r="Y206" s="69"/>
      <c r="Z206" s="242"/>
      <c r="AA206" s="193"/>
      <c r="AB206" s="193"/>
      <c r="AC206" s="207">
        <v>6.28</v>
      </c>
      <c r="AD206" s="228"/>
      <c r="AE206" s="208"/>
      <c r="AF206" s="211">
        <v>5</v>
      </c>
      <c r="AG206" s="193">
        <v>31.4</v>
      </c>
      <c r="AH206" s="224"/>
      <c r="AI206" s="1"/>
      <c r="AJ206" s="69"/>
      <c r="AK206" s="242"/>
      <c r="AL206" s="193"/>
      <c r="AM206" s="193"/>
      <c r="AN206" s="207">
        <v>5.58</v>
      </c>
      <c r="AO206" s="228"/>
      <c r="AP206" s="208"/>
      <c r="AQ206" s="211">
        <v>5</v>
      </c>
      <c r="AR206" s="193">
        <v>27.9</v>
      </c>
      <c r="AS206" s="224"/>
    </row>
    <row r="207" spans="1:45">
      <c r="A207"/>
      <c r="B207" s="69"/>
      <c r="C207" s="207">
        <v>34.07</v>
      </c>
      <c r="D207" s="208"/>
      <c r="E207" s="211">
        <v>1.73</v>
      </c>
      <c r="F207" s="193"/>
      <c r="G207" s="193"/>
      <c r="H207" s="193"/>
      <c r="I207" s="193"/>
      <c r="J207" s="193"/>
      <c r="K207" s="201"/>
      <c r="L207" s="202"/>
      <c r="M207" s="222"/>
      <c r="N207" s="193">
        <v>56.63</v>
      </c>
      <c r="O207" s="193"/>
      <c r="P207" s="193">
        <v>2.36</v>
      </c>
      <c r="Q207" s="193"/>
      <c r="R207" s="193"/>
      <c r="S207" s="193"/>
      <c r="T207" s="193"/>
      <c r="U207" s="193"/>
      <c r="V207" s="193"/>
      <c r="W207" s="197"/>
      <c r="Y207" s="69"/>
      <c r="Z207" s="242">
        <v>209.07</v>
      </c>
      <c r="AA207" s="193"/>
      <c r="AB207" s="193">
        <v>6.23</v>
      </c>
      <c r="AC207" s="209"/>
      <c r="AD207" s="232"/>
      <c r="AE207" s="210"/>
      <c r="AF207" s="212"/>
      <c r="AG207" s="193"/>
      <c r="AH207" s="224"/>
      <c r="AI207" s="1"/>
      <c r="AJ207" s="69"/>
      <c r="AK207" s="242">
        <v>216.62</v>
      </c>
      <c r="AL207" s="193"/>
      <c r="AM207" s="193">
        <v>5.48</v>
      </c>
      <c r="AN207" s="209"/>
      <c r="AO207" s="232"/>
      <c r="AP207" s="210"/>
      <c r="AQ207" s="212"/>
      <c r="AR207" s="193"/>
      <c r="AS207" s="224"/>
    </row>
    <row r="208" spans="1:45">
      <c r="A208"/>
      <c r="B208" s="69"/>
      <c r="C208" s="209"/>
      <c r="D208" s="210"/>
      <c r="E208" s="212"/>
      <c r="F208" s="193">
        <v>1.81</v>
      </c>
      <c r="G208" s="193"/>
      <c r="H208" s="193">
        <v>5</v>
      </c>
      <c r="I208" s="193"/>
      <c r="J208" s="193">
        <v>9.0500000000000007</v>
      </c>
      <c r="K208" s="201"/>
      <c r="L208" s="202"/>
      <c r="M208" s="222"/>
      <c r="N208" s="193"/>
      <c r="O208" s="193"/>
      <c r="P208" s="193"/>
      <c r="Q208" s="193"/>
      <c r="R208" s="193">
        <v>2.38</v>
      </c>
      <c r="S208" s="193"/>
      <c r="T208" s="193">
        <v>3.37</v>
      </c>
      <c r="U208" s="193"/>
      <c r="V208" s="193">
        <v>8.02</v>
      </c>
      <c r="W208" s="197"/>
      <c r="Y208" s="69"/>
      <c r="Z208" s="242"/>
      <c r="AA208" s="193"/>
      <c r="AB208" s="193"/>
      <c r="AC208" s="207">
        <v>6.18</v>
      </c>
      <c r="AD208" s="228"/>
      <c r="AE208" s="208"/>
      <c r="AF208" s="211">
        <v>5</v>
      </c>
      <c r="AG208" s="193">
        <v>30.9</v>
      </c>
      <c r="AH208" s="224"/>
      <c r="AI208" s="1"/>
      <c r="AJ208" s="69"/>
      <c r="AK208" s="242"/>
      <c r="AL208" s="193"/>
      <c r="AM208" s="193"/>
      <c r="AN208" s="207">
        <v>5.41</v>
      </c>
      <c r="AO208" s="228"/>
      <c r="AP208" s="208"/>
      <c r="AQ208" s="211">
        <v>5</v>
      </c>
      <c r="AR208" s="193">
        <v>27.05</v>
      </c>
      <c r="AS208" s="224"/>
    </row>
    <row r="209" spans="1:45">
      <c r="A209"/>
      <c r="B209" s="69"/>
      <c r="C209" s="193">
        <v>39.07</v>
      </c>
      <c r="D209" s="193"/>
      <c r="E209" s="193">
        <v>1.89</v>
      </c>
      <c r="F209" s="193"/>
      <c r="G209" s="193"/>
      <c r="H209" s="193"/>
      <c r="I209" s="193"/>
      <c r="J209" s="193"/>
      <c r="K209" s="209"/>
      <c r="L209" s="233"/>
      <c r="M209" s="222"/>
      <c r="N209" s="193">
        <v>60</v>
      </c>
      <c r="O209" s="193"/>
      <c r="P209" s="193">
        <v>2.39</v>
      </c>
      <c r="Q209" s="193"/>
      <c r="R209" s="193"/>
      <c r="S209" s="193"/>
      <c r="T209" s="193"/>
      <c r="U209" s="193"/>
      <c r="V209" s="193"/>
      <c r="W209" s="197"/>
      <c r="Y209" s="69"/>
      <c r="Z209" s="242">
        <v>214.07</v>
      </c>
      <c r="AA209" s="193"/>
      <c r="AB209" s="193">
        <v>6.13</v>
      </c>
      <c r="AC209" s="209"/>
      <c r="AD209" s="232"/>
      <c r="AE209" s="210"/>
      <c r="AF209" s="212"/>
      <c r="AG209" s="193"/>
      <c r="AH209" s="224"/>
      <c r="AI209" s="1"/>
      <c r="AJ209" s="69"/>
      <c r="AK209" s="242">
        <v>221.62</v>
      </c>
      <c r="AL209" s="193"/>
      <c r="AM209" s="193">
        <v>5.33</v>
      </c>
      <c r="AN209" s="209"/>
      <c r="AO209" s="232"/>
      <c r="AP209" s="210"/>
      <c r="AQ209" s="212"/>
      <c r="AR209" s="193"/>
      <c r="AS209" s="224"/>
    </row>
    <row r="210" spans="1:45" ht="18" customHeight="1">
      <c r="A210"/>
      <c r="B210" s="69"/>
      <c r="C210" s="193"/>
      <c r="D210" s="193"/>
      <c r="E210" s="193"/>
      <c r="F210" s="193">
        <v>2.06</v>
      </c>
      <c r="G210" s="193"/>
      <c r="H210" s="193">
        <v>5</v>
      </c>
      <c r="I210" s="193"/>
      <c r="J210" s="193">
        <v>10.3</v>
      </c>
      <c r="K210" s="213" t="s">
        <v>101</v>
      </c>
      <c r="L210" s="214"/>
      <c r="M210" s="222"/>
      <c r="N210" s="193"/>
      <c r="O210" s="193"/>
      <c r="P210" s="193"/>
      <c r="Q210" s="193"/>
      <c r="R210" s="193"/>
      <c r="S210" s="193"/>
      <c r="T210" s="193"/>
      <c r="U210" s="193"/>
      <c r="V210" s="193"/>
      <c r="W210" s="237" t="s">
        <v>104</v>
      </c>
      <c r="Y210" s="69"/>
      <c r="Z210" s="242"/>
      <c r="AA210" s="193"/>
      <c r="AB210" s="193"/>
      <c r="AC210" s="207">
        <v>5.92</v>
      </c>
      <c r="AD210" s="228"/>
      <c r="AE210" s="208"/>
      <c r="AF210" s="211">
        <v>5</v>
      </c>
      <c r="AG210" s="193">
        <v>29.6</v>
      </c>
      <c r="AH210" s="213" t="s">
        <v>104</v>
      </c>
      <c r="AI210" s="1"/>
      <c r="AJ210" s="69"/>
      <c r="AK210" s="242"/>
      <c r="AL210" s="193"/>
      <c r="AM210" s="193"/>
      <c r="AN210" s="207">
        <v>5.63</v>
      </c>
      <c r="AO210" s="228"/>
      <c r="AP210" s="208"/>
      <c r="AQ210" s="211">
        <v>5</v>
      </c>
      <c r="AR210" s="193">
        <v>28.15</v>
      </c>
      <c r="AS210" s="217" t="s">
        <v>104</v>
      </c>
    </row>
    <row r="211" spans="1:45">
      <c r="A211"/>
      <c r="B211" s="69"/>
      <c r="C211" s="193">
        <v>44.07</v>
      </c>
      <c r="D211" s="193"/>
      <c r="E211" s="193">
        <v>2.2200000000000002</v>
      </c>
      <c r="F211" s="193"/>
      <c r="G211" s="193"/>
      <c r="H211" s="193"/>
      <c r="I211" s="193"/>
      <c r="J211" s="193"/>
      <c r="K211" s="215"/>
      <c r="L211" s="216"/>
      <c r="M211" s="222"/>
      <c r="N211" s="193"/>
      <c r="O211" s="193"/>
      <c r="P211" s="193"/>
      <c r="Q211" s="193"/>
      <c r="R211" s="193"/>
      <c r="S211" s="193"/>
      <c r="T211" s="193"/>
      <c r="U211" s="193"/>
      <c r="V211" s="193"/>
      <c r="W211" s="238"/>
      <c r="Y211" s="69"/>
      <c r="Z211" s="242">
        <v>219.07</v>
      </c>
      <c r="AA211" s="193"/>
      <c r="AB211" s="193">
        <v>5.71</v>
      </c>
      <c r="AC211" s="209"/>
      <c r="AD211" s="232"/>
      <c r="AE211" s="210"/>
      <c r="AF211" s="212"/>
      <c r="AG211" s="193"/>
      <c r="AH211" s="215"/>
      <c r="AI211" s="1"/>
      <c r="AJ211" s="69"/>
      <c r="AK211" s="242">
        <v>226.62</v>
      </c>
      <c r="AL211" s="193"/>
      <c r="AM211" s="193">
        <v>5.93</v>
      </c>
      <c r="AN211" s="209"/>
      <c r="AO211" s="232"/>
      <c r="AP211" s="210"/>
      <c r="AQ211" s="212"/>
      <c r="AR211" s="193"/>
      <c r="AS211" s="218"/>
    </row>
    <row r="212" spans="1:45">
      <c r="A212"/>
      <c r="B212" s="69"/>
      <c r="C212" s="193"/>
      <c r="D212" s="193"/>
      <c r="E212" s="193"/>
      <c r="F212" s="193">
        <v>2.31</v>
      </c>
      <c r="G212" s="193"/>
      <c r="H212" s="193">
        <v>5</v>
      </c>
      <c r="I212" s="193"/>
      <c r="J212" s="193">
        <v>11.55</v>
      </c>
      <c r="K212" s="239"/>
      <c r="L212" s="240"/>
      <c r="M212" s="222"/>
      <c r="N212" s="193"/>
      <c r="O212" s="193"/>
      <c r="P212" s="193"/>
      <c r="Q212" s="193"/>
      <c r="R212" s="193"/>
      <c r="S212" s="193"/>
      <c r="T212" s="193"/>
      <c r="U212" s="193"/>
      <c r="V212" s="193"/>
      <c r="W212" s="224"/>
      <c r="Y212" s="69"/>
      <c r="Z212" s="242"/>
      <c r="AA212" s="193"/>
      <c r="AB212" s="193"/>
      <c r="AC212" s="207">
        <v>5.6</v>
      </c>
      <c r="AD212" s="228"/>
      <c r="AE212" s="208"/>
      <c r="AF212" s="211">
        <v>5</v>
      </c>
      <c r="AG212" s="193">
        <v>28</v>
      </c>
      <c r="AH212" s="224"/>
      <c r="AI212" s="1"/>
      <c r="AJ212" s="69"/>
      <c r="AK212" s="242"/>
      <c r="AL212" s="193"/>
      <c r="AM212" s="193"/>
      <c r="AN212" s="207">
        <v>5.9</v>
      </c>
      <c r="AO212" s="228"/>
      <c r="AP212" s="208"/>
      <c r="AQ212" s="211">
        <v>5</v>
      </c>
      <c r="AR212" s="193">
        <v>29.5</v>
      </c>
      <c r="AS212" s="224"/>
    </row>
    <row r="213" spans="1:45">
      <c r="A213"/>
      <c r="B213" s="69"/>
      <c r="C213" s="207">
        <v>49.07</v>
      </c>
      <c r="D213" s="208"/>
      <c r="E213" s="211">
        <v>2.39</v>
      </c>
      <c r="F213" s="193"/>
      <c r="G213" s="193"/>
      <c r="H213" s="193"/>
      <c r="I213" s="193"/>
      <c r="J213" s="193"/>
      <c r="K213" s="239"/>
      <c r="L213" s="240"/>
      <c r="M213" s="222"/>
      <c r="N213" s="193"/>
      <c r="O213" s="193"/>
      <c r="P213" s="193"/>
      <c r="Q213" s="193"/>
      <c r="R213" s="193"/>
      <c r="S213" s="193"/>
      <c r="T213" s="193"/>
      <c r="U213" s="193"/>
      <c r="V213" s="193"/>
      <c r="W213" s="224"/>
      <c r="Y213" s="69"/>
      <c r="Z213" s="242">
        <v>224.07</v>
      </c>
      <c r="AA213" s="193"/>
      <c r="AB213" s="193">
        <v>5.48</v>
      </c>
      <c r="AC213" s="209"/>
      <c r="AD213" s="232"/>
      <c r="AE213" s="210"/>
      <c r="AF213" s="212"/>
      <c r="AG213" s="193"/>
      <c r="AH213" s="224"/>
      <c r="AI213" s="1"/>
      <c r="AJ213" s="69"/>
      <c r="AK213" s="242">
        <v>231.62</v>
      </c>
      <c r="AL213" s="193"/>
      <c r="AM213" s="193">
        <v>5.86</v>
      </c>
      <c r="AN213" s="209"/>
      <c r="AO213" s="232"/>
      <c r="AP213" s="210"/>
      <c r="AQ213" s="212"/>
      <c r="AR213" s="193"/>
      <c r="AS213" s="224"/>
    </row>
    <row r="214" spans="1:45" ht="18.600000000000001" thickBot="1">
      <c r="A214"/>
      <c r="B214" s="69"/>
      <c r="C214" s="225"/>
      <c r="D214" s="226"/>
      <c r="E214" s="225"/>
      <c r="F214" s="6"/>
      <c r="G214" s="228" t="s">
        <v>103</v>
      </c>
      <c r="H214" s="228"/>
      <c r="I214" s="228" t="s">
        <v>103</v>
      </c>
      <c r="J214" s="235"/>
      <c r="K214" s="207"/>
      <c r="L214" s="230"/>
      <c r="M214" s="223"/>
      <c r="N214" s="234"/>
      <c r="O214" s="234"/>
      <c r="P214" s="234"/>
      <c r="Q214" s="234"/>
      <c r="R214" s="9"/>
      <c r="S214" s="228" t="s">
        <v>103</v>
      </c>
      <c r="T214" s="228"/>
      <c r="U214" s="228" t="s">
        <v>103</v>
      </c>
      <c r="V214" s="208">
        <f>SUM(T198:U209,T180:U195)</f>
        <v>42.96</v>
      </c>
      <c r="W214" s="219">
        <f>SUM(V198:V209,V180:V195)</f>
        <v>91.25</v>
      </c>
      <c r="Y214" s="176"/>
      <c r="Z214" s="243"/>
      <c r="AA214" s="234"/>
      <c r="AB214" s="234"/>
      <c r="AC214" s="10"/>
      <c r="AD214" s="228" t="s">
        <v>103</v>
      </c>
      <c r="AE214" s="228" t="s">
        <v>103</v>
      </c>
      <c r="AF214" s="228"/>
      <c r="AG214" s="228"/>
      <c r="AH214" s="224"/>
      <c r="AI214" s="1"/>
      <c r="AJ214" s="176"/>
      <c r="AK214" s="243"/>
      <c r="AL214" s="234"/>
      <c r="AM214" s="234"/>
      <c r="AN214" s="10"/>
      <c r="AO214" s="228" t="s">
        <v>103</v>
      </c>
      <c r="AP214" s="228" t="s">
        <v>103</v>
      </c>
      <c r="AQ214" s="228"/>
      <c r="AR214" s="228"/>
      <c r="AS214" s="224"/>
    </row>
    <row r="215" spans="1:45" ht="18.600000000000001" thickBot="1">
      <c r="A215"/>
      <c r="B215" s="176"/>
      <c r="C215" s="10"/>
      <c r="D215" s="10"/>
      <c r="E215" s="10"/>
      <c r="F215" s="7"/>
      <c r="G215" s="229" t="s">
        <v>103</v>
      </c>
      <c r="H215" s="229" t="s">
        <v>103</v>
      </c>
      <c r="I215" s="229" t="s">
        <v>103</v>
      </c>
      <c r="J215" s="236"/>
      <c r="K215" s="225"/>
      <c r="L215" s="231"/>
      <c r="M215" s="10"/>
      <c r="N215" s="10"/>
      <c r="O215" s="10"/>
      <c r="P215" s="10"/>
      <c r="Q215" s="10"/>
      <c r="R215" s="7"/>
      <c r="S215" s="229" t="s">
        <v>103</v>
      </c>
      <c r="T215" s="229" t="s">
        <v>103</v>
      </c>
      <c r="U215" s="229" t="s">
        <v>103</v>
      </c>
      <c r="V215" s="226"/>
      <c r="W215" s="220"/>
      <c r="Y215" s="175">
        <v>5</v>
      </c>
      <c r="Z215" s="199">
        <v>224.07</v>
      </c>
      <c r="AA215" s="241"/>
      <c r="AB215" s="199">
        <v>5.48</v>
      </c>
      <c r="AC215" s="7"/>
      <c r="AD215" s="229" t="s">
        <v>103</v>
      </c>
      <c r="AE215" s="229" t="s">
        <v>103</v>
      </c>
      <c r="AF215" s="229" t="s">
        <v>103</v>
      </c>
      <c r="AG215" s="229"/>
      <c r="AH215" s="245"/>
      <c r="AI215" s="1"/>
      <c r="AJ215" s="175">
        <v>5</v>
      </c>
      <c r="AK215" s="195">
        <v>231.62</v>
      </c>
      <c r="AL215" s="192"/>
      <c r="AM215" s="192">
        <v>5.86</v>
      </c>
      <c r="AN215" s="7"/>
      <c r="AO215" s="229" t="s">
        <v>103</v>
      </c>
      <c r="AP215" s="229" t="s">
        <v>103</v>
      </c>
      <c r="AQ215" s="229" t="s">
        <v>103</v>
      </c>
      <c r="AR215" s="229"/>
      <c r="AS215" s="245"/>
    </row>
    <row r="216" spans="1:45" ht="18.600000000000001" thickBot="1">
      <c r="A216"/>
      <c r="B216" s="4"/>
      <c r="C216" s="192">
        <v>14.05</v>
      </c>
      <c r="D216" s="192"/>
      <c r="E216" s="192">
        <v>0</v>
      </c>
      <c r="F216" s="192"/>
      <c r="G216" s="192"/>
      <c r="H216" s="192"/>
      <c r="I216" s="192"/>
      <c r="J216" s="5"/>
      <c r="K216" s="199"/>
      <c r="L216" s="200"/>
      <c r="M216" s="203">
        <v>1</v>
      </c>
      <c r="N216" s="192">
        <v>17.04</v>
      </c>
      <c r="O216" s="192"/>
      <c r="P216" s="192">
        <v>0</v>
      </c>
      <c r="Q216" s="192"/>
      <c r="R216" s="194"/>
      <c r="S216" s="195"/>
      <c r="T216" s="192"/>
      <c r="U216" s="192"/>
      <c r="V216" s="5"/>
      <c r="W216" s="196"/>
      <c r="Y216" s="69"/>
      <c r="Z216" s="209"/>
      <c r="AA216" s="210"/>
      <c r="AB216" s="209"/>
      <c r="AC216" s="207">
        <v>5.42</v>
      </c>
      <c r="AD216" s="228"/>
      <c r="AE216" s="208"/>
      <c r="AF216" s="211">
        <v>5</v>
      </c>
      <c r="AG216" s="193">
        <v>27.1</v>
      </c>
      <c r="AH216" s="244"/>
      <c r="AI216" s="1"/>
      <c r="AJ216" s="69"/>
      <c r="AK216" s="242"/>
      <c r="AL216" s="193"/>
      <c r="AM216" s="193"/>
      <c r="AN216" s="207">
        <v>5.3</v>
      </c>
      <c r="AO216" s="228"/>
      <c r="AP216" s="208"/>
      <c r="AQ216" s="211">
        <v>5</v>
      </c>
      <c r="AR216" s="193">
        <v>26.5</v>
      </c>
      <c r="AS216" s="244"/>
    </row>
    <row r="217" spans="1:45">
      <c r="A217"/>
      <c r="B217" s="175">
        <v>1</v>
      </c>
      <c r="C217" s="193"/>
      <c r="D217" s="193"/>
      <c r="E217" s="193"/>
      <c r="F217" s="193">
        <v>0.05</v>
      </c>
      <c r="G217" s="193"/>
      <c r="H217" s="193">
        <v>0</v>
      </c>
      <c r="I217" s="193"/>
      <c r="J217" s="193">
        <v>0</v>
      </c>
      <c r="K217" s="201"/>
      <c r="L217" s="202"/>
      <c r="M217" s="204"/>
      <c r="N217" s="193"/>
      <c r="O217" s="193"/>
      <c r="P217" s="193"/>
      <c r="Q217" s="193"/>
      <c r="R217" s="193">
        <v>0.57999999999999996</v>
      </c>
      <c r="S217" s="193"/>
      <c r="T217" s="193">
        <v>0.39</v>
      </c>
      <c r="U217" s="193"/>
      <c r="V217" s="193">
        <v>0.23</v>
      </c>
      <c r="W217" s="197"/>
      <c r="Y217" s="69"/>
      <c r="Z217" s="207">
        <v>229.07</v>
      </c>
      <c r="AA217" s="208"/>
      <c r="AB217" s="211">
        <v>5.36</v>
      </c>
      <c r="AC217" s="209"/>
      <c r="AD217" s="232"/>
      <c r="AE217" s="210"/>
      <c r="AF217" s="212"/>
      <c r="AG217" s="193"/>
      <c r="AH217" s="224"/>
      <c r="AI217" s="1"/>
      <c r="AJ217" s="69"/>
      <c r="AK217" s="242">
        <v>236.62</v>
      </c>
      <c r="AL217" s="193"/>
      <c r="AM217" s="193">
        <v>4.74</v>
      </c>
      <c r="AN217" s="209"/>
      <c r="AO217" s="232"/>
      <c r="AP217" s="210"/>
      <c r="AQ217" s="212"/>
      <c r="AR217" s="193"/>
      <c r="AS217" s="224"/>
    </row>
    <row r="218" spans="1:45">
      <c r="A218"/>
      <c r="B218" s="69"/>
      <c r="C218" s="193">
        <v>14.05</v>
      </c>
      <c r="D218" s="193"/>
      <c r="E218" s="193">
        <v>0.1</v>
      </c>
      <c r="F218" s="193"/>
      <c r="G218" s="193"/>
      <c r="H218" s="193"/>
      <c r="I218" s="193"/>
      <c r="J218" s="193"/>
      <c r="K218" s="201"/>
      <c r="L218" s="202"/>
      <c r="M218" s="204"/>
      <c r="N218" s="193">
        <v>17.43</v>
      </c>
      <c r="O218" s="193"/>
      <c r="P218" s="193">
        <v>1.1499999999999999</v>
      </c>
      <c r="Q218" s="193"/>
      <c r="R218" s="193"/>
      <c r="S218" s="193"/>
      <c r="T218" s="193"/>
      <c r="U218" s="193"/>
      <c r="V218" s="193"/>
      <c r="W218" s="197"/>
      <c r="Y218" s="69"/>
      <c r="Z218" s="209"/>
      <c r="AA218" s="210"/>
      <c r="AB218" s="212"/>
      <c r="AC218" s="207">
        <v>5.33</v>
      </c>
      <c r="AD218" s="228"/>
      <c r="AE218" s="208"/>
      <c r="AF218" s="211">
        <v>0.93</v>
      </c>
      <c r="AG218" s="193">
        <v>4.96</v>
      </c>
      <c r="AH218" s="224"/>
      <c r="AI218" s="1"/>
      <c r="AJ218" s="69"/>
      <c r="AK218" s="242"/>
      <c r="AL218" s="193"/>
      <c r="AM218" s="193"/>
      <c r="AN218" s="207">
        <v>4.99</v>
      </c>
      <c r="AO218" s="228"/>
      <c r="AP218" s="208"/>
      <c r="AQ218" s="211">
        <v>3.38</v>
      </c>
      <c r="AR218" s="193">
        <v>16.87</v>
      </c>
      <c r="AS218" s="224"/>
    </row>
    <row r="219" spans="1:45">
      <c r="A219"/>
      <c r="B219" s="69"/>
      <c r="C219" s="193"/>
      <c r="D219" s="193"/>
      <c r="E219" s="193"/>
      <c r="F219" s="193">
        <v>0.1</v>
      </c>
      <c r="G219" s="193"/>
      <c r="H219" s="193">
        <v>0.02</v>
      </c>
      <c r="I219" s="193"/>
      <c r="J219" s="193">
        <v>0</v>
      </c>
      <c r="K219" s="201"/>
      <c r="L219" s="202"/>
      <c r="M219" s="204"/>
      <c r="N219" s="193"/>
      <c r="O219" s="193"/>
      <c r="P219" s="193"/>
      <c r="Q219" s="193"/>
      <c r="R219" s="193">
        <v>1.33</v>
      </c>
      <c r="S219" s="193"/>
      <c r="T219" s="193">
        <v>0.2</v>
      </c>
      <c r="U219" s="193"/>
      <c r="V219" s="193">
        <v>0.27</v>
      </c>
      <c r="W219" s="197"/>
      <c r="Y219" s="69"/>
      <c r="Z219" s="207">
        <v>230</v>
      </c>
      <c r="AA219" s="208"/>
      <c r="AB219" s="211">
        <v>5.29</v>
      </c>
      <c r="AC219" s="209"/>
      <c r="AD219" s="232"/>
      <c r="AE219" s="210"/>
      <c r="AF219" s="212"/>
      <c r="AG219" s="193"/>
      <c r="AH219" s="224"/>
      <c r="AI219" s="1"/>
      <c r="AJ219" s="69"/>
      <c r="AK219" s="242">
        <v>240</v>
      </c>
      <c r="AL219" s="193"/>
      <c r="AM219" s="193">
        <v>5.23</v>
      </c>
      <c r="AN219" s="209"/>
      <c r="AO219" s="232"/>
      <c r="AP219" s="210"/>
      <c r="AQ219" s="212"/>
      <c r="AR219" s="193"/>
      <c r="AS219" s="224"/>
    </row>
    <row r="220" spans="1:45">
      <c r="A220"/>
      <c r="B220" s="69"/>
      <c r="C220" s="193">
        <v>14.07</v>
      </c>
      <c r="D220" s="193"/>
      <c r="E220" s="193">
        <v>0.09</v>
      </c>
      <c r="F220" s="193"/>
      <c r="G220" s="193"/>
      <c r="H220" s="193"/>
      <c r="I220" s="193"/>
      <c r="J220" s="193"/>
      <c r="K220" s="201"/>
      <c r="L220" s="202"/>
      <c r="M220" s="204"/>
      <c r="N220" s="193">
        <v>17.63</v>
      </c>
      <c r="O220" s="193"/>
      <c r="P220" s="193">
        <v>1.5</v>
      </c>
      <c r="Q220" s="193"/>
      <c r="R220" s="193"/>
      <c r="S220" s="193"/>
      <c r="T220" s="193"/>
      <c r="U220" s="193"/>
      <c r="V220" s="193"/>
      <c r="W220" s="197"/>
      <c r="Y220" s="69"/>
      <c r="Z220" s="209"/>
      <c r="AA220" s="210"/>
      <c r="AB220" s="212"/>
      <c r="AC220" s="207"/>
      <c r="AD220" s="228"/>
      <c r="AE220" s="208"/>
      <c r="AF220" s="211"/>
      <c r="AG220" s="193"/>
      <c r="AH220" s="224"/>
      <c r="AI220" s="1"/>
      <c r="AJ220" s="69"/>
      <c r="AK220" s="242"/>
      <c r="AL220" s="193"/>
      <c r="AM220" s="193"/>
      <c r="AN220" s="207"/>
      <c r="AO220" s="228"/>
      <c r="AP220" s="208"/>
      <c r="AQ220" s="211"/>
      <c r="AR220" s="193"/>
      <c r="AS220" s="224"/>
    </row>
    <row r="221" spans="1:45">
      <c r="A221"/>
      <c r="B221" s="69"/>
      <c r="C221" s="193"/>
      <c r="D221" s="193"/>
      <c r="E221" s="193"/>
      <c r="F221" s="193">
        <v>0.09</v>
      </c>
      <c r="G221" s="193"/>
      <c r="H221" s="193">
        <v>0.4</v>
      </c>
      <c r="I221" s="193"/>
      <c r="J221" s="193">
        <v>0.04</v>
      </c>
      <c r="K221" s="201"/>
      <c r="L221" s="202"/>
      <c r="M221" s="204"/>
      <c r="N221" s="193"/>
      <c r="O221" s="193"/>
      <c r="P221" s="193"/>
      <c r="Q221" s="193"/>
      <c r="R221" s="193">
        <v>1.5</v>
      </c>
      <c r="S221" s="193"/>
      <c r="T221" s="193">
        <v>0</v>
      </c>
      <c r="U221" s="193"/>
      <c r="V221" s="193">
        <v>0</v>
      </c>
      <c r="W221" s="197"/>
      <c r="Y221" s="69"/>
      <c r="Z221" s="207"/>
      <c r="AA221" s="208"/>
      <c r="AB221" s="211"/>
      <c r="AC221" s="209"/>
      <c r="AD221" s="232"/>
      <c r="AE221" s="210"/>
      <c r="AF221" s="212"/>
      <c r="AG221" s="193"/>
      <c r="AH221" s="224"/>
      <c r="AI221" s="1"/>
      <c r="AJ221" s="69"/>
      <c r="AK221" s="242"/>
      <c r="AL221" s="193"/>
      <c r="AM221" s="193"/>
      <c r="AN221" s="209"/>
      <c r="AO221" s="232"/>
      <c r="AP221" s="210"/>
      <c r="AQ221" s="212"/>
      <c r="AR221" s="193"/>
      <c r="AS221" s="224"/>
    </row>
    <row r="222" spans="1:45">
      <c r="A222"/>
      <c r="B222" s="69"/>
      <c r="C222" s="193">
        <v>14.47</v>
      </c>
      <c r="D222" s="193"/>
      <c r="E222" s="193">
        <v>0.09</v>
      </c>
      <c r="F222" s="193"/>
      <c r="G222" s="193"/>
      <c r="H222" s="193"/>
      <c r="I222" s="193"/>
      <c r="J222" s="193"/>
      <c r="K222" s="201"/>
      <c r="L222" s="202"/>
      <c r="M222" s="204"/>
      <c r="N222" s="193">
        <v>17.63</v>
      </c>
      <c r="O222" s="193"/>
      <c r="P222" s="193">
        <v>1.5</v>
      </c>
      <c r="Q222" s="193"/>
      <c r="R222" s="193"/>
      <c r="S222" s="193"/>
      <c r="T222" s="193"/>
      <c r="U222" s="193"/>
      <c r="V222" s="193"/>
      <c r="W222" s="197"/>
      <c r="Y222" s="69"/>
      <c r="Z222" s="209"/>
      <c r="AA222" s="210"/>
      <c r="AB222" s="212"/>
      <c r="AC222" s="207"/>
      <c r="AD222" s="228"/>
      <c r="AE222" s="208"/>
      <c r="AF222" s="211"/>
      <c r="AG222" s="193"/>
      <c r="AH222" s="224"/>
      <c r="AI222" s="1"/>
      <c r="AJ222" s="69"/>
      <c r="AK222" s="242"/>
      <c r="AL222" s="193"/>
      <c r="AM222" s="193"/>
      <c r="AN222" s="207"/>
      <c r="AO222" s="228"/>
      <c r="AP222" s="208"/>
      <c r="AQ222" s="211"/>
      <c r="AR222" s="193"/>
      <c r="AS222" s="224"/>
    </row>
    <row r="223" spans="1:45">
      <c r="A223"/>
      <c r="B223" s="69"/>
      <c r="C223" s="193"/>
      <c r="D223" s="193"/>
      <c r="E223" s="193"/>
      <c r="F223" s="193">
        <v>0.24</v>
      </c>
      <c r="G223" s="193"/>
      <c r="H223" s="193">
        <v>0</v>
      </c>
      <c r="I223" s="193"/>
      <c r="J223" s="193">
        <v>0</v>
      </c>
      <c r="K223" s="201"/>
      <c r="L223" s="202"/>
      <c r="M223" s="204"/>
      <c r="N223" s="193"/>
      <c r="O223" s="193"/>
      <c r="P223" s="193"/>
      <c r="Q223" s="193"/>
      <c r="R223" s="193">
        <v>1.5</v>
      </c>
      <c r="S223" s="193"/>
      <c r="T223" s="193">
        <v>0.3</v>
      </c>
      <c r="U223" s="193"/>
      <c r="V223" s="193">
        <v>0.45</v>
      </c>
      <c r="W223" s="197"/>
      <c r="Y223" s="69"/>
      <c r="Z223" s="207"/>
      <c r="AA223" s="208"/>
      <c r="AB223" s="211"/>
      <c r="AC223" s="209"/>
      <c r="AD223" s="232"/>
      <c r="AE223" s="210"/>
      <c r="AF223" s="212"/>
      <c r="AG223" s="193"/>
      <c r="AH223" s="224"/>
      <c r="AI223" s="1"/>
      <c r="AJ223" s="69"/>
      <c r="AK223" s="242"/>
      <c r="AL223" s="193"/>
      <c r="AM223" s="193"/>
      <c r="AN223" s="209"/>
      <c r="AO223" s="232"/>
      <c r="AP223" s="210"/>
      <c r="AQ223" s="212"/>
      <c r="AR223" s="193"/>
      <c r="AS223" s="224"/>
    </row>
    <row r="224" spans="1:45">
      <c r="A224"/>
      <c r="B224" s="69"/>
      <c r="C224" s="193">
        <v>14.47</v>
      </c>
      <c r="D224" s="193"/>
      <c r="E224" s="193">
        <v>0.39</v>
      </c>
      <c r="F224" s="193"/>
      <c r="G224" s="193"/>
      <c r="H224" s="193"/>
      <c r="I224" s="193"/>
      <c r="J224" s="193"/>
      <c r="K224" s="201"/>
      <c r="L224" s="202"/>
      <c r="M224" s="204"/>
      <c r="N224" s="193">
        <v>17.93</v>
      </c>
      <c r="O224" s="193"/>
      <c r="P224" s="193">
        <v>1.5</v>
      </c>
      <c r="Q224" s="193"/>
      <c r="R224" s="193"/>
      <c r="S224" s="193"/>
      <c r="T224" s="193"/>
      <c r="U224" s="193"/>
      <c r="V224" s="193"/>
      <c r="W224" s="197"/>
      <c r="Y224" s="69"/>
      <c r="Z224" s="209"/>
      <c r="AA224" s="210"/>
      <c r="AB224" s="212"/>
      <c r="AC224" s="207"/>
      <c r="AD224" s="228"/>
      <c r="AE224" s="208"/>
      <c r="AF224" s="211"/>
      <c r="AG224" s="193"/>
      <c r="AH224" s="224"/>
      <c r="AI224" s="1"/>
      <c r="AJ224" s="69"/>
      <c r="AK224" s="242"/>
      <c r="AL224" s="193"/>
      <c r="AM224" s="193"/>
      <c r="AN224" s="207"/>
      <c r="AO224" s="228"/>
      <c r="AP224" s="208"/>
      <c r="AQ224" s="211"/>
      <c r="AR224" s="193"/>
      <c r="AS224" s="224"/>
    </row>
    <row r="225" spans="1:45">
      <c r="A225"/>
      <c r="B225" s="69"/>
      <c r="C225" s="193"/>
      <c r="D225" s="193"/>
      <c r="E225" s="193"/>
      <c r="F225" s="193">
        <v>0.39</v>
      </c>
      <c r="G225" s="193"/>
      <c r="H225" s="193">
        <v>0.45</v>
      </c>
      <c r="I225" s="193"/>
      <c r="J225" s="193">
        <v>0.18</v>
      </c>
      <c r="K225" s="201"/>
      <c r="L225" s="202"/>
      <c r="M225" s="204"/>
      <c r="N225" s="193"/>
      <c r="O225" s="193"/>
      <c r="P225" s="193"/>
      <c r="Q225" s="193"/>
      <c r="R225" s="193">
        <v>1.59</v>
      </c>
      <c r="S225" s="193"/>
      <c r="T225" s="193">
        <v>0</v>
      </c>
      <c r="U225" s="193"/>
      <c r="V225" s="193">
        <v>0</v>
      </c>
      <c r="W225" s="197"/>
      <c r="Y225" s="69"/>
      <c r="Z225" s="207"/>
      <c r="AA225" s="208"/>
      <c r="AB225" s="211"/>
      <c r="AC225" s="209"/>
      <c r="AD225" s="232"/>
      <c r="AE225" s="210"/>
      <c r="AF225" s="212"/>
      <c r="AG225" s="193"/>
      <c r="AH225" s="224"/>
      <c r="AI225" s="1"/>
      <c r="AJ225" s="69"/>
      <c r="AK225" s="242"/>
      <c r="AL225" s="193"/>
      <c r="AM225" s="193"/>
      <c r="AN225" s="209"/>
      <c r="AO225" s="232"/>
      <c r="AP225" s="210"/>
      <c r="AQ225" s="212"/>
      <c r="AR225" s="193"/>
      <c r="AS225" s="224"/>
    </row>
    <row r="226" spans="1:45">
      <c r="A226"/>
      <c r="B226" s="69"/>
      <c r="C226" s="207">
        <v>14.92</v>
      </c>
      <c r="D226" s="208"/>
      <c r="E226" s="211">
        <v>0.39</v>
      </c>
      <c r="F226" s="193"/>
      <c r="G226" s="193"/>
      <c r="H226" s="193"/>
      <c r="I226" s="193"/>
      <c r="J226" s="193"/>
      <c r="K226" s="201"/>
      <c r="L226" s="202"/>
      <c r="M226" s="204"/>
      <c r="N226" s="193">
        <v>17.93</v>
      </c>
      <c r="O226" s="193"/>
      <c r="P226" s="193">
        <v>1.68</v>
      </c>
      <c r="Q226" s="193"/>
      <c r="R226" s="193"/>
      <c r="S226" s="193"/>
      <c r="T226" s="193"/>
      <c r="U226" s="193"/>
      <c r="V226" s="193"/>
      <c r="W226" s="197"/>
      <c r="Y226" s="69"/>
      <c r="Z226" s="209"/>
      <c r="AA226" s="210"/>
      <c r="AB226" s="212"/>
      <c r="AC226" s="207"/>
      <c r="AD226" s="228"/>
      <c r="AE226" s="208"/>
      <c r="AF226" s="211"/>
      <c r="AG226" s="193"/>
      <c r="AH226" s="224"/>
      <c r="AI226" s="1"/>
      <c r="AJ226" s="69"/>
      <c r="AK226" s="242"/>
      <c r="AL226" s="193"/>
      <c r="AM226" s="193"/>
      <c r="AN226" s="207"/>
      <c r="AO226" s="228"/>
      <c r="AP226" s="208"/>
      <c r="AQ226" s="211"/>
      <c r="AR226" s="193"/>
      <c r="AS226" s="224"/>
    </row>
    <row r="227" spans="1:45">
      <c r="A227"/>
      <c r="B227" s="69"/>
      <c r="C227" s="209"/>
      <c r="D227" s="210"/>
      <c r="E227" s="212"/>
      <c r="F227" s="193">
        <v>0.54</v>
      </c>
      <c r="G227" s="193"/>
      <c r="H227" s="193">
        <v>0</v>
      </c>
      <c r="I227" s="193"/>
      <c r="J227" s="193">
        <v>0</v>
      </c>
      <c r="K227" s="201"/>
      <c r="L227" s="202"/>
      <c r="M227" s="204"/>
      <c r="N227" s="193"/>
      <c r="O227" s="193"/>
      <c r="P227" s="193"/>
      <c r="Q227" s="193"/>
      <c r="R227" s="193">
        <v>1.67</v>
      </c>
      <c r="S227" s="193"/>
      <c r="T227" s="193">
        <v>3.7</v>
      </c>
      <c r="U227" s="193"/>
      <c r="V227" s="193">
        <v>6.18</v>
      </c>
      <c r="W227" s="197"/>
      <c r="Y227" s="69"/>
      <c r="Z227" s="207"/>
      <c r="AA227" s="208"/>
      <c r="AB227" s="211"/>
      <c r="AC227" s="209"/>
      <c r="AD227" s="232"/>
      <c r="AE227" s="210"/>
      <c r="AF227" s="212"/>
      <c r="AG227" s="193"/>
      <c r="AH227" s="224"/>
      <c r="AI227" s="1"/>
      <c r="AJ227" s="69"/>
      <c r="AK227" s="242"/>
      <c r="AL227" s="193"/>
      <c r="AM227" s="193"/>
      <c r="AN227" s="209"/>
      <c r="AO227" s="232"/>
      <c r="AP227" s="210"/>
      <c r="AQ227" s="212"/>
      <c r="AR227" s="193"/>
      <c r="AS227" s="224"/>
    </row>
    <row r="228" spans="1:45" ht="18" customHeight="1">
      <c r="A228"/>
      <c r="B228" s="69"/>
      <c r="C228" s="193">
        <v>14.92</v>
      </c>
      <c r="D228" s="193"/>
      <c r="E228" s="193">
        <v>0.69</v>
      </c>
      <c r="F228" s="193"/>
      <c r="G228" s="193"/>
      <c r="H228" s="193"/>
      <c r="I228" s="193"/>
      <c r="J228" s="193"/>
      <c r="K228" s="201"/>
      <c r="L228" s="202"/>
      <c r="M228" s="204"/>
      <c r="N228" s="193">
        <v>21.63</v>
      </c>
      <c r="O228" s="193"/>
      <c r="P228" s="193">
        <v>1.66</v>
      </c>
      <c r="Q228" s="193"/>
      <c r="R228" s="193"/>
      <c r="S228" s="193"/>
      <c r="T228" s="193"/>
      <c r="U228" s="193"/>
      <c r="V228" s="193"/>
      <c r="W228" s="198"/>
      <c r="Y228" s="69"/>
      <c r="Z228" s="209"/>
      <c r="AA228" s="210"/>
      <c r="AB228" s="212"/>
      <c r="AC228" s="207"/>
      <c r="AD228" s="228"/>
      <c r="AE228" s="208"/>
      <c r="AF228" s="211"/>
      <c r="AG228" s="193"/>
      <c r="AH228" s="213" t="s">
        <v>104</v>
      </c>
      <c r="AI228" s="1"/>
      <c r="AJ228" s="69"/>
      <c r="AK228" s="242"/>
      <c r="AL228" s="193"/>
      <c r="AM228" s="193"/>
      <c r="AN228" s="207"/>
      <c r="AO228" s="228"/>
      <c r="AP228" s="208"/>
      <c r="AQ228" s="211"/>
      <c r="AR228" s="193"/>
      <c r="AS228" s="217" t="s">
        <v>104</v>
      </c>
    </row>
    <row r="229" spans="1:45">
      <c r="A229"/>
      <c r="B229" s="69"/>
      <c r="C229" s="193"/>
      <c r="D229" s="193"/>
      <c r="E229" s="193"/>
      <c r="F229" s="193">
        <v>0.69</v>
      </c>
      <c r="G229" s="193"/>
      <c r="H229" s="193">
        <v>0.45</v>
      </c>
      <c r="I229" s="193"/>
      <c r="J229" s="193">
        <v>0.31</v>
      </c>
      <c r="K229" s="213" t="s">
        <v>101</v>
      </c>
      <c r="L229" s="214"/>
      <c r="M229" s="204"/>
      <c r="N229" s="193"/>
      <c r="O229" s="193"/>
      <c r="P229" s="193"/>
      <c r="Q229" s="193"/>
      <c r="R229" s="193">
        <v>1.76</v>
      </c>
      <c r="S229" s="193"/>
      <c r="T229" s="193">
        <v>5</v>
      </c>
      <c r="U229" s="193"/>
      <c r="V229" s="193">
        <v>8.8000000000000007</v>
      </c>
      <c r="W229" s="217" t="s">
        <v>102</v>
      </c>
      <c r="Y229" s="69"/>
      <c r="Z229" s="207"/>
      <c r="AA229" s="208"/>
      <c r="AB229" s="211"/>
      <c r="AC229" s="209"/>
      <c r="AD229" s="232"/>
      <c r="AE229" s="210"/>
      <c r="AF229" s="212"/>
      <c r="AG229" s="193"/>
      <c r="AH229" s="215"/>
      <c r="AI229" s="1"/>
      <c r="AJ229" s="69"/>
      <c r="AK229" s="242"/>
      <c r="AL229" s="193"/>
      <c r="AM229" s="193"/>
      <c r="AN229" s="209"/>
      <c r="AO229" s="232"/>
      <c r="AP229" s="210"/>
      <c r="AQ229" s="212"/>
      <c r="AR229" s="193"/>
      <c r="AS229" s="218"/>
    </row>
    <row r="230" spans="1:45">
      <c r="A230"/>
      <c r="B230" s="69"/>
      <c r="C230" s="193">
        <v>15.37</v>
      </c>
      <c r="D230" s="193"/>
      <c r="E230" s="193">
        <v>0.69</v>
      </c>
      <c r="F230" s="193"/>
      <c r="G230" s="193"/>
      <c r="H230" s="193"/>
      <c r="I230" s="193"/>
      <c r="J230" s="193"/>
      <c r="K230" s="215"/>
      <c r="L230" s="216"/>
      <c r="M230" s="204"/>
      <c r="N230" s="193">
        <v>26.63</v>
      </c>
      <c r="O230" s="193"/>
      <c r="P230" s="193">
        <v>1.85</v>
      </c>
      <c r="Q230" s="193"/>
      <c r="R230" s="193"/>
      <c r="S230" s="193"/>
      <c r="T230" s="193"/>
      <c r="U230" s="193"/>
      <c r="V230" s="193"/>
      <c r="W230" s="218"/>
      <c r="Y230" s="69"/>
      <c r="Z230" s="209"/>
      <c r="AA230" s="210"/>
      <c r="AB230" s="212"/>
      <c r="AC230" s="207"/>
      <c r="AD230" s="228"/>
      <c r="AE230" s="208"/>
      <c r="AF230" s="211"/>
      <c r="AG230" s="193"/>
      <c r="AH230" s="224"/>
      <c r="AI230" s="1"/>
      <c r="AJ230" s="69"/>
      <c r="AK230" s="242"/>
      <c r="AL230" s="193"/>
      <c r="AM230" s="193"/>
      <c r="AN230" s="207"/>
      <c r="AO230" s="228"/>
      <c r="AP230" s="208"/>
      <c r="AQ230" s="211"/>
      <c r="AR230" s="193"/>
      <c r="AS230" s="224"/>
    </row>
    <row r="231" spans="1:45">
      <c r="A231"/>
      <c r="B231" s="69"/>
      <c r="C231" s="193"/>
      <c r="D231" s="193"/>
      <c r="E231" s="193"/>
      <c r="F231" s="193">
        <v>0.9</v>
      </c>
      <c r="G231" s="193"/>
      <c r="H231" s="193">
        <v>0</v>
      </c>
      <c r="I231" s="193"/>
      <c r="J231" s="193">
        <v>0</v>
      </c>
      <c r="K231" s="207"/>
      <c r="L231" s="228"/>
      <c r="M231" s="204"/>
      <c r="N231" s="193"/>
      <c r="O231" s="193"/>
      <c r="P231" s="193"/>
      <c r="Q231" s="193"/>
      <c r="R231" s="193">
        <v>1.89</v>
      </c>
      <c r="S231" s="193"/>
      <c r="T231" s="193">
        <v>5</v>
      </c>
      <c r="U231" s="193"/>
      <c r="V231" s="193">
        <v>9.4499999999999993</v>
      </c>
      <c r="W231" s="224"/>
      <c r="Y231" s="69"/>
      <c r="Z231" s="207"/>
      <c r="AA231" s="208"/>
      <c r="AB231" s="211"/>
      <c r="AC231" s="209"/>
      <c r="AD231" s="232"/>
      <c r="AE231" s="210"/>
      <c r="AF231" s="212"/>
      <c r="AG231" s="193"/>
      <c r="AH231" s="224"/>
      <c r="AI231" s="1"/>
      <c r="AJ231" s="69"/>
      <c r="AK231" s="242"/>
      <c r="AL231" s="193"/>
      <c r="AM231" s="193"/>
      <c r="AN231" s="209"/>
      <c r="AO231" s="232"/>
      <c r="AP231" s="210"/>
      <c r="AQ231" s="212"/>
      <c r="AR231" s="193"/>
      <c r="AS231" s="224"/>
    </row>
    <row r="232" spans="1:45" ht="18.600000000000001" thickBot="1">
      <c r="A232"/>
      <c r="B232" s="69"/>
      <c r="C232" s="207">
        <v>15.37</v>
      </c>
      <c r="D232" s="208"/>
      <c r="E232" s="211">
        <v>1.1100000000000001</v>
      </c>
      <c r="F232" s="193"/>
      <c r="G232" s="193"/>
      <c r="H232" s="193"/>
      <c r="I232" s="193"/>
      <c r="J232" s="193"/>
      <c r="K232" s="209"/>
      <c r="L232" s="232"/>
      <c r="M232" s="204"/>
      <c r="N232" s="193">
        <v>31.63</v>
      </c>
      <c r="O232" s="193"/>
      <c r="P232" s="193">
        <v>1.93</v>
      </c>
      <c r="Q232" s="193"/>
      <c r="R232" s="193"/>
      <c r="S232" s="193"/>
      <c r="T232" s="193"/>
      <c r="U232" s="193"/>
      <c r="V232" s="193"/>
      <c r="W232" s="224"/>
      <c r="Y232" s="176"/>
      <c r="Z232" s="225"/>
      <c r="AA232" s="226"/>
      <c r="AB232" s="227"/>
      <c r="AC232" s="10"/>
      <c r="AD232" s="228" t="s">
        <v>103</v>
      </c>
      <c r="AE232" s="228" t="s">
        <v>103</v>
      </c>
      <c r="AF232" s="228"/>
      <c r="AG232" s="228">
        <v>45</v>
      </c>
      <c r="AH232" s="224">
        <v>271.12</v>
      </c>
      <c r="AI232" s="1"/>
      <c r="AJ232" s="176"/>
      <c r="AK232" s="243"/>
      <c r="AL232" s="234"/>
      <c r="AM232" s="234"/>
      <c r="AN232" s="10"/>
      <c r="AO232" s="228" t="s">
        <v>103</v>
      </c>
      <c r="AP232" s="228" t="s">
        <v>103</v>
      </c>
      <c r="AQ232" s="228"/>
      <c r="AR232" s="228">
        <v>45</v>
      </c>
      <c r="AS232" s="224">
        <v>251.67</v>
      </c>
    </row>
    <row r="233" spans="1:45" ht="18.600000000000001" thickBot="1">
      <c r="A233"/>
      <c r="B233" s="69"/>
      <c r="C233" s="225"/>
      <c r="D233" s="226"/>
      <c r="E233" s="227"/>
      <c r="F233" s="6"/>
      <c r="G233" s="228" t="s">
        <v>103</v>
      </c>
      <c r="H233" s="228"/>
      <c r="I233" s="228" t="s">
        <v>103</v>
      </c>
      <c r="J233" s="208"/>
      <c r="K233" s="207"/>
      <c r="L233" s="230"/>
      <c r="M233" s="205"/>
      <c r="N233" s="193"/>
      <c r="O233" s="193"/>
      <c r="P233" s="193"/>
      <c r="Q233" s="193"/>
      <c r="R233" s="6"/>
      <c r="S233" s="228" t="s">
        <v>103</v>
      </c>
      <c r="T233" s="228"/>
      <c r="U233" s="228" t="s">
        <v>103</v>
      </c>
      <c r="V233" s="208"/>
      <c r="W233" s="219"/>
      <c r="Y233" s="4"/>
      <c r="Z233" s="10"/>
      <c r="AA233" s="10"/>
      <c r="AB233" s="10"/>
      <c r="AC233" s="7"/>
      <c r="AD233" s="229" t="s">
        <v>103</v>
      </c>
      <c r="AE233" s="229" t="s">
        <v>103</v>
      </c>
      <c r="AF233" s="229" t="s">
        <v>103</v>
      </c>
      <c r="AG233" s="229"/>
      <c r="AH233" s="245"/>
      <c r="AI233" s="1"/>
      <c r="AJ233" s="4"/>
      <c r="AK233" s="10"/>
      <c r="AL233" s="10"/>
      <c r="AM233" s="10"/>
      <c r="AN233" s="7"/>
      <c r="AO233" s="229" t="s">
        <v>103</v>
      </c>
      <c r="AP233" s="229" t="s">
        <v>103</v>
      </c>
      <c r="AQ233" s="229" t="s">
        <v>103</v>
      </c>
      <c r="AR233" s="229"/>
      <c r="AS233" s="245"/>
    </row>
    <row r="234" spans="1:45" ht="18.600000000000001" thickBot="1">
      <c r="A234"/>
      <c r="B234" s="176"/>
      <c r="C234" s="192">
        <v>15.37</v>
      </c>
      <c r="D234" s="192"/>
      <c r="E234" s="192">
        <v>1.1100000000000001</v>
      </c>
      <c r="F234" s="7"/>
      <c r="G234" s="229" t="s">
        <v>103</v>
      </c>
      <c r="H234" s="229" t="s">
        <v>103</v>
      </c>
      <c r="I234" s="229" t="s">
        <v>103</v>
      </c>
      <c r="J234" s="226"/>
      <c r="K234" s="225"/>
      <c r="L234" s="231"/>
      <c r="M234" s="221">
        <v>1</v>
      </c>
      <c r="N234" s="192">
        <v>31.63</v>
      </c>
      <c r="O234" s="192"/>
      <c r="P234" s="192">
        <v>1.93</v>
      </c>
      <c r="Q234" s="192"/>
      <c r="R234" s="8"/>
      <c r="S234" s="229" t="s">
        <v>103</v>
      </c>
      <c r="T234" s="229" t="s">
        <v>103</v>
      </c>
      <c r="U234" s="229" t="s">
        <v>103</v>
      </c>
      <c r="V234" s="226"/>
      <c r="W234" s="220"/>
      <c r="Y234" s="175">
        <v>6</v>
      </c>
      <c r="Z234" s="199">
        <v>230</v>
      </c>
      <c r="AA234" s="241"/>
      <c r="AB234" s="199">
        <v>5.29</v>
      </c>
      <c r="AC234" s="192"/>
      <c r="AD234" s="192"/>
      <c r="AE234" s="192"/>
      <c r="AF234" s="5"/>
      <c r="AG234" s="5"/>
      <c r="AH234" s="196"/>
      <c r="AI234" s="1"/>
      <c r="AJ234" s="175">
        <v>6</v>
      </c>
      <c r="AK234" s="195">
        <v>240</v>
      </c>
      <c r="AL234" s="192"/>
      <c r="AM234" s="192">
        <v>5.23</v>
      </c>
      <c r="AN234" s="192"/>
      <c r="AO234" s="192"/>
      <c r="AP234" s="192"/>
      <c r="AQ234" s="5"/>
      <c r="AR234" s="5"/>
      <c r="AS234" s="196"/>
    </row>
    <row r="235" spans="1:45">
      <c r="A235"/>
      <c r="B235" s="175">
        <v>1</v>
      </c>
      <c r="C235" s="193"/>
      <c r="D235" s="193"/>
      <c r="E235" s="193"/>
      <c r="F235" s="193">
        <v>1.2</v>
      </c>
      <c r="G235" s="193"/>
      <c r="H235" s="193">
        <v>0</v>
      </c>
      <c r="I235" s="193"/>
      <c r="J235" s="193">
        <v>0</v>
      </c>
      <c r="K235" s="199"/>
      <c r="L235" s="200"/>
      <c r="M235" s="222"/>
      <c r="N235" s="193"/>
      <c r="O235" s="193"/>
      <c r="P235" s="193"/>
      <c r="Q235" s="193"/>
      <c r="R235" s="193">
        <v>2.0099999999999998</v>
      </c>
      <c r="S235" s="193"/>
      <c r="T235" s="193">
        <v>5</v>
      </c>
      <c r="U235" s="193"/>
      <c r="V235" s="193">
        <v>10.050000000000001</v>
      </c>
      <c r="W235" s="196"/>
      <c r="Y235" s="69"/>
      <c r="Z235" s="209"/>
      <c r="AA235" s="210"/>
      <c r="AB235" s="209"/>
      <c r="AC235" s="207">
        <v>5.13</v>
      </c>
      <c r="AD235" s="228"/>
      <c r="AE235" s="208"/>
      <c r="AF235" s="211">
        <v>4.07</v>
      </c>
      <c r="AG235" s="193">
        <v>20.88</v>
      </c>
      <c r="AH235" s="197"/>
      <c r="AI235" s="1"/>
      <c r="AJ235" s="69"/>
      <c r="AK235" s="242"/>
      <c r="AL235" s="193"/>
      <c r="AM235" s="193"/>
      <c r="AN235" s="207">
        <v>5.35</v>
      </c>
      <c r="AO235" s="228"/>
      <c r="AP235" s="208"/>
      <c r="AQ235" s="211">
        <v>1.62</v>
      </c>
      <c r="AR235" s="193">
        <v>8.67</v>
      </c>
      <c r="AS235" s="197"/>
    </row>
    <row r="236" spans="1:45">
      <c r="A236"/>
      <c r="B236" s="69"/>
      <c r="C236" s="193">
        <v>15.37</v>
      </c>
      <c r="D236" s="193"/>
      <c r="E236" s="193">
        <v>1.29</v>
      </c>
      <c r="F236" s="193"/>
      <c r="G236" s="193"/>
      <c r="H236" s="193"/>
      <c r="I236" s="193"/>
      <c r="J236" s="193"/>
      <c r="K236" s="201"/>
      <c r="L236" s="202"/>
      <c r="M236" s="222"/>
      <c r="N236" s="193">
        <v>36.630000000000003</v>
      </c>
      <c r="O236" s="193"/>
      <c r="P236" s="193">
        <v>2.08</v>
      </c>
      <c r="Q236" s="193"/>
      <c r="R236" s="193"/>
      <c r="S236" s="193"/>
      <c r="T236" s="193"/>
      <c r="U236" s="193"/>
      <c r="V236" s="193"/>
      <c r="W236" s="197"/>
      <c r="Y236" s="69"/>
      <c r="Z236" s="207">
        <v>234.07</v>
      </c>
      <c r="AA236" s="208"/>
      <c r="AB236" s="211">
        <v>4.97</v>
      </c>
      <c r="AC236" s="209"/>
      <c r="AD236" s="232"/>
      <c r="AE236" s="210"/>
      <c r="AF236" s="212"/>
      <c r="AG236" s="193"/>
      <c r="AH236" s="197"/>
      <c r="AI236" s="1"/>
      <c r="AJ236" s="69"/>
      <c r="AK236" s="242">
        <v>241.62</v>
      </c>
      <c r="AL236" s="193"/>
      <c r="AM236" s="193">
        <v>5.46</v>
      </c>
      <c r="AN236" s="209"/>
      <c r="AO236" s="232"/>
      <c r="AP236" s="210"/>
      <c r="AQ236" s="212"/>
      <c r="AR236" s="193"/>
      <c r="AS236" s="197"/>
    </row>
    <row r="237" spans="1:45">
      <c r="A237"/>
      <c r="B237" s="69"/>
      <c r="C237" s="193"/>
      <c r="D237" s="193"/>
      <c r="E237" s="193"/>
      <c r="F237" s="193">
        <v>1.35</v>
      </c>
      <c r="G237" s="193"/>
      <c r="H237" s="193">
        <v>3.7</v>
      </c>
      <c r="I237" s="193"/>
      <c r="J237" s="193">
        <v>5</v>
      </c>
      <c r="K237" s="201"/>
      <c r="L237" s="202"/>
      <c r="M237" s="222"/>
      <c r="N237" s="193"/>
      <c r="O237" s="193"/>
      <c r="P237" s="193"/>
      <c r="Q237" s="193"/>
      <c r="R237" s="193">
        <v>2.2400000000000002</v>
      </c>
      <c r="S237" s="193"/>
      <c r="T237" s="193">
        <v>5</v>
      </c>
      <c r="U237" s="193"/>
      <c r="V237" s="193">
        <v>11.2</v>
      </c>
      <c r="W237" s="197"/>
      <c r="Y237" s="69"/>
      <c r="Z237" s="209"/>
      <c r="AA237" s="210"/>
      <c r="AB237" s="212"/>
      <c r="AC237" s="207">
        <v>4.99</v>
      </c>
      <c r="AD237" s="228"/>
      <c r="AE237" s="208"/>
      <c r="AF237" s="211">
        <v>5.01</v>
      </c>
      <c r="AG237" s="193">
        <v>25</v>
      </c>
      <c r="AH237" s="197"/>
      <c r="AI237" s="1"/>
      <c r="AJ237" s="69"/>
      <c r="AK237" s="242"/>
      <c r="AL237" s="193"/>
      <c r="AM237" s="193"/>
      <c r="AN237" s="207">
        <v>5.71</v>
      </c>
      <c r="AO237" s="228"/>
      <c r="AP237" s="208"/>
      <c r="AQ237" s="211">
        <v>5</v>
      </c>
      <c r="AR237" s="193">
        <v>28.55</v>
      </c>
      <c r="AS237" s="197"/>
    </row>
    <row r="238" spans="1:45">
      <c r="A238"/>
      <c r="B238" s="69"/>
      <c r="C238" s="193">
        <v>19.07</v>
      </c>
      <c r="D238" s="193"/>
      <c r="E238" s="193">
        <v>1.41</v>
      </c>
      <c r="F238" s="193"/>
      <c r="G238" s="193"/>
      <c r="H238" s="193"/>
      <c r="I238" s="193"/>
      <c r="J238" s="193"/>
      <c r="K238" s="201"/>
      <c r="L238" s="202"/>
      <c r="M238" s="222"/>
      <c r="N238" s="193">
        <v>41.63</v>
      </c>
      <c r="O238" s="193"/>
      <c r="P238" s="193">
        <v>2.39</v>
      </c>
      <c r="Q238" s="193"/>
      <c r="R238" s="193"/>
      <c r="S238" s="193"/>
      <c r="T238" s="193"/>
      <c r="U238" s="193"/>
      <c r="V238" s="193"/>
      <c r="W238" s="197"/>
      <c r="Y238" s="69"/>
      <c r="Z238" s="207">
        <v>239.08</v>
      </c>
      <c r="AA238" s="208"/>
      <c r="AB238" s="211">
        <v>5.01</v>
      </c>
      <c r="AC238" s="209"/>
      <c r="AD238" s="232"/>
      <c r="AE238" s="210"/>
      <c r="AF238" s="212"/>
      <c r="AG238" s="193"/>
      <c r="AH238" s="197"/>
      <c r="AI238" s="1"/>
      <c r="AJ238" s="69"/>
      <c r="AK238" s="242">
        <v>246.62</v>
      </c>
      <c r="AL238" s="193"/>
      <c r="AM238" s="193">
        <v>5.96</v>
      </c>
      <c r="AN238" s="209"/>
      <c r="AO238" s="232"/>
      <c r="AP238" s="210"/>
      <c r="AQ238" s="212"/>
      <c r="AR238" s="193"/>
      <c r="AS238" s="197"/>
    </row>
    <row r="239" spans="1:45">
      <c r="A239"/>
      <c r="B239" s="69"/>
      <c r="C239" s="193"/>
      <c r="D239" s="193"/>
      <c r="E239" s="193"/>
      <c r="F239" s="193">
        <v>1.54</v>
      </c>
      <c r="G239" s="193"/>
      <c r="H239" s="193">
        <v>5</v>
      </c>
      <c r="I239" s="193"/>
      <c r="J239" s="193">
        <v>7.7</v>
      </c>
      <c r="K239" s="201"/>
      <c r="L239" s="202"/>
      <c r="M239" s="222"/>
      <c r="N239" s="193"/>
      <c r="O239" s="193"/>
      <c r="P239" s="193"/>
      <c r="Q239" s="193"/>
      <c r="R239" s="193">
        <v>2.44</v>
      </c>
      <c r="S239" s="193"/>
      <c r="T239" s="193">
        <v>5</v>
      </c>
      <c r="U239" s="193"/>
      <c r="V239" s="193">
        <v>12.2</v>
      </c>
      <c r="W239" s="197"/>
      <c r="Y239" s="69"/>
      <c r="Z239" s="209"/>
      <c r="AA239" s="210"/>
      <c r="AB239" s="212"/>
      <c r="AC239" s="207">
        <v>5.27</v>
      </c>
      <c r="AD239" s="228"/>
      <c r="AE239" s="208"/>
      <c r="AF239" s="211">
        <v>5</v>
      </c>
      <c r="AG239" s="193">
        <v>26.35</v>
      </c>
      <c r="AH239" s="197"/>
      <c r="AI239" s="1"/>
      <c r="AJ239" s="69"/>
      <c r="AK239" s="242"/>
      <c r="AL239" s="193"/>
      <c r="AM239" s="193"/>
      <c r="AN239" s="207">
        <v>5.71</v>
      </c>
      <c r="AO239" s="228"/>
      <c r="AP239" s="208"/>
      <c r="AQ239" s="211">
        <v>5</v>
      </c>
      <c r="AR239" s="193">
        <v>28.55</v>
      </c>
      <c r="AS239" s="197"/>
    </row>
    <row r="240" spans="1:45">
      <c r="A240"/>
      <c r="B240" s="69"/>
      <c r="C240" s="193">
        <v>24.07</v>
      </c>
      <c r="D240" s="193"/>
      <c r="E240" s="193">
        <v>1.66</v>
      </c>
      <c r="F240" s="193"/>
      <c r="G240" s="193"/>
      <c r="H240" s="193"/>
      <c r="I240" s="193"/>
      <c r="J240" s="193"/>
      <c r="K240" s="201"/>
      <c r="L240" s="202"/>
      <c r="M240" s="222"/>
      <c r="N240" s="193">
        <v>46.63</v>
      </c>
      <c r="O240" s="193"/>
      <c r="P240" s="193">
        <v>2.48</v>
      </c>
      <c r="Q240" s="193"/>
      <c r="R240" s="193"/>
      <c r="S240" s="193"/>
      <c r="T240" s="193"/>
      <c r="U240" s="193"/>
      <c r="V240" s="193"/>
      <c r="W240" s="197"/>
      <c r="Y240" s="69"/>
      <c r="Z240" s="207">
        <v>244.08</v>
      </c>
      <c r="AA240" s="208"/>
      <c r="AB240" s="211">
        <v>5.52</v>
      </c>
      <c r="AC240" s="209"/>
      <c r="AD240" s="232"/>
      <c r="AE240" s="210"/>
      <c r="AF240" s="212"/>
      <c r="AG240" s="193"/>
      <c r="AH240" s="197"/>
      <c r="AI240" s="1"/>
      <c r="AJ240" s="69"/>
      <c r="AK240" s="242">
        <v>251.62</v>
      </c>
      <c r="AL240" s="193"/>
      <c r="AM240" s="193">
        <v>5.46</v>
      </c>
      <c r="AN240" s="209"/>
      <c r="AO240" s="232"/>
      <c r="AP240" s="210"/>
      <c r="AQ240" s="212"/>
      <c r="AR240" s="193"/>
      <c r="AS240" s="197"/>
    </row>
    <row r="241" spans="1:45">
      <c r="A241"/>
      <c r="B241" s="69"/>
      <c r="C241" s="193"/>
      <c r="D241" s="193"/>
      <c r="E241" s="193"/>
      <c r="F241" s="193">
        <v>1.59</v>
      </c>
      <c r="G241" s="193"/>
      <c r="H241" s="193">
        <v>5</v>
      </c>
      <c r="I241" s="193"/>
      <c r="J241" s="193">
        <v>7.95</v>
      </c>
      <c r="K241" s="201"/>
      <c r="L241" s="202"/>
      <c r="M241" s="222"/>
      <c r="N241" s="193"/>
      <c r="O241" s="193"/>
      <c r="P241" s="193"/>
      <c r="Q241" s="193"/>
      <c r="R241" s="193">
        <v>2.4700000000000002</v>
      </c>
      <c r="S241" s="193"/>
      <c r="T241" s="193">
        <v>5</v>
      </c>
      <c r="U241" s="193"/>
      <c r="V241" s="193">
        <v>12.35</v>
      </c>
      <c r="W241" s="197"/>
      <c r="Y241" s="69"/>
      <c r="Z241" s="209"/>
      <c r="AA241" s="210"/>
      <c r="AB241" s="212"/>
      <c r="AC241" s="207">
        <v>5.53</v>
      </c>
      <c r="AD241" s="228"/>
      <c r="AE241" s="208"/>
      <c r="AF241" s="211">
        <v>5</v>
      </c>
      <c r="AG241" s="193">
        <v>27.65</v>
      </c>
      <c r="AH241" s="197"/>
      <c r="AI241" s="1"/>
      <c r="AJ241" s="69"/>
      <c r="AK241" s="242"/>
      <c r="AL241" s="193"/>
      <c r="AM241" s="193"/>
      <c r="AN241" s="207">
        <v>5.47</v>
      </c>
      <c r="AO241" s="228"/>
      <c r="AP241" s="208"/>
      <c r="AQ241" s="211">
        <v>5</v>
      </c>
      <c r="AR241" s="193">
        <v>27.35</v>
      </c>
      <c r="AS241" s="197"/>
    </row>
    <row r="242" spans="1:45">
      <c r="A242"/>
      <c r="B242" s="69"/>
      <c r="C242" s="193">
        <v>29.07</v>
      </c>
      <c r="D242" s="193"/>
      <c r="E242" s="193">
        <v>1.51</v>
      </c>
      <c r="F242" s="193"/>
      <c r="G242" s="193"/>
      <c r="H242" s="193"/>
      <c r="I242" s="193"/>
      <c r="J242" s="193"/>
      <c r="K242" s="201"/>
      <c r="L242" s="202"/>
      <c r="M242" s="222"/>
      <c r="N242" s="193">
        <v>51.63</v>
      </c>
      <c r="O242" s="193"/>
      <c r="P242" s="193">
        <v>2.46</v>
      </c>
      <c r="Q242" s="193"/>
      <c r="R242" s="193"/>
      <c r="S242" s="193"/>
      <c r="T242" s="193"/>
      <c r="U242" s="193"/>
      <c r="V242" s="193"/>
      <c r="W242" s="197"/>
      <c r="Y242" s="69"/>
      <c r="Z242" s="207">
        <v>249.08</v>
      </c>
      <c r="AA242" s="208"/>
      <c r="AB242" s="211">
        <v>5.53</v>
      </c>
      <c r="AC242" s="209"/>
      <c r="AD242" s="232"/>
      <c r="AE242" s="210"/>
      <c r="AF242" s="212"/>
      <c r="AG242" s="193"/>
      <c r="AH242" s="197"/>
      <c r="AI242" s="1"/>
      <c r="AJ242" s="69"/>
      <c r="AK242" s="242">
        <v>256.62</v>
      </c>
      <c r="AL242" s="193"/>
      <c r="AM242" s="193">
        <v>5.48</v>
      </c>
      <c r="AN242" s="209"/>
      <c r="AO242" s="232"/>
      <c r="AP242" s="210"/>
      <c r="AQ242" s="212"/>
      <c r="AR242" s="193"/>
      <c r="AS242" s="197"/>
    </row>
    <row r="243" spans="1:45">
      <c r="A243"/>
      <c r="B243" s="69"/>
      <c r="C243" s="193"/>
      <c r="D243" s="193"/>
      <c r="E243" s="193"/>
      <c r="F243" s="193">
        <v>1.62</v>
      </c>
      <c r="G243" s="193"/>
      <c r="H243" s="193">
        <v>5</v>
      </c>
      <c r="I243" s="193"/>
      <c r="J243" s="193">
        <v>8.1</v>
      </c>
      <c r="K243" s="201"/>
      <c r="L243" s="202"/>
      <c r="M243" s="222"/>
      <c r="N243" s="193"/>
      <c r="O243" s="193"/>
      <c r="P243" s="193"/>
      <c r="Q243" s="193"/>
      <c r="R243" s="193">
        <v>2.41</v>
      </c>
      <c r="S243" s="193"/>
      <c r="T243" s="193">
        <v>5</v>
      </c>
      <c r="U243" s="193"/>
      <c r="V243" s="193">
        <v>12.05</v>
      </c>
      <c r="W243" s="197"/>
      <c r="Y243" s="69"/>
      <c r="Z243" s="209"/>
      <c r="AA243" s="210"/>
      <c r="AB243" s="212"/>
      <c r="AC243" s="207">
        <v>5.8</v>
      </c>
      <c r="AD243" s="228"/>
      <c r="AE243" s="208"/>
      <c r="AF243" s="211">
        <v>5</v>
      </c>
      <c r="AG243" s="193">
        <v>29</v>
      </c>
      <c r="AH243" s="197"/>
      <c r="AI243" s="1"/>
      <c r="AJ243" s="69"/>
      <c r="AK243" s="242"/>
      <c r="AL243" s="193"/>
      <c r="AM243" s="193"/>
      <c r="AN243" s="207">
        <v>5.29</v>
      </c>
      <c r="AO243" s="228"/>
      <c r="AP243" s="208"/>
      <c r="AQ243" s="211">
        <v>5</v>
      </c>
      <c r="AR243" s="193">
        <v>26.45</v>
      </c>
      <c r="AS243" s="197"/>
    </row>
    <row r="244" spans="1:45">
      <c r="A244"/>
      <c r="B244" s="69"/>
      <c r="C244" s="207">
        <v>34.07</v>
      </c>
      <c r="D244" s="208"/>
      <c r="E244" s="211">
        <v>1.73</v>
      </c>
      <c r="F244" s="193"/>
      <c r="G244" s="193"/>
      <c r="H244" s="193"/>
      <c r="I244" s="193"/>
      <c r="J244" s="193"/>
      <c r="K244" s="201"/>
      <c r="L244" s="202"/>
      <c r="M244" s="222"/>
      <c r="N244" s="193">
        <v>56.63</v>
      </c>
      <c r="O244" s="193"/>
      <c r="P244" s="193">
        <v>2.36</v>
      </c>
      <c r="Q244" s="193"/>
      <c r="R244" s="193"/>
      <c r="S244" s="193"/>
      <c r="T244" s="193"/>
      <c r="U244" s="193"/>
      <c r="V244" s="193"/>
      <c r="W244" s="197"/>
      <c r="Y244" s="69"/>
      <c r="Z244" s="207">
        <v>254.08</v>
      </c>
      <c r="AA244" s="208"/>
      <c r="AB244" s="211">
        <v>6.07</v>
      </c>
      <c r="AC244" s="209"/>
      <c r="AD244" s="232"/>
      <c r="AE244" s="210"/>
      <c r="AF244" s="212"/>
      <c r="AG244" s="193"/>
      <c r="AH244" s="197"/>
      <c r="AI244" s="1"/>
      <c r="AJ244" s="69"/>
      <c r="AK244" s="242">
        <v>261.62</v>
      </c>
      <c r="AL244" s="193"/>
      <c r="AM244" s="193">
        <v>5.09</v>
      </c>
      <c r="AN244" s="209"/>
      <c r="AO244" s="232"/>
      <c r="AP244" s="210"/>
      <c r="AQ244" s="212"/>
      <c r="AR244" s="193"/>
      <c r="AS244" s="197"/>
    </row>
    <row r="245" spans="1:45">
      <c r="A245"/>
      <c r="B245" s="69"/>
      <c r="C245" s="209"/>
      <c r="D245" s="210"/>
      <c r="E245" s="212"/>
      <c r="F245" s="193">
        <v>1.81</v>
      </c>
      <c r="G245" s="193"/>
      <c r="H245" s="193">
        <v>5</v>
      </c>
      <c r="I245" s="193"/>
      <c r="J245" s="193">
        <v>9.0500000000000007</v>
      </c>
      <c r="K245" s="201"/>
      <c r="L245" s="202"/>
      <c r="M245" s="222"/>
      <c r="N245" s="193"/>
      <c r="O245" s="193"/>
      <c r="P245" s="193"/>
      <c r="Q245" s="193"/>
      <c r="R245" s="193">
        <v>2.38</v>
      </c>
      <c r="S245" s="193"/>
      <c r="T245" s="193">
        <v>3.37</v>
      </c>
      <c r="U245" s="193"/>
      <c r="V245" s="193">
        <v>8.02</v>
      </c>
      <c r="W245" s="197"/>
      <c r="Y245" s="69"/>
      <c r="Z245" s="209"/>
      <c r="AA245" s="210"/>
      <c r="AB245" s="212"/>
      <c r="AC245" s="207">
        <v>6.2</v>
      </c>
      <c r="AD245" s="228"/>
      <c r="AE245" s="208"/>
      <c r="AF245" s="211">
        <v>5</v>
      </c>
      <c r="AG245" s="193">
        <v>31</v>
      </c>
      <c r="AH245" s="197"/>
      <c r="AI245" s="1"/>
      <c r="AJ245" s="69"/>
      <c r="AK245" s="242"/>
      <c r="AL245" s="193"/>
      <c r="AM245" s="193"/>
      <c r="AN245" s="207">
        <v>5.1100000000000003</v>
      </c>
      <c r="AO245" s="228"/>
      <c r="AP245" s="208"/>
      <c r="AQ245" s="211">
        <v>5</v>
      </c>
      <c r="AR245" s="193">
        <v>25.55</v>
      </c>
      <c r="AS245" s="197"/>
    </row>
    <row r="246" spans="1:45">
      <c r="A246"/>
      <c r="B246" s="69"/>
      <c r="C246" s="193">
        <v>39.07</v>
      </c>
      <c r="D246" s="193"/>
      <c r="E246" s="193">
        <v>1.89</v>
      </c>
      <c r="F246" s="193"/>
      <c r="G246" s="193"/>
      <c r="H246" s="193"/>
      <c r="I246" s="193"/>
      <c r="J246" s="193"/>
      <c r="K246" s="209"/>
      <c r="L246" s="233"/>
      <c r="M246" s="222"/>
      <c r="N246" s="193">
        <v>60</v>
      </c>
      <c r="O246" s="193"/>
      <c r="P246" s="193">
        <v>2.39</v>
      </c>
      <c r="Q246" s="193"/>
      <c r="R246" s="193"/>
      <c r="S246" s="193"/>
      <c r="T246" s="193"/>
      <c r="U246" s="193"/>
      <c r="V246" s="193"/>
      <c r="W246" s="197"/>
      <c r="Y246" s="69"/>
      <c r="Z246" s="207">
        <v>259.08</v>
      </c>
      <c r="AA246" s="208"/>
      <c r="AB246" s="211">
        <v>6.33</v>
      </c>
      <c r="AC246" s="209"/>
      <c r="AD246" s="232"/>
      <c r="AE246" s="210"/>
      <c r="AF246" s="212"/>
      <c r="AG246" s="193"/>
      <c r="AH246" s="198"/>
      <c r="AI246" s="1"/>
      <c r="AJ246" s="69"/>
      <c r="AK246" s="242">
        <v>266.62</v>
      </c>
      <c r="AL246" s="193"/>
      <c r="AM246" s="193">
        <v>5.13</v>
      </c>
      <c r="AN246" s="209"/>
      <c r="AO246" s="232"/>
      <c r="AP246" s="210"/>
      <c r="AQ246" s="212"/>
      <c r="AR246" s="193"/>
      <c r="AS246" s="198"/>
    </row>
    <row r="247" spans="1:45" ht="18" customHeight="1">
      <c r="A247"/>
      <c r="B247" s="69"/>
      <c r="C247" s="193"/>
      <c r="D247" s="193"/>
      <c r="E247" s="193"/>
      <c r="F247" s="193">
        <v>2.06</v>
      </c>
      <c r="G247" s="193"/>
      <c r="H247" s="193">
        <v>5</v>
      </c>
      <c r="I247" s="193"/>
      <c r="J247" s="193">
        <v>10.3</v>
      </c>
      <c r="K247" s="213" t="s">
        <v>101</v>
      </c>
      <c r="L247" s="214"/>
      <c r="M247" s="222"/>
      <c r="N247" s="193"/>
      <c r="O247" s="193"/>
      <c r="P247" s="193"/>
      <c r="Q247" s="193"/>
      <c r="R247" s="193"/>
      <c r="S247" s="193"/>
      <c r="T247" s="193"/>
      <c r="U247" s="193"/>
      <c r="V247" s="193"/>
      <c r="W247" s="237" t="s">
        <v>104</v>
      </c>
      <c r="Y247" s="69"/>
      <c r="Z247" s="209"/>
      <c r="AA247" s="210"/>
      <c r="AB247" s="212"/>
      <c r="AC247" s="207">
        <v>5.46</v>
      </c>
      <c r="AD247" s="228"/>
      <c r="AE247" s="208"/>
      <c r="AF247" s="211">
        <v>2.2999999999999998</v>
      </c>
      <c r="AG247" s="193">
        <v>12.56</v>
      </c>
      <c r="AH247" s="213" t="s">
        <v>104</v>
      </c>
      <c r="AI247" s="1"/>
      <c r="AJ247" s="69"/>
      <c r="AK247" s="242"/>
      <c r="AL247" s="193"/>
      <c r="AM247" s="193"/>
      <c r="AN247" s="207">
        <v>4.83</v>
      </c>
      <c r="AO247" s="228"/>
      <c r="AP247" s="208"/>
      <c r="AQ247" s="211">
        <v>5</v>
      </c>
      <c r="AR247" s="193">
        <v>24.15</v>
      </c>
      <c r="AS247" s="217" t="s">
        <v>104</v>
      </c>
    </row>
    <row r="248" spans="1:45">
      <c r="A248"/>
      <c r="B248" s="69"/>
      <c r="C248" s="193">
        <v>44.07</v>
      </c>
      <c r="D248" s="193"/>
      <c r="E248" s="193">
        <v>2.2200000000000002</v>
      </c>
      <c r="F248" s="193"/>
      <c r="G248" s="193"/>
      <c r="H248" s="193"/>
      <c r="I248" s="193"/>
      <c r="J248" s="193"/>
      <c r="K248" s="215"/>
      <c r="L248" s="216"/>
      <c r="M248" s="222"/>
      <c r="N248" s="193"/>
      <c r="O248" s="193"/>
      <c r="P248" s="193"/>
      <c r="Q248" s="193"/>
      <c r="R248" s="193"/>
      <c r="S248" s="193"/>
      <c r="T248" s="193"/>
      <c r="U248" s="193"/>
      <c r="V248" s="193"/>
      <c r="W248" s="238"/>
      <c r="Y248" s="69"/>
      <c r="Z248" s="207">
        <v>261.38</v>
      </c>
      <c r="AA248" s="208"/>
      <c r="AB248" s="211">
        <v>4.58</v>
      </c>
      <c r="AC248" s="209"/>
      <c r="AD248" s="232"/>
      <c r="AE248" s="210"/>
      <c r="AF248" s="212"/>
      <c r="AG248" s="193"/>
      <c r="AH248" s="215"/>
      <c r="AI248" s="1"/>
      <c r="AJ248" s="69"/>
      <c r="AK248" s="242">
        <v>271.62</v>
      </c>
      <c r="AL248" s="193"/>
      <c r="AM248" s="193">
        <v>4.53</v>
      </c>
      <c r="AN248" s="209"/>
      <c r="AO248" s="232"/>
      <c r="AP248" s="210"/>
      <c r="AQ248" s="212"/>
      <c r="AR248" s="193"/>
      <c r="AS248" s="218"/>
    </row>
    <row r="249" spans="1:45">
      <c r="A249"/>
      <c r="B249" s="69"/>
      <c r="C249" s="193"/>
      <c r="D249" s="193"/>
      <c r="E249" s="193"/>
      <c r="F249" s="193">
        <v>2.31</v>
      </c>
      <c r="G249" s="193"/>
      <c r="H249" s="193">
        <v>5</v>
      </c>
      <c r="I249" s="193"/>
      <c r="J249" s="193">
        <v>11.55</v>
      </c>
      <c r="K249" s="239"/>
      <c r="L249" s="240"/>
      <c r="M249" s="222"/>
      <c r="N249" s="193"/>
      <c r="O249" s="193"/>
      <c r="P249" s="193"/>
      <c r="Q249" s="193"/>
      <c r="R249" s="193"/>
      <c r="S249" s="193"/>
      <c r="T249" s="193"/>
      <c r="U249" s="193"/>
      <c r="V249" s="193"/>
      <c r="W249" s="224"/>
      <c r="Y249" s="69"/>
      <c r="Z249" s="209"/>
      <c r="AA249" s="210"/>
      <c r="AB249" s="212"/>
      <c r="AC249" s="207">
        <v>2.84</v>
      </c>
      <c r="AD249" s="228"/>
      <c r="AE249" s="208"/>
      <c r="AF249" s="211">
        <v>0</v>
      </c>
      <c r="AG249" s="193">
        <v>0</v>
      </c>
      <c r="AH249" s="219"/>
      <c r="AI249" s="1"/>
      <c r="AJ249" s="69"/>
      <c r="AK249" s="242"/>
      <c r="AL249" s="193"/>
      <c r="AM249" s="193"/>
      <c r="AN249" s="207">
        <v>4.63</v>
      </c>
      <c r="AO249" s="228"/>
      <c r="AP249" s="208"/>
      <c r="AQ249" s="211">
        <v>5</v>
      </c>
      <c r="AR249" s="193">
        <v>23.15</v>
      </c>
      <c r="AS249" s="219"/>
    </row>
    <row r="250" spans="1:45">
      <c r="A250"/>
      <c r="B250" s="69"/>
      <c r="C250" s="207">
        <v>49.07</v>
      </c>
      <c r="D250" s="208"/>
      <c r="E250" s="211">
        <v>2.39</v>
      </c>
      <c r="F250" s="193"/>
      <c r="G250" s="193"/>
      <c r="H250" s="193"/>
      <c r="I250" s="193"/>
      <c r="J250" s="193"/>
      <c r="K250" s="239"/>
      <c r="L250" s="240"/>
      <c r="M250" s="222"/>
      <c r="N250" s="193"/>
      <c r="O250" s="193"/>
      <c r="P250" s="193"/>
      <c r="Q250" s="193"/>
      <c r="R250" s="193"/>
      <c r="S250" s="193"/>
      <c r="T250" s="193"/>
      <c r="U250" s="193"/>
      <c r="V250" s="193"/>
      <c r="W250" s="224"/>
      <c r="Y250" s="69"/>
      <c r="Z250" s="207">
        <v>261.38</v>
      </c>
      <c r="AA250" s="208"/>
      <c r="AB250" s="211">
        <v>1.0900000000000001</v>
      </c>
      <c r="AC250" s="209"/>
      <c r="AD250" s="232"/>
      <c r="AE250" s="210"/>
      <c r="AF250" s="212"/>
      <c r="AG250" s="193"/>
      <c r="AH250" s="198"/>
      <c r="AI250" s="1"/>
      <c r="AJ250" s="69"/>
      <c r="AK250" s="242">
        <v>276.62</v>
      </c>
      <c r="AL250" s="193"/>
      <c r="AM250" s="193">
        <v>4.7300000000000004</v>
      </c>
      <c r="AN250" s="209"/>
      <c r="AO250" s="232"/>
      <c r="AP250" s="210"/>
      <c r="AQ250" s="212"/>
      <c r="AR250" s="193"/>
      <c r="AS250" s="198"/>
    </row>
    <row r="251" spans="1:45" ht="18.600000000000001" thickBot="1">
      <c r="A251"/>
      <c r="B251" s="69"/>
      <c r="C251" s="225"/>
      <c r="D251" s="226"/>
      <c r="E251" s="225"/>
      <c r="F251" s="6"/>
      <c r="G251" s="228" t="s">
        <v>103</v>
      </c>
      <c r="H251" s="228"/>
      <c r="I251" s="228" t="s">
        <v>103</v>
      </c>
      <c r="J251" s="235"/>
      <c r="K251" s="207"/>
      <c r="L251" s="230"/>
      <c r="M251" s="223"/>
      <c r="N251" s="234"/>
      <c r="O251" s="234"/>
      <c r="P251" s="234"/>
      <c r="Q251" s="234"/>
      <c r="R251" s="9"/>
      <c r="S251" s="228" t="s">
        <v>103</v>
      </c>
      <c r="T251" s="228"/>
      <c r="U251" s="228" t="s">
        <v>103</v>
      </c>
      <c r="V251" s="208">
        <f>SUM(T235:U246,T217:U232)</f>
        <v>42.96</v>
      </c>
      <c r="W251" s="219">
        <f>SUM(V235:V246,V217:V232)</f>
        <v>91.25</v>
      </c>
      <c r="Y251" s="176"/>
      <c r="Z251" s="225"/>
      <c r="AA251" s="226"/>
      <c r="AB251" s="227"/>
      <c r="AC251" s="10"/>
      <c r="AD251" s="228" t="s">
        <v>103</v>
      </c>
      <c r="AE251" s="228" t="s">
        <v>103</v>
      </c>
      <c r="AF251" s="228"/>
      <c r="AG251" s="228"/>
      <c r="AH251" s="219"/>
      <c r="AI251" s="1"/>
      <c r="AJ251" s="176"/>
      <c r="AK251" s="243"/>
      <c r="AL251" s="234"/>
      <c r="AM251" s="234"/>
      <c r="AN251" s="10"/>
      <c r="AO251" s="228" t="s">
        <v>103</v>
      </c>
      <c r="AP251" s="228" t="s">
        <v>103</v>
      </c>
      <c r="AQ251" s="228"/>
      <c r="AR251" s="228"/>
      <c r="AS251" s="219"/>
    </row>
    <row r="252" spans="1:45" ht="18.600000000000001" thickBot="1">
      <c r="A252"/>
      <c r="B252" s="176"/>
      <c r="C252" s="10"/>
      <c r="D252" s="10"/>
      <c r="E252" s="10"/>
      <c r="F252" s="7"/>
      <c r="G252" s="229" t="s">
        <v>103</v>
      </c>
      <c r="H252" s="229" t="s">
        <v>103</v>
      </c>
      <c r="I252" s="229" t="s">
        <v>103</v>
      </c>
      <c r="J252" s="236"/>
      <c r="K252" s="225"/>
      <c r="L252" s="231"/>
      <c r="M252" s="10"/>
      <c r="N252" s="10"/>
      <c r="O252" s="10"/>
      <c r="P252" s="10"/>
      <c r="Q252" s="10"/>
      <c r="R252" s="7"/>
      <c r="S252" s="229" t="s">
        <v>103</v>
      </c>
      <c r="T252" s="229" t="s">
        <v>103</v>
      </c>
      <c r="U252" s="229" t="s">
        <v>103</v>
      </c>
      <c r="V252" s="226"/>
      <c r="W252" s="220"/>
      <c r="Y252" s="175">
        <v>6</v>
      </c>
      <c r="Z252" s="195">
        <v>261.38</v>
      </c>
      <c r="AA252" s="192"/>
      <c r="AB252" s="192">
        <v>1.0900000000000001</v>
      </c>
      <c r="AC252" s="7"/>
      <c r="AD252" s="229" t="s">
        <v>103</v>
      </c>
      <c r="AE252" s="229" t="s">
        <v>103</v>
      </c>
      <c r="AF252" s="229" t="s">
        <v>103</v>
      </c>
      <c r="AG252" s="229"/>
      <c r="AH252" s="220"/>
      <c r="AI252" s="1"/>
      <c r="AJ252" s="175">
        <v>6</v>
      </c>
      <c r="AK252" s="195">
        <v>276.62</v>
      </c>
      <c r="AL252" s="192"/>
      <c r="AM252" s="192">
        <v>4.7300000000000004</v>
      </c>
      <c r="AN252" s="7"/>
      <c r="AO252" s="229" t="s">
        <v>103</v>
      </c>
      <c r="AP252" s="229" t="s">
        <v>103</v>
      </c>
      <c r="AQ252" s="229" t="s">
        <v>103</v>
      </c>
      <c r="AR252" s="229"/>
      <c r="AS252" s="220"/>
    </row>
    <row r="253" spans="1:45" ht="18.600000000000001" thickBot="1">
      <c r="A253"/>
      <c r="B253" s="4"/>
      <c r="C253" s="192">
        <v>14.05</v>
      </c>
      <c r="D253" s="192"/>
      <c r="E253" s="192">
        <v>0</v>
      </c>
      <c r="F253" s="192"/>
      <c r="G253" s="192"/>
      <c r="H253" s="192"/>
      <c r="I253" s="192"/>
      <c r="J253" s="5"/>
      <c r="K253" s="199"/>
      <c r="L253" s="200"/>
      <c r="M253" s="203">
        <v>1</v>
      </c>
      <c r="N253" s="192">
        <v>17.04</v>
      </c>
      <c r="O253" s="192"/>
      <c r="P253" s="192">
        <v>0</v>
      </c>
      <c r="Q253" s="192"/>
      <c r="R253" s="194"/>
      <c r="S253" s="195"/>
      <c r="T253" s="192"/>
      <c r="U253" s="192"/>
      <c r="V253" s="5"/>
      <c r="W253" s="196"/>
      <c r="Y253" s="69"/>
      <c r="Z253" s="242"/>
      <c r="AA253" s="193"/>
      <c r="AB253" s="193"/>
      <c r="AC253" s="207">
        <v>0.79</v>
      </c>
      <c r="AD253" s="228"/>
      <c r="AE253" s="208"/>
      <c r="AF253" s="211">
        <v>0</v>
      </c>
      <c r="AG253" s="193">
        <v>0</v>
      </c>
      <c r="AH253" s="244"/>
      <c r="AI253" s="1"/>
      <c r="AJ253" s="69"/>
      <c r="AK253" s="242"/>
      <c r="AL253" s="193"/>
      <c r="AM253" s="193"/>
      <c r="AN253" s="207">
        <v>4.24</v>
      </c>
      <c r="AO253" s="228"/>
      <c r="AP253" s="208"/>
      <c r="AQ253" s="211">
        <v>5</v>
      </c>
      <c r="AR253" s="193">
        <v>21.2</v>
      </c>
      <c r="AS253" s="244"/>
    </row>
    <row r="254" spans="1:45">
      <c r="A254"/>
      <c r="B254" s="175">
        <v>1</v>
      </c>
      <c r="C254" s="193"/>
      <c r="D254" s="193"/>
      <c r="E254" s="193"/>
      <c r="F254" s="193">
        <v>0.05</v>
      </c>
      <c r="G254" s="193"/>
      <c r="H254" s="193">
        <v>0</v>
      </c>
      <c r="I254" s="193"/>
      <c r="J254" s="193">
        <v>0</v>
      </c>
      <c r="K254" s="201"/>
      <c r="L254" s="202"/>
      <c r="M254" s="204"/>
      <c r="N254" s="193"/>
      <c r="O254" s="193"/>
      <c r="P254" s="193"/>
      <c r="Q254" s="193"/>
      <c r="R254" s="193">
        <v>0.57999999999999996</v>
      </c>
      <c r="S254" s="193"/>
      <c r="T254" s="193">
        <v>0.39</v>
      </c>
      <c r="U254" s="193"/>
      <c r="V254" s="193">
        <v>0.23</v>
      </c>
      <c r="W254" s="197"/>
      <c r="Y254" s="69"/>
      <c r="Z254" s="242">
        <v>261.38</v>
      </c>
      <c r="AA254" s="193"/>
      <c r="AB254" s="193">
        <v>0.48</v>
      </c>
      <c r="AC254" s="209"/>
      <c r="AD254" s="232"/>
      <c r="AE254" s="210"/>
      <c r="AF254" s="212"/>
      <c r="AG254" s="193"/>
      <c r="AH254" s="224"/>
      <c r="AI254" s="1"/>
      <c r="AJ254" s="69"/>
      <c r="AK254" s="242">
        <v>281.62</v>
      </c>
      <c r="AL254" s="193"/>
      <c r="AM254" s="193">
        <v>3.75</v>
      </c>
      <c r="AN254" s="209"/>
      <c r="AO254" s="232"/>
      <c r="AP254" s="210"/>
      <c r="AQ254" s="212"/>
      <c r="AR254" s="193"/>
      <c r="AS254" s="224"/>
    </row>
    <row r="255" spans="1:45">
      <c r="A255"/>
      <c r="B255" s="69"/>
      <c r="C255" s="193">
        <v>14.05</v>
      </c>
      <c r="D255" s="193"/>
      <c r="E255" s="193">
        <v>0.1</v>
      </c>
      <c r="F255" s="193"/>
      <c r="G255" s="193"/>
      <c r="H255" s="193"/>
      <c r="I255" s="193"/>
      <c r="J255" s="193"/>
      <c r="K255" s="201"/>
      <c r="L255" s="202"/>
      <c r="M255" s="204"/>
      <c r="N255" s="193">
        <v>17.43</v>
      </c>
      <c r="O255" s="193"/>
      <c r="P255" s="193">
        <v>1.1499999999999999</v>
      </c>
      <c r="Q255" s="193"/>
      <c r="R255" s="193"/>
      <c r="S255" s="193"/>
      <c r="T255" s="193"/>
      <c r="U255" s="193"/>
      <c r="V255" s="193"/>
      <c r="W255" s="197"/>
      <c r="Y255" s="69"/>
      <c r="Z255" s="242"/>
      <c r="AA255" s="193"/>
      <c r="AB255" s="193"/>
      <c r="AC255" s="207">
        <v>0.24</v>
      </c>
      <c r="AD255" s="228"/>
      <c r="AE255" s="208"/>
      <c r="AF255" s="211">
        <v>0</v>
      </c>
      <c r="AG255" s="193">
        <v>0</v>
      </c>
      <c r="AH255" s="224"/>
      <c r="AI255" s="1"/>
      <c r="AJ255" s="69"/>
      <c r="AK255" s="242"/>
      <c r="AL255" s="193"/>
      <c r="AM255" s="193"/>
      <c r="AN255" s="207">
        <v>3.03</v>
      </c>
      <c r="AO255" s="228"/>
      <c r="AP255" s="208"/>
      <c r="AQ255" s="211">
        <v>1.45</v>
      </c>
      <c r="AR255" s="193">
        <v>4.3899999999999997</v>
      </c>
      <c r="AS255" s="224"/>
    </row>
    <row r="256" spans="1:45">
      <c r="A256"/>
      <c r="B256" s="69"/>
      <c r="C256" s="193"/>
      <c r="D256" s="193"/>
      <c r="E256" s="193"/>
      <c r="F256" s="193">
        <v>0.1</v>
      </c>
      <c r="G256" s="193"/>
      <c r="H256" s="193">
        <v>0.02</v>
      </c>
      <c r="I256" s="193"/>
      <c r="J256" s="193">
        <v>0</v>
      </c>
      <c r="K256" s="201"/>
      <c r="L256" s="202"/>
      <c r="M256" s="204"/>
      <c r="N256" s="193"/>
      <c r="O256" s="193"/>
      <c r="P256" s="193"/>
      <c r="Q256" s="193"/>
      <c r="R256" s="193">
        <v>1.33</v>
      </c>
      <c r="S256" s="193"/>
      <c r="T256" s="193">
        <v>0.2</v>
      </c>
      <c r="U256" s="193"/>
      <c r="V256" s="193">
        <v>0.27</v>
      </c>
      <c r="W256" s="197"/>
      <c r="Y256" s="69"/>
      <c r="Z256" s="242">
        <v>261.38</v>
      </c>
      <c r="AA256" s="193"/>
      <c r="AB256" s="193">
        <v>0</v>
      </c>
      <c r="AC256" s="209"/>
      <c r="AD256" s="232"/>
      <c r="AE256" s="210"/>
      <c r="AF256" s="212"/>
      <c r="AG256" s="193"/>
      <c r="AH256" s="224"/>
      <c r="AI256" s="1"/>
      <c r="AJ256" s="69"/>
      <c r="AK256" s="242">
        <v>283.07</v>
      </c>
      <c r="AL256" s="193"/>
      <c r="AM256" s="193">
        <v>2.31</v>
      </c>
      <c r="AN256" s="209"/>
      <c r="AO256" s="232"/>
      <c r="AP256" s="210"/>
      <c r="AQ256" s="212"/>
      <c r="AR256" s="193"/>
      <c r="AS256" s="224"/>
    </row>
    <row r="257" spans="1:45">
      <c r="A257"/>
      <c r="B257" s="69"/>
      <c r="C257" s="193">
        <v>14.07</v>
      </c>
      <c r="D257" s="193"/>
      <c r="E257" s="193">
        <v>0.09</v>
      </c>
      <c r="F257" s="193"/>
      <c r="G257" s="193"/>
      <c r="H257" s="193"/>
      <c r="I257" s="193"/>
      <c r="J257" s="193"/>
      <c r="K257" s="201"/>
      <c r="L257" s="202"/>
      <c r="M257" s="204"/>
      <c r="N257" s="193">
        <v>17.63</v>
      </c>
      <c r="O257" s="193"/>
      <c r="P257" s="193">
        <v>1.5</v>
      </c>
      <c r="Q257" s="193"/>
      <c r="R257" s="193"/>
      <c r="S257" s="193"/>
      <c r="T257" s="193"/>
      <c r="U257" s="193"/>
      <c r="V257" s="193"/>
      <c r="W257" s="197"/>
      <c r="Y257" s="69"/>
      <c r="Z257" s="242"/>
      <c r="AA257" s="193"/>
      <c r="AB257" s="193"/>
      <c r="AC257" s="207"/>
      <c r="AD257" s="228"/>
      <c r="AE257" s="208"/>
      <c r="AF257" s="211"/>
      <c r="AG257" s="193"/>
      <c r="AH257" s="224"/>
      <c r="AI257" s="1"/>
      <c r="AJ257" s="69"/>
      <c r="AK257" s="242"/>
      <c r="AL257" s="193"/>
      <c r="AM257" s="193"/>
      <c r="AN257" s="207">
        <v>1.73</v>
      </c>
      <c r="AO257" s="228"/>
      <c r="AP257" s="208"/>
      <c r="AQ257" s="211">
        <v>0</v>
      </c>
      <c r="AR257" s="193">
        <v>0</v>
      </c>
      <c r="AS257" s="224"/>
    </row>
    <row r="258" spans="1:45">
      <c r="A258"/>
      <c r="B258" s="69"/>
      <c r="C258" s="193"/>
      <c r="D258" s="193"/>
      <c r="E258" s="193"/>
      <c r="F258" s="193">
        <v>0.09</v>
      </c>
      <c r="G258" s="193"/>
      <c r="H258" s="193">
        <v>0.4</v>
      </c>
      <c r="I258" s="193"/>
      <c r="J258" s="193">
        <v>0.04</v>
      </c>
      <c r="K258" s="201"/>
      <c r="L258" s="202"/>
      <c r="M258" s="204"/>
      <c r="N258" s="193"/>
      <c r="O258" s="193"/>
      <c r="P258" s="193"/>
      <c r="Q258" s="193"/>
      <c r="R258" s="193">
        <v>1.5</v>
      </c>
      <c r="S258" s="193"/>
      <c r="T258" s="193">
        <v>0</v>
      </c>
      <c r="U258" s="193"/>
      <c r="V258" s="193">
        <v>0</v>
      </c>
      <c r="W258" s="197"/>
      <c r="Y258" s="69"/>
      <c r="Z258" s="242"/>
      <c r="AA258" s="193"/>
      <c r="AB258" s="193"/>
      <c r="AC258" s="209"/>
      <c r="AD258" s="232"/>
      <c r="AE258" s="210"/>
      <c r="AF258" s="212"/>
      <c r="AG258" s="193"/>
      <c r="AH258" s="224"/>
      <c r="AI258" s="1"/>
      <c r="AJ258" s="69"/>
      <c r="AK258" s="242">
        <v>283.07</v>
      </c>
      <c r="AL258" s="193"/>
      <c r="AM258" s="193">
        <v>1.1499999999999999</v>
      </c>
      <c r="AN258" s="209"/>
      <c r="AO258" s="232"/>
      <c r="AP258" s="210"/>
      <c r="AQ258" s="212"/>
      <c r="AR258" s="193"/>
      <c r="AS258" s="224"/>
    </row>
    <row r="259" spans="1:45">
      <c r="A259"/>
      <c r="B259" s="69"/>
      <c r="C259" s="193">
        <v>14.47</v>
      </c>
      <c r="D259" s="193"/>
      <c r="E259" s="193">
        <v>0.09</v>
      </c>
      <c r="F259" s="193"/>
      <c r="G259" s="193"/>
      <c r="H259" s="193"/>
      <c r="I259" s="193"/>
      <c r="J259" s="193"/>
      <c r="K259" s="201"/>
      <c r="L259" s="202"/>
      <c r="M259" s="204"/>
      <c r="N259" s="193">
        <v>17.63</v>
      </c>
      <c r="O259" s="193"/>
      <c r="P259" s="193">
        <v>1.5</v>
      </c>
      <c r="Q259" s="193"/>
      <c r="R259" s="193"/>
      <c r="S259" s="193"/>
      <c r="T259" s="193"/>
      <c r="U259" s="193"/>
      <c r="V259" s="193"/>
      <c r="W259" s="197"/>
      <c r="Y259" s="69"/>
      <c r="Z259" s="242"/>
      <c r="AA259" s="193"/>
      <c r="AB259" s="193"/>
      <c r="AC259" s="207"/>
      <c r="AD259" s="228"/>
      <c r="AE259" s="208"/>
      <c r="AF259" s="211"/>
      <c r="AG259" s="193"/>
      <c r="AH259" s="224"/>
      <c r="AI259" s="1"/>
      <c r="AJ259" s="69"/>
      <c r="AK259" s="242"/>
      <c r="AL259" s="193"/>
      <c r="AM259" s="193"/>
      <c r="AN259" s="207">
        <v>0.62</v>
      </c>
      <c r="AO259" s="228"/>
      <c r="AP259" s="208"/>
      <c r="AQ259" s="211">
        <v>0</v>
      </c>
      <c r="AR259" s="193">
        <v>0</v>
      </c>
      <c r="AS259" s="224"/>
    </row>
    <row r="260" spans="1:45">
      <c r="A260"/>
      <c r="B260" s="69"/>
      <c r="C260" s="193"/>
      <c r="D260" s="193"/>
      <c r="E260" s="193"/>
      <c r="F260" s="193">
        <v>0.24</v>
      </c>
      <c r="G260" s="193"/>
      <c r="H260" s="193">
        <v>0</v>
      </c>
      <c r="I260" s="193"/>
      <c r="J260" s="193">
        <v>0</v>
      </c>
      <c r="K260" s="201"/>
      <c r="L260" s="202"/>
      <c r="M260" s="204"/>
      <c r="N260" s="193"/>
      <c r="O260" s="193"/>
      <c r="P260" s="193"/>
      <c r="Q260" s="193"/>
      <c r="R260" s="193">
        <v>1.5</v>
      </c>
      <c r="S260" s="193"/>
      <c r="T260" s="193">
        <v>0.3</v>
      </c>
      <c r="U260" s="193"/>
      <c r="V260" s="193">
        <v>0.45</v>
      </c>
      <c r="W260" s="197"/>
      <c r="Y260" s="69"/>
      <c r="Z260" s="242"/>
      <c r="AA260" s="193"/>
      <c r="AB260" s="193"/>
      <c r="AC260" s="209"/>
      <c r="AD260" s="232"/>
      <c r="AE260" s="210"/>
      <c r="AF260" s="212"/>
      <c r="AG260" s="193"/>
      <c r="AH260" s="224"/>
      <c r="AI260" s="1"/>
      <c r="AJ260" s="69"/>
      <c r="AK260" s="242">
        <v>283.07</v>
      </c>
      <c r="AL260" s="193"/>
      <c r="AM260" s="193">
        <v>0.08</v>
      </c>
      <c r="AN260" s="209"/>
      <c r="AO260" s="232"/>
      <c r="AP260" s="210"/>
      <c r="AQ260" s="212"/>
      <c r="AR260" s="193"/>
      <c r="AS260" s="224"/>
    </row>
    <row r="261" spans="1:45">
      <c r="A261"/>
      <c r="B261" s="69"/>
      <c r="C261" s="193">
        <v>14.47</v>
      </c>
      <c r="D261" s="193"/>
      <c r="E261" s="193">
        <v>0.39</v>
      </c>
      <c r="F261" s="193"/>
      <c r="G261" s="193"/>
      <c r="H261" s="193"/>
      <c r="I261" s="193"/>
      <c r="J261" s="193"/>
      <c r="K261" s="201"/>
      <c r="L261" s="202"/>
      <c r="M261" s="204"/>
      <c r="N261" s="193">
        <v>17.93</v>
      </c>
      <c r="O261" s="193"/>
      <c r="P261" s="193">
        <v>1.5</v>
      </c>
      <c r="Q261" s="193"/>
      <c r="R261" s="193"/>
      <c r="S261" s="193"/>
      <c r="T261" s="193"/>
      <c r="U261" s="193"/>
      <c r="V261" s="193"/>
      <c r="W261" s="197"/>
      <c r="Y261" s="69"/>
      <c r="Z261" s="242"/>
      <c r="AA261" s="193"/>
      <c r="AB261" s="193"/>
      <c r="AC261" s="207"/>
      <c r="AD261" s="228"/>
      <c r="AE261" s="208"/>
      <c r="AF261" s="211"/>
      <c r="AG261" s="193"/>
      <c r="AH261" s="224"/>
      <c r="AI261" s="1"/>
      <c r="AJ261" s="69"/>
      <c r="AK261" s="242"/>
      <c r="AL261" s="193"/>
      <c r="AM261" s="193"/>
      <c r="AN261" s="207">
        <v>0.04</v>
      </c>
      <c r="AO261" s="228"/>
      <c r="AP261" s="208"/>
      <c r="AQ261" s="211">
        <v>0</v>
      </c>
      <c r="AR261" s="193">
        <v>0</v>
      </c>
      <c r="AS261" s="224"/>
    </row>
    <row r="262" spans="1:45">
      <c r="A262"/>
      <c r="B262" s="69"/>
      <c r="C262" s="193"/>
      <c r="D262" s="193"/>
      <c r="E262" s="193"/>
      <c r="F262" s="193">
        <v>0.39</v>
      </c>
      <c r="G262" s="193"/>
      <c r="H262" s="193">
        <v>0.45</v>
      </c>
      <c r="I262" s="193"/>
      <c r="J262" s="193">
        <v>0.18</v>
      </c>
      <c r="K262" s="201"/>
      <c r="L262" s="202"/>
      <c r="M262" s="204"/>
      <c r="N262" s="193"/>
      <c r="O262" s="193"/>
      <c r="P262" s="193"/>
      <c r="Q262" s="193"/>
      <c r="R262" s="193">
        <v>1.59</v>
      </c>
      <c r="S262" s="193"/>
      <c r="T262" s="193">
        <v>0</v>
      </c>
      <c r="U262" s="193"/>
      <c r="V262" s="193">
        <v>0</v>
      </c>
      <c r="W262" s="197"/>
      <c r="Y262" s="69"/>
      <c r="Z262" s="242"/>
      <c r="AA262" s="193"/>
      <c r="AB262" s="193"/>
      <c r="AC262" s="209"/>
      <c r="AD262" s="232"/>
      <c r="AE262" s="210"/>
      <c r="AF262" s="212"/>
      <c r="AG262" s="193"/>
      <c r="AH262" s="224"/>
      <c r="AI262" s="1"/>
      <c r="AJ262" s="69"/>
      <c r="AK262" s="242">
        <v>283.07</v>
      </c>
      <c r="AL262" s="193"/>
      <c r="AM262" s="193">
        <v>0</v>
      </c>
      <c r="AN262" s="209"/>
      <c r="AO262" s="232"/>
      <c r="AP262" s="210"/>
      <c r="AQ262" s="212"/>
      <c r="AR262" s="193"/>
      <c r="AS262" s="224"/>
    </row>
    <row r="263" spans="1:45">
      <c r="A263"/>
      <c r="B263" s="69"/>
      <c r="C263" s="207">
        <v>14.92</v>
      </c>
      <c r="D263" s="208"/>
      <c r="E263" s="211">
        <v>0.39</v>
      </c>
      <c r="F263" s="193"/>
      <c r="G263" s="193"/>
      <c r="H263" s="193"/>
      <c r="I263" s="193"/>
      <c r="J263" s="193"/>
      <c r="K263" s="201"/>
      <c r="L263" s="202"/>
      <c r="M263" s="204"/>
      <c r="N263" s="193">
        <v>17.93</v>
      </c>
      <c r="O263" s="193"/>
      <c r="P263" s="193">
        <v>1.68</v>
      </c>
      <c r="Q263" s="193"/>
      <c r="R263" s="193"/>
      <c r="S263" s="193"/>
      <c r="T263" s="193"/>
      <c r="U263" s="193"/>
      <c r="V263" s="193"/>
      <c r="W263" s="197"/>
      <c r="Y263" s="69"/>
      <c r="Z263" s="242"/>
      <c r="AA263" s="193"/>
      <c r="AB263" s="193"/>
      <c r="AC263" s="207"/>
      <c r="AD263" s="228"/>
      <c r="AE263" s="208"/>
      <c r="AF263" s="211"/>
      <c r="AG263" s="193"/>
      <c r="AH263" s="224"/>
      <c r="AI263" s="1"/>
      <c r="AJ263" s="69"/>
      <c r="AK263" s="242"/>
      <c r="AL263" s="193"/>
      <c r="AM263" s="193"/>
      <c r="AN263" s="207"/>
      <c r="AO263" s="228"/>
      <c r="AP263" s="208"/>
      <c r="AQ263" s="211"/>
      <c r="AR263" s="193"/>
      <c r="AS263" s="224"/>
    </row>
    <row r="264" spans="1:45">
      <c r="A264"/>
      <c r="B264" s="69"/>
      <c r="C264" s="209"/>
      <c r="D264" s="210"/>
      <c r="E264" s="212"/>
      <c r="F264" s="193">
        <v>0.54</v>
      </c>
      <c r="G264" s="193"/>
      <c r="H264" s="193">
        <v>0</v>
      </c>
      <c r="I264" s="193"/>
      <c r="J264" s="193">
        <v>0</v>
      </c>
      <c r="K264" s="201"/>
      <c r="L264" s="202"/>
      <c r="M264" s="204"/>
      <c r="N264" s="193"/>
      <c r="O264" s="193"/>
      <c r="P264" s="193"/>
      <c r="Q264" s="193"/>
      <c r="R264" s="193">
        <v>1.67</v>
      </c>
      <c r="S264" s="193"/>
      <c r="T264" s="193">
        <v>3.7</v>
      </c>
      <c r="U264" s="193"/>
      <c r="V264" s="193">
        <v>6.18</v>
      </c>
      <c r="W264" s="197"/>
      <c r="Y264" s="69"/>
      <c r="Z264" s="242"/>
      <c r="AA264" s="193"/>
      <c r="AB264" s="193"/>
      <c r="AC264" s="209"/>
      <c r="AD264" s="232"/>
      <c r="AE264" s="210"/>
      <c r="AF264" s="212"/>
      <c r="AG264" s="193"/>
      <c r="AH264" s="224"/>
      <c r="AI264" s="1"/>
      <c r="AJ264" s="69"/>
      <c r="AK264" s="242"/>
      <c r="AL264" s="193"/>
      <c r="AM264" s="193"/>
      <c r="AN264" s="209"/>
      <c r="AO264" s="232"/>
      <c r="AP264" s="210"/>
      <c r="AQ264" s="212"/>
      <c r="AR264" s="193"/>
      <c r="AS264" s="224"/>
    </row>
    <row r="265" spans="1:45" ht="18" customHeight="1">
      <c r="A265"/>
      <c r="B265" s="69"/>
      <c r="C265" s="193">
        <v>14.92</v>
      </c>
      <c r="D265" s="193"/>
      <c r="E265" s="193">
        <v>0.69</v>
      </c>
      <c r="F265" s="193"/>
      <c r="G265" s="193"/>
      <c r="H265" s="193"/>
      <c r="I265" s="193"/>
      <c r="J265" s="193"/>
      <c r="K265" s="201"/>
      <c r="L265" s="202"/>
      <c r="M265" s="204"/>
      <c r="N265" s="193">
        <v>21.63</v>
      </c>
      <c r="O265" s="193"/>
      <c r="P265" s="193">
        <v>1.66</v>
      </c>
      <c r="Q265" s="193"/>
      <c r="R265" s="193"/>
      <c r="S265" s="193"/>
      <c r="T265" s="193"/>
      <c r="U265" s="193"/>
      <c r="V265" s="193"/>
      <c r="W265" s="198"/>
      <c r="Y265" s="69"/>
      <c r="Z265" s="242"/>
      <c r="AA265" s="193"/>
      <c r="AB265" s="193"/>
      <c r="AC265" s="207"/>
      <c r="AD265" s="228"/>
      <c r="AE265" s="208"/>
      <c r="AF265" s="211"/>
      <c r="AG265" s="193"/>
      <c r="AH265" s="213" t="s">
        <v>104</v>
      </c>
      <c r="AI265" s="1"/>
      <c r="AJ265" s="69"/>
      <c r="AK265" s="242"/>
      <c r="AL265" s="193"/>
      <c r="AM265" s="193"/>
      <c r="AN265" s="207"/>
      <c r="AO265" s="228"/>
      <c r="AP265" s="208"/>
      <c r="AQ265" s="211"/>
      <c r="AR265" s="193"/>
      <c r="AS265" s="217" t="s">
        <v>104</v>
      </c>
    </row>
    <row r="266" spans="1:45">
      <c r="A266"/>
      <c r="B266" s="69"/>
      <c r="C266" s="193"/>
      <c r="D266" s="193"/>
      <c r="E266" s="193"/>
      <c r="F266" s="193">
        <v>0.69</v>
      </c>
      <c r="G266" s="193"/>
      <c r="H266" s="193">
        <v>0.45</v>
      </c>
      <c r="I266" s="193"/>
      <c r="J266" s="193">
        <v>0.31</v>
      </c>
      <c r="K266" s="213" t="s">
        <v>101</v>
      </c>
      <c r="L266" s="214"/>
      <c r="M266" s="204"/>
      <c r="N266" s="193"/>
      <c r="O266" s="193"/>
      <c r="P266" s="193"/>
      <c r="Q266" s="193"/>
      <c r="R266" s="193">
        <v>1.76</v>
      </c>
      <c r="S266" s="193"/>
      <c r="T266" s="193">
        <v>5</v>
      </c>
      <c r="U266" s="193"/>
      <c r="V266" s="193">
        <v>8.8000000000000007</v>
      </c>
      <c r="W266" s="217" t="s">
        <v>102</v>
      </c>
      <c r="Y266" s="69"/>
      <c r="Z266" s="242"/>
      <c r="AA266" s="193"/>
      <c r="AB266" s="193"/>
      <c r="AC266" s="209"/>
      <c r="AD266" s="232"/>
      <c r="AE266" s="210"/>
      <c r="AF266" s="212"/>
      <c r="AG266" s="193"/>
      <c r="AH266" s="215"/>
      <c r="AI266" s="1"/>
      <c r="AJ266" s="69"/>
      <c r="AK266" s="242"/>
      <c r="AL266" s="193"/>
      <c r="AM266" s="193"/>
      <c r="AN266" s="209"/>
      <c r="AO266" s="232"/>
      <c r="AP266" s="210"/>
      <c r="AQ266" s="212"/>
      <c r="AR266" s="193"/>
      <c r="AS266" s="218"/>
    </row>
    <row r="267" spans="1:45">
      <c r="A267"/>
      <c r="B267" s="69"/>
      <c r="C267" s="193">
        <v>15.37</v>
      </c>
      <c r="D267" s="193"/>
      <c r="E267" s="193">
        <v>0.69</v>
      </c>
      <c r="F267" s="193"/>
      <c r="G267" s="193"/>
      <c r="H267" s="193"/>
      <c r="I267" s="193"/>
      <c r="J267" s="193"/>
      <c r="K267" s="215"/>
      <c r="L267" s="216"/>
      <c r="M267" s="204"/>
      <c r="N267" s="193">
        <v>26.63</v>
      </c>
      <c r="O267" s="193"/>
      <c r="P267" s="193">
        <v>1.85</v>
      </c>
      <c r="Q267" s="193"/>
      <c r="R267" s="193"/>
      <c r="S267" s="193"/>
      <c r="T267" s="193"/>
      <c r="U267" s="193"/>
      <c r="V267" s="193"/>
      <c r="W267" s="218"/>
      <c r="Y267" s="69"/>
      <c r="Z267" s="242"/>
      <c r="AA267" s="193"/>
      <c r="AB267" s="193"/>
      <c r="AC267" s="207"/>
      <c r="AD267" s="228"/>
      <c r="AE267" s="208"/>
      <c r="AF267" s="211"/>
      <c r="AG267" s="193"/>
      <c r="AH267" s="224"/>
      <c r="AI267" s="1"/>
      <c r="AJ267" s="69"/>
      <c r="AK267" s="242"/>
      <c r="AL267" s="193"/>
      <c r="AM267" s="193"/>
      <c r="AN267" s="207"/>
      <c r="AO267" s="228"/>
      <c r="AP267" s="208"/>
      <c r="AQ267" s="211"/>
      <c r="AR267" s="193"/>
      <c r="AS267" s="224"/>
    </row>
    <row r="268" spans="1:45">
      <c r="A268"/>
      <c r="B268" s="69"/>
      <c r="C268" s="193"/>
      <c r="D268" s="193"/>
      <c r="E268" s="193"/>
      <c r="F268" s="193">
        <v>0.9</v>
      </c>
      <c r="G268" s="193"/>
      <c r="H268" s="193">
        <v>0</v>
      </c>
      <c r="I268" s="193"/>
      <c r="J268" s="193">
        <v>0</v>
      </c>
      <c r="K268" s="207"/>
      <c r="L268" s="228"/>
      <c r="M268" s="204"/>
      <c r="N268" s="193"/>
      <c r="O268" s="193"/>
      <c r="P268" s="193"/>
      <c r="Q268" s="193"/>
      <c r="R268" s="193">
        <v>1.89</v>
      </c>
      <c r="S268" s="193"/>
      <c r="T268" s="193">
        <v>5</v>
      </c>
      <c r="U268" s="193"/>
      <c r="V268" s="193">
        <v>9.4499999999999993</v>
      </c>
      <c r="W268" s="224"/>
      <c r="Y268" s="69"/>
      <c r="Z268" s="242"/>
      <c r="AA268" s="193"/>
      <c r="AB268" s="193"/>
      <c r="AC268" s="209"/>
      <c r="AD268" s="232"/>
      <c r="AE268" s="210"/>
      <c r="AF268" s="212"/>
      <c r="AG268" s="193"/>
      <c r="AH268" s="224"/>
      <c r="AI268" s="1"/>
      <c r="AJ268" s="69"/>
      <c r="AK268" s="242"/>
      <c r="AL268" s="193"/>
      <c r="AM268" s="193"/>
      <c r="AN268" s="209"/>
      <c r="AO268" s="232"/>
      <c r="AP268" s="210"/>
      <c r="AQ268" s="212"/>
      <c r="AR268" s="193"/>
      <c r="AS268" s="224"/>
    </row>
    <row r="269" spans="1:45" ht="18.600000000000001" thickBot="1">
      <c r="A269"/>
      <c r="B269" s="69"/>
      <c r="C269" s="207">
        <v>15.37</v>
      </c>
      <c r="D269" s="208"/>
      <c r="E269" s="211">
        <v>1.1100000000000001</v>
      </c>
      <c r="F269" s="193"/>
      <c r="G269" s="193"/>
      <c r="H269" s="193"/>
      <c r="I269" s="193"/>
      <c r="J269" s="193"/>
      <c r="K269" s="209"/>
      <c r="L269" s="232"/>
      <c r="M269" s="204"/>
      <c r="N269" s="193">
        <v>31.63</v>
      </c>
      <c r="O269" s="193"/>
      <c r="P269" s="193">
        <v>1.93</v>
      </c>
      <c r="Q269" s="193"/>
      <c r="R269" s="193"/>
      <c r="S269" s="193"/>
      <c r="T269" s="193"/>
      <c r="U269" s="193"/>
      <c r="V269" s="193"/>
      <c r="W269" s="224"/>
      <c r="Y269" s="176"/>
      <c r="Z269" s="243"/>
      <c r="AA269" s="234"/>
      <c r="AB269" s="234"/>
      <c r="AC269" s="10"/>
      <c r="AD269" s="228" t="s">
        <v>103</v>
      </c>
      <c r="AE269" s="228" t="s">
        <v>103</v>
      </c>
      <c r="AF269" s="228"/>
      <c r="AG269" s="228">
        <v>31.38</v>
      </c>
      <c r="AH269" s="224">
        <v>172.44</v>
      </c>
      <c r="AI269" s="1"/>
      <c r="AJ269" s="176"/>
      <c r="AK269" s="243"/>
      <c r="AL269" s="234"/>
      <c r="AM269" s="234"/>
      <c r="AN269" s="10"/>
      <c r="AO269" s="228" t="s">
        <v>103</v>
      </c>
      <c r="AP269" s="228" t="s">
        <v>103</v>
      </c>
      <c r="AQ269" s="228"/>
      <c r="AR269" s="228">
        <v>43.07</v>
      </c>
      <c r="AS269" s="224">
        <v>218.01</v>
      </c>
    </row>
    <row r="270" spans="1:45" ht="18.600000000000001" thickBot="1">
      <c r="A270"/>
      <c r="B270" s="69"/>
      <c r="C270" s="225"/>
      <c r="D270" s="226"/>
      <c r="E270" s="227"/>
      <c r="F270" s="6"/>
      <c r="G270" s="228" t="s">
        <v>103</v>
      </c>
      <c r="H270" s="228"/>
      <c r="I270" s="228" t="s">
        <v>103</v>
      </c>
      <c r="J270" s="208"/>
      <c r="K270" s="207"/>
      <c r="L270" s="230"/>
      <c r="M270" s="205"/>
      <c r="N270" s="193"/>
      <c r="O270" s="193"/>
      <c r="P270" s="193"/>
      <c r="Q270" s="193"/>
      <c r="R270" s="6"/>
      <c r="S270" s="228" t="s">
        <v>103</v>
      </c>
      <c r="T270" s="228"/>
      <c r="U270" s="228" t="s">
        <v>103</v>
      </c>
      <c r="V270" s="208"/>
      <c r="W270" s="219"/>
      <c r="Y270" s="175"/>
      <c r="Z270" s="199"/>
      <c r="AA270" s="241"/>
      <c r="AB270" s="199"/>
      <c r="AC270" s="7"/>
      <c r="AD270" s="229" t="s">
        <v>103</v>
      </c>
      <c r="AE270" s="229" t="s">
        <v>103</v>
      </c>
      <c r="AF270" s="229" t="s">
        <v>103</v>
      </c>
      <c r="AG270" s="229"/>
      <c r="AH270" s="245"/>
      <c r="AI270" s="1"/>
      <c r="AJ270" s="175"/>
      <c r="AK270" s="195"/>
      <c r="AL270" s="192"/>
      <c r="AM270" s="192"/>
      <c r="AN270" s="7"/>
      <c r="AO270" s="229" t="s">
        <v>103</v>
      </c>
      <c r="AP270" s="229" t="s">
        <v>103</v>
      </c>
      <c r="AQ270" s="229" t="s">
        <v>103</v>
      </c>
      <c r="AR270" s="229"/>
      <c r="AS270" s="245"/>
    </row>
    <row r="271" spans="1:45" ht="18.600000000000001" thickBot="1">
      <c r="A271"/>
      <c r="B271" s="176"/>
      <c r="C271" s="192">
        <v>15.37</v>
      </c>
      <c r="D271" s="192"/>
      <c r="E271" s="192">
        <v>1.1100000000000001</v>
      </c>
      <c r="F271" s="7"/>
      <c r="G271" s="229" t="s">
        <v>103</v>
      </c>
      <c r="H271" s="229" t="s">
        <v>103</v>
      </c>
      <c r="I271" s="229" t="s">
        <v>103</v>
      </c>
      <c r="J271" s="226"/>
      <c r="K271" s="225"/>
      <c r="L271" s="231"/>
      <c r="M271" s="221">
        <v>1</v>
      </c>
      <c r="N271" s="192">
        <v>31.63</v>
      </c>
      <c r="O271" s="192"/>
      <c r="P271" s="192">
        <v>1.93</v>
      </c>
      <c r="Q271" s="192"/>
      <c r="R271" s="8"/>
      <c r="S271" s="229" t="s">
        <v>103</v>
      </c>
      <c r="T271" s="229" t="s">
        <v>103</v>
      </c>
      <c r="U271" s="229" t="s">
        <v>103</v>
      </c>
      <c r="V271" s="226"/>
      <c r="W271" s="220"/>
      <c r="Y271" s="69"/>
      <c r="Z271" s="209"/>
      <c r="AA271" s="210"/>
      <c r="AB271" s="209"/>
      <c r="AC271" s="207"/>
      <c r="AD271" s="228"/>
      <c r="AE271" s="208"/>
      <c r="AF271" s="211"/>
      <c r="AG271" s="193"/>
      <c r="AH271" s="244"/>
      <c r="AI271" s="1"/>
      <c r="AJ271" s="69"/>
      <c r="AK271" s="242"/>
      <c r="AL271" s="193"/>
      <c r="AM271" s="193"/>
      <c r="AN271" s="207"/>
      <c r="AO271" s="228"/>
      <c r="AP271" s="208"/>
      <c r="AQ271" s="211"/>
      <c r="AR271" s="193"/>
      <c r="AS271" s="244"/>
    </row>
    <row r="272" spans="1:45">
      <c r="A272"/>
      <c r="B272" s="175">
        <v>1</v>
      </c>
      <c r="C272" s="193"/>
      <c r="D272" s="193"/>
      <c r="E272" s="193"/>
      <c r="F272" s="193">
        <v>1.2</v>
      </c>
      <c r="G272" s="193"/>
      <c r="H272" s="193">
        <v>0</v>
      </c>
      <c r="I272" s="193"/>
      <c r="J272" s="193">
        <v>0</v>
      </c>
      <c r="K272" s="199"/>
      <c r="L272" s="200"/>
      <c r="M272" s="222"/>
      <c r="N272" s="193"/>
      <c r="O272" s="193"/>
      <c r="P272" s="193"/>
      <c r="Q272" s="193"/>
      <c r="R272" s="193">
        <v>2.0099999999999998</v>
      </c>
      <c r="S272" s="193"/>
      <c r="T272" s="193">
        <v>5</v>
      </c>
      <c r="U272" s="193"/>
      <c r="V272" s="193">
        <v>10.050000000000001</v>
      </c>
      <c r="W272" s="196"/>
      <c r="Y272" s="69"/>
      <c r="Z272" s="207"/>
      <c r="AA272" s="208"/>
      <c r="AB272" s="211"/>
      <c r="AC272" s="209"/>
      <c r="AD272" s="232"/>
      <c r="AE272" s="210"/>
      <c r="AF272" s="212"/>
      <c r="AG272" s="193"/>
      <c r="AH272" s="224"/>
      <c r="AI272" s="1"/>
      <c r="AJ272" s="69"/>
      <c r="AK272" s="242"/>
      <c r="AL272" s="193"/>
      <c r="AM272" s="193"/>
      <c r="AN272" s="209"/>
      <c r="AO272" s="232"/>
      <c r="AP272" s="210"/>
      <c r="AQ272" s="212"/>
      <c r="AR272" s="193"/>
      <c r="AS272" s="224"/>
    </row>
    <row r="273" spans="1:45">
      <c r="A273"/>
      <c r="B273" s="69"/>
      <c r="C273" s="193">
        <v>15.37</v>
      </c>
      <c r="D273" s="193"/>
      <c r="E273" s="193">
        <v>1.29</v>
      </c>
      <c r="F273" s="193"/>
      <c r="G273" s="193"/>
      <c r="H273" s="193"/>
      <c r="I273" s="193"/>
      <c r="J273" s="193"/>
      <c r="K273" s="201"/>
      <c r="L273" s="202"/>
      <c r="M273" s="222"/>
      <c r="N273" s="193">
        <v>36.630000000000003</v>
      </c>
      <c r="O273" s="193"/>
      <c r="P273" s="193">
        <v>2.08</v>
      </c>
      <c r="Q273" s="193"/>
      <c r="R273" s="193"/>
      <c r="S273" s="193"/>
      <c r="T273" s="193"/>
      <c r="U273" s="193"/>
      <c r="V273" s="193"/>
      <c r="W273" s="197"/>
      <c r="Y273" s="69"/>
      <c r="Z273" s="209"/>
      <c r="AA273" s="210"/>
      <c r="AB273" s="212"/>
      <c r="AC273" s="207"/>
      <c r="AD273" s="228"/>
      <c r="AE273" s="208"/>
      <c r="AF273" s="211"/>
      <c r="AG273" s="193"/>
      <c r="AH273" s="224"/>
      <c r="AI273" s="1"/>
      <c r="AJ273" s="69"/>
      <c r="AK273" s="242"/>
      <c r="AL273" s="193"/>
      <c r="AM273" s="193"/>
      <c r="AN273" s="207"/>
      <c r="AO273" s="228"/>
      <c r="AP273" s="208"/>
      <c r="AQ273" s="211"/>
      <c r="AR273" s="193"/>
      <c r="AS273" s="224"/>
    </row>
    <row r="274" spans="1:45">
      <c r="A274"/>
      <c r="B274" s="69"/>
      <c r="C274" s="193"/>
      <c r="D274" s="193"/>
      <c r="E274" s="193"/>
      <c r="F274" s="193">
        <v>1.35</v>
      </c>
      <c r="G274" s="193"/>
      <c r="H274" s="193">
        <v>3.7</v>
      </c>
      <c r="I274" s="193"/>
      <c r="J274" s="193">
        <v>5</v>
      </c>
      <c r="K274" s="201"/>
      <c r="L274" s="202"/>
      <c r="M274" s="222"/>
      <c r="N274" s="193"/>
      <c r="O274" s="193"/>
      <c r="P274" s="193"/>
      <c r="Q274" s="193"/>
      <c r="R274" s="193">
        <v>2.2400000000000002</v>
      </c>
      <c r="S274" s="193"/>
      <c r="T274" s="193">
        <v>5</v>
      </c>
      <c r="U274" s="193"/>
      <c r="V274" s="193">
        <v>11.2</v>
      </c>
      <c r="W274" s="197"/>
      <c r="Y274" s="69"/>
      <c r="Z274" s="207"/>
      <c r="AA274" s="208"/>
      <c r="AB274" s="211"/>
      <c r="AC274" s="209"/>
      <c r="AD274" s="232"/>
      <c r="AE274" s="210"/>
      <c r="AF274" s="212"/>
      <c r="AG274" s="193"/>
      <c r="AH274" s="224"/>
      <c r="AI274" s="1"/>
      <c r="AJ274" s="69"/>
      <c r="AK274" s="242"/>
      <c r="AL274" s="193"/>
      <c r="AM274" s="193"/>
      <c r="AN274" s="209"/>
      <c r="AO274" s="232"/>
      <c r="AP274" s="210"/>
      <c r="AQ274" s="212"/>
      <c r="AR274" s="193"/>
      <c r="AS274" s="224"/>
    </row>
    <row r="275" spans="1:45">
      <c r="A275"/>
      <c r="B275" s="69"/>
      <c r="C275" s="193">
        <v>19.07</v>
      </c>
      <c r="D275" s="193"/>
      <c r="E275" s="193">
        <v>1.41</v>
      </c>
      <c r="F275" s="193"/>
      <c r="G275" s="193"/>
      <c r="H275" s="193"/>
      <c r="I275" s="193"/>
      <c r="J275" s="193"/>
      <c r="K275" s="201"/>
      <c r="L275" s="202"/>
      <c r="M275" s="222"/>
      <c r="N275" s="193">
        <v>41.63</v>
      </c>
      <c r="O275" s="193"/>
      <c r="P275" s="193">
        <v>2.39</v>
      </c>
      <c r="Q275" s="193"/>
      <c r="R275" s="193"/>
      <c r="S275" s="193"/>
      <c r="T275" s="193"/>
      <c r="U275" s="193"/>
      <c r="V275" s="193"/>
      <c r="W275" s="197"/>
      <c r="Y275" s="69"/>
      <c r="Z275" s="209"/>
      <c r="AA275" s="210"/>
      <c r="AB275" s="212"/>
      <c r="AC275" s="207"/>
      <c r="AD275" s="228"/>
      <c r="AE275" s="208"/>
      <c r="AF275" s="211"/>
      <c r="AG275" s="193"/>
      <c r="AH275" s="224"/>
      <c r="AI275" s="1"/>
      <c r="AJ275" s="69"/>
      <c r="AK275" s="242"/>
      <c r="AL275" s="193"/>
      <c r="AM275" s="193"/>
      <c r="AN275" s="207"/>
      <c r="AO275" s="228"/>
      <c r="AP275" s="208"/>
      <c r="AQ275" s="211"/>
      <c r="AR275" s="193"/>
      <c r="AS275" s="224"/>
    </row>
    <row r="276" spans="1:45">
      <c r="A276"/>
      <c r="B276" s="69"/>
      <c r="C276" s="193"/>
      <c r="D276" s="193"/>
      <c r="E276" s="193"/>
      <c r="F276" s="193">
        <v>1.54</v>
      </c>
      <c r="G276" s="193"/>
      <c r="H276" s="193">
        <v>5</v>
      </c>
      <c r="I276" s="193"/>
      <c r="J276" s="193">
        <v>7.7</v>
      </c>
      <c r="K276" s="201"/>
      <c r="L276" s="202"/>
      <c r="M276" s="222"/>
      <c r="N276" s="193"/>
      <c r="O276" s="193"/>
      <c r="P276" s="193"/>
      <c r="Q276" s="193"/>
      <c r="R276" s="193">
        <v>2.44</v>
      </c>
      <c r="S276" s="193"/>
      <c r="T276" s="193">
        <v>5</v>
      </c>
      <c r="U276" s="193"/>
      <c r="V276" s="193">
        <v>12.2</v>
      </c>
      <c r="W276" s="197"/>
      <c r="Y276" s="69"/>
      <c r="Z276" s="207"/>
      <c r="AA276" s="208"/>
      <c r="AB276" s="211"/>
      <c r="AC276" s="209"/>
      <c r="AD276" s="232"/>
      <c r="AE276" s="210"/>
      <c r="AF276" s="212"/>
      <c r="AG276" s="193"/>
      <c r="AH276" s="224"/>
      <c r="AI276" s="1"/>
      <c r="AJ276" s="69"/>
      <c r="AK276" s="242"/>
      <c r="AL276" s="193"/>
      <c r="AM276" s="193"/>
      <c r="AN276" s="209"/>
      <c r="AO276" s="232"/>
      <c r="AP276" s="210"/>
      <c r="AQ276" s="212"/>
      <c r="AR276" s="193"/>
      <c r="AS276" s="224"/>
    </row>
    <row r="277" spans="1:45">
      <c r="A277"/>
      <c r="B277" s="69"/>
      <c r="C277" s="193">
        <v>24.07</v>
      </c>
      <c r="D277" s="193"/>
      <c r="E277" s="193">
        <v>1.66</v>
      </c>
      <c r="F277" s="193"/>
      <c r="G277" s="193"/>
      <c r="H277" s="193"/>
      <c r="I277" s="193"/>
      <c r="J277" s="193"/>
      <c r="K277" s="201"/>
      <c r="L277" s="202"/>
      <c r="M277" s="222"/>
      <c r="N277" s="193">
        <v>46.63</v>
      </c>
      <c r="O277" s="193"/>
      <c r="P277" s="193">
        <v>2.48</v>
      </c>
      <c r="Q277" s="193"/>
      <c r="R277" s="193"/>
      <c r="S277" s="193"/>
      <c r="T277" s="193"/>
      <c r="U277" s="193"/>
      <c r="V277" s="193"/>
      <c r="W277" s="197"/>
      <c r="Y277" s="69"/>
      <c r="Z277" s="209"/>
      <c r="AA277" s="210"/>
      <c r="AB277" s="212"/>
      <c r="AC277" s="207"/>
      <c r="AD277" s="228"/>
      <c r="AE277" s="208"/>
      <c r="AF277" s="211"/>
      <c r="AG277" s="193"/>
      <c r="AH277" s="224"/>
      <c r="AI277" s="1"/>
      <c r="AJ277" s="69"/>
      <c r="AK277" s="242"/>
      <c r="AL277" s="193"/>
      <c r="AM277" s="193"/>
      <c r="AN277" s="207"/>
      <c r="AO277" s="228"/>
      <c r="AP277" s="208"/>
      <c r="AQ277" s="211"/>
      <c r="AR277" s="193"/>
      <c r="AS277" s="224"/>
    </row>
    <row r="278" spans="1:45">
      <c r="A278"/>
      <c r="B278" s="69"/>
      <c r="C278" s="193"/>
      <c r="D278" s="193"/>
      <c r="E278" s="193"/>
      <c r="F278" s="193">
        <v>1.59</v>
      </c>
      <c r="G278" s="193"/>
      <c r="H278" s="193">
        <v>5</v>
      </c>
      <c r="I278" s="193"/>
      <c r="J278" s="193">
        <v>7.95</v>
      </c>
      <c r="K278" s="201"/>
      <c r="L278" s="202"/>
      <c r="M278" s="222"/>
      <c r="N278" s="193"/>
      <c r="O278" s="193"/>
      <c r="P278" s="193"/>
      <c r="Q278" s="193"/>
      <c r="R278" s="193">
        <v>2.4700000000000002</v>
      </c>
      <c r="S278" s="193"/>
      <c r="T278" s="193">
        <v>5</v>
      </c>
      <c r="U278" s="193"/>
      <c r="V278" s="193">
        <v>12.35</v>
      </c>
      <c r="W278" s="197"/>
      <c r="Y278" s="69"/>
      <c r="Z278" s="207"/>
      <c r="AA278" s="208"/>
      <c r="AB278" s="211"/>
      <c r="AC278" s="209"/>
      <c r="AD278" s="232"/>
      <c r="AE278" s="210"/>
      <c r="AF278" s="212"/>
      <c r="AG278" s="193"/>
      <c r="AH278" s="224"/>
      <c r="AI278" s="1"/>
      <c r="AJ278" s="69"/>
      <c r="AK278" s="242"/>
      <c r="AL278" s="193"/>
      <c r="AM278" s="193"/>
      <c r="AN278" s="209"/>
      <c r="AO278" s="232"/>
      <c r="AP278" s="210"/>
      <c r="AQ278" s="212"/>
      <c r="AR278" s="193"/>
      <c r="AS278" s="224"/>
    </row>
    <row r="279" spans="1:45">
      <c r="A279"/>
      <c r="B279" s="69"/>
      <c r="C279" s="193">
        <v>29.07</v>
      </c>
      <c r="D279" s="193"/>
      <c r="E279" s="193">
        <v>1.51</v>
      </c>
      <c r="F279" s="193"/>
      <c r="G279" s="193"/>
      <c r="H279" s="193"/>
      <c r="I279" s="193"/>
      <c r="J279" s="193"/>
      <c r="K279" s="201"/>
      <c r="L279" s="202"/>
      <c r="M279" s="222"/>
      <c r="N279" s="193">
        <v>51.63</v>
      </c>
      <c r="O279" s="193"/>
      <c r="P279" s="193">
        <v>2.46</v>
      </c>
      <c r="Q279" s="193"/>
      <c r="R279" s="193"/>
      <c r="S279" s="193"/>
      <c r="T279" s="193"/>
      <c r="U279" s="193"/>
      <c r="V279" s="193"/>
      <c r="W279" s="197"/>
      <c r="Y279" s="69"/>
      <c r="Z279" s="209"/>
      <c r="AA279" s="210"/>
      <c r="AB279" s="212"/>
      <c r="AC279" s="207"/>
      <c r="AD279" s="228"/>
      <c r="AE279" s="208"/>
      <c r="AF279" s="211"/>
      <c r="AG279" s="193"/>
      <c r="AH279" s="224"/>
      <c r="AI279" s="1"/>
      <c r="AJ279" s="69"/>
      <c r="AK279" s="242"/>
      <c r="AL279" s="193"/>
      <c r="AM279" s="193"/>
      <c r="AN279" s="207"/>
      <c r="AO279" s="228"/>
      <c r="AP279" s="208"/>
      <c r="AQ279" s="211"/>
      <c r="AR279" s="193"/>
      <c r="AS279" s="224"/>
    </row>
    <row r="280" spans="1:45">
      <c r="A280"/>
      <c r="B280" s="69"/>
      <c r="C280" s="193"/>
      <c r="D280" s="193"/>
      <c r="E280" s="193"/>
      <c r="F280" s="193">
        <v>1.62</v>
      </c>
      <c r="G280" s="193"/>
      <c r="H280" s="193">
        <v>5</v>
      </c>
      <c r="I280" s="193"/>
      <c r="J280" s="193">
        <v>8.1</v>
      </c>
      <c r="K280" s="201"/>
      <c r="L280" s="202"/>
      <c r="M280" s="222"/>
      <c r="N280" s="193"/>
      <c r="O280" s="193"/>
      <c r="P280" s="193"/>
      <c r="Q280" s="193"/>
      <c r="R280" s="193">
        <v>2.41</v>
      </c>
      <c r="S280" s="193"/>
      <c r="T280" s="193">
        <v>5</v>
      </c>
      <c r="U280" s="193"/>
      <c r="V280" s="193">
        <v>12.05</v>
      </c>
      <c r="W280" s="197"/>
      <c r="Y280" s="69"/>
      <c r="Z280" s="207"/>
      <c r="AA280" s="208"/>
      <c r="AB280" s="211"/>
      <c r="AC280" s="209"/>
      <c r="AD280" s="232"/>
      <c r="AE280" s="210"/>
      <c r="AF280" s="212"/>
      <c r="AG280" s="193"/>
      <c r="AH280" s="224"/>
      <c r="AI280" s="1"/>
      <c r="AJ280" s="69"/>
      <c r="AK280" s="242"/>
      <c r="AL280" s="193"/>
      <c r="AM280" s="193"/>
      <c r="AN280" s="209"/>
      <c r="AO280" s="232"/>
      <c r="AP280" s="210"/>
      <c r="AQ280" s="212"/>
      <c r="AR280" s="193"/>
      <c r="AS280" s="224"/>
    </row>
    <row r="281" spans="1:45">
      <c r="A281"/>
      <c r="B281" s="69"/>
      <c r="C281" s="207">
        <v>34.07</v>
      </c>
      <c r="D281" s="208"/>
      <c r="E281" s="211">
        <v>1.73</v>
      </c>
      <c r="F281" s="193"/>
      <c r="G281" s="193"/>
      <c r="H281" s="193"/>
      <c r="I281" s="193"/>
      <c r="J281" s="193"/>
      <c r="K281" s="201"/>
      <c r="L281" s="202"/>
      <c r="M281" s="222"/>
      <c r="N281" s="193">
        <v>56.63</v>
      </c>
      <c r="O281" s="193"/>
      <c r="P281" s="193">
        <v>2.36</v>
      </c>
      <c r="Q281" s="193"/>
      <c r="R281" s="193"/>
      <c r="S281" s="193"/>
      <c r="T281" s="193"/>
      <c r="U281" s="193"/>
      <c r="V281" s="193"/>
      <c r="W281" s="197"/>
      <c r="Y281" s="69"/>
      <c r="Z281" s="209"/>
      <c r="AA281" s="210"/>
      <c r="AB281" s="212"/>
      <c r="AC281" s="207"/>
      <c r="AD281" s="228"/>
      <c r="AE281" s="208"/>
      <c r="AF281" s="211"/>
      <c r="AG281" s="193"/>
      <c r="AH281" s="224"/>
      <c r="AI281" s="1"/>
      <c r="AJ281" s="69"/>
      <c r="AK281" s="242"/>
      <c r="AL281" s="193"/>
      <c r="AM281" s="193"/>
      <c r="AN281" s="207"/>
      <c r="AO281" s="228"/>
      <c r="AP281" s="208"/>
      <c r="AQ281" s="211"/>
      <c r="AR281" s="193"/>
      <c r="AS281" s="224"/>
    </row>
    <row r="282" spans="1:45">
      <c r="A282"/>
      <c r="B282" s="69"/>
      <c r="C282" s="209"/>
      <c r="D282" s="210"/>
      <c r="E282" s="212"/>
      <c r="F282" s="193">
        <v>1.81</v>
      </c>
      <c r="G282" s="193"/>
      <c r="H282" s="193">
        <v>5</v>
      </c>
      <c r="I282" s="193"/>
      <c r="J282" s="193">
        <v>9.0500000000000007</v>
      </c>
      <c r="K282" s="201"/>
      <c r="L282" s="202"/>
      <c r="M282" s="222"/>
      <c r="N282" s="193"/>
      <c r="O282" s="193"/>
      <c r="P282" s="193"/>
      <c r="Q282" s="193"/>
      <c r="R282" s="193">
        <v>2.38</v>
      </c>
      <c r="S282" s="193"/>
      <c r="T282" s="193">
        <v>3.37</v>
      </c>
      <c r="U282" s="193"/>
      <c r="V282" s="193">
        <v>8.02</v>
      </c>
      <c r="W282" s="197"/>
      <c r="Y282" s="69"/>
      <c r="Z282" s="207"/>
      <c r="AA282" s="208"/>
      <c r="AB282" s="211"/>
      <c r="AC282" s="209"/>
      <c r="AD282" s="232"/>
      <c r="AE282" s="210"/>
      <c r="AF282" s="212"/>
      <c r="AG282" s="193"/>
      <c r="AH282" s="224"/>
      <c r="AI282" s="1"/>
      <c r="AJ282" s="69"/>
      <c r="AK282" s="242"/>
      <c r="AL282" s="193"/>
      <c r="AM282" s="193"/>
      <c r="AN282" s="209"/>
      <c r="AO282" s="232"/>
      <c r="AP282" s="210"/>
      <c r="AQ282" s="212"/>
      <c r="AR282" s="193"/>
      <c r="AS282" s="224"/>
    </row>
    <row r="283" spans="1:45" ht="18" customHeight="1">
      <c r="A283"/>
      <c r="B283" s="69"/>
      <c r="C283" s="193">
        <v>39.07</v>
      </c>
      <c r="D283" s="193"/>
      <c r="E283" s="193">
        <v>1.89</v>
      </c>
      <c r="F283" s="193"/>
      <c r="G283" s="193"/>
      <c r="H283" s="193"/>
      <c r="I283" s="193"/>
      <c r="J283" s="193"/>
      <c r="K283" s="209"/>
      <c r="L283" s="233"/>
      <c r="M283" s="222"/>
      <c r="N283" s="193">
        <v>60</v>
      </c>
      <c r="O283" s="193"/>
      <c r="P283" s="193">
        <v>2.39</v>
      </c>
      <c r="Q283" s="193"/>
      <c r="R283" s="193"/>
      <c r="S283" s="193"/>
      <c r="T283" s="193"/>
      <c r="U283" s="193"/>
      <c r="V283" s="193"/>
      <c r="W283" s="197"/>
      <c r="Y283" s="69"/>
      <c r="Z283" s="209"/>
      <c r="AA283" s="210"/>
      <c r="AB283" s="212"/>
      <c r="AC283" s="207"/>
      <c r="AD283" s="228"/>
      <c r="AE283" s="208"/>
      <c r="AF283" s="211"/>
      <c r="AG283" s="193"/>
      <c r="AH283" s="213" t="s">
        <v>104</v>
      </c>
      <c r="AI283" s="1"/>
      <c r="AJ283" s="69"/>
      <c r="AK283" s="242"/>
      <c r="AL283" s="193"/>
      <c r="AM283" s="193"/>
      <c r="AN283" s="207"/>
      <c r="AO283" s="228"/>
      <c r="AP283" s="208"/>
      <c r="AQ283" s="211"/>
      <c r="AR283" s="193"/>
      <c r="AS283" s="217" t="s">
        <v>104</v>
      </c>
    </row>
    <row r="284" spans="1:45">
      <c r="A284"/>
      <c r="B284" s="69"/>
      <c r="C284" s="193"/>
      <c r="D284" s="193"/>
      <c r="E284" s="193"/>
      <c r="F284" s="193">
        <v>2.06</v>
      </c>
      <c r="G284" s="193"/>
      <c r="H284" s="193">
        <v>5</v>
      </c>
      <c r="I284" s="193"/>
      <c r="J284" s="193">
        <v>10.3</v>
      </c>
      <c r="K284" s="213" t="s">
        <v>101</v>
      </c>
      <c r="L284" s="214"/>
      <c r="M284" s="222"/>
      <c r="N284" s="193"/>
      <c r="O284" s="193"/>
      <c r="P284" s="193"/>
      <c r="Q284" s="193"/>
      <c r="R284" s="193"/>
      <c r="S284" s="193"/>
      <c r="T284" s="193"/>
      <c r="U284" s="193"/>
      <c r="V284" s="193"/>
      <c r="W284" s="237" t="s">
        <v>104</v>
      </c>
      <c r="Y284" s="69"/>
      <c r="Z284" s="207"/>
      <c r="AA284" s="208"/>
      <c r="AB284" s="211"/>
      <c r="AC284" s="209"/>
      <c r="AD284" s="232"/>
      <c r="AE284" s="210"/>
      <c r="AF284" s="212"/>
      <c r="AG284" s="193"/>
      <c r="AH284" s="215"/>
      <c r="AI284" s="1"/>
      <c r="AJ284" s="69"/>
      <c r="AK284" s="242"/>
      <c r="AL284" s="193"/>
      <c r="AM284" s="193"/>
      <c r="AN284" s="209"/>
      <c r="AO284" s="232"/>
      <c r="AP284" s="210"/>
      <c r="AQ284" s="212"/>
      <c r="AR284" s="193"/>
      <c r="AS284" s="218"/>
    </row>
    <row r="285" spans="1:45">
      <c r="A285"/>
      <c r="B285" s="69"/>
      <c r="C285" s="193">
        <v>44.07</v>
      </c>
      <c r="D285" s="193"/>
      <c r="E285" s="193">
        <v>2.2200000000000002</v>
      </c>
      <c r="F285" s="193"/>
      <c r="G285" s="193"/>
      <c r="H285" s="193"/>
      <c r="I285" s="193"/>
      <c r="J285" s="193"/>
      <c r="K285" s="215"/>
      <c r="L285" s="216"/>
      <c r="M285" s="222"/>
      <c r="N285" s="193"/>
      <c r="O285" s="193"/>
      <c r="P285" s="193"/>
      <c r="Q285" s="193"/>
      <c r="R285" s="193"/>
      <c r="S285" s="193"/>
      <c r="T285" s="193"/>
      <c r="U285" s="193"/>
      <c r="V285" s="193"/>
      <c r="W285" s="238"/>
      <c r="Y285" s="69"/>
      <c r="Z285" s="209"/>
      <c r="AA285" s="210"/>
      <c r="AB285" s="212"/>
      <c r="AC285" s="207"/>
      <c r="AD285" s="228"/>
      <c r="AE285" s="208"/>
      <c r="AF285" s="211"/>
      <c r="AG285" s="193"/>
      <c r="AH285" s="224"/>
      <c r="AI285" s="1"/>
      <c r="AJ285" s="69"/>
      <c r="AK285" s="242"/>
      <c r="AL285" s="193"/>
      <c r="AM285" s="193"/>
      <c r="AN285" s="207"/>
      <c r="AO285" s="228"/>
      <c r="AP285" s="208"/>
      <c r="AQ285" s="211"/>
      <c r="AR285" s="193"/>
      <c r="AS285" s="224"/>
    </row>
    <row r="286" spans="1:45">
      <c r="A286"/>
      <c r="B286" s="69"/>
      <c r="C286" s="193"/>
      <c r="D286" s="193"/>
      <c r="E286" s="193"/>
      <c r="F286" s="193">
        <v>2.31</v>
      </c>
      <c r="G286" s="193"/>
      <c r="H286" s="193">
        <v>5</v>
      </c>
      <c r="I286" s="193"/>
      <c r="J286" s="193">
        <v>11.55</v>
      </c>
      <c r="K286" s="239"/>
      <c r="L286" s="240"/>
      <c r="M286" s="222"/>
      <c r="N286" s="193"/>
      <c r="O286" s="193"/>
      <c r="P286" s="193"/>
      <c r="Q286" s="193"/>
      <c r="R286" s="193"/>
      <c r="S286" s="193"/>
      <c r="T286" s="193"/>
      <c r="U286" s="193"/>
      <c r="V286" s="193"/>
      <c r="W286" s="224"/>
      <c r="Y286" s="69"/>
      <c r="Z286" s="207"/>
      <c r="AA286" s="208"/>
      <c r="AB286" s="211"/>
      <c r="AC286" s="209"/>
      <c r="AD286" s="232"/>
      <c r="AE286" s="210"/>
      <c r="AF286" s="212"/>
      <c r="AG286" s="193"/>
      <c r="AH286" s="224"/>
      <c r="AI286" s="1"/>
      <c r="AJ286" s="69"/>
      <c r="AK286" s="242"/>
      <c r="AL286" s="193"/>
      <c r="AM286" s="193"/>
      <c r="AN286" s="209"/>
      <c r="AO286" s="232"/>
      <c r="AP286" s="210"/>
      <c r="AQ286" s="212"/>
      <c r="AR286" s="193"/>
      <c r="AS286" s="224"/>
    </row>
    <row r="287" spans="1:45" ht="18.600000000000001" thickBot="1">
      <c r="A287"/>
      <c r="B287" s="69"/>
      <c r="C287" s="207">
        <v>49.07</v>
      </c>
      <c r="D287" s="208"/>
      <c r="E287" s="211">
        <v>2.39</v>
      </c>
      <c r="F287" s="193"/>
      <c r="G287" s="193"/>
      <c r="H287" s="193"/>
      <c r="I287" s="193"/>
      <c r="J287" s="193"/>
      <c r="K287" s="239"/>
      <c r="L287" s="240"/>
      <c r="M287" s="222"/>
      <c r="N287" s="193"/>
      <c r="O287" s="193"/>
      <c r="P287" s="193"/>
      <c r="Q287" s="193"/>
      <c r="R287" s="193"/>
      <c r="S287" s="193"/>
      <c r="T287" s="193"/>
      <c r="U287" s="193"/>
      <c r="V287" s="193"/>
      <c r="W287" s="224"/>
      <c r="Y287" s="176"/>
      <c r="Z287" s="225"/>
      <c r="AA287" s="226"/>
      <c r="AB287" s="227"/>
      <c r="AC287" s="10"/>
      <c r="AD287" s="228" t="s">
        <v>103</v>
      </c>
      <c r="AE287" s="228" t="s">
        <v>103</v>
      </c>
      <c r="AF287" s="228" t="s">
        <v>103</v>
      </c>
      <c r="AG287" s="228"/>
      <c r="AH287" s="224"/>
      <c r="AI287" s="1"/>
      <c r="AJ287" s="176"/>
      <c r="AK287" s="243"/>
      <c r="AL287" s="234"/>
      <c r="AM287" s="234"/>
      <c r="AN287" s="10"/>
      <c r="AO287" s="228" t="s">
        <v>103</v>
      </c>
      <c r="AP287" s="228" t="s">
        <v>103</v>
      </c>
      <c r="AQ287" s="228" t="s">
        <v>103</v>
      </c>
      <c r="AR287" s="228"/>
      <c r="AS287" s="224"/>
    </row>
    <row r="288" spans="1:45" ht="18.600000000000001" thickBot="1">
      <c r="A288"/>
      <c r="B288" s="69"/>
      <c r="C288" s="225"/>
      <c r="D288" s="226"/>
      <c r="E288" s="225"/>
      <c r="F288" s="6"/>
      <c r="G288" s="228" t="s">
        <v>103</v>
      </c>
      <c r="H288" s="228"/>
      <c r="I288" s="228" t="s">
        <v>103</v>
      </c>
      <c r="J288" s="235"/>
      <c r="K288" s="207"/>
      <c r="L288" s="230"/>
      <c r="M288" s="223"/>
      <c r="N288" s="234"/>
      <c r="O288" s="234"/>
      <c r="P288" s="234"/>
      <c r="Q288" s="234"/>
      <c r="R288" s="9"/>
      <c r="S288" s="228" t="s">
        <v>103</v>
      </c>
      <c r="T288" s="228"/>
      <c r="U288" s="228" t="s">
        <v>103</v>
      </c>
      <c r="V288" s="208">
        <f>SUM(T272:U283,T254:U269)</f>
        <v>42.96</v>
      </c>
      <c r="W288" s="219">
        <f>SUM(V272:V283,V254:V269)</f>
        <v>91.25</v>
      </c>
      <c r="Y288" s="4"/>
      <c r="Z288" s="10"/>
      <c r="AA288" s="10"/>
      <c r="AB288" s="10"/>
      <c r="AC288" s="7"/>
      <c r="AD288" s="229" t="s">
        <v>103</v>
      </c>
      <c r="AE288" s="229" t="s">
        <v>103</v>
      </c>
      <c r="AF288" s="229" t="s">
        <v>103</v>
      </c>
      <c r="AG288" s="229"/>
      <c r="AH288" s="245"/>
      <c r="AI288" s="1"/>
      <c r="AJ288" s="4"/>
      <c r="AK288" s="10"/>
      <c r="AL288" s="10"/>
      <c r="AM288" s="10"/>
      <c r="AN288" s="7"/>
      <c r="AO288" s="229" t="s">
        <v>103</v>
      </c>
      <c r="AP288" s="229" t="s">
        <v>103</v>
      </c>
      <c r="AQ288" s="229" t="s">
        <v>103</v>
      </c>
      <c r="AR288" s="229"/>
      <c r="AS288" s="245"/>
    </row>
    <row r="289" spans="1:23" ht="18.600000000000001" thickBot="1">
      <c r="A289"/>
      <c r="B289" s="176"/>
      <c r="C289" s="10"/>
      <c r="D289" s="10"/>
      <c r="E289" s="10"/>
      <c r="F289" s="7"/>
      <c r="G289" s="229" t="s">
        <v>103</v>
      </c>
      <c r="H289" s="229" t="s">
        <v>103</v>
      </c>
      <c r="I289" s="229" t="s">
        <v>103</v>
      </c>
      <c r="J289" s="236"/>
      <c r="K289" s="225"/>
      <c r="L289" s="231"/>
      <c r="M289" s="10"/>
      <c r="N289" s="10"/>
      <c r="O289" s="10"/>
      <c r="P289" s="10"/>
      <c r="Q289" s="10"/>
      <c r="R289" s="7"/>
      <c r="S289" s="229" t="s">
        <v>103</v>
      </c>
      <c r="T289" s="229" t="s">
        <v>103</v>
      </c>
      <c r="U289" s="229" t="s">
        <v>103</v>
      </c>
      <c r="V289" s="226"/>
      <c r="W289" s="220"/>
    </row>
    <row r="290" spans="1:23">
      <c r="B290" s="4"/>
    </row>
  </sheetData>
  <mergeCells count="2632">
    <mergeCell ref="B32:B86"/>
    <mergeCell ref="K32:L82"/>
    <mergeCell ref="R67:S68"/>
    <mergeCell ref="T67:U68"/>
    <mergeCell ref="W32:W82"/>
    <mergeCell ref="M32:M85"/>
    <mergeCell ref="F49:G50"/>
    <mergeCell ref="H49:I50"/>
    <mergeCell ref="R49:S50"/>
    <mergeCell ref="T49:U50"/>
    <mergeCell ref="C68:D69"/>
    <mergeCell ref="E68:E69"/>
    <mergeCell ref="F67:G68"/>
    <mergeCell ref="H67:I68"/>
    <mergeCell ref="R282:S283"/>
    <mergeCell ref="T282:U283"/>
    <mergeCell ref="P283:Q284"/>
    <mergeCell ref="F284:G285"/>
    <mergeCell ref="H284:I285"/>
    <mergeCell ref="K284:L285"/>
    <mergeCell ref="R284:S285"/>
    <mergeCell ref="T284:U285"/>
    <mergeCell ref="W284:W285"/>
    <mergeCell ref="P285:Q286"/>
    <mergeCell ref="F286:G287"/>
    <mergeCell ref="H286:I287"/>
    <mergeCell ref="K286:L287"/>
    <mergeCell ref="R286:S287"/>
    <mergeCell ref="T286:U287"/>
    <mergeCell ref="W286:W287"/>
    <mergeCell ref="C287:D288"/>
    <mergeCell ref="E287:E288"/>
    <mergeCell ref="N287:O288"/>
    <mergeCell ref="P287:Q288"/>
    <mergeCell ref="G288:I289"/>
    <mergeCell ref="J288:J289"/>
    <mergeCell ref="K288:L289"/>
    <mergeCell ref="S288:U289"/>
    <mergeCell ref="V288:V289"/>
    <mergeCell ref="W288:W289"/>
    <mergeCell ref="B272:B289"/>
    <mergeCell ref="M271:M288"/>
    <mergeCell ref="P271:Q272"/>
    <mergeCell ref="F272:G273"/>
    <mergeCell ref="H272:I273"/>
    <mergeCell ref="K272:L283"/>
    <mergeCell ref="R272:S273"/>
    <mergeCell ref="T272:U273"/>
    <mergeCell ref="V272:V273"/>
    <mergeCell ref="W272:W283"/>
    <mergeCell ref="P273:Q274"/>
    <mergeCell ref="F274:G275"/>
    <mergeCell ref="H274:I275"/>
    <mergeCell ref="R274:S275"/>
    <mergeCell ref="T274:U275"/>
    <mergeCell ref="V274:V275"/>
    <mergeCell ref="P275:Q276"/>
    <mergeCell ref="F276:G277"/>
    <mergeCell ref="H276:I277"/>
    <mergeCell ref="R276:S277"/>
    <mergeCell ref="T276:U277"/>
    <mergeCell ref="V276:V277"/>
    <mergeCell ref="P277:Q278"/>
    <mergeCell ref="F278:G279"/>
    <mergeCell ref="H278:I279"/>
    <mergeCell ref="R278:S279"/>
    <mergeCell ref="T278:U279"/>
    <mergeCell ref="V278:V279"/>
    <mergeCell ref="P279:Q280"/>
    <mergeCell ref="F280:G281"/>
    <mergeCell ref="H280:I281"/>
    <mergeCell ref="R280:S281"/>
    <mergeCell ref="V262:V263"/>
    <mergeCell ref="P263:Q264"/>
    <mergeCell ref="F264:G265"/>
    <mergeCell ref="H264:I265"/>
    <mergeCell ref="R264:S265"/>
    <mergeCell ref="T264:U265"/>
    <mergeCell ref="P265:Q266"/>
    <mergeCell ref="F266:G267"/>
    <mergeCell ref="H266:I267"/>
    <mergeCell ref="K266:L267"/>
    <mergeCell ref="R266:S267"/>
    <mergeCell ref="T266:U267"/>
    <mergeCell ref="W266:W267"/>
    <mergeCell ref="P267:Q268"/>
    <mergeCell ref="F268:G269"/>
    <mergeCell ref="H268:I269"/>
    <mergeCell ref="K268:L269"/>
    <mergeCell ref="R268:S269"/>
    <mergeCell ref="T268:U269"/>
    <mergeCell ref="W268:W269"/>
    <mergeCell ref="P269:Q270"/>
    <mergeCell ref="G270:I271"/>
    <mergeCell ref="K270:L271"/>
    <mergeCell ref="S270:U271"/>
    <mergeCell ref="V270:V271"/>
    <mergeCell ref="W270:W271"/>
    <mergeCell ref="B254:B271"/>
    <mergeCell ref="F253:G253"/>
    <mergeCell ref="H253:I253"/>
    <mergeCell ref="K253:L265"/>
    <mergeCell ref="M253:M270"/>
    <mergeCell ref="P253:Q254"/>
    <mergeCell ref="R253:S253"/>
    <mergeCell ref="T253:U253"/>
    <mergeCell ref="W253:W265"/>
    <mergeCell ref="F254:G255"/>
    <mergeCell ref="H254:I255"/>
    <mergeCell ref="R254:S255"/>
    <mergeCell ref="T254:U255"/>
    <mergeCell ref="V254:V255"/>
    <mergeCell ref="P255:Q256"/>
    <mergeCell ref="F256:G257"/>
    <mergeCell ref="H256:I257"/>
    <mergeCell ref="R256:S257"/>
    <mergeCell ref="T256:U257"/>
    <mergeCell ref="V256:V257"/>
    <mergeCell ref="P257:Q258"/>
    <mergeCell ref="F258:G259"/>
    <mergeCell ref="H258:I259"/>
    <mergeCell ref="R258:S259"/>
    <mergeCell ref="T258:U259"/>
    <mergeCell ref="V258:V259"/>
    <mergeCell ref="P259:Q260"/>
    <mergeCell ref="F260:G261"/>
    <mergeCell ref="H260:I261"/>
    <mergeCell ref="R260:S261"/>
    <mergeCell ref="T260:U261"/>
    <mergeCell ref="V260:V261"/>
    <mergeCell ref="W247:W248"/>
    <mergeCell ref="C248:D249"/>
    <mergeCell ref="E248:E249"/>
    <mergeCell ref="N248:O249"/>
    <mergeCell ref="P248:Q249"/>
    <mergeCell ref="F249:G250"/>
    <mergeCell ref="H249:I250"/>
    <mergeCell ref="J249:J250"/>
    <mergeCell ref="K249:L250"/>
    <mergeCell ref="R249:S250"/>
    <mergeCell ref="T249:U250"/>
    <mergeCell ref="V249:V250"/>
    <mergeCell ref="W249:W250"/>
    <mergeCell ref="C250:D251"/>
    <mergeCell ref="E250:E251"/>
    <mergeCell ref="N250:O251"/>
    <mergeCell ref="P250:Q251"/>
    <mergeCell ref="G251:I252"/>
    <mergeCell ref="J251:J252"/>
    <mergeCell ref="K251:L252"/>
    <mergeCell ref="S251:U252"/>
    <mergeCell ref="V251:V252"/>
    <mergeCell ref="W251:W252"/>
    <mergeCell ref="V239:V240"/>
    <mergeCell ref="C240:D241"/>
    <mergeCell ref="E240:E241"/>
    <mergeCell ref="N240:O241"/>
    <mergeCell ref="P240:Q241"/>
    <mergeCell ref="F241:G242"/>
    <mergeCell ref="H241:I242"/>
    <mergeCell ref="J241:J242"/>
    <mergeCell ref="R241:S242"/>
    <mergeCell ref="T241:U242"/>
    <mergeCell ref="V241:V242"/>
    <mergeCell ref="C242:D243"/>
    <mergeCell ref="E242:E243"/>
    <mergeCell ref="N242:O243"/>
    <mergeCell ref="P242:Q243"/>
    <mergeCell ref="F243:G244"/>
    <mergeCell ref="H243:I244"/>
    <mergeCell ref="J243:J244"/>
    <mergeCell ref="R243:S244"/>
    <mergeCell ref="T243:U244"/>
    <mergeCell ref="V243:V244"/>
    <mergeCell ref="C244:D245"/>
    <mergeCell ref="E244:E245"/>
    <mergeCell ref="N244:O245"/>
    <mergeCell ref="P244:Q245"/>
    <mergeCell ref="F245:G246"/>
    <mergeCell ref="H245:I246"/>
    <mergeCell ref="J245:J246"/>
    <mergeCell ref="R245:S246"/>
    <mergeCell ref="T245:U246"/>
    <mergeCell ref="V245:V246"/>
    <mergeCell ref="C246:D247"/>
    <mergeCell ref="B235:B252"/>
    <mergeCell ref="C234:D235"/>
    <mergeCell ref="E234:E235"/>
    <mergeCell ref="M234:M251"/>
    <mergeCell ref="N234:O235"/>
    <mergeCell ref="P234:Q235"/>
    <mergeCell ref="F235:G236"/>
    <mergeCell ref="H235:I236"/>
    <mergeCell ref="J235:J236"/>
    <mergeCell ref="K235:L246"/>
    <mergeCell ref="R235:S236"/>
    <mergeCell ref="T235:U236"/>
    <mergeCell ref="V235:V236"/>
    <mergeCell ref="W235:W246"/>
    <mergeCell ref="C236:D237"/>
    <mergeCell ref="E236:E237"/>
    <mergeCell ref="N236:O237"/>
    <mergeCell ref="P236:Q237"/>
    <mergeCell ref="F237:G238"/>
    <mergeCell ref="H237:I238"/>
    <mergeCell ref="J237:J238"/>
    <mergeCell ref="R237:S238"/>
    <mergeCell ref="T237:U238"/>
    <mergeCell ref="V237:V238"/>
    <mergeCell ref="C238:D239"/>
    <mergeCell ref="E238:E239"/>
    <mergeCell ref="N238:O239"/>
    <mergeCell ref="P238:Q239"/>
    <mergeCell ref="F239:G240"/>
    <mergeCell ref="H239:I240"/>
    <mergeCell ref="J239:J240"/>
    <mergeCell ref="R239:S240"/>
    <mergeCell ref="W229:W230"/>
    <mergeCell ref="P230:Q231"/>
    <mergeCell ref="F231:G232"/>
    <mergeCell ref="H231:I232"/>
    <mergeCell ref="K231:L232"/>
    <mergeCell ref="R231:S232"/>
    <mergeCell ref="T231:U232"/>
    <mergeCell ref="W231:W232"/>
    <mergeCell ref="C232:D233"/>
    <mergeCell ref="E232:E233"/>
    <mergeCell ref="N232:O233"/>
    <mergeCell ref="P232:Q233"/>
    <mergeCell ref="G233:I234"/>
    <mergeCell ref="J233:J234"/>
    <mergeCell ref="K233:L234"/>
    <mergeCell ref="S233:U234"/>
    <mergeCell ref="V233:V234"/>
    <mergeCell ref="W233:W234"/>
    <mergeCell ref="P224:Q225"/>
    <mergeCell ref="F225:G226"/>
    <mergeCell ref="H225:I226"/>
    <mergeCell ref="R225:S226"/>
    <mergeCell ref="T225:U226"/>
    <mergeCell ref="V225:V226"/>
    <mergeCell ref="P226:Q227"/>
    <mergeCell ref="F227:G228"/>
    <mergeCell ref="H227:I228"/>
    <mergeCell ref="R227:S228"/>
    <mergeCell ref="T227:U228"/>
    <mergeCell ref="P228:Q229"/>
    <mergeCell ref="F229:G230"/>
    <mergeCell ref="H229:I230"/>
    <mergeCell ref="K229:L230"/>
    <mergeCell ref="R229:S230"/>
    <mergeCell ref="T229:U230"/>
    <mergeCell ref="B217:B234"/>
    <mergeCell ref="F216:G216"/>
    <mergeCell ref="H216:I216"/>
    <mergeCell ref="K216:L228"/>
    <mergeCell ref="M216:M233"/>
    <mergeCell ref="P216:Q217"/>
    <mergeCell ref="R216:S216"/>
    <mergeCell ref="T216:U216"/>
    <mergeCell ref="W216:W228"/>
    <mergeCell ref="F217:G218"/>
    <mergeCell ref="H217:I218"/>
    <mergeCell ref="R217:S218"/>
    <mergeCell ref="T217:U218"/>
    <mergeCell ref="V217:V218"/>
    <mergeCell ref="P218:Q219"/>
    <mergeCell ref="F219:G220"/>
    <mergeCell ref="H219:I220"/>
    <mergeCell ref="R219:S220"/>
    <mergeCell ref="T219:U220"/>
    <mergeCell ref="V219:V220"/>
    <mergeCell ref="P220:Q221"/>
    <mergeCell ref="F221:G222"/>
    <mergeCell ref="H221:I222"/>
    <mergeCell ref="R221:S222"/>
    <mergeCell ref="T221:U222"/>
    <mergeCell ref="V221:V222"/>
    <mergeCell ref="P222:Q223"/>
    <mergeCell ref="F223:G224"/>
    <mergeCell ref="H223:I224"/>
    <mergeCell ref="R223:S224"/>
    <mergeCell ref="T223:U224"/>
    <mergeCell ref="V223:V224"/>
    <mergeCell ref="H210:I211"/>
    <mergeCell ref="J210:J211"/>
    <mergeCell ref="K210:L211"/>
    <mergeCell ref="R210:S211"/>
    <mergeCell ref="T210:U211"/>
    <mergeCell ref="V210:V211"/>
    <mergeCell ref="W210:W211"/>
    <mergeCell ref="C211:D212"/>
    <mergeCell ref="E211:E212"/>
    <mergeCell ref="N211:O212"/>
    <mergeCell ref="P211:Q212"/>
    <mergeCell ref="F212:G213"/>
    <mergeCell ref="H212:I213"/>
    <mergeCell ref="J212:J213"/>
    <mergeCell ref="K212:L213"/>
    <mergeCell ref="R212:S213"/>
    <mergeCell ref="T212:U213"/>
    <mergeCell ref="V212:V213"/>
    <mergeCell ref="W212:W213"/>
    <mergeCell ref="C213:D214"/>
    <mergeCell ref="E213:E214"/>
    <mergeCell ref="N213:O214"/>
    <mergeCell ref="P213:Q214"/>
    <mergeCell ref="G214:I215"/>
    <mergeCell ref="J214:J215"/>
    <mergeCell ref="K214:L215"/>
    <mergeCell ref="S214:U215"/>
    <mergeCell ref="V214:V215"/>
    <mergeCell ref="W214:W215"/>
    <mergeCell ref="V202:V203"/>
    <mergeCell ref="C203:D204"/>
    <mergeCell ref="E203:E204"/>
    <mergeCell ref="N203:O204"/>
    <mergeCell ref="P203:Q204"/>
    <mergeCell ref="F204:G205"/>
    <mergeCell ref="H204:I205"/>
    <mergeCell ref="J204:J205"/>
    <mergeCell ref="R204:S205"/>
    <mergeCell ref="T204:U205"/>
    <mergeCell ref="V204:V205"/>
    <mergeCell ref="C205:D206"/>
    <mergeCell ref="E205:E206"/>
    <mergeCell ref="N205:O206"/>
    <mergeCell ref="P205:Q206"/>
    <mergeCell ref="F206:G207"/>
    <mergeCell ref="H206:I207"/>
    <mergeCell ref="J206:J207"/>
    <mergeCell ref="R206:S207"/>
    <mergeCell ref="T206:U207"/>
    <mergeCell ref="V206:V207"/>
    <mergeCell ref="C207:D208"/>
    <mergeCell ref="E207:E208"/>
    <mergeCell ref="N207:O208"/>
    <mergeCell ref="P207:Q208"/>
    <mergeCell ref="F208:G209"/>
    <mergeCell ref="H208:I209"/>
    <mergeCell ref="J208:J209"/>
    <mergeCell ref="R208:S209"/>
    <mergeCell ref="T208:U209"/>
    <mergeCell ref="V208:V209"/>
    <mergeCell ref="C209:D210"/>
    <mergeCell ref="B198:B215"/>
    <mergeCell ref="C197:D198"/>
    <mergeCell ref="E197:E198"/>
    <mergeCell ref="M197:M214"/>
    <mergeCell ref="N197:O198"/>
    <mergeCell ref="P197:Q198"/>
    <mergeCell ref="F198:G199"/>
    <mergeCell ref="H198:I199"/>
    <mergeCell ref="J198:J199"/>
    <mergeCell ref="K198:L209"/>
    <mergeCell ref="R198:S199"/>
    <mergeCell ref="T198:U199"/>
    <mergeCell ref="V198:V199"/>
    <mergeCell ref="W198:W209"/>
    <mergeCell ref="C199:D200"/>
    <mergeCell ref="E199:E200"/>
    <mergeCell ref="N199:O200"/>
    <mergeCell ref="P199:Q200"/>
    <mergeCell ref="F200:G201"/>
    <mergeCell ref="H200:I201"/>
    <mergeCell ref="J200:J201"/>
    <mergeCell ref="R200:S201"/>
    <mergeCell ref="T200:U201"/>
    <mergeCell ref="V200:V201"/>
    <mergeCell ref="C201:D202"/>
    <mergeCell ref="E201:E202"/>
    <mergeCell ref="N201:O202"/>
    <mergeCell ref="P201:Q202"/>
    <mergeCell ref="F202:G203"/>
    <mergeCell ref="H202:I203"/>
    <mergeCell ref="J202:J203"/>
    <mergeCell ref="R202:S203"/>
    <mergeCell ref="W192:W193"/>
    <mergeCell ref="C193:D194"/>
    <mergeCell ref="E193:E194"/>
    <mergeCell ref="N193:O194"/>
    <mergeCell ref="P193:Q194"/>
    <mergeCell ref="F194:G195"/>
    <mergeCell ref="H194:I195"/>
    <mergeCell ref="J194:J195"/>
    <mergeCell ref="K194:L195"/>
    <mergeCell ref="R194:S195"/>
    <mergeCell ref="T194:U195"/>
    <mergeCell ref="V194:V195"/>
    <mergeCell ref="W194:W195"/>
    <mergeCell ref="C195:D196"/>
    <mergeCell ref="E195:E196"/>
    <mergeCell ref="N195:O196"/>
    <mergeCell ref="P195:Q196"/>
    <mergeCell ref="G196:I197"/>
    <mergeCell ref="J196:J197"/>
    <mergeCell ref="K196:L197"/>
    <mergeCell ref="S196:U197"/>
    <mergeCell ref="V196:V197"/>
    <mergeCell ref="W196:W197"/>
    <mergeCell ref="V184:V185"/>
    <mergeCell ref="C185:D186"/>
    <mergeCell ref="E185:E186"/>
    <mergeCell ref="N185:O186"/>
    <mergeCell ref="P185:Q186"/>
    <mergeCell ref="F186:G187"/>
    <mergeCell ref="H186:I187"/>
    <mergeCell ref="J186:J187"/>
    <mergeCell ref="R186:S187"/>
    <mergeCell ref="T186:U187"/>
    <mergeCell ref="V186:V187"/>
    <mergeCell ref="C187:D188"/>
    <mergeCell ref="E187:E188"/>
    <mergeCell ref="N187:O188"/>
    <mergeCell ref="P187:Q188"/>
    <mergeCell ref="F188:G189"/>
    <mergeCell ref="H188:I189"/>
    <mergeCell ref="J188:J189"/>
    <mergeCell ref="R188:S189"/>
    <mergeCell ref="T188:U189"/>
    <mergeCell ref="V188:V189"/>
    <mergeCell ref="C189:D190"/>
    <mergeCell ref="E189:E190"/>
    <mergeCell ref="N189:O190"/>
    <mergeCell ref="P189:Q190"/>
    <mergeCell ref="F190:G191"/>
    <mergeCell ref="H190:I191"/>
    <mergeCell ref="J190:J191"/>
    <mergeCell ref="R190:S191"/>
    <mergeCell ref="T190:U191"/>
    <mergeCell ref="V190:V191"/>
    <mergeCell ref="C191:D192"/>
    <mergeCell ref="V177:V178"/>
    <mergeCell ref="W177:W178"/>
    <mergeCell ref="B180:B197"/>
    <mergeCell ref="C179:D180"/>
    <mergeCell ref="E179:E180"/>
    <mergeCell ref="F179:G179"/>
    <mergeCell ref="H179:I179"/>
    <mergeCell ref="K179:L191"/>
    <mergeCell ref="M179:M196"/>
    <mergeCell ref="N179:O180"/>
    <mergeCell ref="P179:Q180"/>
    <mergeCell ref="R179:S179"/>
    <mergeCell ref="T179:U179"/>
    <mergeCell ref="W179:W191"/>
    <mergeCell ref="F180:G181"/>
    <mergeCell ref="H180:I181"/>
    <mergeCell ref="J180:J181"/>
    <mergeCell ref="R180:S181"/>
    <mergeCell ref="T180:U181"/>
    <mergeCell ref="V180:V181"/>
    <mergeCell ref="C181:D182"/>
    <mergeCell ref="E181:E182"/>
    <mergeCell ref="N181:O182"/>
    <mergeCell ref="P181:Q182"/>
    <mergeCell ref="F182:G183"/>
    <mergeCell ref="H182:I183"/>
    <mergeCell ref="J182:J183"/>
    <mergeCell ref="R182:S183"/>
    <mergeCell ref="T182:U183"/>
    <mergeCell ref="V182:V183"/>
    <mergeCell ref="C183:D184"/>
    <mergeCell ref="E183:E184"/>
    <mergeCell ref="C172:D173"/>
    <mergeCell ref="E172:E173"/>
    <mergeCell ref="N172:O173"/>
    <mergeCell ref="P172:Q173"/>
    <mergeCell ref="F173:G174"/>
    <mergeCell ref="H173:I174"/>
    <mergeCell ref="J173:J174"/>
    <mergeCell ref="K173:L174"/>
    <mergeCell ref="R173:S174"/>
    <mergeCell ref="T173:U174"/>
    <mergeCell ref="V173:V174"/>
    <mergeCell ref="W173:W174"/>
    <mergeCell ref="C174:D175"/>
    <mergeCell ref="E174:E175"/>
    <mergeCell ref="N174:O175"/>
    <mergeCell ref="P174:Q175"/>
    <mergeCell ref="F175:G176"/>
    <mergeCell ref="H175:I176"/>
    <mergeCell ref="J175:J176"/>
    <mergeCell ref="K175:L176"/>
    <mergeCell ref="R175:S176"/>
    <mergeCell ref="T175:U176"/>
    <mergeCell ref="V175:V176"/>
    <mergeCell ref="W175:W176"/>
    <mergeCell ref="C176:D177"/>
    <mergeCell ref="E176:E177"/>
    <mergeCell ref="N176:O177"/>
    <mergeCell ref="P176:Q177"/>
    <mergeCell ref="G177:I178"/>
    <mergeCell ref="J177:J178"/>
    <mergeCell ref="K177:L178"/>
    <mergeCell ref="S177:U178"/>
    <mergeCell ref="T165:U166"/>
    <mergeCell ref="V165:V166"/>
    <mergeCell ref="C166:D167"/>
    <mergeCell ref="E166:E167"/>
    <mergeCell ref="N166:O167"/>
    <mergeCell ref="P166:Q167"/>
    <mergeCell ref="F167:G168"/>
    <mergeCell ref="H167:I168"/>
    <mergeCell ref="J167:J168"/>
    <mergeCell ref="R167:S168"/>
    <mergeCell ref="T167:U168"/>
    <mergeCell ref="V167:V168"/>
    <mergeCell ref="C168:D169"/>
    <mergeCell ref="E168:E169"/>
    <mergeCell ref="N168:O169"/>
    <mergeCell ref="P168:Q169"/>
    <mergeCell ref="F169:G170"/>
    <mergeCell ref="H169:I170"/>
    <mergeCell ref="J169:J170"/>
    <mergeCell ref="R169:S170"/>
    <mergeCell ref="T169:U170"/>
    <mergeCell ref="V169:V170"/>
    <mergeCell ref="C170:D171"/>
    <mergeCell ref="E170:E171"/>
    <mergeCell ref="N170:O171"/>
    <mergeCell ref="P170:Q171"/>
    <mergeCell ref="F171:G172"/>
    <mergeCell ref="H171:I172"/>
    <mergeCell ref="J171:J172"/>
    <mergeCell ref="R171:S172"/>
    <mergeCell ref="T171:U172"/>
    <mergeCell ref="V171:V172"/>
    <mergeCell ref="B161:B178"/>
    <mergeCell ref="C160:D161"/>
    <mergeCell ref="E160:E161"/>
    <mergeCell ref="M160:M177"/>
    <mergeCell ref="N160:O161"/>
    <mergeCell ref="P160:Q161"/>
    <mergeCell ref="F161:G162"/>
    <mergeCell ref="H161:I162"/>
    <mergeCell ref="J161:J162"/>
    <mergeCell ref="K161:L172"/>
    <mergeCell ref="R161:S162"/>
    <mergeCell ref="T161:U162"/>
    <mergeCell ref="V161:V162"/>
    <mergeCell ref="W161:W172"/>
    <mergeCell ref="C162:D163"/>
    <mergeCell ref="E162:E163"/>
    <mergeCell ref="N162:O163"/>
    <mergeCell ref="P162:Q163"/>
    <mergeCell ref="F163:G164"/>
    <mergeCell ref="H163:I164"/>
    <mergeCell ref="J163:J164"/>
    <mergeCell ref="R163:S164"/>
    <mergeCell ref="T163:U164"/>
    <mergeCell ref="V163:V164"/>
    <mergeCell ref="C164:D165"/>
    <mergeCell ref="E164:E165"/>
    <mergeCell ref="N164:O165"/>
    <mergeCell ref="P164:Q165"/>
    <mergeCell ref="F165:G166"/>
    <mergeCell ref="H165:I166"/>
    <mergeCell ref="J165:J166"/>
    <mergeCell ref="R165:S166"/>
    <mergeCell ref="W155:W156"/>
    <mergeCell ref="C156:D157"/>
    <mergeCell ref="E156:E157"/>
    <mergeCell ref="N156:O157"/>
    <mergeCell ref="P156:Q157"/>
    <mergeCell ref="F157:G158"/>
    <mergeCell ref="H157:I158"/>
    <mergeCell ref="J157:J158"/>
    <mergeCell ref="K157:L158"/>
    <mergeCell ref="R157:S158"/>
    <mergeCell ref="T157:U158"/>
    <mergeCell ref="V157:V158"/>
    <mergeCell ref="W157:W158"/>
    <mergeCell ref="C158:D159"/>
    <mergeCell ref="E158:E159"/>
    <mergeCell ref="N158:O159"/>
    <mergeCell ref="P158:Q159"/>
    <mergeCell ref="G159:I160"/>
    <mergeCell ref="J159:J160"/>
    <mergeCell ref="K159:L160"/>
    <mergeCell ref="S159:U160"/>
    <mergeCell ref="V159:V160"/>
    <mergeCell ref="W159:W160"/>
    <mergeCell ref="V151:V152"/>
    <mergeCell ref="C152:D153"/>
    <mergeCell ref="E152:E153"/>
    <mergeCell ref="N152:O153"/>
    <mergeCell ref="P152:Q153"/>
    <mergeCell ref="F153:G154"/>
    <mergeCell ref="H153:I154"/>
    <mergeCell ref="J153:J154"/>
    <mergeCell ref="R153:S154"/>
    <mergeCell ref="T153:U154"/>
    <mergeCell ref="V153:V154"/>
    <mergeCell ref="C154:D155"/>
    <mergeCell ref="E154:E155"/>
    <mergeCell ref="N154:O155"/>
    <mergeCell ref="P154:Q155"/>
    <mergeCell ref="F155:G156"/>
    <mergeCell ref="H155:I156"/>
    <mergeCell ref="J155:J156"/>
    <mergeCell ref="K155:L156"/>
    <mergeCell ref="R155:S156"/>
    <mergeCell ref="T155:U156"/>
    <mergeCell ref="V155:V156"/>
    <mergeCell ref="N144:O145"/>
    <mergeCell ref="P144:Q145"/>
    <mergeCell ref="F145:G146"/>
    <mergeCell ref="H145:I146"/>
    <mergeCell ref="J145:J146"/>
    <mergeCell ref="R145:S146"/>
    <mergeCell ref="T145:U146"/>
    <mergeCell ref="V145:V146"/>
    <mergeCell ref="C146:D147"/>
    <mergeCell ref="E146:E147"/>
    <mergeCell ref="N146:O147"/>
    <mergeCell ref="P146:Q147"/>
    <mergeCell ref="F147:G148"/>
    <mergeCell ref="H147:I148"/>
    <mergeCell ref="J147:J148"/>
    <mergeCell ref="R147:S148"/>
    <mergeCell ref="T147:U148"/>
    <mergeCell ref="V147:V148"/>
    <mergeCell ref="C148:D149"/>
    <mergeCell ref="E148:E149"/>
    <mergeCell ref="N148:O149"/>
    <mergeCell ref="P148:Q149"/>
    <mergeCell ref="F149:G150"/>
    <mergeCell ref="H149:I150"/>
    <mergeCell ref="J149:J150"/>
    <mergeCell ref="R149:S150"/>
    <mergeCell ref="T149:U150"/>
    <mergeCell ref="V149:V150"/>
    <mergeCell ref="C150:D151"/>
    <mergeCell ref="E150:E151"/>
    <mergeCell ref="N150:O151"/>
    <mergeCell ref="P150:Q151"/>
    <mergeCell ref="W136:W137"/>
    <mergeCell ref="P137:Q138"/>
    <mergeCell ref="F138:G139"/>
    <mergeCell ref="H138:I139"/>
    <mergeCell ref="K138:L139"/>
    <mergeCell ref="R138:S139"/>
    <mergeCell ref="T138:U139"/>
    <mergeCell ref="W138:W139"/>
    <mergeCell ref="P139:Q140"/>
    <mergeCell ref="K140:L141"/>
    <mergeCell ref="S140:U141"/>
    <mergeCell ref="W140:W141"/>
    <mergeCell ref="B143:B160"/>
    <mergeCell ref="C142:D143"/>
    <mergeCell ref="E142:E143"/>
    <mergeCell ref="F142:G142"/>
    <mergeCell ref="H142:I142"/>
    <mergeCell ref="K142:L154"/>
    <mergeCell ref="M142:M159"/>
    <mergeCell ref="N142:O143"/>
    <mergeCell ref="P142:Q143"/>
    <mergeCell ref="R142:S142"/>
    <mergeCell ref="T142:U142"/>
    <mergeCell ref="W142:W154"/>
    <mergeCell ref="F143:G144"/>
    <mergeCell ref="H143:I144"/>
    <mergeCell ref="J143:J144"/>
    <mergeCell ref="R143:S144"/>
    <mergeCell ref="T143:U144"/>
    <mergeCell ref="V143:V144"/>
    <mergeCell ref="C144:D145"/>
    <mergeCell ref="E144:E145"/>
    <mergeCell ref="V126:V127"/>
    <mergeCell ref="P127:Q128"/>
    <mergeCell ref="F128:G129"/>
    <mergeCell ref="H128:I129"/>
    <mergeCell ref="R128:S129"/>
    <mergeCell ref="T128:U129"/>
    <mergeCell ref="V128:V129"/>
    <mergeCell ref="P129:Q130"/>
    <mergeCell ref="F130:G131"/>
    <mergeCell ref="H130:I131"/>
    <mergeCell ref="R130:S131"/>
    <mergeCell ref="T130:U131"/>
    <mergeCell ref="V130:V131"/>
    <mergeCell ref="P131:Q132"/>
    <mergeCell ref="F132:G133"/>
    <mergeCell ref="H132:I133"/>
    <mergeCell ref="R132:S133"/>
    <mergeCell ref="T132:U133"/>
    <mergeCell ref="V132:V133"/>
    <mergeCell ref="P133:Q134"/>
    <mergeCell ref="F134:G135"/>
    <mergeCell ref="H134:I135"/>
    <mergeCell ref="R134:S135"/>
    <mergeCell ref="T134:U135"/>
    <mergeCell ref="V134:V135"/>
    <mergeCell ref="P135:Q136"/>
    <mergeCell ref="F136:G137"/>
    <mergeCell ref="H136:I137"/>
    <mergeCell ref="K136:L137"/>
    <mergeCell ref="R136:S137"/>
    <mergeCell ref="T136:U137"/>
    <mergeCell ref="W118:W119"/>
    <mergeCell ref="C119:D120"/>
    <mergeCell ref="E119:E120"/>
    <mergeCell ref="N119:O120"/>
    <mergeCell ref="P119:Q120"/>
    <mergeCell ref="F120:G121"/>
    <mergeCell ref="H120:I121"/>
    <mergeCell ref="J120:J121"/>
    <mergeCell ref="K120:L121"/>
    <mergeCell ref="R120:S121"/>
    <mergeCell ref="T120:U121"/>
    <mergeCell ref="V120:V121"/>
    <mergeCell ref="W120:W121"/>
    <mergeCell ref="C121:D122"/>
    <mergeCell ref="E121:E122"/>
    <mergeCell ref="N121:O122"/>
    <mergeCell ref="P121:Q122"/>
    <mergeCell ref="G122:I123"/>
    <mergeCell ref="J122:J123"/>
    <mergeCell ref="K122:L123"/>
    <mergeCell ref="S122:U123"/>
    <mergeCell ref="V122:V123"/>
    <mergeCell ref="W122:W123"/>
    <mergeCell ref="P123:Q124"/>
    <mergeCell ref="F124:G125"/>
    <mergeCell ref="H124:I125"/>
    <mergeCell ref="K124:L135"/>
    <mergeCell ref="R124:S125"/>
    <mergeCell ref="T124:U125"/>
    <mergeCell ref="V124:V125"/>
    <mergeCell ref="W124:W135"/>
    <mergeCell ref="P125:Q126"/>
    <mergeCell ref="F114:G115"/>
    <mergeCell ref="H114:I115"/>
    <mergeCell ref="J114:J115"/>
    <mergeCell ref="R114:S115"/>
    <mergeCell ref="T114:U115"/>
    <mergeCell ref="V114:V115"/>
    <mergeCell ref="C115:D116"/>
    <mergeCell ref="E115:E116"/>
    <mergeCell ref="N115:O116"/>
    <mergeCell ref="P115:Q116"/>
    <mergeCell ref="F116:G117"/>
    <mergeCell ref="H116:I117"/>
    <mergeCell ref="J116:J117"/>
    <mergeCell ref="R116:S117"/>
    <mergeCell ref="T116:U117"/>
    <mergeCell ref="V116:V117"/>
    <mergeCell ref="C117:D118"/>
    <mergeCell ref="E117:E118"/>
    <mergeCell ref="N117:O118"/>
    <mergeCell ref="P117:Q118"/>
    <mergeCell ref="F118:G119"/>
    <mergeCell ref="H118:I119"/>
    <mergeCell ref="J118:J119"/>
    <mergeCell ref="K118:L119"/>
    <mergeCell ref="R118:S119"/>
    <mergeCell ref="T118:U119"/>
    <mergeCell ref="V118:V119"/>
    <mergeCell ref="N107:O108"/>
    <mergeCell ref="P107:Q108"/>
    <mergeCell ref="F108:G109"/>
    <mergeCell ref="H108:I109"/>
    <mergeCell ref="J108:J109"/>
    <mergeCell ref="R108:S109"/>
    <mergeCell ref="T108:U109"/>
    <mergeCell ref="V108:V109"/>
    <mergeCell ref="C109:D110"/>
    <mergeCell ref="E109:E110"/>
    <mergeCell ref="N109:O110"/>
    <mergeCell ref="P109:Q110"/>
    <mergeCell ref="F110:G111"/>
    <mergeCell ref="H110:I111"/>
    <mergeCell ref="J110:J111"/>
    <mergeCell ref="R110:S111"/>
    <mergeCell ref="T110:U111"/>
    <mergeCell ref="V110:V111"/>
    <mergeCell ref="C111:D112"/>
    <mergeCell ref="E111:E112"/>
    <mergeCell ref="N111:O112"/>
    <mergeCell ref="P111:Q112"/>
    <mergeCell ref="F112:G113"/>
    <mergeCell ref="H112:I113"/>
    <mergeCell ref="J112:J113"/>
    <mergeCell ref="R112:S113"/>
    <mergeCell ref="T112:U113"/>
    <mergeCell ref="V112:V113"/>
    <mergeCell ref="C113:D114"/>
    <mergeCell ref="E113:E114"/>
    <mergeCell ref="N113:O114"/>
    <mergeCell ref="P113:Q114"/>
    <mergeCell ref="W99:W100"/>
    <mergeCell ref="P100:Q101"/>
    <mergeCell ref="F101:G102"/>
    <mergeCell ref="H101:I102"/>
    <mergeCell ref="K101:L102"/>
    <mergeCell ref="R101:S102"/>
    <mergeCell ref="T101:U102"/>
    <mergeCell ref="W101:W102"/>
    <mergeCell ref="P102:Q103"/>
    <mergeCell ref="K103:L104"/>
    <mergeCell ref="S103:U104"/>
    <mergeCell ref="W103:W104"/>
    <mergeCell ref="B106:B123"/>
    <mergeCell ref="C105:D106"/>
    <mergeCell ref="E105:E106"/>
    <mergeCell ref="F105:G105"/>
    <mergeCell ref="H105:I105"/>
    <mergeCell ref="K105:L117"/>
    <mergeCell ref="M105:M122"/>
    <mergeCell ref="N105:O106"/>
    <mergeCell ref="P105:Q106"/>
    <mergeCell ref="R105:S105"/>
    <mergeCell ref="T105:U105"/>
    <mergeCell ref="W105:W117"/>
    <mergeCell ref="F106:G107"/>
    <mergeCell ref="H106:I107"/>
    <mergeCell ref="J106:J107"/>
    <mergeCell ref="R106:S107"/>
    <mergeCell ref="T106:U107"/>
    <mergeCell ref="V106:V107"/>
    <mergeCell ref="C107:D108"/>
    <mergeCell ref="E107:E108"/>
    <mergeCell ref="V89:V90"/>
    <mergeCell ref="P90:Q91"/>
    <mergeCell ref="F91:G92"/>
    <mergeCell ref="H91:I92"/>
    <mergeCell ref="R91:S92"/>
    <mergeCell ref="T91:U92"/>
    <mergeCell ref="V91:V92"/>
    <mergeCell ref="P92:Q93"/>
    <mergeCell ref="F93:G94"/>
    <mergeCell ref="H93:I94"/>
    <mergeCell ref="R93:S94"/>
    <mergeCell ref="T93:U94"/>
    <mergeCell ref="V93:V94"/>
    <mergeCell ref="P94:Q95"/>
    <mergeCell ref="F95:G96"/>
    <mergeCell ref="H95:I96"/>
    <mergeCell ref="R95:S96"/>
    <mergeCell ref="T95:U96"/>
    <mergeCell ref="V95:V96"/>
    <mergeCell ref="P96:Q97"/>
    <mergeCell ref="F97:G98"/>
    <mergeCell ref="H97:I98"/>
    <mergeCell ref="R97:S98"/>
    <mergeCell ref="T97:U98"/>
    <mergeCell ref="V97:V98"/>
    <mergeCell ref="P98:Q99"/>
    <mergeCell ref="F99:G100"/>
    <mergeCell ref="H99:I100"/>
    <mergeCell ref="K99:L100"/>
    <mergeCell ref="R99:S100"/>
    <mergeCell ref="T99:U100"/>
    <mergeCell ref="V79:V80"/>
    <mergeCell ref="P80:Q81"/>
    <mergeCell ref="F81:G82"/>
    <mergeCell ref="H81:I82"/>
    <mergeCell ref="R81:S82"/>
    <mergeCell ref="T81:U82"/>
    <mergeCell ref="P82:Q83"/>
    <mergeCell ref="F83:G84"/>
    <mergeCell ref="H83:I84"/>
    <mergeCell ref="K83:L84"/>
    <mergeCell ref="R83:S84"/>
    <mergeCell ref="T83:U84"/>
    <mergeCell ref="W83:W84"/>
    <mergeCell ref="P84:Q85"/>
    <mergeCell ref="K85:L86"/>
    <mergeCell ref="S85:U86"/>
    <mergeCell ref="W85:W86"/>
    <mergeCell ref="P86:Q87"/>
    <mergeCell ref="F87:G88"/>
    <mergeCell ref="H87:I88"/>
    <mergeCell ref="K87:L98"/>
    <mergeCell ref="R87:S88"/>
    <mergeCell ref="T87:U88"/>
    <mergeCell ref="V87:V88"/>
    <mergeCell ref="W87:W98"/>
    <mergeCell ref="P88:Q89"/>
    <mergeCell ref="F89:G90"/>
    <mergeCell ref="H89:I90"/>
    <mergeCell ref="R89:S90"/>
    <mergeCell ref="T89:U90"/>
    <mergeCell ref="P68:Q69"/>
    <mergeCell ref="F69:G70"/>
    <mergeCell ref="H69:I70"/>
    <mergeCell ref="R69:S70"/>
    <mergeCell ref="T69:U70"/>
    <mergeCell ref="V69:V70"/>
    <mergeCell ref="P70:Q71"/>
    <mergeCell ref="F71:G72"/>
    <mergeCell ref="H71:I72"/>
    <mergeCell ref="R71:S72"/>
    <mergeCell ref="T71:U72"/>
    <mergeCell ref="V71:V72"/>
    <mergeCell ref="P72:Q73"/>
    <mergeCell ref="F73:G74"/>
    <mergeCell ref="H73:I74"/>
    <mergeCell ref="R73:S74"/>
    <mergeCell ref="T73:U74"/>
    <mergeCell ref="V73:V74"/>
    <mergeCell ref="P74:Q75"/>
    <mergeCell ref="F75:G76"/>
    <mergeCell ref="H75:I76"/>
    <mergeCell ref="R75:S76"/>
    <mergeCell ref="T75:U76"/>
    <mergeCell ref="V75:V76"/>
    <mergeCell ref="P76:Q77"/>
    <mergeCell ref="F77:G78"/>
    <mergeCell ref="AS283:AS284"/>
    <mergeCell ref="Z284:AA285"/>
    <mergeCell ref="AB284:AB285"/>
    <mergeCell ref="AK284:AL285"/>
    <mergeCell ref="AM284:AM285"/>
    <mergeCell ref="AC285:AE286"/>
    <mergeCell ref="AF285:AF286"/>
    <mergeCell ref="AG285:AG286"/>
    <mergeCell ref="AH285:AH286"/>
    <mergeCell ref="AN285:AP286"/>
    <mergeCell ref="AQ285:AQ286"/>
    <mergeCell ref="AR285:AR286"/>
    <mergeCell ref="AS285:AS286"/>
    <mergeCell ref="Z286:AA287"/>
    <mergeCell ref="AB286:AB287"/>
    <mergeCell ref="AK286:AL287"/>
    <mergeCell ref="AM286:AM287"/>
    <mergeCell ref="AD287:AF288"/>
    <mergeCell ref="AG287:AG288"/>
    <mergeCell ref="AH287:AH288"/>
    <mergeCell ref="AO287:AQ288"/>
    <mergeCell ref="AR287:AR288"/>
    <mergeCell ref="AS287:AS288"/>
    <mergeCell ref="AC281:AE282"/>
    <mergeCell ref="AF281:AF282"/>
    <mergeCell ref="AG281:AG282"/>
    <mergeCell ref="AN281:AP282"/>
    <mergeCell ref="AQ281:AQ282"/>
    <mergeCell ref="AR281:AR282"/>
    <mergeCell ref="Z282:AA283"/>
    <mergeCell ref="AB282:AB283"/>
    <mergeCell ref="AK282:AL283"/>
    <mergeCell ref="AM282:AM283"/>
    <mergeCell ref="AC283:AE284"/>
    <mergeCell ref="AF283:AF284"/>
    <mergeCell ref="AG283:AG284"/>
    <mergeCell ref="AH283:AH284"/>
    <mergeCell ref="AN283:AP284"/>
    <mergeCell ref="AQ283:AQ284"/>
    <mergeCell ref="AR283:AR284"/>
    <mergeCell ref="AK274:AL275"/>
    <mergeCell ref="AM274:AM275"/>
    <mergeCell ref="AC275:AE276"/>
    <mergeCell ref="AF275:AF276"/>
    <mergeCell ref="AG275:AG276"/>
    <mergeCell ref="AN275:AP276"/>
    <mergeCell ref="AQ275:AQ276"/>
    <mergeCell ref="AR275:AR276"/>
    <mergeCell ref="Z276:AA277"/>
    <mergeCell ref="AB276:AB277"/>
    <mergeCell ref="AK276:AL277"/>
    <mergeCell ref="AM276:AM277"/>
    <mergeCell ref="AC277:AE278"/>
    <mergeCell ref="AF277:AF278"/>
    <mergeCell ref="AG277:AG278"/>
    <mergeCell ref="AN277:AP278"/>
    <mergeCell ref="AQ277:AQ278"/>
    <mergeCell ref="AR277:AR278"/>
    <mergeCell ref="Z278:AA279"/>
    <mergeCell ref="AB278:AB279"/>
    <mergeCell ref="AK278:AL279"/>
    <mergeCell ref="AM278:AM279"/>
    <mergeCell ref="AC279:AE280"/>
    <mergeCell ref="AF279:AF280"/>
    <mergeCell ref="AG279:AG280"/>
    <mergeCell ref="AN279:AP280"/>
    <mergeCell ref="AQ279:AQ280"/>
    <mergeCell ref="AR279:AR280"/>
    <mergeCell ref="Z280:AA281"/>
    <mergeCell ref="AB280:AB281"/>
    <mergeCell ref="AK280:AL281"/>
    <mergeCell ref="AM280:AM281"/>
    <mergeCell ref="AD269:AF270"/>
    <mergeCell ref="AG269:AG270"/>
    <mergeCell ref="AH269:AH270"/>
    <mergeCell ref="AO269:AQ270"/>
    <mergeCell ref="AR269:AR270"/>
    <mergeCell ref="AS269:AS270"/>
    <mergeCell ref="Y270:Y287"/>
    <mergeCell ref="Z270:AA271"/>
    <mergeCell ref="AB270:AB271"/>
    <mergeCell ref="AJ270:AJ287"/>
    <mergeCell ref="AK270:AL271"/>
    <mergeCell ref="AM270:AM271"/>
    <mergeCell ref="AC271:AE272"/>
    <mergeCell ref="AF271:AF272"/>
    <mergeCell ref="AG271:AG272"/>
    <mergeCell ref="AH271:AH282"/>
    <mergeCell ref="AN271:AP272"/>
    <mergeCell ref="AQ271:AQ272"/>
    <mergeCell ref="AR271:AR272"/>
    <mergeCell ref="AS271:AS282"/>
    <mergeCell ref="Z272:AA273"/>
    <mergeCell ref="AB272:AB273"/>
    <mergeCell ref="AK272:AL273"/>
    <mergeCell ref="AM272:AM273"/>
    <mergeCell ref="AC273:AE274"/>
    <mergeCell ref="AF273:AF274"/>
    <mergeCell ref="AG273:AG274"/>
    <mergeCell ref="AN273:AP274"/>
    <mergeCell ref="AQ273:AQ274"/>
    <mergeCell ref="AR273:AR274"/>
    <mergeCell ref="Z274:AA275"/>
    <mergeCell ref="AB274:AB275"/>
    <mergeCell ref="AG263:AG264"/>
    <mergeCell ref="AN263:AP264"/>
    <mergeCell ref="AQ263:AQ264"/>
    <mergeCell ref="AR263:AR264"/>
    <mergeCell ref="Z264:AA265"/>
    <mergeCell ref="AB264:AB265"/>
    <mergeCell ref="AK264:AL265"/>
    <mergeCell ref="AM264:AM265"/>
    <mergeCell ref="AC265:AE266"/>
    <mergeCell ref="AF265:AF266"/>
    <mergeCell ref="AG265:AG266"/>
    <mergeCell ref="AH265:AH266"/>
    <mergeCell ref="AN265:AP266"/>
    <mergeCell ref="AQ265:AQ266"/>
    <mergeCell ref="AR265:AR266"/>
    <mergeCell ref="AS265:AS266"/>
    <mergeCell ref="Z266:AA267"/>
    <mergeCell ref="AB266:AB267"/>
    <mergeCell ref="AK266:AL267"/>
    <mergeCell ref="AM266:AM267"/>
    <mergeCell ref="AC267:AE268"/>
    <mergeCell ref="AF267:AF268"/>
    <mergeCell ref="AG267:AG268"/>
    <mergeCell ref="AH267:AH268"/>
    <mergeCell ref="AN267:AP268"/>
    <mergeCell ref="AQ267:AQ268"/>
    <mergeCell ref="AR267:AR268"/>
    <mergeCell ref="AS267:AS268"/>
    <mergeCell ref="Z268:AA269"/>
    <mergeCell ref="AB268:AB269"/>
    <mergeCell ref="AK268:AL269"/>
    <mergeCell ref="AM268:AM269"/>
    <mergeCell ref="AC257:AE258"/>
    <mergeCell ref="AF257:AF258"/>
    <mergeCell ref="AG257:AG258"/>
    <mergeCell ref="AN257:AP258"/>
    <mergeCell ref="AQ257:AQ258"/>
    <mergeCell ref="AR257:AR258"/>
    <mergeCell ref="Z258:AA259"/>
    <mergeCell ref="AB258:AB259"/>
    <mergeCell ref="AK258:AL259"/>
    <mergeCell ref="AM258:AM259"/>
    <mergeCell ref="AC259:AE260"/>
    <mergeCell ref="AF259:AF260"/>
    <mergeCell ref="AG259:AG260"/>
    <mergeCell ref="AN259:AP260"/>
    <mergeCell ref="AQ259:AQ260"/>
    <mergeCell ref="AR259:AR260"/>
    <mergeCell ref="Z260:AA261"/>
    <mergeCell ref="AB260:AB261"/>
    <mergeCell ref="AK260:AL261"/>
    <mergeCell ref="AM260:AM261"/>
    <mergeCell ref="AC261:AE262"/>
    <mergeCell ref="AF261:AF262"/>
    <mergeCell ref="AG261:AG262"/>
    <mergeCell ref="AN261:AP262"/>
    <mergeCell ref="AQ261:AQ262"/>
    <mergeCell ref="AR261:AR262"/>
    <mergeCell ref="Z262:AA263"/>
    <mergeCell ref="AB262:AB263"/>
    <mergeCell ref="AK262:AL263"/>
    <mergeCell ref="AM262:AM263"/>
    <mergeCell ref="AC263:AE264"/>
    <mergeCell ref="AF263:AF264"/>
    <mergeCell ref="AH251:AH252"/>
    <mergeCell ref="AO251:AQ252"/>
    <mergeCell ref="AR251:AR252"/>
    <mergeCell ref="AS251:AS252"/>
    <mergeCell ref="Y252:Y269"/>
    <mergeCell ref="Z252:AA253"/>
    <mergeCell ref="AB252:AB253"/>
    <mergeCell ref="AJ252:AJ269"/>
    <mergeCell ref="AK252:AL253"/>
    <mergeCell ref="AM252:AM253"/>
    <mergeCell ref="AC253:AE254"/>
    <mergeCell ref="AF253:AF254"/>
    <mergeCell ref="AG253:AG254"/>
    <mergeCell ref="AH253:AH264"/>
    <mergeCell ref="AN253:AP254"/>
    <mergeCell ref="AQ253:AQ254"/>
    <mergeCell ref="AR253:AR254"/>
    <mergeCell ref="AS253:AS264"/>
    <mergeCell ref="Z254:AA255"/>
    <mergeCell ref="AB254:AB255"/>
    <mergeCell ref="AK254:AL255"/>
    <mergeCell ref="AM254:AM255"/>
    <mergeCell ref="AC255:AE256"/>
    <mergeCell ref="AF255:AF256"/>
    <mergeCell ref="AG255:AG256"/>
    <mergeCell ref="AN255:AP256"/>
    <mergeCell ref="AQ255:AQ256"/>
    <mergeCell ref="AR255:AR256"/>
    <mergeCell ref="Z256:AA257"/>
    <mergeCell ref="AB256:AB257"/>
    <mergeCell ref="AK256:AL257"/>
    <mergeCell ref="AM256:AM257"/>
    <mergeCell ref="AQ245:AQ246"/>
    <mergeCell ref="AR245:AR246"/>
    <mergeCell ref="Z246:AA247"/>
    <mergeCell ref="AB246:AB247"/>
    <mergeCell ref="AK246:AL247"/>
    <mergeCell ref="AM246:AM247"/>
    <mergeCell ref="AC247:AE248"/>
    <mergeCell ref="AF247:AF248"/>
    <mergeCell ref="AG247:AG248"/>
    <mergeCell ref="AH247:AH248"/>
    <mergeCell ref="AN247:AP248"/>
    <mergeCell ref="AQ247:AQ248"/>
    <mergeCell ref="AR247:AR248"/>
    <mergeCell ref="AS247:AS248"/>
    <mergeCell ref="Z248:AA249"/>
    <mergeCell ref="AB248:AB249"/>
    <mergeCell ref="AK248:AL249"/>
    <mergeCell ref="AM248:AM249"/>
    <mergeCell ref="AC249:AE250"/>
    <mergeCell ref="AF249:AF250"/>
    <mergeCell ref="AG249:AG250"/>
    <mergeCell ref="AH249:AH250"/>
    <mergeCell ref="AN249:AP250"/>
    <mergeCell ref="AQ249:AQ250"/>
    <mergeCell ref="AR249:AR250"/>
    <mergeCell ref="AS249:AS250"/>
    <mergeCell ref="Z250:AA251"/>
    <mergeCell ref="AB250:AB251"/>
    <mergeCell ref="AK250:AL251"/>
    <mergeCell ref="AM250:AM251"/>
    <mergeCell ref="AD251:AF252"/>
    <mergeCell ref="AG251:AG252"/>
    <mergeCell ref="AG239:AG240"/>
    <mergeCell ref="AN239:AP240"/>
    <mergeCell ref="AQ239:AQ240"/>
    <mergeCell ref="AR239:AR240"/>
    <mergeCell ref="Z240:AA241"/>
    <mergeCell ref="AB240:AB241"/>
    <mergeCell ref="AK240:AL241"/>
    <mergeCell ref="AM240:AM241"/>
    <mergeCell ref="AC241:AE242"/>
    <mergeCell ref="AF241:AF242"/>
    <mergeCell ref="AG241:AG242"/>
    <mergeCell ref="AN241:AP242"/>
    <mergeCell ref="AQ241:AQ242"/>
    <mergeCell ref="AR241:AR242"/>
    <mergeCell ref="Z242:AA243"/>
    <mergeCell ref="AB242:AB243"/>
    <mergeCell ref="AK242:AL243"/>
    <mergeCell ref="AM242:AM243"/>
    <mergeCell ref="AC243:AE244"/>
    <mergeCell ref="AF243:AF244"/>
    <mergeCell ref="AG243:AG244"/>
    <mergeCell ref="AN243:AP244"/>
    <mergeCell ref="AQ243:AQ244"/>
    <mergeCell ref="AR243:AR244"/>
    <mergeCell ref="Z244:AA245"/>
    <mergeCell ref="AB244:AB245"/>
    <mergeCell ref="AK244:AL245"/>
    <mergeCell ref="AM244:AM245"/>
    <mergeCell ref="AC245:AE246"/>
    <mergeCell ref="AF245:AF246"/>
    <mergeCell ref="AG245:AG246"/>
    <mergeCell ref="AN245:AP246"/>
    <mergeCell ref="Y234:Y251"/>
    <mergeCell ref="Z234:AA235"/>
    <mergeCell ref="AB234:AB235"/>
    <mergeCell ref="AC234:AE234"/>
    <mergeCell ref="AH234:AH246"/>
    <mergeCell ref="AJ234:AJ251"/>
    <mergeCell ref="AK234:AL235"/>
    <mergeCell ref="AM234:AM235"/>
    <mergeCell ref="AN234:AP234"/>
    <mergeCell ref="AS234:AS246"/>
    <mergeCell ref="AC235:AE236"/>
    <mergeCell ref="AF235:AF236"/>
    <mergeCell ref="AG235:AG236"/>
    <mergeCell ref="AN235:AP236"/>
    <mergeCell ref="AQ235:AQ236"/>
    <mergeCell ref="AR235:AR236"/>
    <mergeCell ref="Z236:AA237"/>
    <mergeCell ref="AB236:AB237"/>
    <mergeCell ref="AK236:AL237"/>
    <mergeCell ref="AM236:AM237"/>
    <mergeCell ref="AC237:AE238"/>
    <mergeCell ref="AF237:AF238"/>
    <mergeCell ref="AG237:AG238"/>
    <mergeCell ref="AN237:AP238"/>
    <mergeCell ref="AQ237:AQ238"/>
    <mergeCell ref="AR237:AR238"/>
    <mergeCell ref="Z238:AA239"/>
    <mergeCell ref="AB238:AB239"/>
    <mergeCell ref="AK238:AL239"/>
    <mergeCell ref="AM238:AM239"/>
    <mergeCell ref="AC239:AE240"/>
    <mergeCell ref="AF239:AF240"/>
    <mergeCell ref="AS228:AS229"/>
    <mergeCell ref="Z229:AA230"/>
    <mergeCell ref="AB229:AB230"/>
    <mergeCell ref="AK229:AL230"/>
    <mergeCell ref="AM229:AM230"/>
    <mergeCell ref="AC230:AE231"/>
    <mergeCell ref="AF230:AF231"/>
    <mergeCell ref="AG230:AG231"/>
    <mergeCell ref="AH230:AH231"/>
    <mergeCell ref="AN230:AP231"/>
    <mergeCell ref="AQ230:AQ231"/>
    <mergeCell ref="AR230:AR231"/>
    <mergeCell ref="AS230:AS231"/>
    <mergeCell ref="Z231:AA232"/>
    <mergeCell ref="AB231:AB232"/>
    <mergeCell ref="AK231:AL232"/>
    <mergeCell ref="AM231:AM232"/>
    <mergeCell ref="AD232:AF233"/>
    <mergeCell ref="AG232:AG233"/>
    <mergeCell ref="AH232:AH233"/>
    <mergeCell ref="AO232:AQ233"/>
    <mergeCell ref="AR232:AR233"/>
    <mergeCell ref="AS232:AS233"/>
    <mergeCell ref="AC226:AE227"/>
    <mergeCell ref="AF226:AF227"/>
    <mergeCell ref="AG226:AG227"/>
    <mergeCell ref="AN226:AP227"/>
    <mergeCell ref="AQ226:AQ227"/>
    <mergeCell ref="AR226:AR227"/>
    <mergeCell ref="Z227:AA228"/>
    <mergeCell ref="AB227:AB228"/>
    <mergeCell ref="AK227:AL228"/>
    <mergeCell ref="AM227:AM228"/>
    <mergeCell ref="AC228:AE229"/>
    <mergeCell ref="AF228:AF229"/>
    <mergeCell ref="AG228:AG229"/>
    <mergeCell ref="AH228:AH229"/>
    <mergeCell ref="AN228:AP229"/>
    <mergeCell ref="AQ228:AQ229"/>
    <mergeCell ref="AR228:AR229"/>
    <mergeCell ref="AK219:AL220"/>
    <mergeCell ref="AM219:AM220"/>
    <mergeCell ref="AC220:AE221"/>
    <mergeCell ref="AF220:AF221"/>
    <mergeCell ref="AG220:AG221"/>
    <mergeCell ref="AN220:AP221"/>
    <mergeCell ref="AQ220:AQ221"/>
    <mergeCell ref="AR220:AR221"/>
    <mergeCell ref="Z221:AA222"/>
    <mergeCell ref="AB221:AB222"/>
    <mergeCell ref="AK221:AL222"/>
    <mergeCell ref="AM221:AM222"/>
    <mergeCell ref="AC222:AE223"/>
    <mergeCell ref="AF222:AF223"/>
    <mergeCell ref="AG222:AG223"/>
    <mergeCell ref="AN222:AP223"/>
    <mergeCell ref="AQ222:AQ223"/>
    <mergeCell ref="AR222:AR223"/>
    <mergeCell ref="Z223:AA224"/>
    <mergeCell ref="AB223:AB224"/>
    <mergeCell ref="AK223:AL224"/>
    <mergeCell ref="AM223:AM224"/>
    <mergeCell ref="AC224:AE225"/>
    <mergeCell ref="AF224:AF225"/>
    <mergeCell ref="AG224:AG225"/>
    <mergeCell ref="AN224:AP225"/>
    <mergeCell ref="AQ224:AQ225"/>
    <mergeCell ref="AR224:AR225"/>
    <mergeCell ref="Z225:AA226"/>
    <mergeCell ref="AB225:AB226"/>
    <mergeCell ref="AK225:AL226"/>
    <mergeCell ref="AM225:AM226"/>
    <mergeCell ref="AD214:AF215"/>
    <mergeCell ref="AG214:AG215"/>
    <mergeCell ref="AH214:AH215"/>
    <mergeCell ref="AO214:AQ215"/>
    <mergeCell ref="AR214:AR215"/>
    <mergeCell ref="AS214:AS215"/>
    <mergeCell ref="Y215:Y232"/>
    <mergeCell ref="Z215:AA216"/>
    <mergeCell ref="AB215:AB216"/>
    <mergeCell ref="AJ215:AJ232"/>
    <mergeCell ref="AK215:AL216"/>
    <mergeCell ref="AM215:AM216"/>
    <mergeCell ref="AC216:AE217"/>
    <mergeCell ref="AF216:AF217"/>
    <mergeCell ref="AG216:AG217"/>
    <mergeCell ref="AH216:AH227"/>
    <mergeCell ref="AN216:AP217"/>
    <mergeCell ref="AQ216:AQ217"/>
    <mergeCell ref="AR216:AR217"/>
    <mergeCell ref="AS216:AS227"/>
    <mergeCell ref="Z217:AA218"/>
    <mergeCell ref="AB217:AB218"/>
    <mergeCell ref="AK217:AL218"/>
    <mergeCell ref="AM217:AM218"/>
    <mergeCell ref="AC218:AE219"/>
    <mergeCell ref="AF218:AF219"/>
    <mergeCell ref="AG218:AG219"/>
    <mergeCell ref="AN218:AP219"/>
    <mergeCell ref="AQ218:AQ219"/>
    <mergeCell ref="AR218:AR219"/>
    <mergeCell ref="Z219:AA220"/>
    <mergeCell ref="AB219:AB220"/>
    <mergeCell ref="AG208:AG209"/>
    <mergeCell ref="AN208:AP209"/>
    <mergeCell ref="AQ208:AQ209"/>
    <mergeCell ref="AR208:AR209"/>
    <mergeCell ref="Z209:AA210"/>
    <mergeCell ref="AB209:AB210"/>
    <mergeCell ref="AK209:AL210"/>
    <mergeCell ref="AM209:AM210"/>
    <mergeCell ref="AC210:AE211"/>
    <mergeCell ref="AF210:AF211"/>
    <mergeCell ref="AG210:AG211"/>
    <mergeCell ref="AH210:AH211"/>
    <mergeCell ref="AN210:AP211"/>
    <mergeCell ref="AQ210:AQ211"/>
    <mergeCell ref="AR210:AR211"/>
    <mergeCell ref="AS210:AS211"/>
    <mergeCell ref="Z211:AA212"/>
    <mergeCell ref="AB211:AB212"/>
    <mergeCell ref="AK211:AL212"/>
    <mergeCell ref="AM211:AM212"/>
    <mergeCell ref="AC212:AE213"/>
    <mergeCell ref="AF212:AF213"/>
    <mergeCell ref="AG212:AG213"/>
    <mergeCell ref="AH212:AH213"/>
    <mergeCell ref="AN212:AP213"/>
    <mergeCell ref="AQ212:AQ213"/>
    <mergeCell ref="AR212:AR213"/>
    <mergeCell ref="AS212:AS213"/>
    <mergeCell ref="Z213:AA214"/>
    <mergeCell ref="AB213:AB214"/>
    <mergeCell ref="AK213:AL214"/>
    <mergeCell ref="AM213:AM214"/>
    <mergeCell ref="AC202:AE203"/>
    <mergeCell ref="AF202:AF203"/>
    <mergeCell ref="AG202:AG203"/>
    <mergeCell ref="AN202:AP203"/>
    <mergeCell ref="AQ202:AQ203"/>
    <mergeCell ref="AR202:AR203"/>
    <mergeCell ref="Z203:AA204"/>
    <mergeCell ref="AB203:AB204"/>
    <mergeCell ref="AK203:AL204"/>
    <mergeCell ref="AM203:AM204"/>
    <mergeCell ref="AC204:AE205"/>
    <mergeCell ref="AF204:AF205"/>
    <mergeCell ref="AG204:AG205"/>
    <mergeCell ref="AN204:AP205"/>
    <mergeCell ref="AQ204:AQ205"/>
    <mergeCell ref="AR204:AR205"/>
    <mergeCell ref="Z205:AA206"/>
    <mergeCell ref="AB205:AB206"/>
    <mergeCell ref="AK205:AL206"/>
    <mergeCell ref="AM205:AM206"/>
    <mergeCell ref="AC206:AE207"/>
    <mergeCell ref="AF206:AF207"/>
    <mergeCell ref="AG206:AG207"/>
    <mergeCell ref="AN206:AP207"/>
    <mergeCell ref="AQ206:AQ207"/>
    <mergeCell ref="AR206:AR207"/>
    <mergeCell ref="Z207:AA208"/>
    <mergeCell ref="AB207:AB208"/>
    <mergeCell ref="AK207:AL208"/>
    <mergeCell ref="AM207:AM208"/>
    <mergeCell ref="AC208:AE209"/>
    <mergeCell ref="AF208:AF209"/>
    <mergeCell ref="AH196:AH197"/>
    <mergeCell ref="AO196:AQ197"/>
    <mergeCell ref="AR196:AR197"/>
    <mergeCell ref="AS196:AS197"/>
    <mergeCell ref="Y197:Y214"/>
    <mergeCell ref="Z197:AA198"/>
    <mergeCell ref="AB197:AB198"/>
    <mergeCell ref="AJ197:AJ214"/>
    <mergeCell ref="AK197:AL198"/>
    <mergeCell ref="AM197:AM198"/>
    <mergeCell ref="AC198:AE199"/>
    <mergeCell ref="AF198:AF199"/>
    <mergeCell ref="AG198:AG199"/>
    <mergeCell ref="AH198:AH209"/>
    <mergeCell ref="AN198:AP199"/>
    <mergeCell ref="AQ198:AQ199"/>
    <mergeCell ref="AR198:AR199"/>
    <mergeCell ref="AS198:AS209"/>
    <mergeCell ref="Z199:AA200"/>
    <mergeCell ref="AB199:AB200"/>
    <mergeCell ref="AK199:AL200"/>
    <mergeCell ref="AM199:AM200"/>
    <mergeCell ref="AC200:AE201"/>
    <mergeCell ref="AF200:AF201"/>
    <mergeCell ref="AG200:AG201"/>
    <mergeCell ref="AN200:AP201"/>
    <mergeCell ref="AQ200:AQ201"/>
    <mergeCell ref="AR200:AR201"/>
    <mergeCell ref="Z201:AA202"/>
    <mergeCell ref="AB201:AB202"/>
    <mergeCell ref="AK201:AL202"/>
    <mergeCell ref="AM201:AM202"/>
    <mergeCell ref="AQ190:AQ191"/>
    <mergeCell ref="AR190:AR191"/>
    <mergeCell ref="Z191:AA192"/>
    <mergeCell ref="AB191:AB192"/>
    <mergeCell ref="AK191:AL192"/>
    <mergeCell ref="AM191:AM192"/>
    <mergeCell ref="AC192:AE193"/>
    <mergeCell ref="AF192:AF193"/>
    <mergeCell ref="AG192:AG193"/>
    <mergeCell ref="AH192:AH193"/>
    <mergeCell ref="AN192:AP193"/>
    <mergeCell ref="AQ192:AQ193"/>
    <mergeCell ref="AR192:AR193"/>
    <mergeCell ref="AS192:AS193"/>
    <mergeCell ref="Z193:AA194"/>
    <mergeCell ref="AB193:AB194"/>
    <mergeCell ref="AK193:AL194"/>
    <mergeCell ref="AM193:AM194"/>
    <mergeCell ref="AC194:AE195"/>
    <mergeCell ref="AF194:AF195"/>
    <mergeCell ref="AG194:AG195"/>
    <mergeCell ref="AH194:AH195"/>
    <mergeCell ref="AN194:AP195"/>
    <mergeCell ref="AQ194:AQ195"/>
    <mergeCell ref="AR194:AR195"/>
    <mergeCell ref="AS194:AS195"/>
    <mergeCell ref="Z195:AA196"/>
    <mergeCell ref="AB195:AB196"/>
    <mergeCell ref="AK195:AL196"/>
    <mergeCell ref="AM195:AM196"/>
    <mergeCell ref="AD196:AF197"/>
    <mergeCell ref="AG196:AG197"/>
    <mergeCell ref="AG184:AG185"/>
    <mergeCell ref="AN184:AP185"/>
    <mergeCell ref="AQ184:AQ185"/>
    <mergeCell ref="AR184:AR185"/>
    <mergeCell ref="Z185:AA186"/>
    <mergeCell ref="AB185:AB186"/>
    <mergeCell ref="AK185:AL186"/>
    <mergeCell ref="AM185:AM186"/>
    <mergeCell ref="AC186:AE187"/>
    <mergeCell ref="AF186:AF187"/>
    <mergeCell ref="AG186:AG187"/>
    <mergeCell ref="AN186:AP187"/>
    <mergeCell ref="AQ186:AQ187"/>
    <mergeCell ref="AR186:AR187"/>
    <mergeCell ref="Z187:AA188"/>
    <mergeCell ref="AB187:AB188"/>
    <mergeCell ref="AK187:AL188"/>
    <mergeCell ref="AM187:AM188"/>
    <mergeCell ref="AC188:AE189"/>
    <mergeCell ref="AF188:AF189"/>
    <mergeCell ref="AG188:AG189"/>
    <mergeCell ref="AN188:AP189"/>
    <mergeCell ref="AQ188:AQ189"/>
    <mergeCell ref="AR188:AR189"/>
    <mergeCell ref="Z189:AA190"/>
    <mergeCell ref="AB189:AB190"/>
    <mergeCell ref="AK189:AL190"/>
    <mergeCell ref="AM189:AM190"/>
    <mergeCell ref="AC190:AE191"/>
    <mergeCell ref="AF190:AF191"/>
    <mergeCell ref="AG190:AG191"/>
    <mergeCell ref="AN190:AP191"/>
    <mergeCell ref="Y179:Y196"/>
    <mergeCell ref="Z179:AA180"/>
    <mergeCell ref="AB179:AB180"/>
    <mergeCell ref="AC179:AE179"/>
    <mergeCell ref="AH179:AH191"/>
    <mergeCell ref="AJ179:AJ196"/>
    <mergeCell ref="AK179:AL180"/>
    <mergeCell ref="AM179:AM180"/>
    <mergeCell ref="AN179:AP179"/>
    <mergeCell ref="AS179:AS191"/>
    <mergeCell ref="AC180:AE181"/>
    <mergeCell ref="AF180:AF181"/>
    <mergeCell ref="AG180:AG181"/>
    <mergeCell ref="AN180:AP181"/>
    <mergeCell ref="AQ180:AQ181"/>
    <mergeCell ref="AR180:AR181"/>
    <mergeCell ref="Z181:AA182"/>
    <mergeCell ref="AB181:AB182"/>
    <mergeCell ref="AK181:AL182"/>
    <mergeCell ref="AM181:AM182"/>
    <mergeCell ref="AC182:AE183"/>
    <mergeCell ref="AF182:AF183"/>
    <mergeCell ref="AG182:AG183"/>
    <mergeCell ref="AN182:AP183"/>
    <mergeCell ref="AQ182:AQ183"/>
    <mergeCell ref="AR182:AR183"/>
    <mergeCell ref="Z183:AA184"/>
    <mergeCell ref="AB183:AB184"/>
    <mergeCell ref="AK183:AL184"/>
    <mergeCell ref="AM183:AM184"/>
    <mergeCell ref="AC184:AE185"/>
    <mergeCell ref="AF184:AF185"/>
    <mergeCell ref="AS173:AS174"/>
    <mergeCell ref="Z174:AA175"/>
    <mergeCell ref="AB174:AB175"/>
    <mergeCell ref="AK174:AL175"/>
    <mergeCell ref="AM174:AM175"/>
    <mergeCell ref="AC175:AE176"/>
    <mergeCell ref="AF175:AF176"/>
    <mergeCell ref="AG175:AG176"/>
    <mergeCell ref="AH175:AH176"/>
    <mergeCell ref="AN175:AP176"/>
    <mergeCell ref="AQ175:AQ176"/>
    <mergeCell ref="AR175:AR176"/>
    <mergeCell ref="AS175:AS176"/>
    <mergeCell ref="Z176:AA177"/>
    <mergeCell ref="AB176:AB177"/>
    <mergeCell ref="AK176:AL177"/>
    <mergeCell ref="AM176:AM177"/>
    <mergeCell ref="AD177:AF178"/>
    <mergeCell ref="AG177:AG178"/>
    <mergeCell ref="AH177:AH178"/>
    <mergeCell ref="AO177:AQ178"/>
    <mergeCell ref="AR177:AR178"/>
    <mergeCell ref="AS177:AS178"/>
    <mergeCell ref="AC171:AE172"/>
    <mergeCell ref="AF171:AF172"/>
    <mergeCell ref="AG171:AG172"/>
    <mergeCell ref="AN171:AP172"/>
    <mergeCell ref="AQ171:AQ172"/>
    <mergeCell ref="AR171:AR172"/>
    <mergeCell ref="Z172:AA173"/>
    <mergeCell ref="AB172:AB173"/>
    <mergeCell ref="AK172:AL173"/>
    <mergeCell ref="AM172:AM173"/>
    <mergeCell ref="AC173:AE174"/>
    <mergeCell ref="AF173:AF174"/>
    <mergeCell ref="AG173:AG174"/>
    <mergeCell ref="AH173:AH174"/>
    <mergeCell ref="AN173:AP174"/>
    <mergeCell ref="AQ173:AQ174"/>
    <mergeCell ref="AR173:AR174"/>
    <mergeCell ref="AK164:AL165"/>
    <mergeCell ref="AM164:AM165"/>
    <mergeCell ref="AC165:AE166"/>
    <mergeCell ref="AF165:AF166"/>
    <mergeCell ref="AG165:AG166"/>
    <mergeCell ref="AN165:AP166"/>
    <mergeCell ref="AQ165:AQ166"/>
    <mergeCell ref="AR165:AR166"/>
    <mergeCell ref="Z166:AA167"/>
    <mergeCell ref="AB166:AB167"/>
    <mergeCell ref="AK166:AL167"/>
    <mergeCell ref="AM166:AM167"/>
    <mergeCell ref="AC167:AE168"/>
    <mergeCell ref="AF167:AF168"/>
    <mergeCell ref="AG167:AG168"/>
    <mergeCell ref="AN167:AP168"/>
    <mergeCell ref="AQ167:AQ168"/>
    <mergeCell ref="AR167:AR168"/>
    <mergeCell ref="Z168:AA169"/>
    <mergeCell ref="AB168:AB169"/>
    <mergeCell ref="AK168:AL169"/>
    <mergeCell ref="AM168:AM169"/>
    <mergeCell ref="AC169:AE170"/>
    <mergeCell ref="AF169:AF170"/>
    <mergeCell ref="AG169:AG170"/>
    <mergeCell ref="AN169:AP170"/>
    <mergeCell ref="AQ169:AQ170"/>
    <mergeCell ref="AR169:AR170"/>
    <mergeCell ref="Z170:AA171"/>
    <mergeCell ref="AB170:AB171"/>
    <mergeCell ref="AK170:AL171"/>
    <mergeCell ref="AM170:AM171"/>
    <mergeCell ref="AD159:AF160"/>
    <mergeCell ref="AG159:AG160"/>
    <mergeCell ref="AH159:AH160"/>
    <mergeCell ref="AO159:AQ160"/>
    <mergeCell ref="AR159:AR160"/>
    <mergeCell ref="AS159:AS160"/>
    <mergeCell ref="Y160:Y177"/>
    <mergeCell ref="Z160:AA161"/>
    <mergeCell ref="AB160:AB161"/>
    <mergeCell ref="AJ160:AJ177"/>
    <mergeCell ref="AK160:AL161"/>
    <mergeCell ref="AM160:AM161"/>
    <mergeCell ref="AC161:AE162"/>
    <mergeCell ref="AF161:AF162"/>
    <mergeCell ref="AG161:AG162"/>
    <mergeCell ref="AH161:AH172"/>
    <mergeCell ref="AN161:AP162"/>
    <mergeCell ref="AQ161:AQ162"/>
    <mergeCell ref="AR161:AR162"/>
    <mergeCell ref="AS161:AS172"/>
    <mergeCell ref="Z162:AA163"/>
    <mergeCell ref="AB162:AB163"/>
    <mergeCell ref="AK162:AL163"/>
    <mergeCell ref="AM162:AM163"/>
    <mergeCell ref="AC163:AE164"/>
    <mergeCell ref="AF163:AF164"/>
    <mergeCell ref="AG163:AG164"/>
    <mergeCell ref="AN163:AP164"/>
    <mergeCell ref="AQ163:AQ164"/>
    <mergeCell ref="AR163:AR164"/>
    <mergeCell ref="Z164:AA165"/>
    <mergeCell ref="AB164:AB165"/>
    <mergeCell ref="AG153:AG154"/>
    <mergeCell ref="AN153:AP154"/>
    <mergeCell ref="AQ153:AQ154"/>
    <mergeCell ref="AR153:AR154"/>
    <mergeCell ref="Z154:AA155"/>
    <mergeCell ref="AB154:AB155"/>
    <mergeCell ref="AK154:AL155"/>
    <mergeCell ref="AM154:AM155"/>
    <mergeCell ref="AC155:AE156"/>
    <mergeCell ref="AF155:AF156"/>
    <mergeCell ref="AG155:AG156"/>
    <mergeCell ref="AH155:AH156"/>
    <mergeCell ref="AN155:AP156"/>
    <mergeCell ref="AQ155:AQ156"/>
    <mergeCell ref="AR155:AR156"/>
    <mergeCell ref="AS155:AS156"/>
    <mergeCell ref="Z156:AA157"/>
    <mergeCell ref="AB156:AB157"/>
    <mergeCell ref="AK156:AL157"/>
    <mergeCell ref="AM156:AM157"/>
    <mergeCell ref="AC157:AE158"/>
    <mergeCell ref="AF157:AF158"/>
    <mergeCell ref="AG157:AG158"/>
    <mergeCell ref="AH157:AH158"/>
    <mergeCell ref="AN157:AP158"/>
    <mergeCell ref="AQ157:AQ158"/>
    <mergeCell ref="AR157:AR158"/>
    <mergeCell ref="AS157:AS158"/>
    <mergeCell ref="Z158:AA159"/>
    <mergeCell ref="AB158:AB159"/>
    <mergeCell ref="AK158:AL159"/>
    <mergeCell ref="AM158:AM159"/>
    <mergeCell ref="AC147:AE148"/>
    <mergeCell ref="AF147:AF148"/>
    <mergeCell ref="AG147:AG148"/>
    <mergeCell ref="AN147:AP148"/>
    <mergeCell ref="AQ147:AQ148"/>
    <mergeCell ref="AR147:AR148"/>
    <mergeCell ref="Z148:AA149"/>
    <mergeCell ref="AB148:AB149"/>
    <mergeCell ref="AK148:AL149"/>
    <mergeCell ref="AM148:AM149"/>
    <mergeCell ref="AC149:AE150"/>
    <mergeCell ref="AF149:AF150"/>
    <mergeCell ref="AG149:AG150"/>
    <mergeCell ref="AN149:AP150"/>
    <mergeCell ref="AQ149:AQ150"/>
    <mergeCell ref="AR149:AR150"/>
    <mergeCell ref="Z150:AA151"/>
    <mergeCell ref="AB150:AB151"/>
    <mergeCell ref="AK150:AL151"/>
    <mergeCell ref="AM150:AM151"/>
    <mergeCell ref="AC151:AE152"/>
    <mergeCell ref="AF151:AF152"/>
    <mergeCell ref="AG151:AG152"/>
    <mergeCell ref="AN151:AP152"/>
    <mergeCell ref="AQ151:AQ152"/>
    <mergeCell ref="AR151:AR152"/>
    <mergeCell ref="Z152:AA153"/>
    <mergeCell ref="AB152:AB153"/>
    <mergeCell ref="AK152:AL153"/>
    <mergeCell ref="AM152:AM153"/>
    <mergeCell ref="AC153:AE154"/>
    <mergeCell ref="AF153:AF154"/>
    <mergeCell ref="AH141:AH142"/>
    <mergeCell ref="AO141:AQ142"/>
    <mergeCell ref="AR141:AR142"/>
    <mergeCell ref="AS141:AS142"/>
    <mergeCell ref="Y142:Y159"/>
    <mergeCell ref="Z142:AA143"/>
    <mergeCell ref="AB142:AB143"/>
    <mergeCell ref="AJ142:AJ159"/>
    <mergeCell ref="AK142:AL143"/>
    <mergeCell ref="AM142:AM143"/>
    <mergeCell ref="AC143:AE144"/>
    <mergeCell ref="AF143:AF144"/>
    <mergeCell ref="AG143:AG144"/>
    <mergeCell ref="AH143:AH154"/>
    <mergeCell ref="AN143:AP144"/>
    <mergeCell ref="AQ143:AQ144"/>
    <mergeCell ref="AR143:AR144"/>
    <mergeCell ref="AS143:AS154"/>
    <mergeCell ref="Z144:AA145"/>
    <mergeCell ref="AB144:AB145"/>
    <mergeCell ref="AK144:AL145"/>
    <mergeCell ref="AM144:AM145"/>
    <mergeCell ref="AC145:AE146"/>
    <mergeCell ref="AF145:AF146"/>
    <mergeCell ref="AG145:AG146"/>
    <mergeCell ref="AN145:AP146"/>
    <mergeCell ref="AQ145:AQ146"/>
    <mergeCell ref="AR145:AR146"/>
    <mergeCell ref="Z146:AA147"/>
    <mergeCell ref="AB146:AB147"/>
    <mergeCell ref="AK146:AL147"/>
    <mergeCell ref="AM146:AM147"/>
    <mergeCell ref="AQ135:AQ136"/>
    <mergeCell ref="AR135:AR136"/>
    <mergeCell ref="Z136:AA137"/>
    <mergeCell ref="AB136:AB137"/>
    <mergeCell ref="AK136:AL137"/>
    <mergeCell ref="AM136:AM137"/>
    <mergeCell ref="AC137:AE138"/>
    <mergeCell ref="AF137:AF138"/>
    <mergeCell ref="AG137:AG138"/>
    <mergeCell ref="AH137:AH138"/>
    <mergeCell ref="AN137:AP138"/>
    <mergeCell ref="AQ137:AQ138"/>
    <mergeCell ref="AR137:AR138"/>
    <mergeCell ref="AS137:AS138"/>
    <mergeCell ref="Z138:AA139"/>
    <mergeCell ref="AB138:AB139"/>
    <mergeCell ref="AK138:AL139"/>
    <mergeCell ref="AM138:AM139"/>
    <mergeCell ref="AC139:AE140"/>
    <mergeCell ref="AF139:AF140"/>
    <mergeCell ref="AG139:AG140"/>
    <mergeCell ref="AH139:AH140"/>
    <mergeCell ref="AN139:AP140"/>
    <mergeCell ref="AQ139:AQ140"/>
    <mergeCell ref="AR139:AR140"/>
    <mergeCell ref="AS139:AS140"/>
    <mergeCell ref="Z140:AA141"/>
    <mergeCell ref="AB140:AB141"/>
    <mergeCell ref="AK140:AL141"/>
    <mergeCell ref="AM140:AM141"/>
    <mergeCell ref="AD141:AF142"/>
    <mergeCell ref="AG141:AG142"/>
    <mergeCell ref="AG129:AG130"/>
    <mergeCell ref="AN129:AP130"/>
    <mergeCell ref="AQ129:AQ130"/>
    <mergeCell ref="AR129:AR130"/>
    <mergeCell ref="Z130:AA131"/>
    <mergeCell ref="AB130:AB131"/>
    <mergeCell ref="AK130:AL131"/>
    <mergeCell ref="AM130:AM131"/>
    <mergeCell ref="AC131:AE132"/>
    <mergeCell ref="AF131:AF132"/>
    <mergeCell ref="AG131:AG132"/>
    <mergeCell ref="AN131:AP132"/>
    <mergeCell ref="AQ131:AQ132"/>
    <mergeCell ref="AR131:AR132"/>
    <mergeCell ref="Z132:AA133"/>
    <mergeCell ref="AB132:AB133"/>
    <mergeCell ref="AK132:AL133"/>
    <mergeCell ref="AM132:AM133"/>
    <mergeCell ref="AC133:AE134"/>
    <mergeCell ref="AF133:AF134"/>
    <mergeCell ref="AG133:AG134"/>
    <mergeCell ref="AN133:AP134"/>
    <mergeCell ref="AQ133:AQ134"/>
    <mergeCell ref="AR133:AR134"/>
    <mergeCell ref="Z134:AA135"/>
    <mergeCell ref="AB134:AB135"/>
    <mergeCell ref="AK134:AL135"/>
    <mergeCell ref="AM134:AM135"/>
    <mergeCell ref="AC135:AE136"/>
    <mergeCell ref="AF135:AF136"/>
    <mergeCell ref="AG135:AG136"/>
    <mergeCell ref="AN135:AP136"/>
    <mergeCell ref="Y124:Y141"/>
    <mergeCell ref="Z124:AA125"/>
    <mergeCell ref="AB124:AB125"/>
    <mergeCell ref="AC124:AE124"/>
    <mergeCell ref="AH124:AH136"/>
    <mergeCell ref="AJ124:AJ141"/>
    <mergeCell ref="AK124:AL125"/>
    <mergeCell ref="AM124:AM125"/>
    <mergeCell ref="AN124:AP124"/>
    <mergeCell ref="AS124:AS136"/>
    <mergeCell ref="AC125:AE126"/>
    <mergeCell ref="AF125:AF126"/>
    <mergeCell ref="AG125:AG126"/>
    <mergeCell ref="AN125:AP126"/>
    <mergeCell ref="AQ125:AQ126"/>
    <mergeCell ref="AR125:AR126"/>
    <mergeCell ref="Z126:AA127"/>
    <mergeCell ref="AB126:AB127"/>
    <mergeCell ref="AK126:AL127"/>
    <mergeCell ref="AM126:AM127"/>
    <mergeCell ref="AC127:AE128"/>
    <mergeCell ref="AF127:AF128"/>
    <mergeCell ref="AG127:AG128"/>
    <mergeCell ref="AN127:AP128"/>
    <mergeCell ref="AQ127:AQ128"/>
    <mergeCell ref="AR127:AR128"/>
    <mergeCell ref="Z128:AA129"/>
    <mergeCell ref="AB128:AB129"/>
    <mergeCell ref="AK128:AL129"/>
    <mergeCell ref="AM128:AM129"/>
    <mergeCell ref="AC129:AE130"/>
    <mergeCell ref="AF129:AF130"/>
    <mergeCell ref="AS118:AS119"/>
    <mergeCell ref="Z119:AA120"/>
    <mergeCell ref="AB119:AB120"/>
    <mergeCell ref="AK119:AL120"/>
    <mergeCell ref="AM119:AM120"/>
    <mergeCell ref="AC120:AE121"/>
    <mergeCell ref="AF120:AF121"/>
    <mergeCell ref="AG120:AG121"/>
    <mergeCell ref="AH120:AH121"/>
    <mergeCell ref="AN120:AP121"/>
    <mergeCell ref="AQ120:AQ121"/>
    <mergeCell ref="AR120:AR121"/>
    <mergeCell ref="AS120:AS121"/>
    <mergeCell ref="Z121:AA122"/>
    <mergeCell ref="AB121:AB122"/>
    <mergeCell ref="AK121:AL122"/>
    <mergeCell ref="AM121:AM122"/>
    <mergeCell ref="AD122:AF123"/>
    <mergeCell ref="AG122:AG123"/>
    <mergeCell ref="AH122:AH123"/>
    <mergeCell ref="AO122:AQ123"/>
    <mergeCell ref="AR122:AR123"/>
    <mergeCell ref="AS122:AS123"/>
    <mergeCell ref="AC116:AE117"/>
    <mergeCell ref="AF116:AF117"/>
    <mergeCell ref="AG116:AG117"/>
    <mergeCell ref="AN116:AP117"/>
    <mergeCell ref="AQ116:AQ117"/>
    <mergeCell ref="AR116:AR117"/>
    <mergeCell ref="Z117:AA118"/>
    <mergeCell ref="AB117:AB118"/>
    <mergeCell ref="AK117:AL118"/>
    <mergeCell ref="AM117:AM118"/>
    <mergeCell ref="AC118:AE119"/>
    <mergeCell ref="AF118:AF119"/>
    <mergeCell ref="AG118:AG119"/>
    <mergeCell ref="AH118:AH119"/>
    <mergeCell ref="AN118:AP119"/>
    <mergeCell ref="AQ118:AQ119"/>
    <mergeCell ref="AR118:AR119"/>
    <mergeCell ref="AK109:AL110"/>
    <mergeCell ref="AM109:AM110"/>
    <mergeCell ref="AC110:AE111"/>
    <mergeCell ref="AF110:AF111"/>
    <mergeCell ref="AG110:AG111"/>
    <mergeCell ref="AN110:AP111"/>
    <mergeCell ref="AQ110:AQ111"/>
    <mergeCell ref="AR110:AR111"/>
    <mergeCell ref="Z111:AA112"/>
    <mergeCell ref="AB111:AB112"/>
    <mergeCell ref="AK111:AL112"/>
    <mergeCell ref="AM111:AM112"/>
    <mergeCell ref="AC112:AE113"/>
    <mergeCell ref="AF112:AF113"/>
    <mergeCell ref="AG112:AG113"/>
    <mergeCell ref="AN112:AP113"/>
    <mergeCell ref="AQ112:AQ113"/>
    <mergeCell ref="AR112:AR113"/>
    <mergeCell ref="Z113:AA114"/>
    <mergeCell ref="AB113:AB114"/>
    <mergeCell ref="AK113:AL114"/>
    <mergeCell ref="AM113:AM114"/>
    <mergeCell ref="AC114:AE115"/>
    <mergeCell ref="AF114:AF115"/>
    <mergeCell ref="AG114:AG115"/>
    <mergeCell ref="AN114:AP115"/>
    <mergeCell ref="AQ114:AQ115"/>
    <mergeCell ref="AR114:AR115"/>
    <mergeCell ref="Z115:AA116"/>
    <mergeCell ref="AB115:AB116"/>
    <mergeCell ref="AK115:AL116"/>
    <mergeCell ref="AM115:AM116"/>
    <mergeCell ref="AD104:AF105"/>
    <mergeCell ref="AG104:AG105"/>
    <mergeCell ref="AH104:AH105"/>
    <mergeCell ref="AO104:AQ105"/>
    <mergeCell ref="AR104:AR105"/>
    <mergeCell ref="AS104:AS105"/>
    <mergeCell ref="Y105:Y122"/>
    <mergeCell ref="Z105:AA106"/>
    <mergeCell ref="AB105:AB106"/>
    <mergeCell ref="AJ105:AJ122"/>
    <mergeCell ref="AK105:AL106"/>
    <mergeCell ref="AM105:AM106"/>
    <mergeCell ref="AC106:AE107"/>
    <mergeCell ref="AF106:AF107"/>
    <mergeCell ref="AG106:AG107"/>
    <mergeCell ref="AH106:AH117"/>
    <mergeCell ref="AN106:AP107"/>
    <mergeCell ref="AQ106:AQ107"/>
    <mergeCell ref="AR106:AR107"/>
    <mergeCell ref="AS106:AS117"/>
    <mergeCell ref="Z107:AA108"/>
    <mergeCell ref="AB107:AB108"/>
    <mergeCell ref="AK107:AL108"/>
    <mergeCell ref="AM107:AM108"/>
    <mergeCell ref="AC108:AE109"/>
    <mergeCell ref="AF108:AF109"/>
    <mergeCell ref="AG108:AG109"/>
    <mergeCell ref="AN108:AP109"/>
    <mergeCell ref="AQ108:AQ109"/>
    <mergeCell ref="AR108:AR109"/>
    <mergeCell ref="Z109:AA110"/>
    <mergeCell ref="AB109:AB110"/>
    <mergeCell ref="AG98:AG99"/>
    <mergeCell ref="AN98:AP99"/>
    <mergeCell ref="AQ98:AQ99"/>
    <mergeCell ref="AR98:AR99"/>
    <mergeCell ref="Z99:AA100"/>
    <mergeCell ref="AB99:AB100"/>
    <mergeCell ref="AK99:AL100"/>
    <mergeCell ref="AM99:AM100"/>
    <mergeCell ref="AC100:AE101"/>
    <mergeCell ref="AF100:AF101"/>
    <mergeCell ref="AG100:AG101"/>
    <mergeCell ref="AH100:AH101"/>
    <mergeCell ref="AN100:AP101"/>
    <mergeCell ref="AQ100:AQ101"/>
    <mergeCell ref="AR100:AR101"/>
    <mergeCell ref="AS100:AS101"/>
    <mergeCell ref="Z101:AA102"/>
    <mergeCell ref="AB101:AB102"/>
    <mergeCell ref="AK101:AL102"/>
    <mergeCell ref="AM101:AM102"/>
    <mergeCell ref="AC102:AE103"/>
    <mergeCell ref="AF102:AF103"/>
    <mergeCell ref="AG102:AG103"/>
    <mergeCell ref="AH102:AH103"/>
    <mergeCell ref="AN102:AP103"/>
    <mergeCell ref="AQ102:AQ103"/>
    <mergeCell ref="AR102:AR103"/>
    <mergeCell ref="AS102:AS103"/>
    <mergeCell ref="Z103:AA104"/>
    <mergeCell ref="AB103:AB104"/>
    <mergeCell ref="AK103:AL104"/>
    <mergeCell ref="AM103:AM104"/>
    <mergeCell ref="AC92:AE93"/>
    <mergeCell ref="AF92:AF93"/>
    <mergeCell ref="AG92:AG93"/>
    <mergeCell ref="AN92:AP93"/>
    <mergeCell ref="AQ92:AQ93"/>
    <mergeCell ref="AR92:AR93"/>
    <mergeCell ref="Z93:AA94"/>
    <mergeCell ref="AB93:AB94"/>
    <mergeCell ref="AK93:AL94"/>
    <mergeCell ref="AM93:AM94"/>
    <mergeCell ref="AC94:AE95"/>
    <mergeCell ref="AF94:AF95"/>
    <mergeCell ref="AG94:AG95"/>
    <mergeCell ref="AN94:AP95"/>
    <mergeCell ref="AQ94:AQ95"/>
    <mergeCell ref="AR94:AR95"/>
    <mergeCell ref="Z95:AA96"/>
    <mergeCell ref="AB95:AB96"/>
    <mergeCell ref="AK95:AL96"/>
    <mergeCell ref="AM95:AM96"/>
    <mergeCell ref="AC96:AE97"/>
    <mergeCell ref="AF96:AF97"/>
    <mergeCell ref="AG96:AG97"/>
    <mergeCell ref="AN96:AP97"/>
    <mergeCell ref="AQ96:AQ97"/>
    <mergeCell ref="AR96:AR97"/>
    <mergeCell ref="Z97:AA98"/>
    <mergeCell ref="AB97:AB98"/>
    <mergeCell ref="AK97:AL98"/>
    <mergeCell ref="AM97:AM98"/>
    <mergeCell ref="AC98:AE99"/>
    <mergeCell ref="AF98:AF99"/>
    <mergeCell ref="AH86:AH87"/>
    <mergeCell ref="AO86:AQ87"/>
    <mergeCell ref="AR86:AR87"/>
    <mergeCell ref="AS86:AS87"/>
    <mergeCell ref="Y87:Y104"/>
    <mergeCell ref="Z87:AA88"/>
    <mergeCell ref="AB87:AB88"/>
    <mergeCell ref="AJ87:AJ104"/>
    <mergeCell ref="AK87:AL88"/>
    <mergeCell ref="AM87:AM88"/>
    <mergeCell ref="AC88:AE89"/>
    <mergeCell ref="AF88:AF89"/>
    <mergeCell ref="AG88:AG89"/>
    <mergeCell ref="AH88:AH99"/>
    <mergeCell ref="AN88:AP89"/>
    <mergeCell ref="AQ88:AQ89"/>
    <mergeCell ref="AR88:AR89"/>
    <mergeCell ref="AS88:AS99"/>
    <mergeCell ref="Z89:AA90"/>
    <mergeCell ref="AB89:AB90"/>
    <mergeCell ref="AK89:AL90"/>
    <mergeCell ref="AM89:AM90"/>
    <mergeCell ref="AC90:AE91"/>
    <mergeCell ref="AF90:AF91"/>
    <mergeCell ref="AG90:AG91"/>
    <mergeCell ref="AN90:AP91"/>
    <mergeCell ref="AQ90:AQ91"/>
    <mergeCell ref="AR90:AR91"/>
    <mergeCell ref="Z91:AA92"/>
    <mergeCell ref="AB91:AB92"/>
    <mergeCell ref="AK91:AL92"/>
    <mergeCell ref="AM91:AM92"/>
    <mergeCell ref="AQ80:AQ81"/>
    <mergeCell ref="AR80:AR81"/>
    <mergeCell ref="Z81:AA82"/>
    <mergeCell ref="AB81:AB82"/>
    <mergeCell ref="AK81:AL82"/>
    <mergeCell ref="AM81:AM82"/>
    <mergeCell ref="AC82:AE83"/>
    <mergeCell ref="AF82:AF83"/>
    <mergeCell ref="AG82:AG83"/>
    <mergeCell ref="AH82:AH83"/>
    <mergeCell ref="AN82:AP83"/>
    <mergeCell ref="AQ82:AQ83"/>
    <mergeCell ref="AR82:AR83"/>
    <mergeCell ref="AS82:AS83"/>
    <mergeCell ref="Z83:AA84"/>
    <mergeCell ref="AB83:AB84"/>
    <mergeCell ref="AK83:AL84"/>
    <mergeCell ref="AM83:AM84"/>
    <mergeCell ref="AC84:AE85"/>
    <mergeCell ref="AF84:AF85"/>
    <mergeCell ref="AG84:AG85"/>
    <mergeCell ref="AH84:AH85"/>
    <mergeCell ref="AN84:AP85"/>
    <mergeCell ref="AQ84:AQ85"/>
    <mergeCell ref="AR84:AR85"/>
    <mergeCell ref="AS84:AS85"/>
    <mergeCell ref="Z85:AA86"/>
    <mergeCell ref="AB85:AB86"/>
    <mergeCell ref="AK85:AL86"/>
    <mergeCell ref="AM85:AM86"/>
    <mergeCell ref="AD86:AF87"/>
    <mergeCell ref="AG86:AG87"/>
    <mergeCell ref="AG74:AG75"/>
    <mergeCell ref="AN74:AP75"/>
    <mergeCell ref="AQ74:AQ75"/>
    <mergeCell ref="AR74:AR75"/>
    <mergeCell ref="Z75:AA76"/>
    <mergeCell ref="AB75:AB76"/>
    <mergeCell ref="AK75:AL76"/>
    <mergeCell ref="AM75:AM76"/>
    <mergeCell ref="AC76:AE77"/>
    <mergeCell ref="AF76:AF77"/>
    <mergeCell ref="AG76:AG77"/>
    <mergeCell ref="AN76:AP77"/>
    <mergeCell ref="AQ76:AQ77"/>
    <mergeCell ref="AR76:AR77"/>
    <mergeCell ref="Z77:AA78"/>
    <mergeCell ref="AB77:AB78"/>
    <mergeCell ref="AK77:AL78"/>
    <mergeCell ref="AM77:AM78"/>
    <mergeCell ref="AC78:AE79"/>
    <mergeCell ref="AF78:AF79"/>
    <mergeCell ref="AG78:AG79"/>
    <mergeCell ref="AN78:AP79"/>
    <mergeCell ref="AQ78:AQ79"/>
    <mergeCell ref="AR78:AR79"/>
    <mergeCell ref="Z79:AA80"/>
    <mergeCell ref="AB79:AB80"/>
    <mergeCell ref="AK79:AL80"/>
    <mergeCell ref="AM79:AM80"/>
    <mergeCell ref="AC80:AE81"/>
    <mergeCell ref="AF80:AF81"/>
    <mergeCell ref="AG80:AG81"/>
    <mergeCell ref="AN80:AP81"/>
    <mergeCell ref="Y69:Y86"/>
    <mergeCell ref="Z69:AA70"/>
    <mergeCell ref="AB69:AB70"/>
    <mergeCell ref="AC69:AE69"/>
    <mergeCell ref="AH69:AH81"/>
    <mergeCell ref="AJ69:AJ86"/>
    <mergeCell ref="AK69:AL70"/>
    <mergeCell ref="AM69:AM70"/>
    <mergeCell ref="AN69:AP69"/>
    <mergeCell ref="AS69:AS81"/>
    <mergeCell ref="AC70:AE71"/>
    <mergeCell ref="AF70:AF71"/>
    <mergeCell ref="AG70:AG71"/>
    <mergeCell ref="AN70:AP71"/>
    <mergeCell ref="AQ70:AQ71"/>
    <mergeCell ref="AR70:AR71"/>
    <mergeCell ref="Z71:AA72"/>
    <mergeCell ref="AB71:AB72"/>
    <mergeCell ref="AK71:AL72"/>
    <mergeCell ref="AM71:AM72"/>
    <mergeCell ref="AC72:AE73"/>
    <mergeCell ref="AF72:AF73"/>
    <mergeCell ref="AG72:AG73"/>
    <mergeCell ref="AN72:AP73"/>
    <mergeCell ref="AQ72:AQ73"/>
    <mergeCell ref="AR72:AR73"/>
    <mergeCell ref="Z73:AA74"/>
    <mergeCell ref="AB73:AB74"/>
    <mergeCell ref="AK73:AL74"/>
    <mergeCell ref="AM73:AM74"/>
    <mergeCell ref="AC74:AE75"/>
    <mergeCell ref="AF74:AF75"/>
    <mergeCell ref="V286:V287"/>
    <mergeCell ref="C285:D286"/>
    <mergeCell ref="E285:E286"/>
    <mergeCell ref="N285:O286"/>
    <mergeCell ref="J286:J287"/>
    <mergeCell ref="J284:J285"/>
    <mergeCell ref="V284:V285"/>
    <mergeCell ref="V282:V283"/>
    <mergeCell ref="C283:D284"/>
    <mergeCell ref="E283:E284"/>
    <mergeCell ref="N283:O284"/>
    <mergeCell ref="T280:U281"/>
    <mergeCell ref="V280:V281"/>
    <mergeCell ref="P281:Q282"/>
    <mergeCell ref="F282:G283"/>
    <mergeCell ref="H282:I283"/>
    <mergeCell ref="J278:J279"/>
    <mergeCell ref="C275:D276"/>
    <mergeCell ref="E275:E276"/>
    <mergeCell ref="N275:O276"/>
    <mergeCell ref="J276:J277"/>
    <mergeCell ref="C281:D282"/>
    <mergeCell ref="E281:E282"/>
    <mergeCell ref="N281:O282"/>
    <mergeCell ref="J282:J283"/>
    <mergeCell ref="C279:D280"/>
    <mergeCell ref="E279:E280"/>
    <mergeCell ref="N279:O280"/>
    <mergeCell ref="J280:J281"/>
    <mergeCell ref="J274:J275"/>
    <mergeCell ref="C271:D272"/>
    <mergeCell ref="E271:E272"/>
    <mergeCell ref="N271:O272"/>
    <mergeCell ref="J272:J273"/>
    <mergeCell ref="J270:J271"/>
    <mergeCell ref="J268:J269"/>
    <mergeCell ref="V268:V269"/>
    <mergeCell ref="C277:D278"/>
    <mergeCell ref="E277:E278"/>
    <mergeCell ref="N277:O278"/>
    <mergeCell ref="C269:D270"/>
    <mergeCell ref="E269:E270"/>
    <mergeCell ref="N269:O270"/>
    <mergeCell ref="V266:V267"/>
    <mergeCell ref="C267:D268"/>
    <mergeCell ref="E267:E268"/>
    <mergeCell ref="N267:O268"/>
    <mergeCell ref="V264:V265"/>
    <mergeCell ref="C265:D266"/>
    <mergeCell ref="E265:E266"/>
    <mergeCell ref="N265:O266"/>
    <mergeCell ref="J266:J267"/>
    <mergeCell ref="C273:D274"/>
    <mergeCell ref="E273:E274"/>
    <mergeCell ref="N273:O274"/>
    <mergeCell ref="J256:J257"/>
    <mergeCell ref="C257:D258"/>
    <mergeCell ref="E257:E258"/>
    <mergeCell ref="N257:O258"/>
    <mergeCell ref="C263:D264"/>
    <mergeCell ref="E263:E264"/>
    <mergeCell ref="N263:O264"/>
    <mergeCell ref="J264:J265"/>
    <mergeCell ref="C261:D262"/>
    <mergeCell ref="E261:E262"/>
    <mergeCell ref="N261:O262"/>
    <mergeCell ref="J262:J263"/>
    <mergeCell ref="P261:Q262"/>
    <mergeCell ref="F262:G263"/>
    <mergeCell ref="H262:I263"/>
    <mergeCell ref="R262:S263"/>
    <mergeCell ref="T262:U263"/>
    <mergeCell ref="C259:D260"/>
    <mergeCell ref="E259:E260"/>
    <mergeCell ref="N259:O260"/>
    <mergeCell ref="J260:J261"/>
    <mergeCell ref="J258:J259"/>
    <mergeCell ref="C255:D256"/>
    <mergeCell ref="E255:E256"/>
    <mergeCell ref="N255:O256"/>
    <mergeCell ref="C253:D254"/>
    <mergeCell ref="E253:E254"/>
    <mergeCell ref="N253:O254"/>
    <mergeCell ref="J254:J255"/>
    <mergeCell ref="E246:E247"/>
    <mergeCell ref="N246:O247"/>
    <mergeCell ref="P246:Q247"/>
    <mergeCell ref="F247:G248"/>
    <mergeCell ref="H247:I248"/>
    <mergeCell ref="J247:J248"/>
    <mergeCell ref="K247:L248"/>
    <mergeCell ref="R247:S248"/>
    <mergeCell ref="T247:U248"/>
    <mergeCell ref="V247:V248"/>
    <mergeCell ref="T239:U240"/>
    <mergeCell ref="C230:D231"/>
    <mergeCell ref="E230:E231"/>
    <mergeCell ref="N230:O231"/>
    <mergeCell ref="J231:J232"/>
    <mergeCell ref="J229:J230"/>
    <mergeCell ref="J227:J228"/>
    <mergeCell ref="C224:D225"/>
    <mergeCell ref="E224:E225"/>
    <mergeCell ref="N224:O225"/>
    <mergeCell ref="J225:J226"/>
    <mergeCell ref="V231:V232"/>
    <mergeCell ref="J223:J224"/>
    <mergeCell ref="C220:D221"/>
    <mergeCell ref="E220:E221"/>
    <mergeCell ref="N220:O221"/>
    <mergeCell ref="J221:J222"/>
    <mergeCell ref="V229:V230"/>
    <mergeCell ref="V227:V228"/>
    <mergeCell ref="C228:D229"/>
    <mergeCell ref="E228:E229"/>
    <mergeCell ref="N228:O229"/>
    <mergeCell ref="C226:D227"/>
    <mergeCell ref="E226:E227"/>
    <mergeCell ref="N226:O227"/>
    <mergeCell ref="C218:D219"/>
    <mergeCell ref="E218:E219"/>
    <mergeCell ref="N218:O219"/>
    <mergeCell ref="J219:J220"/>
    <mergeCell ref="J217:J218"/>
    <mergeCell ref="C216:D217"/>
    <mergeCell ref="E216:E217"/>
    <mergeCell ref="N216:O217"/>
    <mergeCell ref="C222:D223"/>
    <mergeCell ref="E222:E223"/>
    <mergeCell ref="N222:O223"/>
    <mergeCell ref="T202:U203"/>
    <mergeCell ref="E209:E210"/>
    <mergeCell ref="N209:O210"/>
    <mergeCell ref="P209:Q210"/>
    <mergeCell ref="F210:G211"/>
    <mergeCell ref="E191:E192"/>
    <mergeCell ref="N191:O192"/>
    <mergeCell ref="P191:Q192"/>
    <mergeCell ref="F192:G193"/>
    <mergeCell ref="H192:I193"/>
    <mergeCell ref="J192:J193"/>
    <mergeCell ref="K192:L193"/>
    <mergeCell ref="R192:S193"/>
    <mergeCell ref="T192:U193"/>
    <mergeCell ref="V192:V193"/>
    <mergeCell ref="N183:O184"/>
    <mergeCell ref="P183:Q184"/>
    <mergeCell ref="F184:G185"/>
    <mergeCell ref="H184:I185"/>
    <mergeCell ref="J184:J185"/>
    <mergeCell ref="R184:S185"/>
    <mergeCell ref="T184:U185"/>
    <mergeCell ref="F151:G152"/>
    <mergeCell ref="H151:I152"/>
    <mergeCell ref="J151:J152"/>
    <mergeCell ref="R151:S152"/>
    <mergeCell ref="T151:U152"/>
    <mergeCell ref="V140:V141"/>
    <mergeCell ref="C139:D140"/>
    <mergeCell ref="E139:E140"/>
    <mergeCell ref="N139:O140"/>
    <mergeCell ref="G140:I141"/>
    <mergeCell ref="J140:J141"/>
    <mergeCell ref="J138:J139"/>
    <mergeCell ref="V138:V139"/>
    <mergeCell ref="V136:V137"/>
    <mergeCell ref="C137:D138"/>
    <mergeCell ref="E137:E138"/>
    <mergeCell ref="N137:O138"/>
    <mergeCell ref="C135:D136"/>
    <mergeCell ref="E135:E136"/>
    <mergeCell ref="N135:O136"/>
    <mergeCell ref="J136:J137"/>
    <mergeCell ref="N125:O126"/>
    <mergeCell ref="J126:J127"/>
    <mergeCell ref="C133:D134"/>
    <mergeCell ref="E133:E134"/>
    <mergeCell ref="N133:O134"/>
    <mergeCell ref="J134:J135"/>
    <mergeCell ref="C131:D132"/>
    <mergeCell ref="E131:E132"/>
    <mergeCell ref="N131:O132"/>
    <mergeCell ref="J132:J133"/>
    <mergeCell ref="F126:G127"/>
    <mergeCell ref="H126:I127"/>
    <mergeCell ref="R126:S127"/>
    <mergeCell ref="T126:U127"/>
    <mergeCell ref="B124:B141"/>
    <mergeCell ref="C123:D124"/>
    <mergeCell ref="E123:E124"/>
    <mergeCell ref="M123:M140"/>
    <mergeCell ref="N123:O124"/>
    <mergeCell ref="C129:D130"/>
    <mergeCell ref="E129:E130"/>
    <mergeCell ref="N129:O130"/>
    <mergeCell ref="J130:J131"/>
    <mergeCell ref="C127:D128"/>
    <mergeCell ref="E127:E128"/>
    <mergeCell ref="N127:O128"/>
    <mergeCell ref="J128:J129"/>
    <mergeCell ref="J124:J125"/>
    <mergeCell ref="C125:D126"/>
    <mergeCell ref="E125:E126"/>
    <mergeCell ref="V101:V102"/>
    <mergeCell ref="C102:D103"/>
    <mergeCell ref="E102:E103"/>
    <mergeCell ref="N102:O103"/>
    <mergeCell ref="G103:I104"/>
    <mergeCell ref="V99:V100"/>
    <mergeCell ref="C100:D101"/>
    <mergeCell ref="E100:E101"/>
    <mergeCell ref="N100:O101"/>
    <mergeCell ref="J101:J102"/>
    <mergeCell ref="V103:V104"/>
    <mergeCell ref="J103:J104"/>
    <mergeCell ref="J91:J92"/>
    <mergeCell ref="C92:D93"/>
    <mergeCell ref="E92:E93"/>
    <mergeCell ref="N92:O93"/>
    <mergeCell ref="C98:D99"/>
    <mergeCell ref="E98:E99"/>
    <mergeCell ref="N98:O99"/>
    <mergeCell ref="J99:J100"/>
    <mergeCell ref="C96:D97"/>
    <mergeCell ref="E96:E97"/>
    <mergeCell ref="N96:O97"/>
    <mergeCell ref="J97:J98"/>
    <mergeCell ref="J87:J88"/>
    <mergeCell ref="C94:D95"/>
    <mergeCell ref="E94:E95"/>
    <mergeCell ref="N94:O95"/>
    <mergeCell ref="J95:J96"/>
    <mergeCell ref="J93:J94"/>
    <mergeCell ref="C90:D91"/>
    <mergeCell ref="E90:E91"/>
    <mergeCell ref="N90:O91"/>
    <mergeCell ref="V85:V86"/>
    <mergeCell ref="B87:B104"/>
    <mergeCell ref="C86:D87"/>
    <mergeCell ref="E86:E87"/>
    <mergeCell ref="M86:M103"/>
    <mergeCell ref="N86:O87"/>
    <mergeCell ref="C84:D85"/>
    <mergeCell ref="E84:E85"/>
    <mergeCell ref="N84:O85"/>
    <mergeCell ref="G85:I86"/>
    <mergeCell ref="J85:J86"/>
    <mergeCell ref="J83:J84"/>
    <mergeCell ref="V83:V84"/>
    <mergeCell ref="C88:D89"/>
    <mergeCell ref="E88:E89"/>
    <mergeCell ref="N88:O89"/>
    <mergeCell ref="J89:J90"/>
    <mergeCell ref="J77:J78"/>
    <mergeCell ref="V81:V82"/>
    <mergeCell ref="C82:D83"/>
    <mergeCell ref="E82:E83"/>
    <mergeCell ref="N82:O83"/>
    <mergeCell ref="C80:D81"/>
    <mergeCell ref="E80:E81"/>
    <mergeCell ref="N80:O81"/>
    <mergeCell ref="J81:J82"/>
    <mergeCell ref="H77:I78"/>
    <mergeCell ref="R77:S78"/>
    <mergeCell ref="T77:U78"/>
    <mergeCell ref="V77:V78"/>
    <mergeCell ref="P78:Q79"/>
    <mergeCell ref="F79:G80"/>
    <mergeCell ref="H79:I80"/>
    <mergeCell ref="R79:S80"/>
    <mergeCell ref="T79:U80"/>
    <mergeCell ref="C72:D73"/>
    <mergeCell ref="E72:E73"/>
    <mergeCell ref="N72:O73"/>
    <mergeCell ref="J73:J74"/>
    <mergeCell ref="C70:D71"/>
    <mergeCell ref="E70:E71"/>
    <mergeCell ref="N70:O71"/>
    <mergeCell ref="J71:J72"/>
    <mergeCell ref="C78:D79"/>
    <mergeCell ref="E78:E79"/>
    <mergeCell ref="N78:O79"/>
    <mergeCell ref="J79:J80"/>
    <mergeCell ref="C76:D77"/>
    <mergeCell ref="E76:E77"/>
    <mergeCell ref="N76:O77"/>
    <mergeCell ref="J69:J70"/>
    <mergeCell ref="V67:V68"/>
    <mergeCell ref="N68:O69"/>
    <mergeCell ref="C74:D75"/>
    <mergeCell ref="E74:E75"/>
    <mergeCell ref="N74:O75"/>
    <mergeCell ref="J75:J76"/>
    <mergeCell ref="T65:U66"/>
    <mergeCell ref="V65:V66"/>
    <mergeCell ref="C66:D67"/>
    <mergeCell ref="E66:E67"/>
    <mergeCell ref="N66:O67"/>
    <mergeCell ref="P66:Q67"/>
    <mergeCell ref="J67:J68"/>
    <mergeCell ref="C64:D65"/>
    <mergeCell ref="E64:E65"/>
    <mergeCell ref="N64:O65"/>
    <mergeCell ref="P64:Q65"/>
    <mergeCell ref="F65:G66"/>
    <mergeCell ref="H65:I66"/>
    <mergeCell ref="J65:J66"/>
    <mergeCell ref="R65:S66"/>
    <mergeCell ref="H63:I64"/>
    <mergeCell ref="J63:J64"/>
    <mergeCell ref="R63:S64"/>
    <mergeCell ref="T63:U64"/>
    <mergeCell ref="V63:V64"/>
    <mergeCell ref="P56:Q57"/>
    <mergeCell ref="F57:G58"/>
    <mergeCell ref="H61:I62"/>
    <mergeCell ref="J61:J62"/>
    <mergeCell ref="R61:S62"/>
    <mergeCell ref="T61:U62"/>
    <mergeCell ref="V61:V62"/>
    <mergeCell ref="C62:D63"/>
    <mergeCell ref="E62:E63"/>
    <mergeCell ref="N62:O63"/>
    <mergeCell ref="P62:Q63"/>
    <mergeCell ref="F63:G64"/>
    <mergeCell ref="H59:I60"/>
    <mergeCell ref="J59:J60"/>
    <mergeCell ref="R59:S60"/>
    <mergeCell ref="T59:U60"/>
    <mergeCell ref="V59:V60"/>
    <mergeCell ref="C60:D61"/>
    <mergeCell ref="E60:E61"/>
    <mergeCell ref="N60:O61"/>
    <mergeCell ref="P60:Q61"/>
    <mergeCell ref="F61:G62"/>
    <mergeCell ref="E54:E55"/>
    <mergeCell ref="N54:O55"/>
    <mergeCell ref="P54:Q55"/>
    <mergeCell ref="F55:G56"/>
    <mergeCell ref="R51:S52"/>
    <mergeCell ref="T51:U52"/>
    <mergeCell ref="V51:V52"/>
    <mergeCell ref="C52:D53"/>
    <mergeCell ref="E52:E53"/>
    <mergeCell ref="N52:O53"/>
    <mergeCell ref="P52:Q53"/>
    <mergeCell ref="F53:G54"/>
    <mergeCell ref="H57:I58"/>
    <mergeCell ref="J57:J58"/>
    <mergeCell ref="R57:S58"/>
    <mergeCell ref="T57:U58"/>
    <mergeCell ref="V57:V58"/>
    <mergeCell ref="C58:D59"/>
    <mergeCell ref="E58:E59"/>
    <mergeCell ref="N58:O59"/>
    <mergeCell ref="P58:Q59"/>
    <mergeCell ref="F59:G60"/>
    <mergeCell ref="H55:I56"/>
    <mergeCell ref="J55:J56"/>
    <mergeCell ref="R55:S56"/>
    <mergeCell ref="T55:U56"/>
    <mergeCell ref="V55:V56"/>
    <mergeCell ref="C56:D57"/>
    <mergeCell ref="E56:E57"/>
    <mergeCell ref="N56:O57"/>
    <mergeCell ref="C50:D51"/>
    <mergeCell ref="E50:E51"/>
    <mergeCell ref="N50:O51"/>
    <mergeCell ref="P50:Q51"/>
    <mergeCell ref="F51:G52"/>
    <mergeCell ref="H51:I52"/>
    <mergeCell ref="J51:J52"/>
    <mergeCell ref="C48:D49"/>
    <mergeCell ref="E48:E49"/>
    <mergeCell ref="N48:O49"/>
    <mergeCell ref="P48:Q49"/>
    <mergeCell ref="J49:J50"/>
    <mergeCell ref="V49:V50"/>
    <mergeCell ref="H47:I48"/>
    <mergeCell ref="J47:J48"/>
    <mergeCell ref="R47:S48"/>
    <mergeCell ref="T47:U48"/>
    <mergeCell ref="V47:V48"/>
    <mergeCell ref="H53:I54"/>
    <mergeCell ref="J53:J54"/>
    <mergeCell ref="R53:S54"/>
    <mergeCell ref="T53:U54"/>
    <mergeCell ref="V53:V54"/>
    <mergeCell ref="C54:D55"/>
    <mergeCell ref="R45:S46"/>
    <mergeCell ref="T45:U46"/>
    <mergeCell ref="V45:V46"/>
    <mergeCell ref="C46:D47"/>
    <mergeCell ref="E46:E47"/>
    <mergeCell ref="N46:O47"/>
    <mergeCell ref="P46:Q47"/>
    <mergeCell ref="F47:G48"/>
    <mergeCell ref="R43:S44"/>
    <mergeCell ref="T43:U44"/>
    <mergeCell ref="V43:V44"/>
    <mergeCell ref="C44:D45"/>
    <mergeCell ref="E44:E45"/>
    <mergeCell ref="N44:O45"/>
    <mergeCell ref="P44:Q45"/>
    <mergeCell ref="F45:G46"/>
    <mergeCell ref="H45:I46"/>
    <mergeCell ref="J45:J46"/>
    <mergeCell ref="R41:S42"/>
    <mergeCell ref="T41:U42"/>
    <mergeCell ref="V41:V42"/>
    <mergeCell ref="C42:D43"/>
    <mergeCell ref="E42:E43"/>
    <mergeCell ref="N42:O43"/>
    <mergeCell ref="P42:Q43"/>
    <mergeCell ref="F43:G44"/>
    <mergeCell ref="H43:I44"/>
    <mergeCell ref="J43:J44"/>
    <mergeCell ref="R39:S40"/>
    <mergeCell ref="T39:U40"/>
    <mergeCell ref="V39:V40"/>
    <mergeCell ref="C40:D41"/>
    <mergeCell ref="E40:E41"/>
    <mergeCell ref="N40:O41"/>
    <mergeCell ref="P40:Q41"/>
    <mergeCell ref="F41:G42"/>
    <mergeCell ref="H41:I42"/>
    <mergeCell ref="J41:J42"/>
    <mergeCell ref="P38:Q39"/>
    <mergeCell ref="F39:G40"/>
    <mergeCell ref="H39:I40"/>
    <mergeCell ref="J39:J40"/>
    <mergeCell ref="R35:S36"/>
    <mergeCell ref="T35:U36"/>
    <mergeCell ref="V35:V36"/>
    <mergeCell ref="C36:D37"/>
    <mergeCell ref="E36:E37"/>
    <mergeCell ref="N36:O37"/>
    <mergeCell ref="P36:Q37"/>
    <mergeCell ref="F37:G38"/>
    <mergeCell ref="H37:I38"/>
    <mergeCell ref="J37:J38"/>
    <mergeCell ref="C34:D35"/>
    <mergeCell ref="E34:E35"/>
    <mergeCell ref="N34:O35"/>
    <mergeCell ref="P34:Q35"/>
    <mergeCell ref="F35:G36"/>
    <mergeCell ref="H35:I36"/>
    <mergeCell ref="J35:J36"/>
    <mergeCell ref="P32:Q33"/>
    <mergeCell ref="R32:S32"/>
    <mergeCell ref="T32:U32"/>
    <mergeCell ref="F33:G34"/>
    <mergeCell ref="H33:I34"/>
    <mergeCell ref="J33:J34"/>
    <mergeCell ref="R33:S34"/>
    <mergeCell ref="T33:U34"/>
    <mergeCell ref="V33:V34"/>
    <mergeCell ref="V28:V31"/>
    <mergeCell ref="W28:W31"/>
    <mergeCell ref="C32:D33"/>
    <mergeCell ref="E32:E33"/>
    <mergeCell ref="F32:G32"/>
    <mergeCell ref="H32:I32"/>
    <mergeCell ref="N32:O33"/>
    <mergeCell ref="K28:L31"/>
    <mergeCell ref="M28:M31"/>
    <mergeCell ref="N28:O31"/>
    <mergeCell ref="P28:Q31"/>
    <mergeCell ref="R28:S31"/>
    <mergeCell ref="T28:U31"/>
    <mergeCell ref="R37:S38"/>
    <mergeCell ref="T37:U38"/>
    <mergeCell ref="V37:V38"/>
    <mergeCell ref="C38:D39"/>
    <mergeCell ref="E38:E39"/>
    <mergeCell ref="N38:O39"/>
    <mergeCell ref="L8:M10"/>
    <mergeCell ref="N8:Q10"/>
    <mergeCell ref="C26:G27"/>
    <mergeCell ref="H26:L27"/>
    <mergeCell ref="N26:S27"/>
    <mergeCell ref="T26:W27"/>
    <mergeCell ref="B28:B31"/>
    <mergeCell ref="C28:D31"/>
    <mergeCell ref="E28:E31"/>
    <mergeCell ref="F28:G31"/>
    <mergeCell ref="H28:I31"/>
    <mergeCell ref="J28:J31"/>
    <mergeCell ref="C22:G23"/>
    <mergeCell ref="H22:L23"/>
    <mergeCell ref="N22:S23"/>
    <mergeCell ref="T22:W23"/>
    <mergeCell ref="C24:G25"/>
    <mergeCell ref="H24:L25"/>
    <mergeCell ref="N24:S25"/>
    <mergeCell ref="T24:W25"/>
    <mergeCell ref="B18:B27"/>
    <mergeCell ref="C18:G19"/>
    <mergeCell ref="H18:L19"/>
    <mergeCell ref="M18:M27"/>
    <mergeCell ref="N18:S19"/>
    <mergeCell ref="T18:W19"/>
    <mergeCell ref="C20:G21"/>
    <mergeCell ref="H20:L21"/>
    <mergeCell ref="N20:S21"/>
    <mergeCell ref="T20:W21"/>
    <mergeCell ref="H1:T3"/>
    <mergeCell ref="B3:C4"/>
    <mergeCell ref="D3:F4"/>
    <mergeCell ref="K4:N5"/>
    <mergeCell ref="B5:C6"/>
    <mergeCell ref="D5:F6"/>
    <mergeCell ref="R5:W5"/>
    <mergeCell ref="P6:S7"/>
    <mergeCell ref="T6:W7"/>
    <mergeCell ref="N11:Q13"/>
    <mergeCell ref="R12:T13"/>
    <mergeCell ref="U12:W13"/>
    <mergeCell ref="B14:L15"/>
    <mergeCell ref="M14:W15"/>
    <mergeCell ref="B16:G17"/>
    <mergeCell ref="H16:L17"/>
    <mergeCell ref="M16:S17"/>
    <mergeCell ref="T16:W17"/>
    <mergeCell ref="R8:W9"/>
    <mergeCell ref="R10:T11"/>
    <mergeCell ref="U10:W11"/>
    <mergeCell ref="B11:C13"/>
    <mergeCell ref="D11:F13"/>
    <mergeCell ref="G11:H13"/>
    <mergeCell ref="I11:I13"/>
    <mergeCell ref="J11:J13"/>
    <mergeCell ref="K11:K13"/>
    <mergeCell ref="L11:M13"/>
    <mergeCell ref="B8:C10"/>
    <mergeCell ref="D8:F10"/>
    <mergeCell ref="G8:H10"/>
    <mergeCell ref="I8:K1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流量計算書</vt:lpstr>
      <vt:lpstr>断面計算書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RTsubaki</dc:creator>
  <cp:lastModifiedBy>RTsubaki</cp:lastModifiedBy>
  <dcterms:created xsi:type="dcterms:W3CDTF">2015-06-05T18:19:34Z</dcterms:created>
  <dcterms:modified xsi:type="dcterms:W3CDTF">2023-04-18T10:36:09Z</dcterms:modified>
</cp:coreProperties>
</file>