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Tsubaki\Dropbox\do2203_水理公式集例題集\成果物用ファイル\"/>
    </mc:Choice>
  </mc:AlternateContent>
  <xr:revisionPtr revIDLastSave="0" documentId="13_ncr:1_{0B9F5545-8884-4C65-8281-ECB5B3F3927C}" xr6:coauthVersionLast="47" xr6:coauthVersionMax="47" xr10:uidLastSave="{00000000-0000-0000-0000-000000000000}"/>
  <bookViews>
    <workbookView xWindow="7020" yWindow="3216" windowWidth="28116" windowHeight="22560" activeTab="1" xr2:uid="{1A17DC6F-9DA6-4B38-8239-13536C1FB767}"/>
  </bookViews>
  <sheets>
    <sheet name="流量計算書" sheetId="1" r:id="rId1"/>
    <sheet name="断面計算書" sheetId="2" r:id="rId2"/>
  </sheets>
  <definedNames>
    <definedName name="_xlnm.Print_Area" localSheetId="1">断面計算書!$A$1:$BT$74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3" i="1" l="1"/>
  <c r="P43" i="1"/>
  <c r="S41" i="1"/>
  <c r="P41" i="1"/>
  <c r="S39" i="1"/>
  <c r="P39" i="1"/>
  <c r="S37" i="1"/>
  <c r="P37" i="1"/>
  <c r="S35" i="1"/>
  <c r="P35" i="1"/>
  <c r="S33" i="1"/>
  <c r="P33" i="1"/>
  <c r="BS46" i="2"/>
  <c r="BR46" i="2"/>
  <c r="BT46" i="2" s="1"/>
  <c r="BS44" i="2"/>
  <c r="BR44" i="2"/>
  <c r="BT44" i="2" s="1"/>
  <c r="BS42" i="2"/>
  <c r="BR42" i="2"/>
  <c r="BT42" i="2" s="1"/>
  <c r="BS40" i="2"/>
  <c r="BR40" i="2"/>
  <c r="BT40" i="2" s="1"/>
  <c r="BS38" i="2"/>
  <c r="BR38" i="2"/>
  <c r="BT38" i="2" s="1"/>
  <c r="BT36" i="2"/>
  <c r="BS36" i="2"/>
  <c r="BR36" i="2"/>
  <c r="BT34" i="2"/>
  <c r="BS34" i="2"/>
  <c r="BR34" i="2"/>
  <c r="BS32" i="2"/>
  <c r="BR32" i="2"/>
  <c r="BT32" i="2" s="1"/>
  <c r="BS30" i="2"/>
  <c r="BR30" i="2"/>
  <c r="BT30" i="2" s="1"/>
  <c r="BS28" i="2"/>
  <c r="BR28" i="2"/>
  <c r="BT28" i="2" s="1"/>
  <c r="BS26" i="2"/>
  <c r="BT26" i="2" s="1"/>
  <c r="BR26" i="2"/>
  <c r="BS24" i="2"/>
  <c r="BT24" i="2" s="1"/>
  <c r="BR24" i="2"/>
  <c r="BS22" i="2"/>
  <c r="BR22" i="2"/>
  <c r="BT22" i="2" s="1"/>
  <c r="BS19" i="2" s="1"/>
  <c r="BN40" i="2"/>
  <c r="BM40" i="2"/>
  <c r="BO40" i="2" s="1"/>
  <c r="BN38" i="2"/>
  <c r="BM38" i="2"/>
  <c r="BO38" i="2" s="1"/>
  <c r="BN36" i="2"/>
  <c r="BM36" i="2"/>
  <c r="BO36" i="2" s="1"/>
  <c r="BN34" i="2"/>
  <c r="BM34" i="2"/>
  <c r="BO34" i="2" s="1"/>
  <c r="BN32" i="2"/>
  <c r="BM32" i="2"/>
  <c r="BO32" i="2" s="1"/>
  <c r="BO30" i="2"/>
  <c r="BN30" i="2"/>
  <c r="BM30" i="2"/>
  <c r="BO28" i="2"/>
  <c r="BN28" i="2"/>
  <c r="BM28" i="2"/>
  <c r="BO26" i="2"/>
  <c r="BN26" i="2"/>
  <c r="BM26" i="2"/>
  <c r="BN24" i="2"/>
  <c r="BM24" i="2"/>
  <c r="BO24" i="2" s="1"/>
  <c r="BN22" i="2"/>
  <c r="BN18" i="2" s="1"/>
  <c r="BM22" i="2"/>
  <c r="BO22" i="2" s="1"/>
  <c r="BG40" i="2"/>
  <c r="BF40" i="2"/>
  <c r="BH40" i="2" s="1"/>
  <c r="BG38" i="2"/>
  <c r="BF38" i="2"/>
  <c r="BH38" i="2" s="1"/>
  <c r="BG36" i="2"/>
  <c r="BF36" i="2"/>
  <c r="BH36" i="2" s="1"/>
  <c r="BG34" i="2"/>
  <c r="BF34" i="2"/>
  <c r="BH34" i="2" s="1"/>
  <c r="BG32" i="2"/>
  <c r="BF32" i="2"/>
  <c r="BH32" i="2" s="1"/>
  <c r="BH30" i="2"/>
  <c r="BG30" i="2"/>
  <c r="BF30" i="2"/>
  <c r="BH28" i="2"/>
  <c r="BG28" i="2"/>
  <c r="BF28" i="2"/>
  <c r="BG26" i="2"/>
  <c r="BF26" i="2"/>
  <c r="BH26" i="2" s="1"/>
  <c r="BG24" i="2"/>
  <c r="BF24" i="2"/>
  <c r="BH24" i="2" s="1"/>
  <c r="BG22" i="2"/>
  <c r="BF22" i="2"/>
  <c r="BH22" i="2" s="1"/>
  <c r="BB40" i="2"/>
  <c r="BA40" i="2"/>
  <c r="BC40" i="2" s="1"/>
  <c r="BB38" i="2"/>
  <c r="BA38" i="2"/>
  <c r="BC38" i="2" s="1"/>
  <c r="BB36" i="2"/>
  <c r="BA36" i="2"/>
  <c r="BC36" i="2" s="1"/>
  <c r="BB34" i="2"/>
  <c r="BA34" i="2"/>
  <c r="BC34" i="2" s="1"/>
  <c r="BB32" i="2"/>
  <c r="BA32" i="2"/>
  <c r="BC32" i="2" s="1"/>
  <c r="BC30" i="2"/>
  <c r="BB30" i="2"/>
  <c r="BA30" i="2"/>
  <c r="BC28" i="2"/>
  <c r="BB28" i="2"/>
  <c r="BA28" i="2"/>
  <c r="BB26" i="2"/>
  <c r="BA26" i="2"/>
  <c r="BC26" i="2" s="1"/>
  <c r="BB24" i="2"/>
  <c r="BA24" i="2"/>
  <c r="BC24" i="2" s="1"/>
  <c r="BB22" i="2"/>
  <c r="BB18" i="2" s="1"/>
  <c r="BA22" i="2"/>
  <c r="BC22" i="2" s="1"/>
  <c r="AU40" i="2"/>
  <c r="AT40" i="2"/>
  <c r="AV40" i="2" s="1"/>
  <c r="AU38" i="2"/>
  <c r="AT38" i="2"/>
  <c r="AV38" i="2" s="1"/>
  <c r="AU36" i="2"/>
  <c r="AT36" i="2"/>
  <c r="AV36" i="2" s="1"/>
  <c r="AU34" i="2"/>
  <c r="AT34" i="2"/>
  <c r="AV34" i="2" s="1"/>
  <c r="AU32" i="2"/>
  <c r="AT32" i="2"/>
  <c r="AV32" i="2" s="1"/>
  <c r="AV30" i="2"/>
  <c r="AU30" i="2"/>
  <c r="AT30" i="2"/>
  <c r="AU28" i="2"/>
  <c r="AT28" i="2"/>
  <c r="AV28" i="2" s="1"/>
  <c r="AV26" i="2"/>
  <c r="AU26" i="2"/>
  <c r="AT26" i="2"/>
  <c r="AU24" i="2"/>
  <c r="AT24" i="2"/>
  <c r="AV24" i="2" s="1"/>
  <c r="AU22" i="2"/>
  <c r="AU18" i="2" s="1"/>
  <c r="AT22" i="2"/>
  <c r="AV22" i="2" s="1"/>
  <c r="AP40" i="2"/>
  <c r="AO40" i="2"/>
  <c r="AQ40" i="2" s="1"/>
  <c r="AQ38" i="2"/>
  <c r="AP38" i="2"/>
  <c r="AO38" i="2"/>
  <c r="AP36" i="2"/>
  <c r="AO36" i="2"/>
  <c r="AQ36" i="2" s="1"/>
  <c r="AP34" i="2"/>
  <c r="AO34" i="2"/>
  <c r="AQ34" i="2" s="1"/>
  <c r="AP32" i="2"/>
  <c r="AO32" i="2"/>
  <c r="AQ32" i="2" s="1"/>
  <c r="AQ30" i="2"/>
  <c r="AP30" i="2"/>
  <c r="AO30" i="2"/>
  <c r="AP28" i="2"/>
  <c r="AQ28" i="2" s="1"/>
  <c r="AO28" i="2"/>
  <c r="AP26" i="2"/>
  <c r="AO26" i="2"/>
  <c r="AQ26" i="2" s="1"/>
  <c r="AP24" i="2"/>
  <c r="AO24" i="2"/>
  <c r="AQ24" i="2" s="1"/>
  <c r="AP22" i="2"/>
  <c r="AP18" i="2" s="1"/>
  <c r="AO22" i="2"/>
  <c r="AQ22" i="2" s="1"/>
  <c r="AI40" i="2"/>
  <c r="AH40" i="2"/>
  <c r="AJ40" i="2" s="1"/>
  <c r="AI38" i="2"/>
  <c r="AH38" i="2"/>
  <c r="AJ38" i="2" s="1"/>
  <c r="AI36" i="2"/>
  <c r="AH36" i="2"/>
  <c r="AJ36" i="2" s="1"/>
  <c r="AI34" i="2"/>
  <c r="AH34" i="2"/>
  <c r="AJ34" i="2" s="1"/>
  <c r="AI32" i="2"/>
  <c r="AH32" i="2"/>
  <c r="AJ32" i="2" s="1"/>
  <c r="AJ30" i="2"/>
  <c r="AI30" i="2"/>
  <c r="AH30" i="2"/>
  <c r="AI28" i="2"/>
  <c r="AH28" i="2"/>
  <c r="AJ28" i="2" s="1"/>
  <c r="AI26" i="2"/>
  <c r="AH26" i="2"/>
  <c r="AJ26" i="2" s="1"/>
  <c r="AI24" i="2"/>
  <c r="AH24" i="2"/>
  <c r="AJ24" i="2" s="1"/>
  <c r="AI22" i="2"/>
  <c r="AH22" i="2"/>
  <c r="AJ22" i="2" s="1"/>
  <c r="AD40" i="2"/>
  <c r="AC40" i="2"/>
  <c r="AE40" i="2" s="1"/>
  <c r="AD38" i="2"/>
  <c r="AC38" i="2"/>
  <c r="AE38" i="2" s="1"/>
  <c r="AD36" i="2"/>
  <c r="AC36" i="2"/>
  <c r="AE36" i="2" s="1"/>
  <c r="AD34" i="2"/>
  <c r="AC34" i="2"/>
  <c r="AE34" i="2" s="1"/>
  <c r="AD32" i="2"/>
  <c r="AC32" i="2"/>
  <c r="AE32" i="2" s="1"/>
  <c r="AE30" i="2"/>
  <c r="AD30" i="2"/>
  <c r="AC30" i="2"/>
  <c r="AE28" i="2"/>
  <c r="AD28" i="2"/>
  <c r="AC28" i="2"/>
  <c r="AD26" i="2"/>
  <c r="AC26" i="2"/>
  <c r="AE26" i="2" s="1"/>
  <c r="AD24" i="2"/>
  <c r="AC24" i="2"/>
  <c r="AE24" i="2" s="1"/>
  <c r="AD22" i="2"/>
  <c r="AD18" i="2" s="1"/>
  <c r="AC22" i="2"/>
  <c r="AE22" i="2" s="1"/>
  <c r="W40" i="2"/>
  <c r="V40" i="2"/>
  <c r="X40" i="2" s="1"/>
  <c r="W38" i="2"/>
  <c r="V38" i="2"/>
  <c r="X38" i="2" s="1"/>
  <c r="W36" i="2"/>
  <c r="V36" i="2"/>
  <c r="X36" i="2" s="1"/>
  <c r="W34" i="2"/>
  <c r="V34" i="2"/>
  <c r="X34" i="2" s="1"/>
  <c r="W32" i="2"/>
  <c r="W18" i="2" s="1"/>
  <c r="V32" i="2"/>
  <c r="X32" i="2" s="1"/>
  <c r="X30" i="2"/>
  <c r="W30" i="2"/>
  <c r="V30" i="2"/>
  <c r="W28" i="2"/>
  <c r="V28" i="2"/>
  <c r="X28" i="2" s="1"/>
  <c r="W26" i="2"/>
  <c r="V26" i="2"/>
  <c r="X26" i="2" s="1"/>
  <c r="W24" i="2"/>
  <c r="V24" i="2"/>
  <c r="X24" i="2" s="1"/>
  <c r="W22" i="2"/>
  <c r="V22" i="2"/>
  <c r="X22" i="2" s="1"/>
  <c r="R40" i="2"/>
  <c r="Q40" i="2"/>
  <c r="S40" i="2" s="1"/>
  <c r="R38" i="2"/>
  <c r="Q38" i="2"/>
  <c r="S38" i="2" s="1"/>
  <c r="R36" i="2"/>
  <c r="Q36" i="2"/>
  <c r="S36" i="2" s="1"/>
  <c r="R34" i="2"/>
  <c r="Q34" i="2"/>
  <c r="S34" i="2" s="1"/>
  <c r="R32" i="2"/>
  <c r="Q32" i="2"/>
  <c r="S32" i="2" s="1"/>
  <c r="S30" i="2"/>
  <c r="R30" i="2"/>
  <c r="Q30" i="2"/>
  <c r="R28" i="2"/>
  <c r="Q28" i="2"/>
  <c r="S28" i="2" s="1"/>
  <c r="R26" i="2"/>
  <c r="Q26" i="2"/>
  <c r="S26" i="2" s="1"/>
  <c r="R24" i="2"/>
  <c r="Q24" i="2"/>
  <c r="S24" i="2" s="1"/>
  <c r="R22" i="2"/>
  <c r="Q22" i="2"/>
  <c r="S22" i="2" s="1"/>
  <c r="R18" i="2"/>
  <c r="K48" i="2"/>
  <c r="J48" i="2"/>
  <c r="L48" i="2" s="1"/>
  <c r="K46" i="2"/>
  <c r="J46" i="2"/>
  <c r="L46" i="2" s="1"/>
  <c r="K44" i="2"/>
  <c r="J44" i="2"/>
  <c r="L44" i="2" s="1"/>
  <c r="K42" i="2"/>
  <c r="J42" i="2"/>
  <c r="L42" i="2" s="1"/>
  <c r="K40" i="2"/>
  <c r="J40" i="2"/>
  <c r="L40" i="2" s="1"/>
  <c r="L38" i="2"/>
  <c r="K38" i="2"/>
  <c r="J38" i="2"/>
  <c r="L36" i="2"/>
  <c r="K36" i="2"/>
  <c r="J36" i="2"/>
  <c r="K34" i="2"/>
  <c r="J34" i="2"/>
  <c r="L34" i="2" s="1"/>
  <c r="K32" i="2"/>
  <c r="J32" i="2"/>
  <c r="L32" i="2" s="1"/>
  <c r="K30" i="2"/>
  <c r="J30" i="2"/>
  <c r="L30" i="2" s="1"/>
  <c r="K28" i="2"/>
  <c r="L28" i="2" s="1"/>
  <c r="J28" i="2"/>
  <c r="K26" i="2"/>
  <c r="L26" i="2" s="1"/>
  <c r="J26" i="2"/>
  <c r="K24" i="2"/>
  <c r="L24" i="2" s="1"/>
  <c r="J24" i="2"/>
  <c r="K22" i="2"/>
  <c r="K18" i="2" s="1"/>
  <c r="J22" i="2"/>
  <c r="L22" i="2" s="1"/>
  <c r="K19" i="2" s="1"/>
  <c r="G54" i="2"/>
  <c r="G52" i="2"/>
  <c r="G50" i="2"/>
  <c r="G48" i="2"/>
  <c r="G46" i="2"/>
  <c r="G44" i="2"/>
  <c r="G42" i="2"/>
  <c r="G40" i="2"/>
  <c r="G38" i="2"/>
  <c r="G36" i="2"/>
  <c r="G34" i="2"/>
  <c r="G32" i="2"/>
  <c r="G30" i="2"/>
  <c r="G28" i="2"/>
  <c r="G26" i="2"/>
  <c r="G24" i="2"/>
  <c r="G22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E54" i="2"/>
  <c r="E52" i="2"/>
  <c r="E50" i="2"/>
  <c r="E48" i="2"/>
  <c r="E46" i="2"/>
  <c r="E44" i="2"/>
  <c r="E42" i="2"/>
  <c r="E40" i="2"/>
  <c r="E38" i="2"/>
  <c r="E36" i="2"/>
  <c r="E34" i="2"/>
  <c r="E32" i="2"/>
  <c r="E30" i="2"/>
  <c r="E28" i="2"/>
  <c r="E26" i="2"/>
  <c r="E24" i="2"/>
  <c r="E22" i="2"/>
  <c r="BS18" i="2"/>
  <c r="BG18" i="2"/>
  <c r="AI18" i="2"/>
  <c r="F18" i="2"/>
  <c r="F6" i="2"/>
  <c r="BN19" i="2" l="1"/>
  <c r="BG19" i="2"/>
  <c r="BB19" i="2"/>
  <c r="AU19" i="2"/>
  <c r="AP19" i="2"/>
  <c r="AI19" i="2"/>
  <c r="AD19" i="2"/>
  <c r="W19" i="2"/>
  <c r="R19" i="2"/>
  <c r="F19" i="2"/>
  <c r="F14" i="2"/>
  <c r="F16" i="2" s="1"/>
  <c r="K14" i="2"/>
  <c r="K16" i="2" s="1"/>
  <c r="R18" i="1"/>
  <c r="W27" i="1"/>
  <c r="A18" i="1"/>
  <c r="H18" i="1"/>
  <c r="J27" i="1"/>
  <c r="Q27" i="1" s="1"/>
  <c r="F27" i="1"/>
  <c r="B27" i="1"/>
  <c r="N43" i="1"/>
  <c r="N41" i="1"/>
  <c r="N39" i="1"/>
  <c r="N37" i="1"/>
  <c r="N35" i="1"/>
  <c r="N33" i="1"/>
  <c r="I43" i="1"/>
  <c r="I41" i="1"/>
  <c r="I39" i="1"/>
  <c r="I37" i="1"/>
  <c r="I35" i="1"/>
  <c r="I33" i="1"/>
  <c r="V43" i="1"/>
  <c r="X43" i="1" s="1"/>
  <c r="V41" i="1"/>
  <c r="X41" i="1" s="1"/>
  <c r="V39" i="1"/>
  <c r="X39" i="1" s="1"/>
  <c r="V37" i="1"/>
  <c r="X37" i="1" s="1"/>
  <c r="V35" i="1"/>
  <c r="X35" i="1" s="1"/>
  <c r="V33" i="1"/>
  <c r="X33" i="1" s="1"/>
  <c r="I7" i="2"/>
  <c r="F7" i="2"/>
  <c r="C7" i="2"/>
  <c r="I6" i="2"/>
  <c r="C6" i="2"/>
  <c r="C4" i="2"/>
  <c r="O18" i="1" l="1"/>
  <c r="K11" i="2"/>
  <c r="F11" i="2"/>
  <c r="X53" i="1"/>
  <c r="D18" i="1" s="1"/>
  <c r="U18" i="1" l="1"/>
</calcChain>
</file>

<file path=xl/sharedStrings.xml><?xml version="1.0" encoding="utf-8"?>
<sst xmlns="http://schemas.openxmlformats.org/spreadsheetml/2006/main" count="184" uniqueCount="97">
  <si>
    <r>
      <t xml:space="preserve">流 量 計 算 書 </t>
    </r>
    <r>
      <rPr>
        <sz val="20"/>
        <rFont val="ＭＳ Ｐ明朝"/>
        <family val="1"/>
        <charset val="128"/>
      </rPr>
      <t>（ 浮 子 ）</t>
    </r>
  </si>
  <si>
    <t>種別</t>
    <rPh sb="0" eb="2">
      <t>シュベツ</t>
    </rPh>
    <phoneticPr fontId="7"/>
  </si>
  <si>
    <t>観測所記号</t>
    <rPh sb="0" eb="3">
      <t>カンソクジョ</t>
    </rPh>
    <rPh sb="3" eb="5">
      <t>キゴウ</t>
    </rPh>
    <phoneticPr fontId="7"/>
  </si>
  <si>
    <t>Ⅰ</t>
  </si>
  <si>
    <t>水　　系　</t>
  </si>
  <si>
    <t>河　　川</t>
  </si>
  <si>
    <t>観　測　所</t>
    <phoneticPr fontId="7"/>
  </si>
  <si>
    <t>観 測 回 数</t>
  </si>
  <si>
    <t>第　　</t>
  </si>
  <si>
    <t>　　回</t>
  </si>
  <si>
    <t>年間番号</t>
  </si>
  <si>
    <t>F1-1</t>
  </si>
  <si>
    <t>観 測 月 日</t>
  </si>
  <si>
    <t>観測時間</t>
  </si>
  <si>
    <t>始
終
平均</t>
  </si>
  <si>
    <t>2:25
2:50
2:37</t>
  </si>
  <si>
    <t>天　　気</t>
  </si>
  <si>
    <t>風　　向</t>
  </si>
  <si>
    <t>風　　力</t>
  </si>
  <si>
    <t>雨</t>
  </si>
  <si>
    <t>－</t>
  </si>
  <si>
    <t>無風</t>
  </si>
  <si>
    <t>水位（基準）
（ｍ）</t>
  </si>
  <si>
    <r>
      <t>全　流　量
（ｍ</t>
    </r>
    <r>
      <rPr>
        <vertAlign val="superscript"/>
        <sz val="10"/>
        <rFont val="ＭＳ Ｐ明朝"/>
        <family val="1"/>
        <charset val="128"/>
      </rPr>
      <t>３</t>
    </r>
    <r>
      <rPr>
        <sz val="10"/>
        <rFont val="ＭＳ Ｐ明朝"/>
        <family val="1"/>
        <charset val="128"/>
      </rPr>
      <t>／Ｓ）</t>
    </r>
  </si>
  <si>
    <t>流速測線数
（本）</t>
  </si>
  <si>
    <t>平均水面巾
（ｍ）</t>
    <rPh sb="4" eb="5">
      <t>ハバ</t>
    </rPh>
    <phoneticPr fontId="7"/>
  </si>
  <si>
    <t>全断面積
（㎡）</t>
  </si>
  <si>
    <t xml:space="preserve">水面勾配
</t>
  </si>
  <si>
    <t>平均流速
（ｍ／Ｓ）</t>
  </si>
  <si>
    <t>流下距離
（ｍ）</t>
    <rPh sb="2" eb="4">
      <t>キョリ</t>
    </rPh>
    <phoneticPr fontId="7"/>
  </si>
  <si>
    <t>水位</t>
  </si>
  <si>
    <t>基準水位標
（ｍ）</t>
  </si>
  <si>
    <t>第１水位標
（ｍ）</t>
  </si>
  <si>
    <t>第２水位標
（ｍ）</t>
  </si>
  <si>
    <t>水　位　標
（ｍ）</t>
  </si>
  <si>
    <t>水　位　差
（ｍ）</t>
  </si>
  <si>
    <t>距　　離
（ｍ）</t>
  </si>
  <si>
    <t>始</t>
  </si>
  <si>
    <t>終</t>
  </si>
  <si>
    <t>平均</t>
  </si>
  <si>
    <t>測
線
番
号</t>
  </si>
  <si>
    <t>浮子</t>
  </si>
  <si>
    <t>投下時間
（時　分）</t>
  </si>
  <si>
    <t>流下時間
（Ｓ）</t>
    <phoneticPr fontId="7"/>
  </si>
  <si>
    <t>浮子流下 速度
（ｍ／Ｓ）</t>
    <phoneticPr fontId="7"/>
  </si>
  <si>
    <t xml:space="preserve">更正係数
</t>
  </si>
  <si>
    <t>更正流速
（ｍ／Ｓ）</t>
    <phoneticPr fontId="7"/>
  </si>
  <si>
    <t xml:space="preserve">区分断面積   </t>
    <phoneticPr fontId="7"/>
  </si>
  <si>
    <t>高水（後）</t>
  </si>
  <si>
    <r>
      <t>区　　分
流　　量
（ｍ</t>
    </r>
    <r>
      <rPr>
        <vertAlign val="superscript"/>
        <sz val="10"/>
        <rFont val="ＭＳ Ｐ明朝"/>
        <family val="1"/>
        <charset val="128"/>
      </rPr>
      <t>３</t>
    </r>
    <r>
      <rPr>
        <sz val="10"/>
        <rFont val="ＭＳ Ｐ明朝"/>
        <family val="1"/>
        <charset val="128"/>
      </rPr>
      <t>／Ｓ）</t>
    </r>
  </si>
  <si>
    <t>種
別</t>
  </si>
  <si>
    <t>吃
水</t>
  </si>
  <si>
    <t>第１断面積
（㎡）</t>
    <phoneticPr fontId="7"/>
  </si>
  <si>
    <t>第２断面積
（㎡）</t>
    <phoneticPr fontId="7"/>
  </si>
  <si>
    <t>平均断面積
（㎡）</t>
    <phoneticPr fontId="7"/>
  </si>
  <si>
    <t>流
下
状
況</t>
  </si>
  <si>
    <t>計</t>
  </si>
  <si>
    <t>令和x年　（西暦202x）</t>
    <phoneticPr fontId="1"/>
  </si>
  <si>
    <t>O</t>
    <phoneticPr fontId="1"/>
  </si>
  <si>
    <t>K川</t>
  </si>
  <si>
    <t>K川</t>
    <phoneticPr fontId="1"/>
  </si>
  <si>
    <t>202x/5/21</t>
    <phoneticPr fontId="1"/>
  </si>
  <si>
    <t>水　系</t>
    <rPh sb="0" eb="1">
      <t>ミズ</t>
    </rPh>
    <rPh sb="2" eb="3">
      <t>ケイ</t>
    </rPh>
    <phoneticPr fontId="7"/>
  </si>
  <si>
    <t>河　川</t>
    <rPh sb="0" eb="1">
      <t>カワ</t>
    </rPh>
    <rPh sb="2" eb="3">
      <t>カワ</t>
    </rPh>
    <phoneticPr fontId="7"/>
  </si>
  <si>
    <t>観測所</t>
    <rPh sb="0" eb="3">
      <t>カンソクショ</t>
    </rPh>
    <phoneticPr fontId="7"/>
  </si>
  <si>
    <t>最高水位断面積比較表（㎡）</t>
    <rPh sb="0" eb="2">
      <t>サイコウ</t>
    </rPh>
    <rPh sb="2" eb="4">
      <t>スイイ</t>
    </rPh>
    <rPh sb="4" eb="7">
      <t>ダンメンセキ</t>
    </rPh>
    <rPh sb="7" eb="9">
      <t>ヒカク</t>
    </rPh>
    <rPh sb="9" eb="10">
      <t>ヒョウ</t>
    </rPh>
    <phoneticPr fontId="7"/>
  </si>
  <si>
    <t>観　測
月　日</t>
    <rPh sb="0" eb="1">
      <t>カン</t>
    </rPh>
    <rPh sb="2" eb="3">
      <t>ソク</t>
    </rPh>
    <rPh sb="4" eb="5">
      <t>ツキ</t>
    </rPh>
    <rPh sb="6" eb="7">
      <t>ヒ</t>
    </rPh>
    <phoneticPr fontId="7"/>
  </si>
  <si>
    <t>観　測
回　数</t>
    <rPh sb="0" eb="1">
      <t>カン</t>
    </rPh>
    <rPh sb="2" eb="3">
      <t>ソク</t>
    </rPh>
    <rPh sb="4" eb="5">
      <t>カイ</t>
    </rPh>
    <rPh sb="6" eb="7">
      <t>カズ</t>
    </rPh>
    <phoneticPr fontId="7"/>
  </si>
  <si>
    <t xml:space="preserve"> 回</t>
    <rPh sb="1" eb="2">
      <t>カイ</t>
    </rPh>
    <phoneticPr fontId="7"/>
  </si>
  <si>
    <t>年　間
番　号</t>
    <rPh sb="0" eb="1">
      <t>トシ</t>
    </rPh>
    <rPh sb="2" eb="3">
      <t>アイダ</t>
    </rPh>
    <rPh sb="4" eb="5">
      <t>バン</t>
    </rPh>
    <rPh sb="6" eb="7">
      <t>ゴウ</t>
    </rPh>
    <phoneticPr fontId="7"/>
  </si>
  <si>
    <t>第　　　　１　　　　断　　　　面</t>
    <rPh sb="0" eb="1">
      <t>ダイ</t>
    </rPh>
    <rPh sb="10" eb="11">
      <t>ダン</t>
    </rPh>
    <rPh sb="15" eb="16">
      <t>メン</t>
    </rPh>
    <phoneticPr fontId="7"/>
  </si>
  <si>
    <t>第　　　　２　　　　断　　　　面</t>
    <rPh sb="0" eb="1">
      <t>ダイ</t>
    </rPh>
    <rPh sb="10" eb="11">
      <t>ダン</t>
    </rPh>
    <rPh sb="15" eb="16">
      <t>メン</t>
    </rPh>
    <phoneticPr fontId="7"/>
  </si>
  <si>
    <t>区分断面積合計（㎡）</t>
    <rPh sb="0" eb="2">
      <t>クブン</t>
    </rPh>
    <rPh sb="2" eb="5">
      <t>ダンメンセキ</t>
    </rPh>
    <rPh sb="5" eb="7">
      <t>ゴウケイ</t>
    </rPh>
    <phoneticPr fontId="7"/>
  </si>
  <si>
    <t>区分断面積合計（㎡）</t>
  </si>
  <si>
    <t>水　　　　位</t>
    <rPh sb="0" eb="1">
      <t>ミズ</t>
    </rPh>
    <rPh sb="5" eb="6">
      <t>クライ</t>
    </rPh>
    <phoneticPr fontId="7"/>
  </si>
  <si>
    <t>観　　測　　始　（ｍ）</t>
    <rPh sb="0" eb="1">
      <t>カン</t>
    </rPh>
    <rPh sb="3" eb="4">
      <t>ソク</t>
    </rPh>
    <rPh sb="6" eb="7">
      <t>シ</t>
    </rPh>
    <phoneticPr fontId="7"/>
  </si>
  <si>
    <t>観　　測　　始　（ｍ）</t>
  </si>
  <si>
    <t>観　　測　　終　（ｍ）</t>
    <rPh sb="0" eb="1">
      <t>カン</t>
    </rPh>
    <rPh sb="3" eb="4">
      <t>ソク</t>
    </rPh>
    <rPh sb="6" eb="7">
      <t>オ</t>
    </rPh>
    <phoneticPr fontId="7"/>
  </si>
  <si>
    <t>観　　測　　終　（ｍ）</t>
  </si>
  <si>
    <t>平　　　　 　均　（ｍ）</t>
    <rPh sb="0" eb="1">
      <t>ヒラ</t>
    </rPh>
    <rPh sb="7" eb="8">
      <t>ヒトシ</t>
    </rPh>
    <phoneticPr fontId="7"/>
  </si>
  <si>
    <t>平　　　　 　均　（ｍ）</t>
  </si>
  <si>
    <t>計算基準水位 （ｍ）</t>
    <rPh sb="0" eb="2">
      <t>ケイサン</t>
    </rPh>
    <rPh sb="2" eb="4">
      <t>キジュン</t>
    </rPh>
    <rPh sb="4" eb="6">
      <t>スイイ</t>
    </rPh>
    <phoneticPr fontId="7"/>
  </si>
  <si>
    <t>計算基準水位 （ｍ）</t>
  </si>
  <si>
    <t>基準水位との差（ｍ）</t>
    <rPh sb="0" eb="2">
      <t>キジュン</t>
    </rPh>
    <rPh sb="2" eb="4">
      <t>スイイ</t>
    </rPh>
    <rPh sb="6" eb="7">
      <t>サ</t>
    </rPh>
    <phoneticPr fontId="7"/>
  </si>
  <si>
    <t>基準水位との差（ｍ）</t>
  </si>
  <si>
    <t>令和x年12月yy日</t>
    <phoneticPr fontId="1"/>
  </si>
  <si>
    <t>高水前</t>
    <rPh sb="0" eb="1">
      <t>コウ</t>
    </rPh>
    <rPh sb="1" eb="2">
      <t>スイ</t>
    </rPh>
    <rPh sb="2" eb="3">
      <t>マエ</t>
    </rPh>
    <phoneticPr fontId="7"/>
  </si>
  <si>
    <t>高水後</t>
    <rPh sb="0" eb="2">
      <t>タカミズ</t>
    </rPh>
    <rPh sb="2" eb="3">
      <t>ゴ</t>
    </rPh>
    <phoneticPr fontId="1"/>
  </si>
  <si>
    <t>横断測量</t>
    <rPh sb="0" eb="1">
      <t>ヨコ</t>
    </rPh>
    <rPh sb="1" eb="2">
      <t>ダン</t>
    </rPh>
    <rPh sb="2" eb="3">
      <t>ソク</t>
    </rPh>
    <rPh sb="3" eb="4">
      <t>リョウ</t>
    </rPh>
    <phoneticPr fontId="7"/>
  </si>
  <si>
    <t>区分幅計（ｍ）</t>
    <rPh sb="0" eb="2">
      <t>クブン</t>
    </rPh>
    <rPh sb="2" eb="3">
      <t>ハバ</t>
    </rPh>
    <rPh sb="3" eb="4">
      <t>ケイ</t>
    </rPh>
    <phoneticPr fontId="1"/>
  </si>
  <si>
    <t>基準断面積（㎡）</t>
    <phoneticPr fontId="1"/>
  </si>
  <si>
    <t>距離（ｍ）</t>
    <rPh sb="0" eb="1">
      <t>キョ</t>
    </rPh>
    <phoneticPr fontId="7"/>
  </si>
  <si>
    <t>水深（ｍ）</t>
    <rPh sb="0" eb="2">
      <t>スイシン</t>
    </rPh>
    <phoneticPr fontId="7"/>
  </si>
  <si>
    <t>平均水深（ｍ）</t>
    <rPh sb="0" eb="2">
      <t>ヘイキン</t>
    </rPh>
    <rPh sb="2" eb="4">
      <t>スイシン</t>
    </rPh>
    <phoneticPr fontId="7"/>
  </si>
  <si>
    <t>区分幅（ｍ）</t>
    <rPh sb="0" eb="2">
      <t>クブン</t>
    </rPh>
    <rPh sb="2" eb="3">
      <t>ハバ</t>
    </rPh>
    <phoneticPr fontId="7"/>
  </si>
  <si>
    <t>断面積（㎡）</t>
    <rPh sb="0" eb="3">
      <t>ダンメンセキ</t>
    </rPh>
    <phoneticPr fontId="7"/>
  </si>
  <si>
    <t>区分番号</t>
    <rPh sb="0" eb="2">
      <t>クブン</t>
    </rPh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</si>
</sst>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明朝"/>
      <family val="1"/>
      <charset val="128"/>
    </font>
    <font>
      <sz val="28"/>
      <name val="ＭＳ Ｐ明朝"/>
      <family val="1"/>
      <charset val="128"/>
    </font>
    <font>
      <sz val="24"/>
      <name val="ＭＳ Ｐ明朝"/>
      <family val="1"/>
      <charset val="128"/>
    </font>
    <font>
      <sz val="2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27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8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9" fillId="0" borderId="28" xfId="0" applyNumberFormat="1" applyFont="1" applyBorder="1" applyAlignment="1">
      <alignment horizontal="center" vertical="center"/>
    </xf>
    <xf numFmtId="2" fontId="9" fillId="0" borderId="31" xfId="0" applyNumberFormat="1" applyFont="1" applyBorder="1" applyAlignment="1">
      <alignment horizontal="center" vertical="center"/>
    </xf>
    <xf numFmtId="2" fontId="9" fillId="0" borderId="2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/>
    </xf>
    <xf numFmtId="2" fontId="9" fillId="0" borderId="15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9" fillId="0" borderId="15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176" fontId="9" fillId="2" borderId="18" xfId="0" applyNumberFormat="1" applyFont="1" applyFill="1" applyBorder="1" applyAlignment="1">
      <alignment horizontal="center" vertical="center"/>
    </xf>
    <xf numFmtId="176" fontId="9" fillId="2" borderId="15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2" fontId="9" fillId="0" borderId="3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19" xfId="0" applyNumberFormat="1" applyFont="1" applyBorder="1" applyAlignment="1">
      <alignment horizontal="center" vertical="center"/>
    </xf>
    <xf numFmtId="2" fontId="9" fillId="0" borderId="16" xfId="0" applyNumberFormat="1" applyFont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2" fontId="9" fillId="2" borderId="3" xfId="0" applyNumberFormat="1" applyFont="1" applyFill="1" applyBorder="1" applyAlignment="1">
      <alignment horizontal="center" vertical="center"/>
    </xf>
    <xf numFmtId="2" fontId="9" fillId="2" borderId="4" xfId="0" applyNumberFormat="1" applyFont="1" applyFill="1" applyBorder="1" applyAlignment="1">
      <alignment horizontal="center" vertical="center"/>
    </xf>
    <xf numFmtId="2" fontId="9" fillId="2" borderId="5" xfId="0" applyNumberFormat="1" applyFont="1" applyFill="1" applyBorder="1" applyAlignment="1">
      <alignment horizontal="center" vertical="center"/>
    </xf>
    <xf numFmtId="2" fontId="9" fillId="2" borderId="6" xfId="0" applyNumberFormat="1" applyFont="1" applyFill="1" applyBorder="1" applyAlignment="1">
      <alignment horizontal="center" vertical="center"/>
    </xf>
    <xf numFmtId="2" fontId="9" fillId="2" borderId="7" xfId="0" applyNumberFormat="1" applyFont="1" applyFill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6" fontId="9" fillId="2" borderId="28" xfId="0" applyNumberFormat="1" applyFont="1" applyFill="1" applyBorder="1" applyAlignment="1">
      <alignment horizontal="center" vertical="center"/>
    </xf>
    <xf numFmtId="176" fontId="9" fillId="2" borderId="29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14" fontId="9" fillId="2" borderId="3" xfId="0" applyNumberFormat="1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14" fontId="9" fillId="2" borderId="24" xfId="0" applyNumberFormat="1" applyFont="1" applyFill="1" applyBorder="1" applyAlignment="1">
      <alignment horizontal="center" vertical="center"/>
    </xf>
    <xf numFmtId="14" fontId="9" fillId="2" borderId="0" xfId="0" applyNumberFormat="1" applyFont="1" applyFill="1" applyAlignment="1">
      <alignment horizontal="center" vertical="center"/>
    </xf>
    <xf numFmtId="14" fontId="9" fillId="2" borderId="25" xfId="0" applyNumberFormat="1" applyFont="1" applyFill="1" applyBorder="1" applyAlignment="1">
      <alignment horizontal="center" vertical="center"/>
    </xf>
    <xf numFmtId="14" fontId="9" fillId="2" borderId="5" xfId="0" applyNumberFormat="1" applyFont="1" applyFill="1" applyBorder="1" applyAlignment="1">
      <alignment horizontal="center" vertical="center"/>
    </xf>
    <xf numFmtId="14" fontId="9" fillId="2" borderId="6" xfId="0" applyNumberFormat="1" applyFont="1" applyFill="1" applyBorder="1" applyAlignment="1">
      <alignment horizontal="center" vertical="center"/>
    </xf>
    <xf numFmtId="14" fontId="9" fillId="2" borderId="7" xfId="0" applyNumberFormat="1" applyFont="1" applyFill="1" applyBorder="1" applyAlignment="1">
      <alignment horizontal="center" vertical="center"/>
    </xf>
    <xf numFmtId="21" fontId="9" fillId="2" borderId="2" xfId="0" applyNumberFormat="1" applyFont="1" applyFill="1" applyBorder="1" applyAlignment="1">
      <alignment horizontal="center" vertical="center" wrapText="1"/>
    </xf>
    <xf numFmtId="21" fontId="9" fillId="2" borderId="3" xfId="0" applyNumberFormat="1" applyFont="1" applyFill="1" applyBorder="1" applyAlignment="1">
      <alignment horizontal="center" vertical="center"/>
    </xf>
    <xf numFmtId="21" fontId="9" fillId="2" borderId="4" xfId="0" applyNumberFormat="1" applyFont="1" applyFill="1" applyBorder="1" applyAlignment="1">
      <alignment horizontal="center" vertical="center"/>
    </xf>
    <xf numFmtId="21" fontId="9" fillId="2" borderId="24" xfId="0" applyNumberFormat="1" applyFont="1" applyFill="1" applyBorder="1" applyAlignment="1">
      <alignment horizontal="center" vertical="center"/>
    </xf>
    <xf numFmtId="21" fontId="9" fillId="2" borderId="0" xfId="0" applyNumberFormat="1" applyFont="1" applyFill="1" applyAlignment="1">
      <alignment horizontal="center" vertical="center"/>
    </xf>
    <xf numFmtId="21" fontId="9" fillId="2" borderId="25" xfId="0" applyNumberFormat="1" applyFont="1" applyFill="1" applyBorder="1" applyAlignment="1">
      <alignment horizontal="center" vertical="center"/>
    </xf>
    <xf numFmtId="21" fontId="9" fillId="2" borderId="5" xfId="0" applyNumberFormat="1" applyFont="1" applyFill="1" applyBorder="1" applyAlignment="1">
      <alignment horizontal="center" vertical="center"/>
    </xf>
    <xf numFmtId="21" fontId="9" fillId="2" borderId="6" xfId="0" applyNumberFormat="1" applyFont="1" applyFill="1" applyBorder="1" applyAlignment="1">
      <alignment horizontal="center" vertical="center"/>
    </xf>
    <xf numFmtId="21" fontId="9" fillId="2" borderId="7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2" borderId="2" xfId="0" quotePrefix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/>
    </xf>
    <xf numFmtId="2" fontId="9" fillId="0" borderId="1" xfId="0" applyNumberFormat="1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/>
    <xf numFmtId="2" fontId="9" fillId="0" borderId="18" xfId="0" applyNumberFormat="1" applyFont="1" applyFill="1" applyBorder="1" applyAlignment="1">
      <alignment horizontal="center" vertical="center"/>
    </xf>
    <xf numFmtId="2" fontId="9" fillId="0" borderId="15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workbookViewId="0"/>
  </sheetViews>
  <sheetFormatPr defaultRowHeight="18"/>
  <cols>
    <col min="1" max="1" width="4.19921875" style="1" customWidth="1"/>
    <col min="2" max="2" width="2.5" style="1" customWidth="1"/>
    <col min="3" max="3" width="3.69921875" style="1" customWidth="1"/>
    <col min="4" max="4" width="1.296875" style="1" customWidth="1"/>
    <col min="5" max="5" width="3.69921875" style="1" customWidth="1"/>
    <col min="6" max="6" width="3.296875" style="1" customWidth="1"/>
    <col min="7" max="7" width="2" style="1" customWidth="1"/>
    <col min="8" max="8" width="5.5" style="1" customWidth="1"/>
    <col min="9" max="9" width="1.09765625" style="1" customWidth="1"/>
    <col min="10" max="10" width="4" style="1" customWidth="1"/>
    <col min="11" max="11" width="2.19921875" style="1" customWidth="1"/>
    <col min="12" max="12" width="5.3984375" style="1" customWidth="1"/>
    <col min="13" max="13" width="2.09765625" style="1" customWidth="1"/>
    <col min="14" max="14" width="1.5" style="1" customWidth="1"/>
    <col min="15" max="15" width="5.5" style="1" customWidth="1"/>
    <col min="16" max="16" width="2.5" style="1" customWidth="1"/>
    <col min="17" max="17" width="3.296875" style="1" customWidth="1"/>
    <col min="18" max="18" width="3" style="1" customWidth="1"/>
    <col min="19" max="19" width="5.5" style="1" customWidth="1"/>
    <col min="20" max="20" width="2.3984375" style="1" customWidth="1"/>
    <col min="21" max="21" width="0.69921875" style="1" customWidth="1"/>
    <col min="22" max="22" width="7.796875" style="1" customWidth="1"/>
    <col min="23" max="23" width="1.296875" style="1" customWidth="1"/>
    <col min="24" max="24" width="9.09765625" style="1" customWidth="1"/>
  </cols>
  <sheetData>
    <row r="1" spans="1:24" ht="15" customHeight="1">
      <c r="G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4" ht="33">
      <c r="A2" s="50" t="s">
        <v>1</v>
      </c>
      <c r="B2" s="50" t="s">
        <v>2</v>
      </c>
      <c r="C2" s="50"/>
      <c r="D2" s="50"/>
      <c r="E2" s="50"/>
      <c r="F2" s="50"/>
      <c r="G2" s="2"/>
      <c r="H2" s="26" t="s">
        <v>0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4" ht="33">
      <c r="A3" s="50"/>
      <c r="B3" s="50"/>
      <c r="C3" s="50"/>
      <c r="D3" s="50"/>
      <c r="E3" s="50"/>
      <c r="F3" s="50"/>
      <c r="G3" s="2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4" ht="18" customHeight="1">
      <c r="A4" s="142" t="s">
        <v>3</v>
      </c>
      <c r="B4" s="143">
        <v>10</v>
      </c>
      <c r="C4" s="144"/>
      <c r="D4" s="144"/>
      <c r="E4" s="144"/>
      <c r="F4" s="145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4">
      <c r="A5" s="142"/>
      <c r="B5" s="146"/>
      <c r="C5" s="147"/>
      <c r="D5" s="147"/>
      <c r="E5" s="147"/>
      <c r="F5" s="148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4" ht="18.600000000000001" thickBot="1">
      <c r="S6" s="149" t="s">
        <v>57</v>
      </c>
      <c r="T6" s="149"/>
      <c r="U6" s="149"/>
      <c r="V6" s="149"/>
      <c r="W6" s="149"/>
      <c r="X6" s="149"/>
    </row>
    <row r="7" spans="1:24">
      <c r="A7" s="161" t="s">
        <v>4</v>
      </c>
      <c r="B7" s="162"/>
      <c r="C7" s="163"/>
      <c r="D7" s="165" t="s">
        <v>60</v>
      </c>
      <c r="E7" s="165"/>
      <c r="F7" s="165"/>
      <c r="G7" s="165"/>
      <c r="H7" s="165"/>
      <c r="I7" s="165"/>
      <c r="J7" s="166" t="s">
        <v>5</v>
      </c>
      <c r="K7" s="166"/>
      <c r="L7" s="166"/>
      <c r="M7" s="165" t="s">
        <v>59</v>
      </c>
      <c r="N7" s="165"/>
      <c r="O7" s="165"/>
      <c r="P7" s="165"/>
      <c r="Q7" s="165"/>
      <c r="R7" s="167" t="s">
        <v>6</v>
      </c>
      <c r="S7" s="162"/>
      <c r="T7" s="163"/>
      <c r="U7" s="168" t="s">
        <v>58</v>
      </c>
      <c r="V7" s="169"/>
      <c r="W7" s="169"/>
      <c r="X7" s="170"/>
    </row>
    <row r="8" spans="1:24">
      <c r="A8" s="164"/>
      <c r="B8" s="103"/>
      <c r="C8" s="104"/>
      <c r="D8" s="40"/>
      <c r="E8" s="40"/>
      <c r="F8" s="40"/>
      <c r="G8" s="40"/>
      <c r="H8" s="40"/>
      <c r="I8" s="40"/>
      <c r="J8" s="123"/>
      <c r="K8" s="123"/>
      <c r="L8" s="123"/>
      <c r="M8" s="40"/>
      <c r="N8" s="40"/>
      <c r="O8" s="40"/>
      <c r="P8" s="40"/>
      <c r="Q8" s="40"/>
      <c r="R8" s="102"/>
      <c r="S8" s="103"/>
      <c r="T8" s="104"/>
      <c r="U8" s="112"/>
      <c r="V8" s="113"/>
      <c r="W8" s="113"/>
      <c r="X8" s="160"/>
    </row>
    <row r="9" spans="1:24">
      <c r="A9" s="29" t="s">
        <v>7</v>
      </c>
      <c r="B9" s="121"/>
      <c r="C9" s="121"/>
      <c r="D9" s="150" t="s">
        <v>8</v>
      </c>
      <c r="E9" s="151"/>
      <c r="F9" s="151"/>
      <c r="G9" s="151"/>
      <c r="H9" s="151"/>
      <c r="I9" s="151"/>
      <c r="J9" s="91">
        <v>1</v>
      </c>
      <c r="K9" s="91"/>
      <c r="L9" s="154" t="s">
        <v>9</v>
      </c>
      <c r="M9" s="154"/>
      <c r="N9" s="154"/>
      <c r="O9" s="154"/>
      <c r="P9" s="154"/>
      <c r="Q9" s="155"/>
      <c r="R9" s="108" t="s">
        <v>10</v>
      </c>
      <c r="S9" s="97"/>
      <c r="T9" s="98"/>
      <c r="U9" s="158" t="s">
        <v>11</v>
      </c>
      <c r="V9" s="116"/>
      <c r="W9" s="116"/>
      <c r="X9" s="159"/>
    </row>
    <row r="10" spans="1:24">
      <c r="A10" s="30"/>
      <c r="B10" s="123"/>
      <c r="C10" s="123"/>
      <c r="D10" s="152"/>
      <c r="E10" s="153"/>
      <c r="F10" s="153"/>
      <c r="G10" s="153"/>
      <c r="H10" s="153"/>
      <c r="I10" s="153"/>
      <c r="J10" s="93"/>
      <c r="K10" s="93"/>
      <c r="L10" s="156"/>
      <c r="M10" s="156"/>
      <c r="N10" s="156"/>
      <c r="O10" s="156"/>
      <c r="P10" s="156"/>
      <c r="Q10" s="157"/>
      <c r="R10" s="102"/>
      <c r="S10" s="103"/>
      <c r="T10" s="104"/>
      <c r="U10" s="112"/>
      <c r="V10" s="113"/>
      <c r="W10" s="113"/>
      <c r="X10" s="160"/>
    </row>
    <row r="11" spans="1:24">
      <c r="A11" s="29" t="s">
        <v>12</v>
      </c>
      <c r="B11" s="121"/>
      <c r="C11" s="121"/>
      <c r="D11" s="124" t="s">
        <v>61</v>
      </c>
      <c r="E11" s="125"/>
      <c r="F11" s="125"/>
      <c r="G11" s="126"/>
      <c r="H11" s="50" t="s">
        <v>13</v>
      </c>
      <c r="I11" s="50"/>
      <c r="J11" s="50"/>
      <c r="K11" s="51" t="s">
        <v>14</v>
      </c>
      <c r="L11" s="97"/>
      <c r="M11" s="98"/>
      <c r="N11" s="133" t="s">
        <v>15</v>
      </c>
      <c r="O11" s="134"/>
      <c r="P11" s="134"/>
      <c r="Q11" s="135"/>
      <c r="R11" s="108" t="s">
        <v>16</v>
      </c>
      <c r="S11" s="97"/>
      <c r="T11" s="98"/>
      <c r="U11" s="108" t="s">
        <v>17</v>
      </c>
      <c r="V11" s="97"/>
      <c r="W11" s="98"/>
      <c r="X11" s="48" t="s">
        <v>18</v>
      </c>
    </row>
    <row r="12" spans="1:24">
      <c r="A12" s="68"/>
      <c r="B12" s="122"/>
      <c r="C12" s="122"/>
      <c r="D12" s="127"/>
      <c r="E12" s="128"/>
      <c r="F12" s="128"/>
      <c r="G12" s="129"/>
      <c r="H12" s="50"/>
      <c r="I12" s="50"/>
      <c r="J12" s="50"/>
      <c r="K12" s="99"/>
      <c r="L12" s="100"/>
      <c r="M12" s="101"/>
      <c r="N12" s="136"/>
      <c r="O12" s="137"/>
      <c r="P12" s="137"/>
      <c r="Q12" s="138"/>
      <c r="R12" s="102"/>
      <c r="S12" s="103"/>
      <c r="T12" s="104"/>
      <c r="U12" s="102"/>
      <c r="V12" s="103"/>
      <c r="W12" s="104"/>
      <c r="X12" s="48"/>
    </row>
    <row r="13" spans="1:24">
      <c r="A13" s="68"/>
      <c r="B13" s="122"/>
      <c r="C13" s="122"/>
      <c r="D13" s="127"/>
      <c r="E13" s="128"/>
      <c r="F13" s="128"/>
      <c r="G13" s="129"/>
      <c r="H13" s="50"/>
      <c r="I13" s="50"/>
      <c r="J13" s="50"/>
      <c r="K13" s="99"/>
      <c r="L13" s="100"/>
      <c r="M13" s="101"/>
      <c r="N13" s="136"/>
      <c r="O13" s="137"/>
      <c r="P13" s="137"/>
      <c r="Q13" s="138"/>
      <c r="R13" s="109" t="s">
        <v>19</v>
      </c>
      <c r="S13" s="110"/>
      <c r="T13" s="111"/>
      <c r="U13" s="115" t="s">
        <v>20</v>
      </c>
      <c r="V13" s="116"/>
      <c r="W13" s="117"/>
      <c r="X13" s="118" t="s">
        <v>21</v>
      </c>
    </row>
    <row r="14" spans="1:24">
      <c r="A14" s="30"/>
      <c r="B14" s="123"/>
      <c r="C14" s="123"/>
      <c r="D14" s="130"/>
      <c r="E14" s="131"/>
      <c r="F14" s="131"/>
      <c r="G14" s="132"/>
      <c r="H14" s="50"/>
      <c r="I14" s="50"/>
      <c r="J14" s="50"/>
      <c r="K14" s="102"/>
      <c r="L14" s="103"/>
      <c r="M14" s="104"/>
      <c r="N14" s="139"/>
      <c r="O14" s="140"/>
      <c r="P14" s="140"/>
      <c r="Q14" s="141"/>
      <c r="R14" s="112"/>
      <c r="S14" s="113"/>
      <c r="T14" s="114"/>
      <c r="U14" s="112"/>
      <c r="V14" s="113"/>
      <c r="W14" s="114"/>
      <c r="X14" s="118"/>
    </row>
    <row r="15" spans="1:24">
      <c r="A15" s="119" t="s">
        <v>22</v>
      </c>
      <c r="B15" s="50"/>
      <c r="C15" s="50"/>
      <c r="D15" s="49" t="s">
        <v>23</v>
      </c>
      <c r="E15" s="50"/>
      <c r="F15" s="50"/>
      <c r="G15" s="50"/>
      <c r="H15" s="49" t="s">
        <v>24</v>
      </c>
      <c r="I15" s="50"/>
      <c r="J15" s="50"/>
      <c r="K15" s="49" t="s">
        <v>25</v>
      </c>
      <c r="L15" s="50"/>
      <c r="M15" s="50"/>
      <c r="N15" s="50"/>
      <c r="O15" s="49" t="s">
        <v>26</v>
      </c>
      <c r="P15" s="50"/>
      <c r="Q15" s="50"/>
      <c r="R15" s="51" t="s">
        <v>27</v>
      </c>
      <c r="S15" s="97"/>
      <c r="T15" s="98"/>
      <c r="U15" s="51" t="s">
        <v>28</v>
      </c>
      <c r="V15" s="97"/>
      <c r="W15" s="98"/>
      <c r="X15" s="47" t="s">
        <v>29</v>
      </c>
    </row>
    <row r="16" spans="1:24">
      <c r="A16" s="12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99"/>
      <c r="S16" s="100"/>
      <c r="T16" s="101"/>
      <c r="U16" s="99"/>
      <c r="V16" s="100"/>
      <c r="W16" s="101"/>
      <c r="X16" s="48"/>
    </row>
    <row r="17" spans="1:24">
      <c r="A17" s="12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102"/>
      <c r="S17" s="103"/>
      <c r="T17" s="104"/>
      <c r="U17" s="102"/>
      <c r="V17" s="103"/>
      <c r="W17" s="104"/>
      <c r="X17" s="48"/>
    </row>
    <row r="18" spans="1:24">
      <c r="A18" s="83">
        <f>B27</f>
        <v>5.0549999999999997</v>
      </c>
      <c r="B18" s="73"/>
      <c r="C18" s="36"/>
      <c r="D18" s="35">
        <f>X53</f>
        <v>2165.4364846568005</v>
      </c>
      <c r="E18" s="73"/>
      <c r="F18" s="73"/>
      <c r="G18" s="36"/>
      <c r="H18" s="85">
        <f>COUNTA(B33:B52)</f>
        <v>6</v>
      </c>
      <c r="I18" s="86"/>
      <c r="J18" s="87"/>
      <c r="K18" s="35">
        <v>256.69</v>
      </c>
      <c r="L18" s="73"/>
      <c r="M18" s="73"/>
      <c r="N18" s="36"/>
      <c r="O18" s="35">
        <f>SUM(V33:W44)</f>
        <v>1023.5751</v>
      </c>
      <c r="P18" s="73"/>
      <c r="Q18" s="36"/>
      <c r="R18" s="63" t="str">
        <f>W27</f>
        <v>1/3333</v>
      </c>
      <c r="S18" s="91"/>
      <c r="T18" s="92"/>
      <c r="U18" s="35">
        <f>D18/O18</f>
        <v>2.115561901277982</v>
      </c>
      <c r="V18" s="73"/>
      <c r="W18" s="36"/>
      <c r="X18" s="95">
        <v>100</v>
      </c>
    </row>
    <row r="19" spans="1:24">
      <c r="A19" s="84"/>
      <c r="B19" s="74"/>
      <c r="C19" s="38"/>
      <c r="D19" s="37"/>
      <c r="E19" s="74"/>
      <c r="F19" s="74"/>
      <c r="G19" s="38"/>
      <c r="H19" s="88"/>
      <c r="I19" s="89"/>
      <c r="J19" s="90"/>
      <c r="K19" s="37"/>
      <c r="L19" s="74"/>
      <c r="M19" s="74"/>
      <c r="N19" s="38"/>
      <c r="O19" s="37"/>
      <c r="P19" s="74"/>
      <c r="Q19" s="38"/>
      <c r="R19" s="65"/>
      <c r="S19" s="93"/>
      <c r="T19" s="94"/>
      <c r="U19" s="37"/>
      <c r="V19" s="74"/>
      <c r="W19" s="38"/>
      <c r="X19" s="96"/>
    </row>
    <row r="20" spans="1:24">
      <c r="A20" s="29" t="s">
        <v>30</v>
      </c>
      <c r="B20" s="51" t="s">
        <v>31</v>
      </c>
      <c r="C20" s="97"/>
      <c r="D20" s="97"/>
      <c r="E20" s="98"/>
      <c r="F20" s="51" t="s">
        <v>32</v>
      </c>
      <c r="G20" s="97"/>
      <c r="H20" s="97"/>
      <c r="I20" s="98"/>
      <c r="J20" s="51" t="s">
        <v>33</v>
      </c>
      <c r="K20" s="97"/>
      <c r="L20" s="98"/>
      <c r="M20" s="51" t="s">
        <v>34</v>
      </c>
      <c r="N20" s="97"/>
      <c r="O20" s="97"/>
      <c r="P20" s="98"/>
      <c r="Q20" s="51" t="s">
        <v>35</v>
      </c>
      <c r="R20" s="97"/>
      <c r="S20" s="98"/>
      <c r="T20" s="51" t="s">
        <v>36</v>
      </c>
      <c r="U20" s="97"/>
      <c r="V20" s="98"/>
      <c r="W20" s="51" t="s">
        <v>27</v>
      </c>
      <c r="X20" s="105"/>
    </row>
    <row r="21" spans="1:24">
      <c r="A21" s="68"/>
      <c r="B21" s="99"/>
      <c r="C21" s="100"/>
      <c r="D21" s="100"/>
      <c r="E21" s="101"/>
      <c r="F21" s="99"/>
      <c r="G21" s="100"/>
      <c r="H21" s="100"/>
      <c r="I21" s="101"/>
      <c r="J21" s="99"/>
      <c r="K21" s="100"/>
      <c r="L21" s="101"/>
      <c r="M21" s="99"/>
      <c r="N21" s="100"/>
      <c r="O21" s="100"/>
      <c r="P21" s="101"/>
      <c r="Q21" s="99"/>
      <c r="R21" s="100"/>
      <c r="S21" s="101"/>
      <c r="T21" s="99"/>
      <c r="U21" s="100"/>
      <c r="V21" s="101"/>
      <c r="W21" s="99"/>
      <c r="X21" s="106"/>
    </row>
    <row r="22" spans="1:24">
      <c r="A22" s="30"/>
      <c r="B22" s="102"/>
      <c r="C22" s="103"/>
      <c r="D22" s="103"/>
      <c r="E22" s="104"/>
      <c r="F22" s="102"/>
      <c r="G22" s="103"/>
      <c r="H22" s="103"/>
      <c r="I22" s="104"/>
      <c r="J22" s="102"/>
      <c r="K22" s="103"/>
      <c r="L22" s="104"/>
      <c r="M22" s="102"/>
      <c r="N22" s="103"/>
      <c r="O22" s="103"/>
      <c r="P22" s="104"/>
      <c r="Q22" s="102"/>
      <c r="R22" s="103"/>
      <c r="S22" s="104"/>
      <c r="T22" s="102"/>
      <c r="U22" s="103"/>
      <c r="V22" s="104"/>
      <c r="W22" s="102"/>
      <c r="X22" s="107"/>
    </row>
    <row r="23" spans="1:24">
      <c r="A23" s="29" t="s">
        <v>37</v>
      </c>
      <c r="B23" s="77">
        <v>4.7699999999999996</v>
      </c>
      <c r="C23" s="78"/>
      <c r="D23" s="78"/>
      <c r="E23" s="79"/>
      <c r="F23" s="77">
        <v>2.69</v>
      </c>
      <c r="G23" s="78"/>
      <c r="H23" s="78"/>
      <c r="I23" s="79"/>
      <c r="J23" s="77">
        <v>2.72</v>
      </c>
      <c r="K23" s="78"/>
      <c r="L23" s="79"/>
      <c r="M23" s="35"/>
      <c r="N23" s="73"/>
      <c r="O23" s="73"/>
      <c r="P23" s="36"/>
      <c r="Q23" s="35"/>
      <c r="R23" s="73"/>
      <c r="S23" s="36"/>
      <c r="T23" s="35"/>
      <c r="U23" s="73"/>
      <c r="V23" s="36"/>
      <c r="W23" s="35"/>
      <c r="X23" s="75"/>
    </row>
    <row r="24" spans="1:24">
      <c r="A24" s="30"/>
      <c r="B24" s="80"/>
      <c r="C24" s="81"/>
      <c r="D24" s="81"/>
      <c r="E24" s="82"/>
      <c r="F24" s="80"/>
      <c r="G24" s="81"/>
      <c r="H24" s="81"/>
      <c r="I24" s="82"/>
      <c r="J24" s="80"/>
      <c r="K24" s="81"/>
      <c r="L24" s="82"/>
      <c r="M24" s="37"/>
      <c r="N24" s="74"/>
      <c r="O24" s="74"/>
      <c r="P24" s="38"/>
      <c r="Q24" s="37"/>
      <c r="R24" s="74"/>
      <c r="S24" s="38"/>
      <c r="T24" s="37"/>
      <c r="U24" s="74"/>
      <c r="V24" s="38"/>
      <c r="W24" s="37"/>
      <c r="X24" s="76"/>
    </row>
    <row r="25" spans="1:24">
      <c r="A25" s="29" t="s">
        <v>38</v>
      </c>
      <c r="B25" s="77">
        <v>5.34</v>
      </c>
      <c r="C25" s="78"/>
      <c r="D25" s="78"/>
      <c r="E25" s="79"/>
      <c r="F25" s="77">
        <v>2.95</v>
      </c>
      <c r="G25" s="78"/>
      <c r="H25" s="78"/>
      <c r="I25" s="79"/>
      <c r="J25" s="77">
        <v>2.98</v>
      </c>
      <c r="K25" s="78"/>
      <c r="L25" s="79"/>
      <c r="M25" s="35"/>
      <c r="N25" s="73"/>
      <c r="O25" s="73"/>
      <c r="P25" s="36"/>
      <c r="Q25" s="35"/>
      <c r="R25" s="73"/>
      <c r="S25" s="36"/>
      <c r="T25" s="35"/>
      <c r="U25" s="73"/>
      <c r="V25" s="36"/>
      <c r="W25" s="35"/>
      <c r="X25" s="75"/>
    </row>
    <row r="26" spans="1:24">
      <c r="A26" s="30"/>
      <c r="B26" s="80"/>
      <c r="C26" s="81"/>
      <c r="D26" s="81"/>
      <c r="E26" s="82"/>
      <c r="F26" s="80"/>
      <c r="G26" s="81"/>
      <c r="H26" s="81"/>
      <c r="I26" s="82"/>
      <c r="J26" s="80"/>
      <c r="K26" s="81"/>
      <c r="L26" s="82"/>
      <c r="M26" s="37"/>
      <c r="N26" s="74"/>
      <c r="O26" s="74"/>
      <c r="P26" s="38"/>
      <c r="Q26" s="37"/>
      <c r="R26" s="74"/>
      <c r="S26" s="38"/>
      <c r="T26" s="37"/>
      <c r="U26" s="74"/>
      <c r="V26" s="38"/>
      <c r="W26" s="37"/>
      <c r="X26" s="76"/>
    </row>
    <row r="27" spans="1:24">
      <c r="A27" s="29" t="s">
        <v>39</v>
      </c>
      <c r="B27" s="35">
        <f>AVERAGE(B23:E26)</f>
        <v>5.0549999999999997</v>
      </c>
      <c r="C27" s="73"/>
      <c r="D27" s="73"/>
      <c r="E27" s="36"/>
      <c r="F27" s="35">
        <f>AVERAGE(F23:I26)</f>
        <v>2.8200000000000003</v>
      </c>
      <c r="G27" s="73"/>
      <c r="H27" s="73"/>
      <c r="I27" s="36"/>
      <c r="J27" s="35">
        <f>AVERAGE(J23:L26)</f>
        <v>2.85</v>
      </c>
      <c r="K27" s="73"/>
      <c r="L27" s="36"/>
      <c r="M27" s="35"/>
      <c r="N27" s="73"/>
      <c r="O27" s="73"/>
      <c r="P27" s="36"/>
      <c r="Q27" s="35">
        <f>F27-J27</f>
        <v>-2.9999999999999805E-2</v>
      </c>
      <c r="R27" s="73"/>
      <c r="S27" s="36"/>
      <c r="T27" s="57">
        <v>100</v>
      </c>
      <c r="U27" s="58"/>
      <c r="V27" s="59"/>
      <c r="W27" s="63" t="str">
        <f>_xlfn.CONCAT("1/",TEXT(ROUND(-T27/Q27,0),"@"))</f>
        <v>1/3333</v>
      </c>
      <c r="X27" s="64"/>
    </row>
    <row r="28" spans="1:24">
      <c r="A28" s="30"/>
      <c r="B28" s="37"/>
      <c r="C28" s="74"/>
      <c r="D28" s="74"/>
      <c r="E28" s="38"/>
      <c r="F28" s="37"/>
      <c r="G28" s="74"/>
      <c r="H28" s="74"/>
      <c r="I28" s="38"/>
      <c r="J28" s="37"/>
      <c r="K28" s="74"/>
      <c r="L28" s="38"/>
      <c r="M28" s="37"/>
      <c r="N28" s="74"/>
      <c r="O28" s="74"/>
      <c r="P28" s="38"/>
      <c r="Q28" s="37"/>
      <c r="R28" s="74"/>
      <c r="S28" s="38"/>
      <c r="T28" s="60"/>
      <c r="U28" s="61"/>
      <c r="V28" s="62"/>
      <c r="W28" s="65"/>
      <c r="X28" s="66"/>
    </row>
    <row r="29" spans="1:24">
      <c r="A29" s="67" t="s">
        <v>40</v>
      </c>
      <c r="B29" s="50" t="s">
        <v>41</v>
      </c>
      <c r="C29" s="50"/>
      <c r="D29" s="50"/>
      <c r="E29" s="49" t="s">
        <v>42</v>
      </c>
      <c r="F29" s="50"/>
      <c r="G29" s="49" t="s">
        <v>43</v>
      </c>
      <c r="H29" s="50"/>
      <c r="I29" s="49" t="s">
        <v>44</v>
      </c>
      <c r="J29" s="50"/>
      <c r="K29" s="50"/>
      <c r="L29" s="49" t="s">
        <v>45</v>
      </c>
      <c r="M29" s="50"/>
      <c r="N29" s="49" t="s">
        <v>46</v>
      </c>
      <c r="O29" s="50"/>
      <c r="P29" s="69" t="s">
        <v>47</v>
      </c>
      <c r="Q29" s="70"/>
      <c r="R29" s="70"/>
      <c r="S29" s="70"/>
      <c r="T29" s="43" t="s">
        <v>48</v>
      </c>
      <c r="U29" s="43"/>
      <c r="V29" s="43"/>
      <c r="W29" s="44"/>
      <c r="X29" s="47" t="s">
        <v>49</v>
      </c>
    </row>
    <row r="30" spans="1:24">
      <c r="A30" s="68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71"/>
      <c r="Q30" s="72"/>
      <c r="R30" s="72"/>
      <c r="S30" s="72"/>
      <c r="T30" s="45"/>
      <c r="U30" s="45"/>
      <c r="V30" s="45"/>
      <c r="W30" s="46"/>
      <c r="X30" s="48"/>
    </row>
    <row r="31" spans="1:24">
      <c r="A31" s="68"/>
      <c r="B31" s="49" t="s">
        <v>50</v>
      </c>
      <c r="C31" s="49" t="s">
        <v>51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1" t="s">
        <v>52</v>
      </c>
      <c r="Q31" s="52"/>
      <c r="R31" s="53"/>
      <c r="S31" s="49" t="s">
        <v>53</v>
      </c>
      <c r="T31" s="50"/>
      <c r="U31" s="50"/>
      <c r="V31" s="49" t="s">
        <v>54</v>
      </c>
      <c r="W31" s="50"/>
      <c r="X31" s="48"/>
    </row>
    <row r="32" spans="1:24">
      <c r="A32" s="3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4"/>
      <c r="Q32" s="55"/>
      <c r="R32" s="56"/>
      <c r="S32" s="50"/>
      <c r="T32" s="50"/>
      <c r="U32" s="50"/>
      <c r="V32" s="50"/>
      <c r="W32" s="50"/>
      <c r="X32" s="48"/>
    </row>
    <row r="33" spans="1:24">
      <c r="A33" s="29">
        <v>1</v>
      </c>
      <c r="B33" s="39">
        <v>2</v>
      </c>
      <c r="C33" s="33">
        <v>0.5</v>
      </c>
      <c r="D33" s="33"/>
      <c r="E33" s="31"/>
      <c r="F33" s="31"/>
      <c r="G33" s="41">
        <v>98.1</v>
      </c>
      <c r="H33" s="41"/>
      <c r="I33" s="27">
        <f>X$18/G33</f>
        <v>1.0193679918450562</v>
      </c>
      <c r="J33" s="27"/>
      <c r="K33" s="27"/>
      <c r="L33" s="27">
        <v>0.88</v>
      </c>
      <c r="M33" s="27"/>
      <c r="N33" s="27">
        <f>I33*L33</f>
        <v>0.89704383282364952</v>
      </c>
      <c r="O33" s="27"/>
      <c r="P33" s="202">
        <f>断面計算書!F19</f>
        <v>62.268349999999998</v>
      </c>
      <c r="Q33" s="202"/>
      <c r="R33" s="202"/>
      <c r="S33" s="202">
        <f>断面計算書!K19</f>
        <v>91.121999999999986</v>
      </c>
      <c r="T33" s="202"/>
      <c r="U33" s="202"/>
      <c r="V33" s="27">
        <f>AVERAGE(P33:U34)</f>
        <v>76.695174999999992</v>
      </c>
      <c r="W33" s="27"/>
      <c r="X33" s="20">
        <f>N33*V33</f>
        <v>68.798933741080532</v>
      </c>
    </row>
    <row r="34" spans="1:24">
      <c r="A34" s="30"/>
      <c r="B34" s="40"/>
      <c r="C34" s="34"/>
      <c r="D34" s="34"/>
      <c r="E34" s="32"/>
      <c r="F34" s="32"/>
      <c r="G34" s="42"/>
      <c r="H34" s="42"/>
      <c r="I34" s="28"/>
      <c r="J34" s="28"/>
      <c r="K34" s="28"/>
      <c r="L34" s="28"/>
      <c r="M34" s="28"/>
      <c r="N34" s="28"/>
      <c r="O34" s="28"/>
      <c r="P34" s="203"/>
      <c r="Q34" s="203"/>
      <c r="R34" s="203"/>
      <c r="S34" s="203"/>
      <c r="T34" s="203"/>
      <c r="U34" s="203"/>
      <c r="V34" s="28"/>
      <c r="W34" s="28"/>
      <c r="X34" s="22"/>
    </row>
    <row r="35" spans="1:24">
      <c r="A35" s="29">
        <v>2</v>
      </c>
      <c r="B35" s="39">
        <v>2</v>
      </c>
      <c r="C35" s="33">
        <v>0.5</v>
      </c>
      <c r="D35" s="33"/>
      <c r="E35" s="31"/>
      <c r="F35" s="31"/>
      <c r="G35" s="41">
        <v>95.5</v>
      </c>
      <c r="H35" s="41"/>
      <c r="I35" s="27">
        <f>X$18/G35</f>
        <v>1.0471204188481675</v>
      </c>
      <c r="J35" s="27"/>
      <c r="K35" s="27"/>
      <c r="L35" s="27">
        <v>0.88</v>
      </c>
      <c r="M35" s="27"/>
      <c r="N35" s="27">
        <f>I35*L35</f>
        <v>0.92146596858638741</v>
      </c>
      <c r="O35" s="27"/>
      <c r="P35" s="202">
        <f>断面計算書!R19</f>
        <v>104.73175000000001</v>
      </c>
      <c r="Q35" s="202"/>
      <c r="R35" s="202"/>
      <c r="S35" s="202">
        <f>断面計算書!W19</f>
        <v>131.82474999999999</v>
      </c>
      <c r="T35" s="202"/>
      <c r="U35" s="202"/>
      <c r="V35" s="27">
        <f>AVERAGE(P35:U36)</f>
        <v>118.27825</v>
      </c>
      <c r="W35" s="27"/>
      <c r="X35" s="20">
        <f>N35*V35</f>
        <v>108.98938219895288</v>
      </c>
    </row>
    <row r="36" spans="1:24">
      <c r="A36" s="30"/>
      <c r="B36" s="40"/>
      <c r="C36" s="34"/>
      <c r="D36" s="34"/>
      <c r="E36" s="32"/>
      <c r="F36" s="32"/>
      <c r="G36" s="42"/>
      <c r="H36" s="42"/>
      <c r="I36" s="28"/>
      <c r="J36" s="28"/>
      <c r="K36" s="28"/>
      <c r="L36" s="28"/>
      <c r="M36" s="28"/>
      <c r="N36" s="28"/>
      <c r="O36" s="28"/>
      <c r="P36" s="203"/>
      <c r="Q36" s="203"/>
      <c r="R36" s="203"/>
      <c r="S36" s="203"/>
      <c r="T36" s="203"/>
      <c r="U36" s="203"/>
      <c r="V36" s="28"/>
      <c r="W36" s="28"/>
      <c r="X36" s="22"/>
    </row>
    <row r="37" spans="1:24">
      <c r="A37" s="29">
        <v>3</v>
      </c>
      <c r="B37" s="39">
        <v>3</v>
      </c>
      <c r="C37" s="33">
        <v>1</v>
      </c>
      <c r="D37" s="33"/>
      <c r="E37" s="31"/>
      <c r="F37" s="31"/>
      <c r="G37" s="41">
        <v>53.9</v>
      </c>
      <c r="H37" s="41"/>
      <c r="I37" s="27">
        <f>X$18/G37</f>
        <v>1.855287569573284</v>
      </c>
      <c r="J37" s="27"/>
      <c r="K37" s="27"/>
      <c r="L37" s="27">
        <v>0.91</v>
      </c>
      <c r="M37" s="27"/>
      <c r="N37" s="27">
        <f>I37*L37</f>
        <v>1.6883116883116884</v>
      </c>
      <c r="O37" s="27"/>
      <c r="P37" s="202">
        <f>断面計算書!AD19</f>
        <v>169.04795000000001</v>
      </c>
      <c r="Q37" s="202"/>
      <c r="R37" s="202"/>
      <c r="S37" s="202">
        <f>断面計算書!AI19</f>
        <v>166.45589999999999</v>
      </c>
      <c r="T37" s="202"/>
      <c r="U37" s="202"/>
      <c r="V37" s="27">
        <f>AVERAGE(P37:U38)</f>
        <v>167.751925</v>
      </c>
      <c r="W37" s="27"/>
      <c r="X37" s="20">
        <f>N37*V37</f>
        <v>283.21753571428576</v>
      </c>
    </row>
    <row r="38" spans="1:24">
      <c r="A38" s="30"/>
      <c r="B38" s="40"/>
      <c r="C38" s="34"/>
      <c r="D38" s="34"/>
      <c r="E38" s="32"/>
      <c r="F38" s="32"/>
      <c r="G38" s="42"/>
      <c r="H38" s="42"/>
      <c r="I38" s="28"/>
      <c r="J38" s="28"/>
      <c r="K38" s="28"/>
      <c r="L38" s="28"/>
      <c r="M38" s="28"/>
      <c r="N38" s="28"/>
      <c r="O38" s="28"/>
      <c r="P38" s="203"/>
      <c r="Q38" s="203"/>
      <c r="R38" s="203"/>
      <c r="S38" s="203"/>
      <c r="T38" s="203"/>
      <c r="U38" s="203"/>
      <c r="V38" s="28"/>
      <c r="W38" s="28"/>
      <c r="X38" s="22"/>
    </row>
    <row r="39" spans="1:24">
      <c r="A39" s="29">
        <v>4</v>
      </c>
      <c r="B39" s="39">
        <v>4</v>
      </c>
      <c r="C39" s="33">
        <v>2</v>
      </c>
      <c r="D39" s="33"/>
      <c r="E39" s="31"/>
      <c r="F39" s="31"/>
      <c r="G39" s="41">
        <v>38.4</v>
      </c>
      <c r="H39" s="41"/>
      <c r="I39" s="27">
        <f>X$18/G39</f>
        <v>2.604166666666667</v>
      </c>
      <c r="J39" s="27"/>
      <c r="K39" s="27"/>
      <c r="L39" s="27">
        <v>0.94</v>
      </c>
      <c r="M39" s="27"/>
      <c r="N39" s="27">
        <f>I39*L39</f>
        <v>2.447916666666667</v>
      </c>
      <c r="O39" s="27"/>
      <c r="P39" s="202">
        <f>断面計算書!AP19</f>
        <v>225.18045000000006</v>
      </c>
      <c r="Q39" s="202"/>
      <c r="R39" s="202"/>
      <c r="S39" s="202">
        <f>断面計算書!AU19</f>
        <v>183.5564</v>
      </c>
      <c r="T39" s="202"/>
      <c r="U39" s="202"/>
      <c r="V39" s="27">
        <f>AVERAGE(P39:U40)</f>
        <v>204.36842500000003</v>
      </c>
      <c r="W39" s="27"/>
      <c r="X39" s="20">
        <f>N39*V39</f>
        <v>500.27687369791681</v>
      </c>
    </row>
    <row r="40" spans="1:24">
      <c r="A40" s="30"/>
      <c r="B40" s="40"/>
      <c r="C40" s="34"/>
      <c r="D40" s="34"/>
      <c r="E40" s="32"/>
      <c r="F40" s="32"/>
      <c r="G40" s="42"/>
      <c r="H40" s="42"/>
      <c r="I40" s="28"/>
      <c r="J40" s="28"/>
      <c r="K40" s="28"/>
      <c r="L40" s="28"/>
      <c r="M40" s="28"/>
      <c r="N40" s="28"/>
      <c r="O40" s="28"/>
      <c r="P40" s="203"/>
      <c r="Q40" s="203"/>
      <c r="R40" s="203"/>
      <c r="S40" s="203"/>
      <c r="T40" s="203"/>
      <c r="U40" s="203"/>
      <c r="V40" s="28"/>
      <c r="W40" s="28"/>
      <c r="X40" s="22"/>
    </row>
    <row r="41" spans="1:24">
      <c r="A41" s="29">
        <v>5</v>
      </c>
      <c r="B41" s="39">
        <v>4</v>
      </c>
      <c r="C41" s="33">
        <v>2</v>
      </c>
      <c r="D41" s="33"/>
      <c r="E41" s="31"/>
      <c r="F41" s="31"/>
      <c r="G41" s="41">
        <v>32.700000000000003</v>
      </c>
      <c r="H41" s="41"/>
      <c r="I41" s="27">
        <f>X$18/G41</f>
        <v>3.0581039755351678</v>
      </c>
      <c r="J41" s="27"/>
      <c r="K41" s="27"/>
      <c r="L41" s="27">
        <v>0.94</v>
      </c>
      <c r="M41" s="27"/>
      <c r="N41" s="27">
        <f>I41*L41</f>
        <v>2.8746177370030574</v>
      </c>
      <c r="O41" s="27"/>
      <c r="P41" s="202">
        <f>断面計算書!BB19</f>
        <v>271.06415000000004</v>
      </c>
      <c r="Q41" s="202"/>
      <c r="R41" s="202"/>
      <c r="S41" s="202">
        <f>断面計算書!BG19</f>
        <v>251.54560000000001</v>
      </c>
      <c r="T41" s="202"/>
      <c r="U41" s="202"/>
      <c r="V41" s="27">
        <f>AVERAGE(P41:U42)</f>
        <v>261.30487500000004</v>
      </c>
      <c r="W41" s="27"/>
      <c r="X41" s="20">
        <f>N41*V41</f>
        <v>751.15162844036695</v>
      </c>
    </row>
    <row r="42" spans="1:24">
      <c r="A42" s="30"/>
      <c r="B42" s="40"/>
      <c r="C42" s="34"/>
      <c r="D42" s="34"/>
      <c r="E42" s="32"/>
      <c r="F42" s="32"/>
      <c r="G42" s="42"/>
      <c r="H42" s="42"/>
      <c r="I42" s="28"/>
      <c r="J42" s="28"/>
      <c r="K42" s="28"/>
      <c r="L42" s="28"/>
      <c r="M42" s="28"/>
      <c r="N42" s="28"/>
      <c r="O42" s="28"/>
      <c r="P42" s="203"/>
      <c r="Q42" s="203"/>
      <c r="R42" s="203"/>
      <c r="S42" s="203"/>
      <c r="T42" s="203"/>
      <c r="U42" s="203"/>
      <c r="V42" s="28"/>
      <c r="W42" s="28"/>
      <c r="X42" s="22"/>
    </row>
    <row r="43" spans="1:24">
      <c r="A43" s="29">
        <v>6</v>
      </c>
      <c r="B43" s="39">
        <v>4</v>
      </c>
      <c r="C43" s="33">
        <v>2</v>
      </c>
      <c r="D43" s="33"/>
      <c r="E43" s="31"/>
      <c r="F43" s="31"/>
      <c r="G43" s="41">
        <v>40.5</v>
      </c>
      <c r="H43" s="41"/>
      <c r="I43" s="27">
        <f>X$18/G43</f>
        <v>2.4691358024691357</v>
      </c>
      <c r="J43" s="27"/>
      <c r="K43" s="27"/>
      <c r="L43" s="27">
        <v>0.94</v>
      </c>
      <c r="M43" s="27"/>
      <c r="N43" s="27">
        <f>I43*L43</f>
        <v>2.3209876543209873</v>
      </c>
      <c r="O43" s="27"/>
      <c r="P43" s="202">
        <f>断面計算書!BN19</f>
        <v>172.37549999999996</v>
      </c>
      <c r="Q43" s="202"/>
      <c r="R43" s="202"/>
      <c r="S43" s="202">
        <f>断面計算書!BS19</f>
        <v>217.97739999999999</v>
      </c>
      <c r="T43" s="202"/>
      <c r="U43" s="202"/>
      <c r="V43" s="27">
        <f>AVERAGE(P43:U44)</f>
        <v>195.17644999999999</v>
      </c>
      <c r="W43" s="27"/>
      <c r="X43" s="20">
        <f>N43*V43</f>
        <v>453.00213086419745</v>
      </c>
    </row>
    <row r="44" spans="1:24">
      <c r="A44" s="30"/>
      <c r="B44" s="40"/>
      <c r="C44" s="34"/>
      <c r="D44" s="34"/>
      <c r="E44" s="32"/>
      <c r="F44" s="32"/>
      <c r="G44" s="42"/>
      <c r="H44" s="42"/>
      <c r="I44" s="28"/>
      <c r="J44" s="28"/>
      <c r="K44" s="28"/>
      <c r="L44" s="28"/>
      <c r="M44" s="28"/>
      <c r="N44" s="28"/>
      <c r="O44" s="28"/>
      <c r="P44" s="203"/>
      <c r="Q44" s="203"/>
      <c r="R44" s="203"/>
      <c r="S44" s="203"/>
      <c r="T44" s="203"/>
      <c r="U44" s="203"/>
      <c r="V44" s="28"/>
      <c r="W44" s="28"/>
      <c r="X44" s="22"/>
    </row>
    <row r="45" spans="1:24">
      <c r="A45" s="29">
        <v>7</v>
      </c>
      <c r="B45" s="31"/>
      <c r="C45" s="33"/>
      <c r="D45" s="33"/>
      <c r="E45" s="31"/>
      <c r="F45" s="31"/>
      <c r="G45" s="33"/>
      <c r="H45" s="33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35"/>
      <c r="W45" s="36"/>
      <c r="X45" s="20"/>
    </row>
    <row r="46" spans="1:24">
      <c r="A46" s="30"/>
      <c r="B46" s="32"/>
      <c r="C46" s="34"/>
      <c r="D46" s="34"/>
      <c r="E46" s="32"/>
      <c r="F46" s="32"/>
      <c r="G46" s="34"/>
      <c r="H46" s="34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37"/>
      <c r="W46" s="38"/>
      <c r="X46" s="22"/>
    </row>
    <row r="47" spans="1:24">
      <c r="A47" s="29">
        <v>8</v>
      </c>
      <c r="B47" s="31"/>
      <c r="C47" s="33"/>
      <c r="D47" s="33"/>
      <c r="E47" s="31"/>
      <c r="F47" s="31"/>
      <c r="G47" s="33"/>
      <c r="H47" s="33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35"/>
      <c r="W47" s="36"/>
      <c r="X47" s="20"/>
    </row>
    <row r="48" spans="1:24">
      <c r="A48" s="30"/>
      <c r="B48" s="32"/>
      <c r="C48" s="34"/>
      <c r="D48" s="34"/>
      <c r="E48" s="32"/>
      <c r="F48" s="32"/>
      <c r="G48" s="34"/>
      <c r="H48" s="34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37"/>
      <c r="W48" s="38"/>
      <c r="X48" s="22"/>
    </row>
    <row r="49" spans="1:24">
      <c r="A49" s="29">
        <v>9</v>
      </c>
      <c r="B49" s="31"/>
      <c r="C49" s="33"/>
      <c r="D49" s="33"/>
      <c r="E49" s="31"/>
      <c r="F49" s="31"/>
      <c r="G49" s="33"/>
      <c r="H49" s="33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35"/>
      <c r="W49" s="36"/>
      <c r="X49" s="20"/>
    </row>
    <row r="50" spans="1:24">
      <c r="A50" s="30"/>
      <c r="B50" s="32"/>
      <c r="C50" s="34"/>
      <c r="D50" s="34"/>
      <c r="E50" s="32"/>
      <c r="F50" s="32"/>
      <c r="G50" s="34"/>
      <c r="H50" s="34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37"/>
      <c r="W50" s="38"/>
      <c r="X50" s="22"/>
    </row>
    <row r="51" spans="1:24">
      <c r="A51" s="29">
        <v>10</v>
      </c>
      <c r="B51" s="31"/>
      <c r="C51" s="33"/>
      <c r="D51" s="33"/>
      <c r="E51" s="31"/>
      <c r="F51" s="31"/>
      <c r="G51" s="33"/>
      <c r="H51" s="33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0"/>
    </row>
    <row r="52" spans="1:24">
      <c r="A52" s="30"/>
      <c r="B52" s="32"/>
      <c r="C52" s="34"/>
      <c r="D52" s="34"/>
      <c r="E52" s="32"/>
      <c r="F52" s="32"/>
      <c r="G52" s="34"/>
      <c r="H52" s="34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2"/>
    </row>
    <row r="53" spans="1:24">
      <c r="A53" s="11" t="s">
        <v>55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7" t="s">
        <v>56</v>
      </c>
      <c r="W53" s="17"/>
      <c r="X53" s="20">
        <f>SUM(X33:X52)</f>
        <v>2165.4364846568005</v>
      </c>
    </row>
    <row r="54" spans="1:24">
      <c r="A54" s="12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8"/>
      <c r="W54" s="18"/>
      <c r="X54" s="21"/>
    </row>
    <row r="55" spans="1:24">
      <c r="A55" s="12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9"/>
      <c r="W55" s="19"/>
      <c r="X55" s="22"/>
    </row>
    <row r="56" spans="1:24">
      <c r="A56" s="12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4"/>
      <c r="W56" s="14"/>
      <c r="X56" s="23"/>
    </row>
    <row r="57" spans="1:24">
      <c r="A57" s="12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24"/>
    </row>
    <row r="58" spans="1:24">
      <c r="A58" s="12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24"/>
    </row>
    <row r="59" spans="1:24" ht="18.600000000000001" thickBot="1">
      <c r="A59" s="13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25"/>
    </row>
  </sheetData>
  <mergeCells count="217">
    <mergeCell ref="A2:A3"/>
    <mergeCell ref="B2:F3"/>
    <mergeCell ref="A4:A5"/>
    <mergeCell ref="B4:F5"/>
    <mergeCell ref="S6:X6"/>
    <mergeCell ref="A9:C10"/>
    <mergeCell ref="D9:I10"/>
    <mergeCell ref="J9:K10"/>
    <mergeCell ref="L9:Q10"/>
    <mergeCell ref="R9:T10"/>
    <mergeCell ref="U9:X10"/>
    <mergeCell ref="A7:C8"/>
    <mergeCell ref="D7:I8"/>
    <mergeCell ref="J7:L8"/>
    <mergeCell ref="M7:Q8"/>
    <mergeCell ref="R7:T8"/>
    <mergeCell ref="U7:X8"/>
    <mergeCell ref="U11:W12"/>
    <mergeCell ref="X11:X12"/>
    <mergeCell ref="R13:T14"/>
    <mergeCell ref="U13:W14"/>
    <mergeCell ref="X13:X14"/>
    <mergeCell ref="A15:C17"/>
    <mergeCell ref="D15:G17"/>
    <mergeCell ref="H15:J17"/>
    <mergeCell ref="K15:N17"/>
    <mergeCell ref="O15:Q17"/>
    <mergeCell ref="A11:C14"/>
    <mergeCell ref="D11:G14"/>
    <mergeCell ref="H11:J14"/>
    <mergeCell ref="K11:M14"/>
    <mergeCell ref="N11:Q14"/>
    <mergeCell ref="R11:T12"/>
    <mergeCell ref="R15:T17"/>
    <mergeCell ref="U15:W17"/>
    <mergeCell ref="X15:X17"/>
    <mergeCell ref="A18:C19"/>
    <mergeCell ref="D18:G19"/>
    <mergeCell ref="H18:J19"/>
    <mergeCell ref="K18:N19"/>
    <mergeCell ref="O18:Q19"/>
    <mergeCell ref="R18:T19"/>
    <mergeCell ref="U18:W19"/>
    <mergeCell ref="X18:X19"/>
    <mergeCell ref="A20:A22"/>
    <mergeCell ref="B20:E22"/>
    <mergeCell ref="F20:I22"/>
    <mergeCell ref="J20:L22"/>
    <mergeCell ref="M20:P22"/>
    <mergeCell ref="Q20:S22"/>
    <mergeCell ref="T20:V22"/>
    <mergeCell ref="W20:X22"/>
    <mergeCell ref="T23:V24"/>
    <mergeCell ref="W23:X24"/>
    <mergeCell ref="A25:A26"/>
    <mergeCell ref="B25:E26"/>
    <mergeCell ref="F25:I26"/>
    <mergeCell ref="J25:L26"/>
    <mergeCell ref="M25:P26"/>
    <mergeCell ref="Q25:S26"/>
    <mergeCell ref="T25:V26"/>
    <mergeCell ref="W25:X26"/>
    <mergeCell ref="A23:A24"/>
    <mergeCell ref="B23:E24"/>
    <mergeCell ref="F23:I24"/>
    <mergeCell ref="J23:L24"/>
    <mergeCell ref="M23:P24"/>
    <mergeCell ref="Q23:S24"/>
    <mergeCell ref="A29:A32"/>
    <mergeCell ref="B29:D30"/>
    <mergeCell ref="E29:F32"/>
    <mergeCell ref="G29:H32"/>
    <mergeCell ref="I29:K32"/>
    <mergeCell ref="L29:M32"/>
    <mergeCell ref="N29:O32"/>
    <mergeCell ref="P29:S30"/>
    <mergeCell ref="A27:A28"/>
    <mergeCell ref="B27:E28"/>
    <mergeCell ref="F27:I28"/>
    <mergeCell ref="J27:L28"/>
    <mergeCell ref="M27:P28"/>
    <mergeCell ref="Q27:S28"/>
    <mergeCell ref="T29:W30"/>
    <mergeCell ref="X29:X32"/>
    <mergeCell ref="B31:B32"/>
    <mergeCell ref="C31:D32"/>
    <mergeCell ref="P31:R32"/>
    <mergeCell ref="S31:U32"/>
    <mergeCell ref="V31:W32"/>
    <mergeCell ref="T27:V28"/>
    <mergeCell ref="W27:X28"/>
    <mergeCell ref="L33:M34"/>
    <mergeCell ref="N33:O34"/>
    <mergeCell ref="P33:R34"/>
    <mergeCell ref="S33:U34"/>
    <mergeCell ref="V33:W34"/>
    <mergeCell ref="X33:X34"/>
    <mergeCell ref="A33:A34"/>
    <mergeCell ref="B33:B34"/>
    <mergeCell ref="C33:D34"/>
    <mergeCell ref="E33:F34"/>
    <mergeCell ref="G33:H34"/>
    <mergeCell ref="I33:K34"/>
    <mergeCell ref="L35:M36"/>
    <mergeCell ref="N35:O36"/>
    <mergeCell ref="P35:R36"/>
    <mergeCell ref="S35:U36"/>
    <mergeCell ref="V35:W36"/>
    <mergeCell ref="X35:X36"/>
    <mergeCell ref="A35:A36"/>
    <mergeCell ref="B35:B36"/>
    <mergeCell ref="C35:D36"/>
    <mergeCell ref="E35:F36"/>
    <mergeCell ref="G35:H36"/>
    <mergeCell ref="I35:K36"/>
    <mergeCell ref="L37:M38"/>
    <mergeCell ref="N37:O38"/>
    <mergeCell ref="P37:R38"/>
    <mergeCell ref="S37:U38"/>
    <mergeCell ref="V37:W38"/>
    <mergeCell ref="X37:X38"/>
    <mergeCell ref="A37:A38"/>
    <mergeCell ref="B37:B38"/>
    <mergeCell ref="C37:D38"/>
    <mergeCell ref="E37:F38"/>
    <mergeCell ref="G37:H38"/>
    <mergeCell ref="I37:K38"/>
    <mergeCell ref="L39:M40"/>
    <mergeCell ref="N39:O40"/>
    <mergeCell ref="P39:R40"/>
    <mergeCell ref="S39:U40"/>
    <mergeCell ref="V39:W40"/>
    <mergeCell ref="X39:X40"/>
    <mergeCell ref="A39:A40"/>
    <mergeCell ref="B39:B40"/>
    <mergeCell ref="C39:D40"/>
    <mergeCell ref="E39:F40"/>
    <mergeCell ref="G39:H40"/>
    <mergeCell ref="I39:K40"/>
    <mergeCell ref="L41:M42"/>
    <mergeCell ref="N41:O42"/>
    <mergeCell ref="P41:R42"/>
    <mergeCell ref="S41:U42"/>
    <mergeCell ref="V41:W42"/>
    <mergeCell ref="X41:X42"/>
    <mergeCell ref="A41:A42"/>
    <mergeCell ref="B41:B42"/>
    <mergeCell ref="C41:D42"/>
    <mergeCell ref="E41:F42"/>
    <mergeCell ref="G41:H42"/>
    <mergeCell ref="I41:K42"/>
    <mergeCell ref="L43:M44"/>
    <mergeCell ref="N43:O44"/>
    <mergeCell ref="P43:R44"/>
    <mergeCell ref="S43:U44"/>
    <mergeCell ref="V43:W44"/>
    <mergeCell ref="X43:X44"/>
    <mergeCell ref="A43:A44"/>
    <mergeCell ref="B43:B44"/>
    <mergeCell ref="C43:D44"/>
    <mergeCell ref="E43:F44"/>
    <mergeCell ref="G43:H44"/>
    <mergeCell ref="I43:K44"/>
    <mergeCell ref="L45:M46"/>
    <mergeCell ref="N45:O46"/>
    <mergeCell ref="P45:R46"/>
    <mergeCell ref="S45:U46"/>
    <mergeCell ref="V45:W46"/>
    <mergeCell ref="X45:X46"/>
    <mergeCell ref="A45:A46"/>
    <mergeCell ref="B45:B46"/>
    <mergeCell ref="C45:D46"/>
    <mergeCell ref="E45:F46"/>
    <mergeCell ref="G45:H46"/>
    <mergeCell ref="I45:K46"/>
    <mergeCell ref="S47:U48"/>
    <mergeCell ref="V47:W48"/>
    <mergeCell ref="X47:X48"/>
    <mergeCell ref="A47:A48"/>
    <mergeCell ref="B47:B48"/>
    <mergeCell ref="C47:D48"/>
    <mergeCell ref="E47:F48"/>
    <mergeCell ref="G47:H48"/>
    <mergeCell ref="I47:K48"/>
    <mergeCell ref="A49:A50"/>
    <mergeCell ref="B49:B50"/>
    <mergeCell ref="C49:D50"/>
    <mergeCell ref="E49:F50"/>
    <mergeCell ref="G49:H50"/>
    <mergeCell ref="I49:K50"/>
    <mergeCell ref="L47:M48"/>
    <mergeCell ref="N47:O48"/>
    <mergeCell ref="P47:R48"/>
    <mergeCell ref="A53:A59"/>
    <mergeCell ref="B53:U59"/>
    <mergeCell ref="V53:W55"/>
    <mergeCell ref="X53:X55"/>
    <mergeCell ref="V56:X59"/>
    <mergeCell ref="H2:W5"/>
    <mergeCell ref="L51:M52"/>
    <mergeCell ref="N51:O52"/>
    <mergeCell ref="P51:R52"/>
    <mergeCell ref="S51:U52"/>
    <mergeCell ref="V51:W52"/>
    <mergeCell ref="X51:X52"/>
    <mergeCell ref="A51:A52"/>
    <mergeCell ref="B51:B52"/>
    <mergeCell ref="C51:D52"/>
    <mergeCell ref="E51:F52"/>
    <mergeCell ref="G51:H52"/>
    <mergeCell ref="I51:K52"/>
    <mergeCell ref="L49:M50"/>
    <mergeCell ref="N49:O50"/>
    <mergeCell ref="P49:R50"/>
    <mergeCell ref="S49:U50"/>
    <mergeCell ref="V49:W50"/>
    <mergeCell ref="X49:X50"/>
  </mergeCells>
  <phoneticPr fontId="1"/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A3E3-6539-4637-9B6F-295011BCAFFE}">
  <dimension ref="A1:BT298"/>
  <sheetViews>
    <sheetView tabSelected="1" topLeftCell="AC1" workbookViewId="0">
      <selection activeCell="BU16" sqref="BU16"/>
    </sheetView>
  </sheetViews>
  <sheetFormatPr defaultRowHeight="20.399999999999999" customHeight="1"/>
  <cols>
    <col min="1" max="11" width="5" style="1" customWidth="1"/>
    <col min="12" max="15" width="4.8984375" style="1" customWidth="1"/>
    <col min="16" max="25" width="4.8984375" customWidth="1"/>
    <col min="26" max="27" width="4.8984375" style="1" customWidth="1"/>
    <col min="28" max="37" width="4.8984375" customWidth="1"/>
    <col min="38" max="39" width="4.8984375" style="1" customWidth="1"/>
    <col min="40" max="49" width="4.8984375" customWidth="1"/>
    <col min="50" max="51" width="4.8984375" style="1" customWidth="1"/>
    <col min="52" max="61" width="4.8984375" customWidth="1"/>
    <col min="62" max="63" width="4.8984375" style="1" customWidth="1"/>
    <col min="64" max="72" width="4.8984375" customWidth="1"/>
  </cols>
  <sheetData>
    <row r="1" spans="1:63" ht="14.4" customHeight="1">
      <c r="E1" s="3"/>
      <c r="F1" s="5"/>
      <c r="G1" s="5"/>
      <c r="H1" s="5"/>
      <c r="I1" s="5"/>
      <c r="J1" s="5"/>
      <c r="K1" s="5"/>
    </row>
    <row r="2" spans="1:63" ht="14.4" customHeight="1">
      <c r="E2" s="3"/>
      <c r="F2" s="5"/>
      <c r="G2" s="5"/>
      <c r="H2" s="5"/>
      <c r="I2" s="5"/>
      <c r="J2" s="5"/>
      <c r="K2" s="5"/>
    </row>
    <row r="3" spans="1:63" ht="14.4" customHeight="1">
      <c r="B3" s="6" t="s">
        <v>1</v>
      </c>
      <c r="C3" s="50" t="s">
        <v>2</v>
      </c>
      <c r="D3" s="50"/>
      <c r="E3" s="3"/>
      <c r="F3" s="5"/>
      <c r="G3" s="5"/>
      <c r="H3" s="5"/>
      <c r="I3" s="5"/>
      <c r="J3" s="5"/>
      <c r="K3" s="5"/>
    </row>
    <row r="4" spans="1:63" ht="14.4" customHeight="1">
      <c r="B4" s="7" t="s">
        <v>3</v>
      </c>
      <c r="C4" s="187">
        <f>流量計算書!B4</f>
        <v>10</v>
      </c>
      <c r="D4" s="188"/>
      <c r="G4" s="5"/>
      <c r="H4" s="185" t="s">
        <v>57</v>
      </c>
      <c r="I4" s="185"/>
      <c r="J4" s="185"/>
      <c r="K4" s="185"/>
      <c r="L4" s="185"/>
    </row>
    <row r="5" spans="1:63" ht="14.4" customHeight="1">
      <c r="F5" s="4"/>
      <c r="G5" s="4"/>
      <c r="H5" s="6"/>
      <c r="I5" s="186" t="s">
        <v>88</v>
      </c>
      <c r="J5" s="181" t="s">
        <v>85</v>
      </c>
      <c r="K5" s="181"/>
      <c r="L5" s="181"/>
      <c r="M5" s="4"/>
      <c r="N5" s="4"/>
      <c r="O5" s="4"/>
      <c r="Z5" s="4"/>
      <c r="AA5" s="4"/>
      <c r="AL5" s="4"/>
      <c r="AM5" s="4"/>
      <c r="AX5" s="4"/>
      <c r="AY5" s="4"/>
      <c r="BJ5" s="4"/>
      <c r="BK5" s="4"/>
    </row>
    <row r="6" spans="1:63" ht="14.4" customHeight="1">
      <c r="A6" s="4"/>
      <c r="B6" s="6" t="s">
        <v>62</v>
      </c>
      <c r="C6" s="171" t="str">
        <f>流量計算書!D7</f>
        <v>K川</v>
      </c>
      <c r="D6" s="171"/>
      <c r="E6" s="6" t="s">
        <v>63</v>
      </c>
      <c r="F6" s="171" t="str">
        <f>流量計算書!M7</f>
        <v>K川</v>
      </c>
      <c r="G6" s="171"/>
      <c r="H6" s="6" t="s">
        <v>64</v>
      </c>
      <c r="I6" s="171" t="str">
        <f>流量計算書!U7</f>
        <v>O</v>
      </c>
      <c r="J6" s="171"/>
      <c r="K6" s="180" t="s">
        <v>65</v>
      </c>
      <c r="L6" s="180"/>
      <c r="M6" s="4"/>
      <c r="N6" s="4"/>
      <c r="O6" s="4"/>
      <c r="Z6" s="4"/>
      <c r="AA6" s="4"/>
      <c r="AL6" s="4"/>
      <c r="AM6" s="4"/>
      <c r="AX6" s="4"/>
      <c r="AY6" s="4"/>
      <c r="BJ6" s="4"/>
      <c r="BK6" s="4"/>
    </row>
    <row r="7" spans="1:63" ht="14.4" customHeight="1">
      <c r="A7" s="4"/>
      <c r="B7" s="9" t="s">
        <v>66</v>
      </c>
      <c r="C7" s="181" t="str">
        <f>流量計算書!D11</f>
        <v>202x/5/21</v>
      </c>
      <c r="D7" s="171"/>
      <c r="E7" s="9" t="s">
        <v>67</v>
      </c>
      <c r="F7" s="10">
        <f>流量計算書!J9</f>
        <v>1</v>
      </c>
      <c r="G7" s="182" t="s">
        <v>68</v>
      </c>
      <c r="H7" s="9" t="s">
        <v>69</v>
      </c>
      <c r="I7" s="171" t="str">
        <f>流量計算書!U9</f>
        <v>F1-1</v>
      </c>
      <c r="J7" s="171"/>
      <c r="K7" s="174" t="s">
        <v>86</v>
      </c>
      <c r="L7" s="6"/>
      <c r="M7" s="4"/>
      <c r="N7" s="4"/>
      <c r="O7" s="4"/>
      <c r="Z7" s="4"/>
      <c r="AA7" s="4"/>
      <c r="AL7" s="4"/>
      <c r="AM7" s="4"/>
      <c r="AX7" s="4"/>
      <c r="AY7" s="4"/>
      <c r="BJ7" s="4"/>
      <c r="BK7" s="4"/>
    </row>
    <row r="8" spans="1:63" ht="14.4" customHeight="1">
      <c r="K8" s="179" t="s">
        <v>87</v>
      </c>
      <c r="L8" s="8"/>
    </row>
    <row r="9" spans="1:63" ht="14.4" customHeight="1">
      <c r="A9"/>
      <c r="B9"/>
      <c r="C9"/>
      <c r="D9"/>
      <c r="E9"/>
      <c r="F9"/>
      <c r="G9"/>
      <c r="H9"/>
      <c r="I9"/>
      <c r="J9"/>
      <c r="K9"/>
      <c r="L9"/>
      <c r="M9"/>
    </row>
    <row r="10" spans="1:63" ht="14.4" customHeight="1">
      <c r="A10" s="4"/>
      <c r="B10"/>
      <c r="C10" s="191" t="s">
        <v>70</v>
      </c>
      <c r="D10" s="177"/>
      <c r="E10" s="177"/>
      <c r="F10" s="177"/>
      <c r="G10" s="175"/>
      <c r="H10" s="191" t="s">
        <v>71</v>
      </c>
      <c r="I10" s="177"/>
      <c r="J10" s="177"/>
      <c r="K10" s="177"/>
      <c r="L10" s="175"/>
      <c r="M10" s="4"/>
    </row>
    <row r="11" spans="1:63" ht="14.4" customHeight="1">
      <c r="A11" s="4"/>
      <c r="B11"/>
      <c r="C11" s="191" t="s">
        <v>72</v>
      </c>
      <c r="D11" s="177"/>
      <c r="E11" s="175"/>
      <c r="F11" s="172">
        <f>F19+R19+AD19+AP19+BB19+BN19</f>
        <v>1004.6681500000001</v>
      </c>
      <c r="G11" s="172"/>
      <c r="H11" s="191" t="s">
        <v>73</v>
      </c>
      <c r="I11" s="177"/>
      <c r="J11" s="175"/>
      <c r="K11" s="172">
        <f>K19+W19+AI19+AU19+BG19+BS19</f>
        <v>1042.4820500000001</v>
      </c>
      <c r="L11" s="172"/>
      <c r="M11" s="4"/>
    </row>
    <row r="12" spans="1:63" ht="14.4" customHeight="1">
      <c r="A12" s="4"/>
      <c r="B12" s="189" t="s">
        <v>74</v>
      </c>
      <c r="C12" s="50" t="s">
        <v>75</v>
      </c>
      <c r="D12" s="50"/>
      <c r="E12" s="50"/>
      <c r="F12" s="173">
        <v>2.69</v>
      </c>
      <c r="G12" s="173"/>
      <c r="H12" s="50" t="s">
        <v>76</v>
      </c>
      <c r="I12" s="50"/>
      <c r="J12" s="50"/>
      <c r="K12" s="173">
        <v>2.71</v>
      </c>
      <c r="L12" s="173"/>
      <c r="M12" s="4"/>
    </row>
    <row r="13" spans="1:63" ht="14.4" customHeight="1">
      <c r="A13" s="4"/>
      <c r="B13" s="189"/>
      <c r="C13" s="50" t="s">
        <v>77</v>
      </c>
      <c r="D13" s="50"/>
      <c r="E13" s="50"/>
      <c r="F13" s="173">
        <v>2.95</v>
      </c>
      <c r="G13" s="173"/>
      <c r="H13" s="50" t="s">
        <v>78</v>
      </c>
      <c r="I13" s="50"/>
      <c r="J13" s="50"/>
      <c r="K13" s="173">
        <v>2.98</v>
      </c>
      <c r="L13" s="173"/>
      <c r="M13" s="4"/>
    </row>
    <row r="14" spans="1:63" ht="14.4" customHeight="1">
      <c r="A14" s="4"/>
      <c r="B14" s="189"/>
      <c r="C14" s="50" t="s">
        <v>79</v>
      </c>
      <c r="D14" s="50"/>
      <c r="E14" s="50"/>
      <c r="F14" s="172">
        <f>AVERAGE(F12,F13)</f>
        <v>2.8200000000000003</v>
      </c>
      <c r="G14" s="172"/>
      <c r="H14" s="50" t="s">
        <v>80</v>
      </c>
      <c r="I14" s="50"/>
      <c r="J14" s="50"/>
      <c r="K14" s="172">
        <f>AVERAGE(K12,K13)</f>
        <v>2.8449999999999998</v>
      </c>
      <c r="L14" s="172"/>
      <c r="M14" s="4"/>
    </row>
    <row r="15" spans="1:63" ht="14.4" customHeight="1">
      <c r="A15" s="4"/>
      <c r="B15" s="189"/>
      <c r="C15" s="50" t="s">
        <v>81</v>
      </c>
      <c r="D15" s="50"/>
      <c r="E15" s="50"/>
      <c r="F15" s="173">
        <v>2.82</v>
      </c>
      <c r="G15" s="173"/>
      <c r="H15" s="50" t="s">
        <v>82</v>
      </c>
      <c r="I15" s="50"/>
      <c r="J15" s="50"/>
      <c r="K15" s="173">
        <v>2.85</v>
      </c>
      <c r="L15" s="173"/>
      <c r="M15" s="4"/>
    </row>
    <row r="16" spans="1:63" ht="14.4" customHeight="1">
      <c r="A16" s="4"/>
      <c r="B16" s="189"/>
      <c r="C16" s="50" t="s">
        <v>83</v>
      </c>
      <c r="D16" s="50"/>
      <c r="E16" s="50"/>
      <c r="F16" s="172">
        <f>ROUND(F14,2)-ROUND(F15,2)</f>
        <v>0</v>
      </c>
      <c r="G16" s="172"/>
      <c r="H16" s="50" t="s">
        <v>84</v>
      </c>
      <c r="I16" s="50"/>
      <c r="J16" s="50"/>
      <c r="K16" s="172">
        <f>ROUND(K14,2)-ROUND(K15,2)</f>
        <v>0</v>
      </c>
      <c r="L16" s="172"/>
      <c r="M16" s="4"/>
    </row>
    <row r="17" spans="1:72" ht="14.4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72" ht="14.4" customHeight="1">
      <c r="A18" s="4"/>
      <c r="B18" s="194" t="s">
        <v>96</v>
      </c>
      <c r="C18" s="191" t="s">
        <v>89</v>
      </c>
      <c r="D18" s="177"/>
      <c r="E18" s="175"/>
      <c r="F18" s="190">
        <f>SUM(F22:F73)</f>
        <v>35.949999999999996</v>
      </c>
      <c r="G18" s="190"/>
      <c r="H18" s="191" t="s">
        <v>89</v>
      </c>
      <c r="I18" s="177"/>
      <c r="J18" s="175"/>
      <c r="K18" s="190">
        <f>SUM(K22:K73)</f>
        <v>42.96</v>
      </c>
      <c r="L18" s="190"/>
      <c r="M18" s="4"/>
      <c r="N18" s="195" t="s">
        <v>96</v>
      </c>
      <c r="O18" s="50" t="s">
        <v>89</v>
      </c>
      <c r="P18" s="50"/>
      <c r="Q18" s="50"/>
      <c r="R18" s="190">
        <f>SUM(R22:R73)</f>
        <v>45</v>
      </c>
      <c r="S18" s="190"/>
      <c r="T18" s="50" t="s">
        <v>89</v>
      </c>
      <c r="U18" s="50"/>
      <c r="V18" s="50"/>
      <c r="W18" s="190">
        <f>SUM(W22:W73)</f>
        <v>45</v>
      </c>
      <c r="X18" s="190"/>
      <c r="Y18" s="4"/>
      <c r="Z18" s="195" t="s">
        <v>96</v>
      </c>
      <c r="AA18" s="50" t="s">
        <v>89</v>
      </c>
      <c r="AB18" s="50"/>
      <c r="AC18" s="50"/>
      <c r="AD18" s="190">
        <f>SUM(AD22:AD73)</f>
        <v>45</v>
      </c>
      <c r="AE18" s="190"/>
      <c r="AF18" s="50" t="s">
        <v>89</v>
      </c>
      <c r="AG18" s="50"/>
      <c r="AH18" s="50"/>
      <c r="AI18" s="190">
        <f>SUM(AI22:AI73)</f>
        <v>45</v>
      </c>
      <c r="AJ18" s="190"/>
      <c r="AK18" s="4"/>
      <c r="AL18" s="195" t="s">
        <v>96</v>
      </c>
      <c r="AM18" s="50" t="s">
        <v>89</v>
      </c>
      <c r="AN18" s="50"/>
      <c r="AO18" s="50"/>
      <c r="AP18" s="190">
        <f>SUM(AP22:AP73)</f>
        <v>45</v>
      </c>
      <c r="AQ18" s="190"/>
      <c r="AR18" s="50" t="s">
        <v>89</v>
      </c>
      <c r="AS18" s="50"/>
      <c r="AT18" s="50"/>
      <c r="AU18" s="190">
        <f>SUM(AU22:AU73)</f>
        <v>45</v>
      </c>
      <c r="AV18" s="190"/>
      <c r="AW18" s="4"/>
      <c r="AX18" s="195" t="s">
        <v>96</v>
      </c>
      <c r="AY18" s="50" t="s">
        <v>89</v>
      </c>
      <c r="AZ18" s="50"/>
      <c r="BA18" s="50"/>
      <c r="BB18" s="190">
        <f>SUM(BB22:BB73)</f>
        <v>45</v>
      </c>
      <c r="BC18" s="190"/>
      <c r="BD18" s="50" t="s">
        <v>89</v>
      </c>
      <c r="BE18" s="50"/>
      <c r="BF18" s="50"/>
      <c r="BG18" s="190">
        <f>SUM(BG22:BG73)</f>
        <v>45</v>
      </c>
      <c r="BH18" s="190"/>
      <c r="BI18" s="4"/>
      <c r="BJ18" s="195" t="s">
        <v>96</v>
      </c>
      <c r="BK18" s="50" t="s">
        <v>89</v>
      </c>
      <c r="BL18" s="50"/>
      <c r="BM18" s="50"/>
      <c r="BN18" s="190">
        <f>SUM(BN22:BN73)</f>
        <v>31.379999999999995</v>
      </c>
      <c r="BO18" s="190"/>
      <c r="BP18" s="50" t="s">
        <v>89</v>
      </c>
      <c r="BQ18" s="50"/>
      <c r="BR18" s="50"/>
      <c r="BS18" s="190">
        <f>SUM(BS22:BS73)</f>
        <v>43.069999999999993</v>
      </c>
      <c r="BT18" s="190"/>
    </row>
    <row r="19" spans="1:72" ht="14.4" customHeight="1">
      <c r="A19" s="4"/>
      <c r="B19" s="193">
        <v>1</v>
      </c>
      <c r="C19" s="192" t="s">
        <v>90</v>
      </c>
      <c r="D19" s="178"/>
      <c r="E19" s="176"/>
      <c r="F19" s="172">
        <f>SUM(G22:G73)</f>
        <v>62.268349999999998</v>
      </c>
      <c r="G19" s="172"/>
      <c r="H19" s="192" t="s">
        <v>90</v>
      </c>
      <c r="I19" s="178"/>
      <c r="J19" s="176"/>
      <c r="K19" s="172">
        <f>SUM(L22:L73)</f>
        <v>91.121999999999986</v>
      </c>
      <c r="L19" s="172"/>
      <c r="M19" s="4"/>
      <c r="N19" s="196">
        <v>2</v>
      </c>
      <c r="O19" s="49" t="s">
        <v>90</v>
      </c>
      <c r="P19" s="49"/>
      <c r="Q19" s="49"/>
      <c r="R19" s="172">
        <f>SUM(S22:S73)</f>
        <v>104.73175000000001</v>
      </c>
      <c r="S19" s="172"/>
      <c r="T19" s="49" t="s">
        <v>90</v>
      </c>
      <c r="U19" s="49"/>
      <c r="V19" s="49"/>
      <c r="W19" s="172">
        <f>SUM(X22:X73)</f>
        <v>131.82474999999999</v>
      </c>
      <c r="X19" s="172"/>
      <c r="Y19" s="4"/>
      <c r="Z19" s="196">
        <v>3</v>
      </c>
      <c r="AA19" s="49" t="s">
        <v>90</v>
      </c>
      <c r="AB19" s="49"/>
      <c r="AC19" s="49"/>
      <c r="AD19" s="172">
        <f>SUM(AE22:AE73)</f>
        <v>169.04795000000001</v>
      </c>
      <c r="AE19" s="172"/>
      <c r="AF19" s="49" t="s">
        <v>90</v>
      </c>
      <c r="AG19" s="49"/>
      <c r="AH19" s="49"/>
      <c r="AI19" s="172">
        <f>SUM(AJ22:AJ73)</f>
        <v>166.45589999999999</v>
      </c>
      <c r="AJ19" s="172"/>
      <c r="AK19" s="4"/>
      <c r="AL19" s="196">
        <v>4</v>
      </c>
      <c r="AM19" s="49" t="s">
        <v>90</v>
      </c>
      <c r="AN19" s="49"/>
      <c r="AO19" s="49"/>
      <c r="AP19" s="172">
        <f>SUM(AQ22:AQ73)</f>
        <v>225.18045000000006</v>
      </c>
      <c r="AQ19" s="172"/>
      <c r="AR19" s="49" t="s">
        <v>90</v>
      </c>
      <c r="AS19" s="49"/>
      <c r="AT19" s="49"/>
      <c r="AU19" s="172">
        <f>SUM(AV22:AV73)</f>
        <v>183.5564</v>
      </c>
      <c r="AV19" s="172"/>
      <c r="AW19" s="4"/>
      <c r="AX19" s="196">
        <v>5</v>
      </c>
      <c r="AY19" s="49" t="s">
        <v>90</v>
      </c>
      <c r="AZ19" s="49"/>
      <c r="BA19" s="49"/>
      <c r="BB19" s="172">
        <f>SUM(BC22:BC73)</f>
        <v>271.06415000000004</v>
      </c>
      <c r="BC19" s="172"/>
      <c r="BD19" s="49" t="s">
        <v>90</v>
      </c>
      <c r="BE19" s="49"/>
      <c r="BF19" s="49"/>
      <c r="BG19" s="172">
        <f>SUM(BH22:BH73)</f>
        <v>251.54560000000001</v>
      </c>
      <c r="BH19" s="172"/>
      <c r="BI19" s="4"/>
      <c r="BJ19" s="196">
        <v>6</v>
      </c>
      <c r="BK19" s="49" t="s">
        <v>90</v>
      </c>
      <c r="BL19" s="49"/>
      <c r="BM19" s="49"/>
      <c r="BN19" s="172">
        <f>SUM(BO22:BO73)</f>
        <v>172.37549999999996</v>
      </c>
      <c r="BO19" s="172"/>
      <c r="BP19" s="49" t="s">
        <v>90</v>
      </c>
      <c r="BQ19" s="49"/>
      <c r="BR19" s="49"/>
      <c r="BS19" s="172">
        <f>SUM(BT22:BT73)</f>
        <v>217.97739999999999</v>
      </c>
      <c r="BT19" s="172"/>
    </row>
    <row r="20" spans="1:72" ht="20.399999999999999" customHeight="1">
      <c r="A20" s="4"/>
      <c r="B20" s="4"/>
      <c r="C20" s="183" t="s">
        <v>91</v>
      </c>
      <c r="D20" s="183" t="s">
        <v>92</v>
      </c>
      <c r="E20" s="184" t="s">
        <v>93</v>
      </c>
      <c r="F20" s="183" t="s">
        <v>94</v>
      </c>
      <c r="G20" s="183" t="s">
        <v>95</v>
      </c>
      <c r="H20" s="183" t="s">
        <v>91</v>
      </c>
      <c r="I20" s="183" t="s">
        <v>92</v>
      </c>
      <c r="J20" s="184" t="s">
        <v>93</v>
      </c>
      <c r="K20" s="183" t="s">
        <v>94</v>
      </c>
      <c r="L20" s="183" t="s">
        <v>95</v>
      </c>
      <c r="M20" s="4"/>
      <c r="N20" s="4"/>
      <c r="O20" s="183" t="s">
        <v>91</v>
      </c>
      <c r="P20" s="183" t="s">
        <v>92</v>
      </c>
      <c r="Q20" s="184" t="s">
        <v>93</v>
      </c>
      <c r="R20" s="183" t="s">
        <v>94</v>
      </c>
      <c r="S20" s="183" t="s">
        <v>95</v>
      </c>
      <c r="T20" s="183" t="s">
        <v>91</v>
      </c>
      <c r="U20" s="183" t="s">
        <v>92</v>
      </c>
      <c r="V20" s="184" t="s">
        <v>93</v>
      </c>
      <c r="W20" s="183" t="s">
        <v>94</v>
      </c>
      <c r="X20" s="183" t="s">
        <v>95</v>
      </c>
      <c r="Y20" s="4"/>
      <c r="Z20" s="4"/>
      <c r="AA20" s="183" t="s">
        <v>91</v>
      </c>
      <c r="AB20" s="183" t="s">
        <v>92</v>
      </c>
      <c r="AC20" s="184" t="s">
        <v>93</v>
      </c>
      <c r="AD20" s="183" t="s">
        <v>94</v>
      </c>
      <c r="AE20" s="183" t="s">
        <v>95</v>
      </c>
      <c r="AF20" s="183" t="s">
        <v>91</v>
      </c>
      <c r="AG20" s="183" t="s">
        <v>92</v>
      </c>
      <c r="AH20" s="184" t="s">
        <v>93</v>
      </c>
      <c r="AI20" s="183" t="s">
        <v>94</v>
      </c>
      <c r="AJ20" s="183" t="s">
        <v>95</v>
      </c>
      <c r="AK20" s="4"/>
      <c r="AL20" s="4"/>
      <c r="AM20" s="183" t="s">
        <v>91</v>
      </c>
      <c r="AN20" s="183" t="s">
        <v>92</v>
      </c>
      <c r="AO20" s="184" t="s">
        <v>93</v>
      </c>
      <c r="AP20" s="183" t="s">
        <v>94</v>
      </c>
      <c r="AQ20" s="183" t="s">
        <v>95</v>
      </c>
      <c r="AR20" s="183" t="s">
        <v>91</v>
      </c>
      <c r="AS20" s="183" t="s">
        <v>92</v>
      </c>
      <c r="AT20" s="184" t="s">
        <v>93</v>
      </c>
      <c r="AU20" s="183" t="s">
        <v>94</v>
      </c>
      <c r="AV20" s="183" t="s">
        <v>95</v>
      </c>
      <c r="AW20" s="4"/>
      <c r="AX20" s="4"/>
      <c r="AY20" s="183" t="s">
        <v>91</v>
      </c>
      <c r="AZ20" s="183" t="s">
        <v>92</v>
      </c>
      <c r="BA20" s="184" t="s">
        <v>93</v>
      </c>
      <c r="BB20" s="183" t="s">
        <v>94</v>
      </c>
      <c r="BC20" s="183" t="s">
        <v>95</v>
      </c>
      <c r="BD20" s="183" t="s">
        <v>91</v>
      </c>
      <c r="BE20" s="183" t="s">
        <v>92</v>
      </c>
      <c r="BF20" s="184" t="s">
        <v>93</v>
      </c>
      <c r="BG20" s="183" t="s">
        <v>94</v>
      </c>
      <c r="BH20" s="183" t="s">
        <v>95</v>
      </c>
      <c r="BI20" s="4"/>
      <c r="BJ20" s="4"/>
      <c r="BK20" s="183" t="s">
        <v>91</v>
      </c>
      <c r="BL20" s="183" t="s">
        <v>92</v>
      </c>
      <c r="BM20" s="184" t="s">
        <v>93</v>
      </c>
      <c r="BN20" s="183" t="s">
        <v>94</v>
      </c>
      <c r="BO20" s="183" t="s">
        <v>95</v>
      </c>
      <c r="BP20" s="183" t="s">
        <v>91</v>
      </c>
      <c r="BQ20" s="183" t="s">
        <v>92</v>
      </c>
      <c r="BR20" s="184" t="s">
        <v>93</v>
      </c>
      <c r="BS20" s="183" t="s">
        <v>94</v>
      </c>
      <c r="BT20" s="183" t="s">
        <v>95</v>
      </c>
    </row>
    <row r="21" spans="1:72" ht="7.8" customHeight="1">
      <c r="A21" s="4"/>
      <c r="B21" s="4"/>
      <c r="C21" s="197">
        <v>14.05</v>
      </c>
      <c r="D21" s="197">
        <v>0</v>
      </c>
      <c r="E21" s="198"/>
      <c r="F21" s="198"/>
      <c r="G21" s="198"/>
      <c r="H21" s="197">
        <v>17.04</v>
      </c>
      <c r="I21" s="197">
        <v>0</v>
      </c>
      <c r="J21" s="198"/>
      <c r="K21" s="198"/>
      <c r="L21" s="198"/>
      <c r="M21" s="199"/>
      <c r="N21" s="199"/>
      <c r="O21" s="197">
        <v>50</v>
      </c>
      <c r="P21" s="197">
        <v>2.34</v>
      </c>
      <c r="Q21" s="198"/>
      <c r="R21" s="198"/>
      <c r="S21" s="198"/>
      <c r="T21" s="197">
        <v>60</v>
      </c>
      <c r="U21" s="197">
        <v>2.39</v>
      </c>
      <c r="V21" s="198"/>
      <c r="W21" s="198"/>
      <c r="X21" s="198"/>
      <c r="Y21" s="199"/>
      <c r="Z21" s="199"/>
      <c r="AA21" s="197">
        <v>95</v>
      </c>
      <c r="AB21" s="197">
        <v>3.22</v>
      </c>
      <c r="AC21" s="198"/>
      <c r="AD21" s="198"/>
      <c r="AE21" s="198"/>
      <c r="AF21" s="197">
        <v>105</v>
      </c>
      <c r="AG21" s="197">
        <v>3.14</v>
      </c>
      <c r="AH21" s="198"/>
      <c r="AI21" s="198"/>
      <c r="AJ21" s="198"/>
      <c r="AK21" s="199"/>
      <c r="AL21" s="199"/>
      <c r="AM21" s="197">
        <v>140</v>
      </c>
      <c r="AN21" s="197">
        <v>4.6100000000000003</v>
      </c>
      <c r="AO21" s="198"/>
      <c r="AP21" s="198"/>
      <c r="AQ21" s="198"/>
      <c r="AR21" s="197">
        <v>150</v>
      </c>
      <c r="AS21" s="197">
        <v>3.53</v>
      </c>
      <c r="AT21" s="198"/>
      <c r="AU21" s="198"/>
      <c r="AV21" s="198"/>
      <c r="AW21" s="199"/>
      <c r="AX21" s="199"/>
      <c r="AY21" s="197">
        <v>185</v>
      </c>
      <c r="AZ21" s="197">
        <v>6.18</v>
      </c>
      <c r="BA21" s="198"/>
      <c r="BB21" s="198"/>
      <c r="BC21" s="198"/>
      <c r="BD21" s="197">
        <v>195</v>
      </c>
      <c r="BE21" s="197">
        <v>5.67</v>
      </c>
      <c r="BF21" s="198"/>
      <c r="BG21" s="198"/>
      <c r="BH21" s="198"/>
      <c r="BI21" s="199"/>
      <c r="BJ21" s="199"/>
      <c r="BK21" s="197">
        <v>230</v>
      </c>
      <c r="BL21" s="197">
        <v>5.29</v>
      </c>
      <c r="BM21" s="198"/>
      <c r="BN21" s="198"/>
      <c r="BO21" s="198"/>
      <c r="BP21" s="197">
        <v>240</v>
      </c>
      <c r="BQ21" s="197">
        <v>5.23</v>
      </c>
      <c r="BR21" s="198"/>
      <c r="BS21" s="198"/>
      <c r="BT21" s="198"/>
    </row>
    <row r="22" spans="1:72" ht="7.8" customHeight="1">
      <c r="A22" s="4"/>
      <c r="B22" s="4"/>
      <c r="C22" s="197"/>
      <c r="D22" s="197"/>
      <c r="E22" s="200">
        <f>AVERAGE(D21,D23)</f>
        <v>0.05</v>
      </c>
      <c r="F22" s="200">
        <f>C23-C21</f>
        <v>0</v>
      </c>
      <c r="G22" s="200">
        <f>E22*F22</f>
        <v>0</v>
      </c>
      <c r="H22" s="197"/>
      <c r="I22" s="197"/>
      <c r="J22" s="200">
        <f t="shared" ref="J22:J49" si="0">AVERAGE(I21,I23)</f>
        <v>0.57499999999999996</v>
      </c>
      <c r="K22" s="200">
        <f t="shared" ref="K22:K49" si="1">H23-H21</f>
        <v>0.39000000000000057</v>
      </c>
      <c r="L22" s="200">
        <f t="shared" ref="L22" si="2">J22*K22</f>
        <v>0.22425000000000031</v>
      </c>
      <c r="M22" s="199"/>
      <c r="N22" s="199"/>
      <c r="O22" s="197"/>
      <c r="P22" s="197"/>
      <c r="Q22" s="200">
        <f t="shared" ref="Q22:Q41" si="3">AVERAGE(P21,P23)</f>
        <v>2.23</v>
      </c>
      <c r="R22" s="200">
        <f t="shared" ref="R22:R41" si="4">O23-O21</f>
        <v>4.07</v>
      </c>
      <c r="S22" s="200">
        <f t="shared" ref="S22" si="5">Q22*R22</f>
        <v>9.0761000000000003</v>
      </c>
      <c r="T22" s="197"/>
      <c r="U22" s="197"/>
      <c r="V22" s="200">
        <f>AVERAGE(U21,U23)</f>
        <v>2.4000000000000004</v>
      </c>
      <c r="W22" s="200">
        <f>T23-T21</f>
        <v>1.6300000000000026</v>
      </c>
      <c r="X22" s="200">
        <f>V22*W22</f>
        <v>3.9120000000000066</v>
      </c>
      <c r="Y22" s="199"/>
      <c r="Z22" s="199"/>
      <c r="AA22" s="197"/>
      <c r="AB22" s="197"/>
      <c r="AC22" s="200">
        <f t="shared" ref="AC22:AC41" si="6">AVERAGE(AB21,AB23)</f>
        <v>3.2949999999999999</v>
      </c>
      <c r="AD22" s="200">
        <f t="shared" ref="AD22:AD41" si="7">AA23-AA21</f>
        <v>4.0699999999999932</v>
      </c>
      <c r="AE22" s="200">
        <f t="shared" ref="AE22" si="8">AC22*AD22</f>
        <v>13.410649999999977</v>
      </c>
      <c r="AF22" s="197"/>
      <c r="AG22" s="197"/>
      <c r="AH22" s="200">
        <f t="shared" ref="AH22:AH41" si="9">AVERAGE(AG21,AG23)</f>
        <v>3.1749999999999998</v>
      </c>
      <c r="AI22" s="200">
        <f t="shared" ref="AI22:AI41" si="10">AF23-AF21</f>
        <v>1.6299999999999955</v>
      </c>
      <c r="AJ22" s="200">
        <f t="shared" ref="AJ22" si="11">AH22*AI22</f>
        <v>5.175249999999985</v>
      </c>
      <c r="AK22" s="199"/>
      <c r="AL22" s="199"/>
      <c r="AM22" s="197"/>
      <c r="AN22" s="197"/>
      <c r="AO22" s="200">
        <f t="shared" ref="AO22:AO41" si="12">AVERAGE(AN21,AN23)</f>
        <v>4.6150000000000002</v>
      </c>
      <c r="AP22" s="200">
        <f t="shared" ref="AP22:AP41" si="13">AM23-AM21</f>
        <v>4.0699999999999932</v>
      </c>
      <c r="AQ22" s="200">
        <f t="shared" ref="AQ22" si="14">AO22*AP22</f>
        <v>18.783049999999971</v>
      </c>
      <c r="AR22" s="197"/>
      <c r="AS22" s="197"/>
      <c r="AT22" s="200">
        <f t="shared" ref="AT22:AT41" si="15">AVERAGE(AS21,AS23)</f>
        <v>3.51</v>
      </c>
      <c r="AU22" s="200">
        <f t="shared" ref="AU22:AU41" si="16">AR23-AR21</f>
        <v>1.6200000000000045</v>
      </c>
      <c r="AV22" s="200">
        <f t="shared" ref="AV22" si="17">AT22*AU22</f>
        <v>5.6862000000000155</v>
      </c>
      <c r="AW22" s="199"/>
      <c r="AX22" s="199"/>
      <c r="AY22" s="197"/>
      <c r="AZ22" s="197"/>
      <c r="BA22" s="200">
        <f t="shared" ref="BA22:BA41" si="18">AVERAGE(AZ21,AZ23)</f>
        <v>6.17</v>
      </c>
      <c r="BB22" s="200">
        <f t="shared" ref="BB22:BB41" si="19">AY23-AY21</f>
        <v>4.0699999999999932</v>
      </c>
      <c r="BC22" s="200">
        <f t="shared" ref="BC22" si="20">BA22*BB22</f>
        <v>25.111899999999956</v>
      </c>
      <c r="BD22" s="197"/>
      <c r="BE22" s="197"/>
      <c r="BF22" s="200">
        <f t="shared" ref="BF22:BF41" si="21">AVERAGE(BE21,BE23)</f>
        <v>5.6150000000000002</v>
      </c>
      <c r="BG22" s="200">
        <f t="shared" ref="BG22:BG41" si="22">BD23-BD21</f>
        <v>1.6200000000000045</v>
      </c>
      <c r="BH22" s="200">
        <f t="shared" ref="BH22" si="23">BF22*BG22</f>
        <v>9.096300000000026</v>
      </c>
      <c r="BI22" s="199"/>
      <c r="BJ22" s="199"/>
      <c r="BK22" s="197"/>
      <c r="BL22" s="197"/>
      <c r="BM22" s="200">
        <f t="shared" ref="BM22:BM41" si="24">AVERAGE(BL21,BL23)</f>
        <v>5.13</v>
      </c>
      <c r="BN22" s="200">
        <f t="shared" ref="BN22:BN41" si="25">BK23-BK21</f>
        <v>4.0699999999999932</v>
      </c>
      <c r="BO22" s="200">
        <f t="shared" ref="BO22" si="26">BM22*BN22</f>
        <v>20.879099999999966</v>
      </c>
      <c r="BP22" s="197"/>
      <c r="BQ22" s="197"/>
      <c r="BR22" s="200">
        <f t="shared" ref="BR22:BR47" si="27">AVERAGE(BQ21,BQ23)</f>
        <v>5.3450000000000006</v>
      </c>
      <c r="BS22" s="200">
        <f t="shared" ref="BS22:BS47" si="28">BP23-BP21</f>
        <v>1.6200000000000045</v>
      </c>
      <c r="BT22" s="200">
        <f t="shared" ref="BT22" si="29">BR22*BS22</f>
        <v>8.6589000000000258</v>
      </c>
    </row>
    <row r="23" spans="1:72" ht="7.8" customHeight="1">
      <c r="A23" s="4"/>
      <c r="B23" s="4"/>
      <c r="C23" s="197">
        <v>14.05</v>
      </c>
      <c r="D23" s="197">
        <v>0.1</v>
      </c>
      <c r="E23" s="200"/>
      <c r="F23" s="200"/>
      <c r="G23" s="200"/>
      <c r="H23" s="197">
        <v>17.43</v>
      </c>
      <c r="I23" s="197">
        <v>1.1499999999999999</v>
      </c>
      <c r="J23" s="200"/>
      <c r="K23" s="200"/>
      <c r="L23" s="200"/>
      <c r="M23" s="199"/>
      <c r="N23" s="199"/>
      <c r="O23" s="197">
        <v>54.07</v>
      </c>
      <c r="P23" s="197">
        <v>2.12</v>
      </c>
      <c r="Q23" s="200"/>
      <c r="R23" s="200"/>
      <c r="S23" s="200"/>
      <c r="T23" s="197">
        <v>61.63</v>
      </c>
      <c r="U23" s="197">
        <v>2.41</v>
      </c>
      <c r="V23" s="200"/>
      <c r="W23" s="200"/>
      <c r="X23" s="200"/>
      <c r="Y23" s="199"/>
      <c r="Z23" s="199"/>
      <c r="AA23" s="197">
        <v>99.07</v>
      </c>
      <c r="AB23" s="197">
        <v>3.37</v>
      </c>
      <c r="AC23" s="200"/>
      <c r="AD23" s="200"/>
      <c r="AE23" s="200"/>
      <c r="AF23" s="197">
        <v>106.63</v>
      </c>
      <c r="AG23" s="197">
        <v>3.21</v>
      </c>
      <c r="AH23" s="200"/>
      <c r="AI23" s="200"/>
      <c r="AJ23" s="200"/>
      <c r="AK23" s="199"/>
      <c r="AL23" s="199"/>
      <c r="AM23" s="197">
        <v>144.07</v>
      </c>
      <c r="AN23" s="197">
        <v>4.62</v>
      </c>
      <c r="AO23" s="200"/>
      <c r="AP23" s="200"/>
      <c r="AQ23" s="200"/>
      <c r="AR23" s="197">
        <v>151.62</v>
      </c>
      <c r="AS23" s="197">
        <v>3.49</v>
      </c>
      <c r="AT23" s="200"/>
      <c r="AU23" s="200"/>
      <c r="AV23" s="200"/>
      <c r="AW23" s="199"/>
      <c r="AX23" s="199"/>
      <c r="AY23" s="197">
        <v>189.07</v>
      </c>
      <c r="AZ23" s="197">
        <v>6.16</v>
      </c>
      <c r="BA23" s="200"/>
      <c r="BB23" s="200"/>
      <c r="BC23" s="200"/>
      <c r="BD23" s="197">
        <v>196.62</v>
      </c>
      <c r="BE23" s="197">
        <v>5.56</v>
      </c>
      <c r="BF23" s="200"/>
      <c r="BG23" s="200"/>
      <c r="BH23" s="200"/>
      <c r="BI23" s="199"/>
      <c r="BJ23" s="199"/>
      <c r="BK23" s="197">
        <v>234.07</v>
      </c>
      <c r="BL23" s="197">
        <v>4.97</v>
      </c>
      <c r="BM23" s="200"/>
      <c r="BN23" s="200"/>
      <c r="BO23" s="200"/>
      <c r="BP23" s="197">
        <v>241.62</v>
      </c>
      <c r="BQ23" s="197">
        <v>5.46</v>
      </c>
      <c r="BR23" s="200"/>
      <c r="BS23" s="200"/>
      <c r="BT23" s="200"/>
    </row>
    <row r="24" spans="1:72" ht="7.8" customHeight="1">
      <c r="A24" s="4"/>
      <c r="B24" s="4"/>
      <c r="C24" s="197"/>
      <c r="D24" s="197"/>
      <c r="E24" s="200">
        <f t="shared" ref="E24:E55" si="30">AVERAGE(D23,D25)</f>
        <v>9.5000000000000001E-2</v>
      </c>
      <c r="F24" s="200">
        <f>C25-C23</f>
        <v>1.9999999999999574E-2</v>
      </c>
      <c r="G24" s="200">
        <f t="shared" ref="G24" si="31">E24*F24</f>
        <v>1.8999999999999594E-3</v>
      </c>
      <c r="H24" s="197"/>
      <c r="I24" s="197"/>
      <c r="J24" s="200">
        <f t="shared" ref="J24:J49" si="32">AVERAGE(I23,I25)</f>
        <v>1.325</v>
      </c>
      <c r="K24" s="200">
        <f t="shared" ref="K24:K49" si="33">H25-H23</f>
        <v>0.19999999999999929</v>
      </c>
      <c r="L24" s="200">
        <f t="shared" ref="L24" si="34">J24*K24</f>
        <v>0.26499999999999907</v>
      </c>
      <c r="M24" s="199"/>
      <c r="N24" s="199"/>
      <c r="O24" s="197"/>
      <c r="P24" s="197"/>
      <c r="Q24" s="200">
        <f t="shared" ref="Q24:Q41" si="35">AVERAGE(P23,P25)</f>
        <v>2.25</v>
      </c>
      <c r="R24" s="200">
        <f t="shared" ref="R24:R41" si="36">O25-O23</f>
        <v>5</v>
      </c>
      <c r="S24" s="200">
        <f t="shared" ref="S24" si="37">Q24*R24</f>
        <v>11.25</v>
      </c>
      <c r="T24" s="197"/>
      <c r="U24" s="197"/>
      <c r="V24" s="200">
        <f t="shared" ref="V24:V41" si="38">AVERAGE(U23,U25)</f>
        <v>2.4550000000000001</v>
      </c>
      <c r="W24" s="200">
        <f t="shared" ref="W24:W41" si="39">T25-T23</f>
        <v>4.9999999999999929</v>
      </c>
      <c r="X24" s="200">
        <f t="shared" ref="X24" si="40">V24*W24</f>
        <v>12.274999999999983</v>
      </c>
      <c r="Y24" s="199"/>
      <c r="Z24" s="199"/>
      <c r="AA24" s="197"/>
      <c r="AB24" s="197"/>
      <c r="AC24" s="200">
        <f t="shared" ref="AC24:AC41" si="41">AVERAGE(AB23,AB25)</f>
        <v>3.4249999999999998</v>
      </c>
      <c r="AD24" s="200">
        <f t="shared" ref="AD24:AD41" si="42">AA25-AA23</f>
        <v>5</v>
      </c>
      <c r="AE24" s="200">
        <f t="shared" ref="AE24" si="43">AC24*AD24</f>
        <v>17.125</v>
      </c>
      <c r="AF24" s="197"/>
      <c r="AG24" s="197"/>
      <c r="AH24" s="200">
        <f t="shared" ref="AH24:AH41" si="44">AVERAGE(AG23,AG25)</f>
        <v>3.36</v>
      </c>
      <c r="AI24" s="200">
        <f t="shared" ref="AI24:AI41" si="45">AF25-AF23</f>
        <v>5</v>
      </c>
      <c r="AJ24" s="200">
        <f t="shared" ref="AJ24" si="46">AH24*AI24</f>
        <v>16.8</v>
      </c>
      <c r="AK24" s="199"/>
      <c r="AL24" s="199"/>
      <c r="AM24" s="197"/>
      <c r="AN24" s="197"/>
      <c r="AO24" s="200">
        <f t="shared" ref="AO24:AO41" si="47">AVERAGE(AN23,AN25)</f>
        <v>4.6150000000000002</v>
      </c>
      <c r="AP24" s="200">
        <f t="shared" ref="AP24:AP41" si="48">AM25-AM23</f>
        <v>5</v>
      </c>
      <c r="AQ24" s="200">
        <f t="shared" ref="AQ24" si="49">AO24*AP24</f>
        <v>23.075000000000003</v>
      </c>
      <c r="AR24" s="197"/>
      <c r="AS24" s="197"/>
      <c r="AT24" s="200">
        <f t="shared" ref="AT24:AT41" si="50">AVERAGE(AS23,AS25)</f>
        <v>3.43</v>
      </c>
      <c r="AU24" s="200">
        <f t="shared" ref="AU24:AU41" si="51">AR25-AR23</f>
        <v>5</v>
      </c>
      <c r="AV24" s="200">
        <f t="shared" ref="AV24" si="52">AT24*AU24</f>
        <v>17.150000000000002</v>
      </c>
      <c r="AW24" s="199"/>
      <c r="AX24" s="199"/>
      <c r="AY24" s="197"/>
      <c r="AZ24" s="197"/>
      <c r="BA24" s="200">
        <f t="shared" ref="BA24:BA41" si="53">AVERAGE(AZ23,AZ25)</f>
        <v>6.2200000000000006</v>
      </c>
      <c r="BB24" s="200">
        <f t="shared" ref="BB24:BB41" si="54">AY25-AY23</f>
        <v>5</v>
      </c>
      <c r="BC24" s="200">
        <f t="shared" ref="BC24" si="55">BA24*BB24</f>
        <v>31.1</v>
      </c>
      <c r="BD24" s="197"/>
      <c r="BE24" s="197"/>
      <c r="BF24" s="200">
        <f t="shared" ref="BF24:BF41" si="56">AVERAGE(BE23,BE25)</f>
        <v>5.71</v>
      </c>
      <c r="BG24" s="200">
        <f t="shared" ref="BG24:BG41" si="57">BD25-BD23</f>
        <v>5</v>
      </c>
      <c r="BH24" s="200">
        <f t="shared" ref="BH24" si="58">BF24*BG24</f>
        <v>28.55</v>
      </c>
      <c r="BI24" s="199"/>
      <c r="BJ24" s="199"/>
      <c r="BK24" s="197"/>
      <c r="BL24" s="197"/>
      <c r="BM24" s="200">
        <f t="shared" ref="BM24:BM41" si="59">AVERAGE(BL23,BL25)</f>
        <v>4.99</v>
      </c>
      <c r="BN24" s="200">
        <f t="shared" ref="BN24:BN41" si="60">BK25-BK23</f>
        <v>5.0100000000000193</v>
      </c>
      <c r="BO24" s="200">
        <f t="shared" ref="BO24" si="61">BM24*BN24</f>
        <v>24.999900000000096</v>
      </c>
      <c r="BP24" s="197"/>
      <c r="BQ24" s="197"/>
      <c r="BR24" s="200">
        <f t="shared" ref="BR24:BR47" si="62">AVERAGE(BQ23,BQ25)</f>
        <v>5.71</v>
      </c>
      <c r="BS24" s="200">
        <f t="shared" ref="BS24:BS47" si="63">BP25-BP23</f>
        <v>5</v>
      </c>
      <c r="BT24" s="200">
        <f t="shared" ref="BT24" si="64">BR24*BS24</f>
        <v>28.55</v>
      </c>
    </row>
    <row r="25" spans="1:72" ht="7.8" customHeight="1">
      <c r="A25" s="4"/>
      <c r="B25" s="4"/>
      <c r="C25" s="197">
        <v>14.07</v>
      </c>
      <c r="D25" s="197">
        <v>0.09</v>
      </c>
      <c r="E25" s="200"/>
      <c r="F25" s="200"/>
      <c r="G25" s="200"/>
      <c r="H25" s="197">
        <v>17.63</v>
      </c>
      <c r="I25" s="197">
        <v>1.5</v>
      </c>
      <c r="J25" s="200"/>
      <c r="K25" s="200"/>
      <c r="L25" s="200"/>
      <c r="M25" s="199"/>
      <c r="N25" s="199"/>
      <c r="O25" s="197">
        <v>59.07</v>
      </c>
      <c r="P25" s="197">
        <v>2.38</v>
      </c>
      <c r="Q25" s="200"/>
      <c r="R25" s="200"/>
      <c r="S25" s="200"/>
      <c r="T25" s="197">
        <v>66.63</v>
      </c>
      <c r="U25" s="197">
        <v>2.5</v>
      </c>
      <c r="V25" s="200"/>
      <c r="W25" s="200"/>
      <c r="X25" s="200"/>
      <c r="Y25" s="199"/>
      <c r="Z25" s="199"/>
      <c r="AA25" s="197">
        <v>104.07</v>
      </c>
      <c r="AB25" s="197">
        <v>3.48</v>
      </c>
      <c r="AC25" s="200"/>
      <c r="AD25" s="200"/>
      <c r="AE25" s="200"/>
      <c r="AF25" s="197">
        <v>111.63</v>
      </c>
      <c r="AG25" s="197">
        <v>3.51</v>
      </c>
      <c r="AH25" s="200"/>
      <c r="AI25" s="200"/>
      <c r="AJ25" s="200"/>
      <c r="AK25" s="199"/>
      <c r="AL25" s="199"/>
      <c r="AM25" s="197">
        <v>149.07</v>
      </c>
      <c r="AN25" s="197">
        <v>4.6100000000000003</v>
      </c>
      <c r="AO25" s="200"/>
      <c r="AP25" s="200"/>
      <c r="AQ25" s="200"/>
      <c r="AR25" s="197">
        <v>156.62</v>
      </c>
      <c r="AS25" s="197">
        <v>3.37</v>
      </c>
      <c r="AT25" s="200"/>
      <c r="AU25" s="200"/>
      <c r="AV25" s="200"/>
      <c r="AW25" s="199"/>
      <c r="AX25" s="199"/>
      <c r="AY25" s="197">
        <v>194.07</v>
      </c>
      <c r="AZ25" s="197">
        <v>6.28</v>
      </c>
      <c r="BA25" s="200"/>
      <c r="BB25" s="200"/>
      <c r="BC25" s="200"/>
      <c r="BD25" s="197">
        <v>201.62</v>
      </c>
      <c r="BE25" s="197">
        <v>5.86</v>
      </c>
      <c r="BF25" s="200"/>
      <c r="BG25" s="200"/>
      <c r="BH25" s="200"/>
      <c r="BI25" s="199"/>
      <c r="BJ25" s="199"/>
      <c r="BK25" s="197">
        <v>239.08</v>
      </c>
      <c r="BL25" s="197">
        <v>5.01</v>
      </c>
      <c r="BM25" s="200"/>
      <c r="BN25" s="200"/>
      <c r="BO25" s="200"/>
      <c r="BP25" s="197">
        <v>246.62</v>
      </c>
      <c r="BQ25" s="197">
        <v>5.96</v>
      </c>
      <c r="BR25" s="200"/>
      <c r="BS25" s="200"/>
      <c r="BT25" s="200"/>
    </row>
    <row r="26" spans="1:72" ht="7.8" customHeight="1">
      <c r="A26" s="4"/>
      <c r="B26" s="4"/>
      <c r="C26" s="197"/>
      <c r="D26" s="197"/>
      <c r="E26" s="200">
        <f t="shared" ref="E26:E55" si="65">AVERAGE(D25,D27)</f>
        <v>0.09</v>
      </c>
      <c r="F26" s="200">
        <f t="shared" ref="F26:F55" si="66">C27-C25</f>
        <v>0.40000000000000036</v>
      </c>
      <c r="G26" s="200">
        <f t="shared" ref="G26" si="67">E26*F26</f>
        <v>3.6000000000000032E-2</v>
      </c>
      <c r="H26" s="197"/>
      <c r="I26" s="197"/>
      <c r="J26" s="200">
        <f t="shared" ref="J26:J49" si="68">AVERAGE(I25,I27)</f>
        <v>1.5</v>
      </c>
      <c r="K26" s="200">
        <f t="shared" ref="K26:K49" si="69">H27-H25</f>
        <v>0</v>
      </c>
      <c r="L26" s="200">
        <f t="shared" ref="L26" si="70">J26*K26</f>
        <v>0</v>
      </c>
      <c r="M26" s="199"/>
      <c r="N26" s="199"/>
      <c r="O26" s="197"/>
      <c r="P26" s="197"/>
      <c r="Q26" s="200">
        <f t="shared" ref="Q26:Q41" si="71">AVERAGE(P25,P27)</f>
        <v>2.2249999999999996</v>
      </c>
      <c r="R26" s="200">
        <f t="shared" ref="R26:R41" si="72">O27-O25</f>
        <v>4.9999999999999929</v>
      </c>
      <c r="S26" s="200">
        <f t="shared" ref="S26" si="73">Q26*R26</f>
        <v>11.124999999999982</v>
      </c>
      <c r="T26" s="197"/>
      <c r="U26" s="197"/>
      <c r="V26" s="200">
        <f t="shared" ref="V26:V41" si="74">AVERAGE(U25,U27)</f>
        <v>2.6150000000000002</v>
      </c>
      <c r="W26" s="200">
        <f t="shared" ref="W26:W41" si="75">T27-T25</f>
        <v>5</v>
      </c>
      <c r="X26" s="200">
        <f t="shared" ref="X26" si="76">V26*W26</f>
        <v>13.075000000000001</v>
      </c>
      <c r="Y26" s="199"/>
      <c r="Z26" s="199"/>
      <c r="AA26" s="197"/>
      <c r="AB26" s="197"/>
      <c r="AC26" s="200">
        <f t="shared" ref="AC26:AC41" si="77">AVERAGE(AB25,AB27)</f>
        <v>3.4850000000000003</v>
      </c>
      <c r="AD26" s="200">
        <f t="shared" ref="AD26:AD41" si="78">AA27-AA25</f>
        <v>5</v>
      </c>
      <c r="AE26" s="200">
        <f t="shared" ref="AE26" si="79">AC26*AD26</f>
        <v>17.425000000000001</v>
      </c>
      <c r="AF26" s="197"/>
      <c r="AG26" s="197"/>
      <c r="AH26" s="200">
        <f t="shared" ref="AH26:AH41" si="80">AVERAGE(AG25,AG27)</f>
        <v>3.5949999999999998</v>
      </c>
      <c r="AI26" s="200">
        <f t="shared" ref="AI26:AI41" si="81">AF27-AF25</f>
        <v>4.9900000000000091</v>
      </c>
      <c r="AJ26" s="200">
        <f t="shared" ref="AJ26" si="82">AH26*AI26</f>
        <v>17.93905000000003</v>
      </c>
      <c r="AK26" s="199"/>
      <c r="AL26" s="199"/>
      <c r="AM26" s="197"/>
      <c r="AN26" s="197"/>
      <c r="AO26" s="200">
        <f t="shared" ref="AO26:AO41" si="83">AVERAGE(AN25,AN27)</f>
        <v>4.67</v>
      </c>
      <c r="AP26" s="200">
        <f t="shared" ref="AP26:AP41" si="84">AM27-AM25</f>
        <v>5</v>
      </c>
      <c r="AQ26" s="200">
        <f t="shared" ref="AQ26" si="85">AO26*AP26</f>
        <v>23.35</v>
      </c>
      <c r="AR26" s="197"/>
      <c r="AS26" s="197"/>
      <c r="AT26" s="200">
        <f t="shared" ref="AT26:AT41" si="86">AVERAGE(AS25,AS27)</f>
        <v>3.355</v>
      </c>
      <c r="AU26" s="200">
        <f t="shared" ref="AU26:AU41" si="87">AR27-AR25</f>
        <v>5</v>
      </c>
      <c r="AV26" s="200">
        <f t="shared" ref="AV26" si="88">AT26*AU26</f>
        <v>16.774999999999999</v>
      </c>
      <c r="AW26" s="199"/>
      <c r="AX26" s="199"/>
      <c r="AY26" s="197"/>
      <c r="AZ26" s="197"/>
      <c r="BA26" s="200">
        <f t="shared" ref="BA26:BA41" si="89">AVERAGE(AZ25,AZ27)</f>
        <v>6.28</v>
      </c>
      <c r="BB26" s="200">
        <f t="shared" ref="BB26:BB41" si="90">AY27-AY25</f>
        <v>5</v>
      </c>
      <c r="BC26" s="200">
        <f t="shared" ref="BC26" si="91">BA26*BB26</f>
        <v>31.400000000000002</v>
      </c>
      <c r="BD26" s="197"/>
      <c r="BE26" s="197"/>
      <c r="BF26" s="200">
        <f t="shared" ref="BF26:BF41" si="92">AVERAGE(BE25,BE27)</f>
        <v>5.8450000000000006</v>
      </c>
      <c r="BG26" s="200">
        <f t="shared" ref="BG26:BG41" si="93">BD27-BD25</f>
        <v>5</v>
      </c>
      <c r="BH26" s="200">
        <f t="shared" ref="BH26" si="94">BF26*BG26</f>
        <v>29.225000000000001</v>
      </c>
      <c r="BI26" s="199"/>
      <c r="BJ26" s="199"/>
      <c r="BK26" s="197"/>
      <c r="BL26" s="197"/>
      <c r="BM26" s="200">
        <f t="shared" ref="BM26:BM41" si="95">AVERAGE(BL25,BL27)</f>
        <v>5.2649999999999997</v>
      </c>
      <c r="BN26" s="200">
        <f t="shared" ref="BN26:BN41" si="96">BK27-BK25</f>
        <v>5</v>
      </c>
      <c r="BO26" s="200">
        <f t="shared" ref="BO26" si="97">BM26*BN26</f>
        <v>26.324999999999999</v>
      </c>
      <c r="BP26" s="197"/>
      <c r="BQ26" s="197"/>
      <c r="BR26" s="200">
        <f t="shared" ref="BR26:BR47" si="98">AVERAGE(BQ25,BQ27)</f>
        <v>5.71</v>
      </c>
      <c r="BS26" s="200">
        <f t="shared" ref="BS26:BS47" si="99">BP27-BP25</f>
        <v>5</v>
      </c>
      <c r="BT26" s="200">
        <f t="shared" ref="BT26" si="100">BR26*BS26</f>
        <v>28.55</v>
      </c>
    </row>
    <row r="27" spans="1:72" ht="7.8" customHeight="1">
      <c r="A27" s="4"/>
      <c r="B27" s="4"/>
      <c r="C27" s="197">
        <v>14.47</v>
      </c>
      <c r="D27" s="197">
        <v>0.09</v>
      </c>
      <c r="E27" s="200"/>
      <c r="F27" s="200"/>
      <c r="G27" s="200"/>
      <c r="H27" s="197">
        <v>17.63</v>
      </c>
      <c r="I27" s="197">
        <v>1.5</v>
      </c>
      <c r="J27" s="200"/>
      <c r="K27" s="200"/>
      <c r="L27" s="200"/>
      <c r="M27" s="199"/>
      <c r="N27" s="199"/>
      <c r="O27" s="197">
        <v>64.069999999999993</v>
      </c>
      <c r="P27" s="197">
        <v>2.0699999999999998</v>
      </c>
      <c r="Q27" s="200"/>
      <c r="R27" s="200"/>
      <c r="S27" s="200"/>
      <c r="T27" s="197">
        <v>71.63</v>
      </c>
      <c r="U27" s="197">
        <v>2.73</v>
      </c>
      <c r="V27" s="200"/>
      <c r="W27" s="200"/>
      <c r="X27" s="200"/>
      <c r="Y27" s="199"/>
      <c r="Z27" s="199"/>
      <c r="AA27" s="197">
        <v>109.07</v>
      </c>
      <c r="AB27" s="197">
        <v>3.49</v>
      </c>
      <c r="AC27" s="200"/>
      <c r="AD27" s="200"/>
      <c r="AE27" s="200"/>
      <c r="AF27" s="197">
        <v>116.62</v>
      </c>
      <c r="AG27" s="197">
        <v>3.68</v>
      </c>
      <c r="AH27" s="200"/>
      <c r="AI27" s="200"/>
      <c r="AJ27" s="200"/>
      <c r="AK27" s="199"/>
      <c r="AL27" s="199"/>
      <c r="AM27" s="197">
        <v>154.07</v>
      </c>
      <c r="AN27" s="197">
        <v>4.7300000000000004</v>
      </c>
      <c r="AO27" s="200"/>
      <c r="AP27" s="200"/>
      <c r="AQ27" s="200"/>
      <c r="AR27" s="197">
        <v>161.62</v>
      </c>
      <c r="AS27" s="197">
        <v>3.34</v>
      </c>
      <c r="AT27" s="200"/>
      <c r="AU27" s="200"/>
      <c r="AV27" s="200"/>
      <c r="AW27" s="199"/>
      <c r="AX27" s="199"/>
      <c r="AY27" s="197">
        <v>199.07</v>
      </c>
      <c r="AZ27" s="197">
        <v>6.28</v>
      </c>
      <c r="BA27" s="200"/>
      <c r="BB27" s="200"/>
      <c r="BC27" s="200"/>
      <c r="BD27" s="197">
        <v>206.62</v>
      </c>
      <c r="BE27" s="197">
        <v>5.83</v>
      </c>
      <c r="BF27" s="200"/>
      <c r="BG27" s="200"/>
      <c r="BH27" s="200"/>
      <c r="BI27" s="199"/>
      <c r="BJ27" s="199"/>
      <c r="BK27" s="197">
        <v>244.08</v>
      </c>
      <c r="BL27" s="197">
        <v>5.52</v>
      </c>
      <c r="BM27" s="200"/>
      <c r="BN27" s="200"/>
      <c r="BO27" s="200"/>
      <c r="BP27" s="197">
        <v>251.62</v>
      </c>
      <c r="BQ27" s="197">
        <v>5.46</v>
      </c>
      <c r="BR27" s="200"/>
      <c r="BS27" s="200"/>
      <c r="BT27" s="200"/>
    </row>
    <row r="28" spans="1:72" ht="7.8" customHeight="1">
      <c r="A28" s="4"/>
      <c r="B28" s="4"/>
      <c r="C28" s="197"/>
      <c r="D28" s="197"/>
      <c r="E28" s="200">
        <f t="shared" ref="E28:E55" si="101">AVERAGE(D27,D29)</f>
        <v>0.24</v>
      </c>
      <c r="F28" s="200">
        <f t="shared" ref="F28:F55" si="102">C29-C27</f>
        <v>0</v>
      </c>
      <c r="G28" s="200">
        <f>E28*F28</f>
        <v>0</v>
      </c>
      <c r="H28" s="197"/>
      <c r="I28" s="197"/>
      <c r="J28" s="200">
        <f t="shared" ref="J28:J49" si="103">AVERAGE(I27,I29)</f>
        <v>1.5</v>
      </c>
      <c r="K28" s="200">
        <f t="shared" ref="K28:K49" si="104">H29-H27</f>
        <v>0.30000000000000071</v>
      </c>
      <c r="L28" s="200">
        <f t="shared" ref="L28" si="105">J28*K28</f>
        <v>0.45000000000000107</v>
      </c>
      <c r="M28" s="199"/>
      <c r="N28" s="199"/>
      <c r="O28" s="197"/>
      <c r="P28" s="197"/>
      <c r="Q28" s="200">
        <f t="shared" ref="Q28:Q41" si="106">AVERAGE(P27,P29)</f>
        <v>2.0750000000000002</v>
      </c>
      <c r="R28" s="200">
        <f t="shared" ref="R28:R41" si="107">O29-O27</f>
        <v>5</v>
      </c>
      <c r="S28" s="200">
        <f t="shared" ref="S28" si="108">Q28*R28</f>
        <v>10.375</v>
      </c>
      <c r="T28" s="197"/>
      <c r="U28" s="197"/>
      <c r="V28" s="200">
        <f t="shared" ref="V28:V41" si="109">AVERAGE(U27,U29)</f>
        <v>2.835</v>
      </c>
      <c r="W28" s="200">
        <f t="shared" ref="W28:W41" si="110">T29-T27</f>
        <v>5</v>
      </c>
      <c r="X28" s="200">
        <f t="shared" ref="X28" si="111">V28*W28</f>
        <v>14.175000000000001</v>
      </c>
      <c r="Y28" s="199"/>
      <c r="Z28" s="199"/>
      <c r="AA28" s="197"/>
      <c r="AB28" s="197"/>
      <c r="AC28" s="200">
        <f t="shared" ref="AC28:AC41" si="112">AVERAGE(AB27,AB29)</f>
        <v>3.51</v>
      </c>
      <c r="AD28" s="200">
        <f t="shared" ref="AD28:AD41" si="113">AA29-AA27</f>
        <v>5</v>
      </c>
      <c r="AE28" s="200">
        <f t="shared" ref="AE28" si="114">AC28*AD28</f>
        <v>17.549999999999997</v>
      </c>
      <c r="AF28" s="197"/>
      <c r="AG28" s="197"/>
      <c r="AH28" s="200">
        <f t="shared" ref="AH28:AH41" si="115">AVERAGE(AG27,AG29)</f>
        <v>3.7050000000000001</v>
      </c>
      <c r="AI28" s="200">
        <f t="shared" ref="AI28:AI41" si="116">AF29-AF27</f>
        <v>5</v>
      </c>
      <c r="AJ28" s="200">
        <f t="shared" ref="AJ28" si="117">AH28*AI28</f>
        <v>18.524999999999999</v>
      </c>
      <c r="AK28" s="199"/>
      <c r="AL28" s="199"/>
      <c r="AM28" s="197"/>
      <c r="AN28" s="197"/>
      <c r="AO28" s="200">
        <f t="shared" ref="AO28:AO41" si="118">AVERAGE(AN27,AN29)</f>
        <v>4.6050000000000004</v>
      </c>
      <c r="AP28" s="200">
        <f t="shared" ref="AP28:AP41" si="119">AM29-AM27</f>
        <v>5</v>
      </c>
      <c r="AQ28" s="200">
        <f t="shared" ref="AQ28" si="120">AO28*AP28</f>
        <v>23.025000000000002</v>
      </c>
      <c r="AR28" s="197"/>
      <c r="AS28" s="197"/>
      <c r="AT28" s="200">
        <f t="shared" ref="AT28:AT41" si="121">AVERAGE(AS27,AS29)</f>
        <v>3.335</v>
      </c>
      <c r="AU28" s="200">
        <f t="shared" ref="AU28:AU41" si="122">AR29-AR27</f>
        <v>5</v>
      </c>
      <c r="AV28" s="200">
        <f t="shared" ref="AV28" si="123">AT28*AU28</f>
        <v>16.675000000000001</v>
      </c>
      <c r="AW28" s="199"/>
      <c r="AX28" s="199"/>
      <c r="AY28" s="197"/>
      <c r="AZ28" s="197"/>
      <c r="BA28" s="200">
        <f t="shared" ref="BA28:BA41" si="124">AVERAGE(AZ27,AZ29)</f>
        <v>6.3049999999999997</v>
      </c>
      <c r="BB28" s="200">
        <f t="shared" ref="BB28:BB41" si="125">AY29-AY27</f>
        <v>5</v>
      </c>
      <c r="BC28" s="200">
        <f t="shared" ref="BC28" si="126">BA28*BB28</f>
        <v>31.524999999999999</v>
      </c>
      <c r="BD28" s="197"/>
      <c r="BE28" s="197"/>
      <c r="BF28" s="200">
        <f t="shared" ref="BF28:BF41" si="127">AVERAGE(BE27,BE29)</f>
        <v>5.7549999999999999</v>
      </c>
      <c r="BG28" s="200">
        <f t="shared" ref="BG28:BG41" si="128">BD29-BD27</f>
        <v>5</v>
      </c>
      <c r="BH28" s="200">
        <f t="shared" ref="BH28" si="129">BF28*BG28</f>
        <v>28.774999999999999</v>
      </c>
      <c r="BI28" s="199"/>
      <c r="BJ28" s="199"/>
      <c r="BK28" s="197"/>
      <c r="BL28" s="197"/>
      <c r="BM28" s="200">
        <f t="shared" ref="BM28:BM41" si="130">AVERAGE(BL27,BL29)</f>
        <v>5.5250000000000004</v>
      </c>
      <c r="BN28" s="200">
        <f t="shared" ref="BN28:BN41" si="131">BK29-BK27</f>
        <v>5</v>
      </c>
      <c r="BO28" s="200">
        <f t="shared" ref="BO28" si="132">BM28*BN28</f>
        <v>27.625</v>
      </c>
      <c r="BP28" s="197"/>
      <c r="BQ28" s="197"/>
      <c r="BR28" s="200">
        <f t="shared" ref="BR28:BR47" si="133">AVERAGE(BQ27,BQ29)</f>
        <v>5.4700000000000006</v>
      </c>
      <c r="BS28" s="200">
        <f t="shared" ref="BS28:BS47" si="134">BP29-BP27</f>
        <v>5</v>
      </c>
      <c r="BT28" s="200">
        <f t="shared" ref="BT28" si="135">BR28*BS28</f>
        <v>27.35</v>
      </c>
    </row>
    <row r="29" spans="1:72" ht="7.8" customHeight="1">
      <c r="A29" s="4"/>
      <c r="B29" s="4"/>
      <c r="C29" s="197">
        <v>14.47</v>
      </c>
      <c r="D29" s="197">
        <v>0.39</v>
      </c>
      <c r="E29" s="200"/>
      <c r="F29" s="200"/>
      <c r="G29" s="200"/>
      <c r="H29" s="197">
        <v>17.93</v>
      </c>
      <c r="I29" s="197">
        <v>1.5</v>
      </c>
      <c r="J29" s="200"/>
      <c r="K29" s="200"/>
      <c r="L29" s="200"/>
      <c r="M29" s="199"/>
      <c r="N29" s="199"/>
      <c r="O29" s="197">
        <v>69.069999999999993</v>
      </c>
      <c r="P29" s="197">
        <v>2.08</v>
      </c>
      <c r="Q29" s="200"/>
      <c r="R29" s="200"/>
      <c r="S29" s="200"/>
      <c r="T29" s="197">
        <v>76.63</v>
      </c>
      <c r="U29" s="197">
        <v>2.94</v>
      </c>
      <c r="V29" s="200"/>
      <c r="W29" s="200"/>
      <c r="X29" s="200"/>
      <c r="Y29" s="199"/>
      <c r="Z29" s="199"/>
      <c r="AA29" s="197">
        <v>114.07</v>
      </c>
      <c r="AB29" s="197">
        <v>3.53</v>
      </c>
      <c r="AC29" s="200"/>
      <c r="AD29" s="200"/>
      <c r="AE29" s="200"/>
      <c r="AF29" s="197">
        <v>121.62</v>
      </c>
      <c r="AG29" s="197">
        <v>3.73</v>
      </c>
      <c r="AH29" s="200"/>
      <c r="AI29" s="200"/>
      <c r="AJ29" s="200"/>
      <c r="AK29" s="199"/>
      <c r="AL29" s="199"/>
      <c r="AM29" s="197">
        <v>159.07</v>
      </c>
      <c r="AN29" s="197">
        <v>4.4800000000000004</v>
      </c>
      <c r="AO29" s="200"/>
      <c r="AP29" s="200"/>
      <c r="AQ29" s="200"/>
      <c r="AR29" s="197">
        <v>166.62</v>
      </c>
      <c r="AS29" s="197">
        <v>3.33</v>
      </c>
      <c r="AT29" s="200"/>
      <c r="AU29" s="200"/>
      <c r="AV29" s="200"/>
      <c r="AW29" s="199"/>
      <c r="AX29" s="199"/>
      <c r="AY29" s="197">
        <v>204.07</v>
      </c>
      <c r="AZ29" s="197">
        <v>6.33</v>
      </c>
      <c r="BA29" s="200"/>
      <c r="BB29" s="200"/>
      <c r="BC29" s="200"/>
      <c r="BD29" s="197">
        <v>211.62</v>
      </c>
      <c r="BE29" s="197">
        <v>5.68</v>
      </c>
      <c r="BF29" s="200"/>
      <c r="BG29" s="200"/>
      <c r="BH29" s="200"/>
      <c r="BI29" s="199"/>
      <c r="BJ29" s="199"/>
      <c r="BK29" s="197">
        <v>249.08</v>
      </c>
      <c r="BL29" s="197">
        <v>5.53</v>
      </c>
      <c r="BM29" s="200"/>
      <c r="BN29" s="200"/>
      <c r="BO29" s="200"/>
      <c r="BP29" s="197">
        <v>256.62</v>
      </c>
      <c r="BQ29" s="197">
        <v>5.48</v>
      </c>
      <c r="BR29" s="200"/>
      <c r="BS29" s="200"/>
      <c r="BT29" s="200"/>
    </row>
    <row r="30" spans="1:72" ht="7.8" customHeight="1">
      <c r="A30" s="4"/>
      <c r="B30" s="4"/>
      <c r="C30" s="197"/>
      <c r="D30" s="197"/>
      <c r="E30" s="200">
        <f t="shared" ref="E30:E55" si="136">AVERAGE(D29,D31)</f>
        <v>0.39</v>
      </c>
      <c r="F30" s="200">
        <f t="shared" ref="F30:F55" si="137">C31-C29</f>
        <v>0.44999999999999929</v>
      </c>
      <c r="G30" s="200">
        <f>E30*F30</f>
        <v>0.17549999999999974</v>
      </c>
      <c r="H30" s="197"/>
      <c r="I30" s="197"/>
      <c r="J30" s="200">
        <f t="shared" ref="J30:J49" si="138">AVERAGE(I29,I31)</f>
        <v>1.5899999999999999</v>
      </c>
      <c r="K30" s="200">
        <f t="shared" ref="K30:K49" si="139">H31-H29</f>
        <v>0</v>
      </c>
      <c r="L30" s="200">
        <f t="shared" ref="L30" si="140">J30*K30</f>
        <v>0</v>
      </c>
      <c r="M30" s="199"/>
      <c r="N30" s="199"/>
      <c r="O30" s="197"/>
      <c r="P30" s="197"/>
      <c r="Q30" s="200">
        <f t="shared" ref="Q30:Q41" si="141">AVERAGE(P29,P31)</f>
        <v>2.1</v>
      </c>
      <c r="R30" s="200">
        <f t="shared" ref="R30:R41" si="142">O31-O29</f>
        <v>5</v>
      </c>
      <c r="S30" s="200">
        <f t="shared" ref="S30" si="143">Q30*R30</f>
        <v>10.5</v>
      </c>
      <c r="T30" s="197"/>
      <c r="U30" s="197"/>
      <c r="V30" s="200">
        <f t="shared" ref="V30:V41" si="144">AVERAGE(U29,U31)</f>
        <v>3.0350000000000001</v>
      </c>
      <c r="W30" s="200">
        <f t="shared" ref="W30:W41" si="145">T31-T29</f>
        <v>5</v>
      </c>
      <c r="X30" s="200">
        <f t="shared" ref="X30" si="146">V30*W30</f>
        <v>15.175000000000001</v>
      </c>
      <c r="Y30" s="199"/>
      <c r="Z30" s="199"/>
      <c r="AA30" s="197"/>
      <c r="AB30" s="197"/>
      <c r="AC30" s="200">
        <f t="shared" ref="AC30:AC41" si="147">AVERAGE(AB29,AB31)</f>
        <v>3.61</v>
      </c>
      <c r="AD30" s="200">
        <f t="shared" ref="AD30:AD41" si="148">AA31-AA29</f>
        <v>5</v>
      </c>
      <c r="AE30" s="200">
        <f t="shared" ref="AE30" si="149">AC30*AD30</f>
        <v>18.05</v>
      </c>
      <c r="AF30" s="197"/>
      <c r="AG30" s="197"/>
      <c r="AH30" s="200">
        <f t="shared" ref="AH30:AH41" si="150">AVERAGE(AG29,AG31)</f>
        <v>3.83</v>
      </c>
      <c r="AI30" s="200">
        <f t="shared" ref="AI30:AI41" si="151">AF31-AF29</f>
        <v>5</v>
      </c>
      <c r="AJ30" s="200">
        <f t="shared" ref="AJ30" si="152">AH30*AI30</f>
        <v>19.149999999999999</v>
      </c>
      <c r="AK30" s="199"/>
      <c r="AL30" s="199"/>
      <c r="AM30" s="197"/>
      <c r="AN30" s="197"/>
      <c r="AO30" s="200">
        <f t="shared" ref="AO30:AO41" si="153">AVERAGE(AN29,AN31)</f>
        <v>4.4050000000000002</v>
      </c>
      <c r="AP30" s="200">
        <f t="shared" ref="AP30:AP41" si="154">AM31-AM29</f>
        <v>5</v>
      </c>
      <c r="AQ30" s="200">
        <f t="shared" ref="AQ30" si="155">AO30*AP30</f>
        <v>22.025000000000002</v>
      </c>
      <c r="AR30" s="197"/>
      <c r="AS30" s="197"/>
      <c r="AT30" s="200">
        <f t="shared" ref="AT30:AT41" si="156">AVERAGE(AS29,AS31)</f>
        <v>3.3049999999999997</v>
      </c>
      <c r="AU30" s="200">
        <f t="shared" ref="AU30:AU41" si="157">AR31-AR29</f>
        <v>5</v>
      </c>
      <c r="AV30" s="200">
        <f t="shared" ref="AV30" si="158">AT30*AU30</f>
        <v>16.524999999999999</v>
      </c>
      <c r="AW30" s="199"/>
      <c r="AX30" s="199"/>
      <c r="AY30" s="197"/>
      <c r="AZ30" s="197"/>
      <c r="BA30" s="200">
        <f t="shared" ref="BA30:BA41" si="159">AVERAGE(AZ29,AZ31)</f>
        <v>6.28</v>
      </c>
      <c r="BB30" s="200">
        <f t="shared" ref="BB30:BB41" si="160">AY31-AY29</f>
        <v>5</v>
      </c>
      <c r="BC30" s="200">
        <f t="shared" ref="BC30" si="161">BA30*BB30</f>
        <v>31.400000000000002</v>
      </c>
      <c r="BD30" s="197"/>
      <c r="BE30" s="197"/>
      <c r="BF30" s="200">
        <f t="shared" ref="BF30:BF41" si="162">AVERAGE(BE29,BE31)</f>
        <v>5.58</v>
      </c>
      <c r="BG30" s="200">
        <f t="shared" ref="BG30:BG41" si="163">BD31-BD29</f>
        <v>5</v>
      </c>
      <c r="BH30" s="200">
        <f t="shared" ref="BH30" si="164">BF30*BG30</f>
        <v>27.9</v>
      </c>
      <c r="BI30" s="199"/>
      <c r="BJ30" s="199"/>
      <c r="BK30" s="197"/>
      <c r="BL30" s="197"/>
      <c r="BM30" s="200">
        <f t="shared" ref="BM30:BM41" si="165">AVERAGE(BL29,BL31)</f>
        <v>5.8000000000000007</v>
      </c>
      <c r="BN30" s="200">
        <f t="shared" ref="BN30:BN41" si="166">BK31-BK29</f>
        <v>5</v>
      </c>
      <c r="BO30" s="200">
        <f t="shared" ref="BO30" si="167">BM30*BN30</f>
        <v>29.000000000000004</v>
      </c>
      <c r="BP30" s="197"/>
      <c r="BQ30" s="197"/>
      <c r="BR30" s="200">
        <f t="shared" ref="BR30:BR47" si="168">AVERAGE(BQ29,BQ31)</f>
        <v>5.2850000000000001</v>
      </c>
      <c r="BS30" s="200">
        <f t="shared" ref="BS30:BS47" si="169">BP31-BP29</f>
        <v>5</v>
      </c>
      <c r="BT30" s="200">
        <f t="shared" ref="BT30" si="170">BR30*BS30</f>
        <v>26.425000000000001</v>
      </c>
    </row>
    <row r="31" spans="1:72" ht="7.8" customHeight="1">
      <c r="A31" s="4"/>
      <c r="B31" s="4"/>
      <c r="C31" s="197">
        <v>14.92</v>
      </c>
      <c r="D31" s="197">
        <v>0.39</v>
      </c>
      <c r="E31" s="200"/>
      <c r="F31" s="200"/>
      <c r="G31" s="200"/>
      <c r="H31" s="197">
        <v>17.93</v>
      </c>
      <c r="I31" s="197">
        <v>1.68</v>
      </c>
      <c r="J31" s="200"/>
      <c r="K31" s="200"/>
      <c r="L31" s="200"/>
      <c r="M31" s="199"/>
      <c r="N31" s="199"/>
      <c r="O31" s="197">
        <v>74.069999999999993</v>
      </c>
      <c r="P31" s="197">
        <v>2.12</v>
      </c>
      <c r="Q31" s="200"/>
      <c r="R31" s="200"/>
      <c r="S31" s="200"/>
      <c r="T31" s="197">
        <v>81.63</v>
      </c>
      <c r="U31" s="197">
        <v>3.13</v>
      </c>
      <c r="V31" s="200"/>
      <c r="W31" s="200"/>
      <c r="X31" s="200"/>
      <c r="Y31" s="199"/>
      <c r="Z31" s="199"/>
      <c r="AA31" s="197">
        <v>119.07</v>
      </c>
      <c r="AB31" s="197">
        <v>3.69</v>
      </c>
      <c r="AC31" s="200"/>
      <c r="AD31" s="200"/>
      <c r="AE31" s="200"/>
      <c r="AF31" s="197">
        <v>126.62</v>
      </c>
      <c r="AG31" s="197">
        <v>3.93</v>
      </c>
      <c r="AH31" s="200"/>
      <c r="AI31" s="200"/>
      <c r="AJ31" s="200"/>
      <c r="AK31" s="199"/>
      <c r="AL31" s="199"/>
      <c r="AM31" s="197">
        <v>164.07</v>
      </c>
      <c r="AN31" s="197">
        <v>4.33</v>
      </c>
      <c r="AO31" s="200"/>
      <c r="AP31" s="200"/>
      <c r="AQ31" s="200"/>
      <c r="AR31" s="197">
        <v>171.62</v>
      </c>
      <c r="AS31" s="197">
        <v>3.28</v>
      </c>
      <c r="AT31" s="200"/>
      <c r="AU31" s="200"/>
      <c r="AV31" s="200"/>
      <c r="AW31" s="199"/>
      <c r="AX31" s="199"/>
      <c r="AY31" s="197">
        <v>209.07</v>
      </c>
      <c r="AZ31" s="197">
        <v>6.23</v>
      </c>
      <c r="BA31" s="200"/>
      <c r="BB31" s="200"/>
      <c r="BC31" s="200"/>
      <c r="BD31" s="197">
        <v>216.62</v>
      </c>
      <c r="BE31" s="197">
        <v>5.48</v>
      </c>
      <c r="BF31" s="200"/>
      <c r="BG31" s="200"/>
      <c r="BH31" s="200"/>
      <c r="BI31" s="199"/>
      <c r="BJ31" s="199"/>
      <c r="BK31" s="197">
        <v>254.08</v>
      </c>
      <c r="BL31" s="197">
        <v>6.07</v>
      </c>
      <c r="BM31" s="200"/>
      <c r="BN31" s="200"/>
      <c r="BO31" s="200"/>
      <c r="BP31" s="197">
        <v>261.62</v>
      </c>
      <c r="BQ31" s="197">
        <v>5.09</v>
      </c>
      <c r="BR31" s="200"/>
      <c r="BS31" s="200"/>
      <c r="BT31" s="200"/>
    </row>
    <row r="32" spans="1:72" ht="7.8" customHeight="1">
      <c r="A32" s="4"/>
      <c r="B32" s="4"/>
      <c r="C32" s="197"/>
      <c r="D32" s="197"/>
      <c r="E32" s="200">
        <f t="shared" ref="E32:E55" si="171">AVERAGE(D31,D33)</f>
        <v>0.54</v>
      </c>
      <c r="F32" s="200">
        <f t="shared" ref="F32:F55" si="172">C33-C31</f>
        <v>0</v>
      </c>
      <c r="G32" s="200">
        <f t="shared" ref="G32" si="173">E32*F32</f>
        <v>0</v>
      </c>
      <c r="H32" s="197"/>
      <c r="I32" s="197"/>
      <c r="J32" s="200">
        <f t="shared" ref="J32:J49" si="174">AVERAGE(I31,I33)</f>
        <v>1.67</v>
      </c>
      <c r="K32" s="200">
        <f t="shared" ref="K32:K49" si="175">H33-H31</f>
        <v>3.6999999999999993</v>
      </c>
      <c r="L32" s="200">
        <f t="shared" ref="L32" si="176">J32*K32</f>
        <v>6.1789999999999985</v>
      </c>
      <c r="M32" s="199"/>
      <c r="N32" s="199"/>
      <c r="O32" s="197"/>
      <c r="P32" s="197"/>
      <c r="Q32" s="200">
        <f t="shared" ref="Q32:Q41" si="177">AVERAGE(P31,P33)</f>
        <v>2.125</v>
      </c>
      <c r="R32" s="200">
        <f t="shared" ref="R32:R41" si="178">O33-O31</f>
        <v>5</v>
      </c>
      <c r="S32" s="200">
        <f t="shared" ref="S32" si="179">Q32*R32</f>
        <v>10.625</v>
      </c>
      <c r="T32" s="197"/>
      <c r="U32" s="197"/>
      <c r="V32" s="200">
        <f t="shared" ref="V32:V41" si="180">AVERAGE(U31,U33)</f>
        <v>3.27</v>
      </c>
      <c r="W32" s="200">
        <f t="shared" ref="W32:W41" si="181">T33-T31</f>
        <v>5</v>
      </c>
      <c r="X32" s="200">
        <f t="shared" ref="X32" si="182">V32*W32</f>
        <v>16.350000000000001</v>
      </c>
      <c r="Y32" s="199"/>
      <c r="Z32" s="199"/>
      <c r="AA32" s="197"/>
      <c r="AB32" s="197"/>
      <c r="AC32" s="200">
        <f t="shared" ref="AC32:AC41" si="183">AVERAGE(AB31,AB33)</f>
        <v>3.74</v>
      </c>
      <c r="AD32" s="200">
        <f t="shared" ref="AD32:AD41" si="184">AA33-AA31</f>
        <v>5</v>
      </c>
      <c r="AE32" s="200">
        <f t="shared" ref="AE32" si="185">AC32*AD32</f>
        <v>18.700000000000003</v>
      </c>
      <c r="AF32" s="197"/>
      <c r="AG32" s="197"/>
      <c r="AH32" s="200">
        <f t="shared" ref="AH32:AH41" si="186">AVERAGE(AG31,AG33)</f>
        <v>3.92</v>
      </c>
      <c r="AI32" s="200">
        <f t="shared" ref="AI32:AI41" si="187">AF33-AF31</f>
        <v>5</v>
      </c>
      <c r="AJ32" s="200">
        <f t="shared" ref="AJ32" si="188">AH32*AI32</f>
        <v>19.600000000000001</v>
      </c>
      <c r="AK32" s="199"/>
      <c r="AL32" s="199"/>
      <c r="AM32" s="197"/>
      <c r="AN32" s="197"/>
      <c r="AO32" s="200">
        <f t="shared" ref="AO32:AO41" si="189">AVERAGE(AN31,AN33)</f>
        <v>4.68</v>
      </c>
      <c r="AP32" s="200">
        <f t="shared" ref="AP32:AP41" si="190">AM33-AM31</f>
        <v>5</v>
      </c>
      <c r="AQ32" s="200">
        <f t="shared" ref="AQ32" si="191">AO32*AP32</f>
        <v>23.4</v>
      </c>
      <c r="AR32" s="197"/>
      <c r="AS32" s="197"/>
      <c r="AT32" s="200">
        <f t="shared" ref="AT32:AT41" si="192">AVERAGE(AS31,AS33)</f>
        <v>3.53</v>
      </c>
      <c r="AU32" s="200">
        <f t="shared" ref="AU32:AU41" si="193">AR33-AR31</f>
        <v>5</v>
      </c>
      <c r="AV32" s="200">
        <f t="shared" ref="AV32" si="194">AT32*AU32</f>
        <v>17.649999999999999</v>
      </c>
      <c r="AW32" s="199"/>
      <c r="AX32" s="199"/>
      <c r="AY32" s="197"/>
      <c r="AZ32" s="197"/>
      <c r="BA32" s="200">
        <f t="shared" ref="BA32:BA41" si="195">AVERAGE(AZ31,AZ33)</f>
        <v>6.18</v>
      </c>
      <c r="BB32" s="200">
        <f t="shared" ref="BB32:BB41" si="196">AY33-AY31</f>
        <v>5</v>
      </c>
      <c r="BC32" s="200">
        <f t="shared" ref="BC32" si="197">BA32*BB32</f>
        <v>30.9</v>
      </c>
      <c r="BD32" s="197"/>
      <c r="BE32" s="197"/>
      <c r="BF32" s="200">
        <f t="shared" ref="BF32:BF41" si="198">AVERAGE(BE31,BE33)</f>
        <v>5.4050000000000002</v>
      </c>
      <c r="BG32" s="200">
        <f t="shared" ref="BG32:BG41" si="199">BD33-BD31</f>
        <v>5</v>
      </c>
      <c r="BH32" s="200">
        <f t="shared" ref="BH32" si="200">BF32*BG32</f>
        <v>27.025000000000002</v>
      </c>
      <c r="BI32" s="199"/>
      <c r="BJ32" s="199"/>
      <c r="BK32" s="197"/>
      <c r="BL32" s="197"/>
      <c r="BM32" s="200">
        <f t="shared" ref="BM32:BM41" si="201">AVERAGE(BL31,BL33)</f>
        <v>6.2</v>
      </c>
      <c r="BN32" s="200">
        <f t="shared" ref="BN32:BN41" si="202">BK33-BK31</f>
        <v>4.9999999999999716</v>
      </c>
      <c r="BO32" s="200">
        <f t="shared" ref="BO32" si="203">BM32*BN32</f>
        <v>30.999999999999826</v>
      </c>
      <c r="BP32" s="197"/>
      <c r="BQ32" s="197"/>
      <c r="BR32" s="200">
        <f t="shared" ref="BR32:BR47" si="204">AVERAGE(BQ31,BQ33)</f>
        <v>5.1099999999999994</v>
      </c>
      <c r="BS32" s="200">
        <f t="shared" ref="BS32:BS47" si="205">BP33-BP31</f>
        <v>5</v>
      </c>
      <c r="BT32" s="200">
        <f t="shared" ref="BT32" si="206">BR32*BS32</f>
        <v>25.549999999999997</v>
      </c>
    </row>
    <row r="33" spans="1:72" ht="7.8" customHeight="1">
      <c r="A33" s="4"/>
      <c r="B33" s="4"/>
      <c r="C33" s="197">
        <v>14.92</v>
      </c>
      <c r="D33" s="197">
        <v>0.69</v>
      </c>
      <c r="E33" s="200"/>
      <c r="F33" s="200"/>
      <c r="G33" s="200"/>
      <c r="H33" s="197">
        <v>21.63</v>
      </c>
      <c r="I33" s="197">
        <v>1.66</v>
      </c>
      <c r="J33" s="200"/>
      <c r="K33" s="200"/>
      <c r="L33" s="200"/>
      <c r="M33" s="199"/>
      <c r="N33" s="199"/>
      <c r="O33" s="197">
        <v>79.069999999999993</v>
      </c>
      <c r="P33" s="197">
        <v>2.13</v>
      </c>
      <c r="Q33" s="200"/>
      <c r="R33" s="200"/>
      <c r="S33" s="200"/>
      <c r="T33" s="197">
        <v>86.63</v>
      </c>
      <c r="U33" s="197">
        <v>3.41</v>
      </c>
      <c r="V33" s="200"/>
      <c r="W33" s="200"/>
      <c r="X33" s="200"/>
      <c r="Y33" s="199"/>
      <c r="Z33" s="199"/>
      <c r="AA33" s="197">
        <v>124.07</v>
      </c>
      <c r="AB33" s="197">
        <v>3.79</v>
      </c>
      <c r="AC33" s="200"/>
      <c r="AD33" s="200"/>
      <c r="AE33" s="200"/>
      <c r="AF33" s="197">
        <v>131.62</v>
      </c>
      <c r="AG33" s="197">
        <v>3.91</v>
      </c>
      <c r="AH33" s="200"/>
      <c r="AI33" s="200"/>
      <c r="AJ33" s="200"/>
      <c r="AK33" s="199"/>
      <c r="AL33" s="199"/>
      <c r="AM33" s="197">
        <v>169.07</v>
      </c>
      <c r="AN33" s="197">
        <v>5.03</v>
      </c>
      <c r="AO33" s="200"/>
      <c r="AP33" s="200"/>
      <c r="AQ33" s="200"/>
      <c r="AR33" s="197">
        <v>176.62</v>
      </c>
      <c r="AS33" s="197">
        <v>3.78</v>
      </c>
      <c r="AT33" s="200"/>
      <c r="AU33" s="200"/>
      <c r="AV33" s="200"/>
      <c r="AW33" s="199"/>
      <c r="AX33" s="199"/>
      <c r="AY33" s="197">
        <v>214.07</v>
      </c>
      <c r="AZ33" s="197">
        <v>6.13</v>
      </c>
      <c r="BA33" s="200"/>
      <c r="BB33" s="200"/>
      <c r="BC33" s="200"/>
      <c r="BD33" s="197">
        <v>221.62</v>
      </c>
      <c r="BE33" s="197">
        <v>5.33</v>
      </c>
      <c r="BF33" s="200"/>
      <c r="BG33" s="200"/>
      <c r="BH33" s="200"/>
      <c r="BI33" s="199"/>
      <c r="BJ33" s="199"/>
      <c r="BK33" s="197">
        <v>259.08</v>
      </c>
      <c r="BL33" s="197">
        <v>6.33</v>
      </c>
      <c r="BM33" s="200"/>
      <c r="BN33" s="200"/>
      <c r="BO33" s="200"/>
      <c r="BP33" s="197">
        <v>266.62</v>
      </c>
      <c r="BQ33" s="197">
        <v>5.13</v>
      </c>
      <c r="BR33" s="200"/>
      <c r="BS33" s="200"/>
      <c r="BT33" s="200"/>
    </row>
    <row r="34" spans="1:72" ht="7.8" customHeight="1">
      <c r="A34" s="4"/>
      <c r="B34" s="4"/>
      <c r="C34" s="197"/>
      <c r="D34" s="197"/>
      <c r="E34" s="200">
        <f t="shared" ref="E34:E55" si="207">AVERAGE(D33,D35)</f>
        <v>0.69</v>
      </c>
      <c r="F34" s="200">
        <f t="shared" ref="F34:F55" si="208">C35-C33</f>
        <v>0.44999999999999929</v>
      </c>
      <c r="G34" s="200">
        <f t="shared" ref="G34" si="209">E34*F34</f>
        <v>0.3104999999999995</v>
      </c>
      <c r="H34" s="197"/>
      <c r="I34" s="197"/>
      <c r="J34" s="200">
        <f t="shared" ref="J34:J49" si="210">AVERAGE(I33,I35)</f>
        <v>1.7549999999999999</v>
      </c>
      <c r="K34" s="200">
        <f t="shared" ref="K34:K49" si="211">H35-H33</f>
        <v>5</v>
      </c>
      <c r="L34" s="200">
        <f t="shared" ref="L34" si="212">J34*K34</f>
        <v>8.7749999999999986</v>
      </c>
      <c r="M34" s="199"/>
      <c r="N34" s="199"/>
      <c r="O34" s="197"/>
      <c r="P34" s="197"/>
      <c r="Q34" s="200">
        <f t="shared" ref="Q34:Q41" si="213">AVERAGE(P33,P35)</f>
        <v>2.2800000000000002</v>
      </c>
      <c r="R34" s="200">
        <f t="shared" ref="R34:R41" si="214">O35-O33</f>
        <v>5</v>
      </c>
      <c r="S34" s="200">
        <f t="shared" ref="S34" si="215">Q34*R34</f>
        <v>11.400000000000002</v>
      </c>
      <c r="T34" s="197"/>
      <c r="U34" s="197"/>
      <c r="V34" s="200">
        <f t="shared" ref="V34:V41" si="216">AVERAGE(U33,U35)</f>
        <v>3.29</v>
      </c>
      <c r="W34" s="200">
        <f t="shared" ref="W34:W41" si="217">T35-T33</f>
        <v>5</v>
      </c>
      <c r="X34" s="200">
        <f t="shared" ref="X34" si="218">V34*W34</f>
        <v>16.45</v>
      </c>
      <c r="Y34" s="199"/>
      <c r="Z34" s="199"/>
      <c r="AA34" s="197"/>
      <c r="AB34" s="197"/>
      <c r="AC34" s="200">
        <f t="shared" ref="AC34:AC41" si="219">AVERAGE(AB33,AB35)</f>
        <v>3.9049999999999998</v>
      </c>
      <c r="AD34" s="200">
        <f t="shared" ref="AD34:AD41" si="220">AA35-AA33</f>
        <v>5</v>
      </c>
      <c r="AE34" s="200">
        <f t="shared" ref="AE34" si="221">AC34*AD34</f>
        <v>19.524999999999999</v>
      </c>
      <c r="AF34" s="197"/>
      <c r="AG34" s="197"/>
      <c r="AH34" s="200">
        <f t="shared" ref="AH34:AH41" si="222">AVERAGE(AG33,AG35)</f>
        <v>3.915</v>
      </c>
      <c r="AI34" s="200">
        <f t="shared" ref="AI34:AI41" si="223">AF35-AF33</f>
        <v>5</v>
      </c>
      <c r="AJ34" s="200">
        <f t="shared" ref="AJ34" si="224">AH34*AI34</f>
        <v>19.574999999999999</v>
      </c>
      <c r="AK34" s="199"/>
      <c r="AL34" s="199"/>
      <c r="AM34" s="197"/>
      <c r="AN34" s="197"/>
      <c r="AO34" s="200">
        <f t="shared" ref="AO34:AO41" si="225">AVERAGE(AN33,AN35)</f>
        <v>5.33</v>
      </c>
      <c r="AP34" s="200">
        <f t="shared" ref="AP34:AP41" si="226">AM35-AM33</f>
        <v>5</v>
      </c>
      <c r="AQ34" s="200">
        <f t="shared" ref="AQ34" si="227">AO34*AP34</f>
        <v>26.65</v>
      </c>
      <c r="AR34" s="197"/>
      <c r="AS34" s="197"/>
      <c r="AT34" s="200">
        <f t="shared" ref="AT34:AT41" si="228">AVERAGE(AS33,AS35)</f>
        <v>4.2549999999999999</v>
      </c>
      <c r="AU34" s="200">
        <f t="shared" ref="AU34:AU41" si="229">AR35-AR33</f>
        <v>5</v>
      </c>
      <c r="AV34" s="200">
        <f t="shared" ref="AV34" si="230">AT34*AU34</f>
        <v>21.274999999999999</v>
      </c>
      <c r="AW34" s="199"/>
      <c r="AX34" s="199"/>
      <c r="AY34" s="197"/>
      <c r="AZ34" s="197"/>
      <c r="BA34" s="200">
        <f t="shared" ref="BA34:BA41" si="231">AVERAGE(AZ33,AZ35)</f>
        <v>5.92</v>
      </c>
      <c r="BB34" s="200">
        <f t="shared" ref="BB34:BB41" si="232">AY35-AY33</f>
        <v>5</v>
      </c>
      <c r="BC34" s="200">
        <f t="shared" ref="BC34" si="233">BA34*BB34</f>
        <v>29.6</v>
      </c>
      <c r="BD34" s="197"/>
      <c r="BE34" s="197"/>
      <c r="BF34" s="200">
        <f t="shared" ref="BF34:BF41" si="234">AVERAGE(BE33,BE35)</f>
        <v>5.63</v>
      </c>
      <c r="BG34" s="200">
        <f t="shared" ref="BG34:BG41" si="235">BD35-BD33</f>
        <v>5</v>
      </c>
      <c r="BH34" s="200">
        <f t="shared" ref="BH34" si="236">BF34*BG34</f>
        <v>28.15</v>
      </c>
      <c r="BI34" s="199"/>
      <c r="BJ34" s="199"/>
      <c r="BK34" s="197"/>
      <c r="BL34" s="197"/>
      <c r="BM34" s="200">
        <f t="shared" ref="BM34:BM41" si="237">AVERAGE(BL33,BL35)</f>
        <v>5.4550000000000001</v>
      </c>
      <c r="BN34" s="200">
        <f t="shared" ref="BN34:BN41" si="238">BK35-BK33</f>
        <v>2.3000000000000114</v>
      </c>
      <c r="BO34" s="200">
        <f t="shared" ref="BO34" si="239">BM34*BN34</f>
        <v>12.546500000000062</v>
      </c>
      <c r="BP34" s="197"/>
      <c r="BQ34" s="197"/>
      <c r="BR34" s="200">
        <f t="shared" ref="BR34:BR47" si="240">AVERAGE(BQ33,BQ35)</f>
        <v>4.83</v>
      </c>
      <c r="BS34" s="200">
        <f t="shared" ref="BS34:BS47" si="241">BP35-BP33</f>
        <v>5</v>
      </c>
      <c r="BT34" s="200">
        <f t="shared" ref="BT34" si="242">BR34*BS34</f>
        <v>24.15</v>
      </c>
    </row>
    <row r="35" spans="1:72" ht="7.8" customHeight="1">
      <c r="A35" s="4"/>
      <c r="B35" s="4"/>
      <c r="C35" s="197">
        <v>15.37</v>
      </c>
      <c r="D35" s="197">
        <v>0.69</v>
      </c>
      <c r="E35" s="200"/>
      <c r="F35" s="200"/>
      <c r="G35" s="200"/>
      <c r="H35" s="197">
        <v>26.63</v>
      </c>
      <c r="I35" s="197">
        <v>1.85</v>
      </c>
      <c r="J35" s="200"/>
      <c r="K35" s="200"/>
      <c r="L35" s="200"/>
      <c r="M35" s="199"/>
      <c r="N35" s="199"/>
      <c r="O35" s="197">
        <v>84.07</v>
      </c>
      <c r="P35" s="197">
        <v>2.4300000000000002</v>
      </c>
      <c r="Q35" s="200"/>
      <c r="R35" s="200"/>
      <c r="S35" s="200"/>
      <c r="T35" s="197">
        <v>91.63</v>
      </c>
      <c r="U35" s="197">
        <v>3.17</v>
      </c>
      <c r="V35" s="200"/>
      <c r="W35" s="200"/>
      <c r="X35" s="200"/>
      <c r="Y35" s="199"/>
      <c r="Z35" s="199"/>
      <c r="AA35" s="197">
        <v>129.07</v>
      </c>
      <c r="AB35" s="197">
        <v>4.0199999999999996</v>
      </c>
      <c r="AC35" s="200"/>
      <c r="AD35" s="200"/>
      <c r="AE35" s="200"/>
      <c r="AF35" s="197">
        <v>136.62</v>
      </c>
      <c r="AG35" s="197">
        <v>3.92</v>
      </c>
      <c r="AH35" s="200"/>
      <c r="AI35" s="200"/>
      <c r="AJ35" s="200"/>
      <c r="AK35" s="199"/>
      <c r="AL35" s="199"/>
      <c r="AM35" s="197">
        <v>174.07</v>
      </c>
      <c r="AN35" s="197">
        <v>5.63</v>
      </c>
      <c r="AO35" s="200"/>
      <c r="AP35" s="200"/>
      <c r="AQ35" s="200"/>
      <c r="AR35" s="197">
        <v>181.62</v>
      </c>
      <c r="AS35" s="197">
        <v>4.7300000000000004</v>
      </c>
      <c r="AT35" s="200"/>
      <c r="AU35" s="200"/>
      <c r="AV35" s="200"/>
      <c r="AW35" s="199"/>
      <c r="AX35" s="199"/>
      <c r="AY35" s="197">
        <v>219.07</v>
      </c>
      <c r="AZ35" s="197">
        <v>5.71</v>
      </c>
      <c r="BA35" s="200"/>
      <c r="BB35" s="200"/>
      <c r="BC35" s="200"/>
      <c r="BD35" s="197">
        <v>226.62</v>
      </c>
      <c r="BE35" s="197">
        <v>5.93</v>
      </c>
      <c r="BF35" s="200"/>
      <c r="BG35" s="200"/>
      <c r="BH35" s="200"/>
      <c r="BI35" s="199"/>
      <c r="BJ35" s="199"/>
      <c r="BK35" s="197">
        <v>261.38</v>
      </c>
      <c r="BL35" s="197">
        <v>4.58</v>
      </c>
      <c r="BM35" s="200"/>
      <c r="BN35" s="200"/>
      <c r="BO35" s="200"/>
      <c r="BP35" s="197">
        <v>271.62</v>
      </c>
      <c r="BQ35" s="197">
        <v>4.53</v>
      </c>
      <c r="BR35" s="200"/>
      <c r="BS35" s="200"/>
      <c r="BT35" s="200"/>
    </row>
    <row r="36" spans="1:72" ht="7.8" customHeight="1">
      <c r="A36" s="4"/>
      <c r="B36" s="4"/>
      <c r="C36" s="197"/>
      <c r="D36" s="197"/>
      <c r="E36" s="200">
        <f t="shared" ref="E36:E55" si="243">AVERAGE(D35,D37)</f>
        <v>0.9</v>
      </c>
      <c r="F36" s="200">
        <f t="shared" ref="F36:F55" si="244">C37-C35</f>
        <v>0</v>
      </c>
      <c r="G36" s="200">
        <f t="shared" ref="G36" si="245">E36*F36</f>
        <v>0</v>
      </c>
      <c r="H36" s="197"/>
      <c r="I36" s="197"/>
      <c r="J36" s="200">
        <f t="shared" ref="J36:J49" si="246">AVERAGE(I35,I37)</f>
        <v>1.8900000000000001</v>
      </c>
      <c r="K36" s="200">
        <f t="shared" ref="K36:K49" si="247">H37-H35</f>
        <v>5</v>
      </c>
      <c r="L36" s="200">
        <f t="shared" ref="L36" si="248">J36*K36</f>
        <v>9.4500000000000011</v>
      </c>
      <c r="M36" s="199"/>
      <c r="N36" s="199"/>
      <c r="O36" s="197"/>
      <c r="P36" s="197"/>
      <c r="Q36" s="200">
        <f t="shared" ref="Q36:Q41" si="249">AVERAGE(P35,P37)</f>
        <v>2.5499999999999998</v>
      </c>
      <c r="R36" s="200">
        <f t="shared" ref="R36:R41" si="250">O37-O35</f>
        <v>5</v>
      </c>
      <c r="S36" s="200">
        <f t="shared" ref="S36" si="251">Q36*R36</f>
        <v>12.75</v>
      </c>
      <c r="T36" s="197"/>
      <c r="U36" s="197"/>
      <c r="V36" s="200">
        <f t="shared" ref="V36:V41" si="252">AVERAGE(U35,U37)</f>
        <v>3.0449999999999999</v>
      </c>
      <c r="W36" s="200">
        <f t="shared" ref="W36:W41" si="253">T37-T35</f>
        <v>5</v>
      </c>
      <c r="X36" s="200">
        <f t="shared" ref="X36" si="254">V36*W36</f>
        <v>15.225</v>
      </c>
      <c r="Y36" s="199"/>
      <c r="Z36" s="199"/>
      <c r="AA36" s="197"/>
      <c r="AB36" s="197"/>
      <c r="AC36" s="200">
        <f t="shared" ref="AC36:AC41" si="255">AVERAGE(AB35,AB37)</f>
        <v>4.1500000000000004</v>
      </c>
      <c r="AD36" s="200">
        <f t="shared" ref="AD36:AD41" si="256">AA37-AA35</f>
        <v>5</v>
      </c>
      <c r="AE36" s="200">
        <f t="shared" ref="AE36" si="257">AC36*AD36</f>
        <v>20.75</v>
      </c>
      <c r="AF36" s="197"/>
      <c r="AG36" s="197"/>
      <c r="AH36" s="200">
        <f t="shared" ref="AH36:AH41" si="258">AVERAGE(AG35,AG37)</f>
        <v>3.84</v>
      </c>
      <c r="AI36" s="200">
        <f t="shared" ref="AI36:AI41" si="259">AF37-AF35</f>
        <v>5</v>
      </c>
      <c r="AJ36" s="200">
        <f t="shared" ref="AJ36" si="260">AH36*AI36</f>
        <v>19.2</v>
      </c>
      <c r="AK36" s="199"/>
      <c r="AL36" s="199"/>
      <c r="AM36" s="197"/>
      <c r="AN36" s="197"/>
      <c r="AO36" s="200">
        <f t="shared" ref="AO36:AO41" si="261">AVERAGE(AN35,AN37)</f>
        <v>5.7750000000000004</v>
      </c>
      <c r="AP36" s="200">
        <f t="shared" ref="AP36:AP41" si="262">AM37-AM35</f>
        <v>5</v>
      </c>
      <c r="AQ36" s="200">
        <f t="shared" ref="AQ36" si="263">AO36*AP36</f>
        <v>28.875</v>
      </c>
      <c r="AR36" s="197"/>
      <c r="AS36" s="197"/>
      <c r="AT36" s="200">
        <f t="shared" ref="AT36:AT41" si="264">AVERAGE(AS35,AS37)</f>
        <v>4.93</v>
      </c>
      <c r="AU36" s="200">
        <f t="shared" ref="AU36:AU41" si="265">AR37-AR35</f>
        <v>5</v>
      </c>
      <c r="AV36" s="200">
        <f t="shared" ref="AV36" si="266">AT36*AU36</f>
        <v>24.65</v>
      </c>
      <c r="AW36" s="199"/>
      <c r="AX36" s="199"/>
      <c r="AY36" s="197"/>
      <c r="AZ36" s="197"/>
      <c r="BA36" s="200">
        <f t="shared" ref="BA36:BA41" si="267">AVERAGE(AZ35,AZ37)</f>
        <v>5.5950000000000006</v>
      </c>
      <c r="BB36" s="200">
        <f t="shared" ref="BB36:BB41" si="268">AY37-AY35</f>
        <v>5</v>
      </c>
      <c r="BC36" s="200">
        <f t="shared" ref="BC36" si="269">BA36*BB36</f>
        <v>27.975000000000001</v>
      </c>
      <c r="BD36" s="197"/>
      <c r="BE36" s="197"/>
      <c r="BF36" s="200">
        <f t="shared" ref="BF36:BF41" si="270">AVERAGE(BE35,BE37)</f>
        <v>5.8949999999999996</v>
      </c>
      <c r="BG36" s="200">
        <f t="shared" ref="BG36:BG41" si="271">BD37-BD35</f>
        <v>5</v>
      </c>
      <c r="BH36" s="200">
        <f t="shared" ref="BH36" si="272">BF36*BG36</f>
        <v>29.474999999999998</v>
      </c>
      <c r="BI36" s="199"/>
      <c r="BJ36" s="199"/>
      <c r="BK36" s="197"/>
      <c r="BL36" s="197"/>
      <c r="BM36" s="200">
        <f t="shared" ref="BM36:BM41" si="273">AVERAGE(BL35,BL37)</f>
        <v>2.835</v>
      </c>
      <c r="BN36" s="200">
        <f t="shared" ref="BN36:BN41" si="274">BK37-BK35</f>
        <v>0</v>
      </c>
      <c r="BO36" s="200">
        <f t="shared" ref="BO36" si="275">BM36*BN36</f>
        <v>0</v>
      </c>
      <c r="BP36" s="197"/>
      <c r="BQ36" s="197"/>
      <c r="BR36" s="200">
        <f t="shared" ref="BR36:BR47" si="276">AVERAGE(BQ35,BQ37)</f>
        <v>4.6300000000000008</v>
      </c>
      <c r="BS36" s="200">
        <f t="shared" ref="BS36:BS47" si="277">BP37-BP35</f>
        <v>5</v>
      </c>
      <c r="BT36" s="200">
        <f t="shared" ref="BT36" si="278">BR36*BS36</f>
        <v>23.150000000000006</v>
      </c>
    </row>
    <row r="37" spans="1:72" ht="7.8" customHeight="1">
      <c r="A37" s="4"/>
      <c r="B37" s="4"/>
      <c r="C37" s="197">
        <v>15.37</v>
      </c>
      <c r="D37" s="197">
        <v>1.1100000000000001</v>
      </c>
      <c r="E37" s="200"/>
      <c r="F37" s="200"/>
      <c r="G37" s="200"/>
      <c r="H37" s="197">
        <v>31.63</v>
      </c>
      <c r="I37" s="197">
        <v>1.93</v>
      </c>
      <c r="J37" s="200"/>
      <c r="K37" s="200"/>
      <c r="L37" s="200"/>
      <c r="M37" s="199"/>
      <c r="N37" s="199"/>
      <c r="O37" s="197">
        <v>89.07</v>
      </c>
      <c r="P37" s="197">
        <v>2.67</v>
      </c>
      <c r="Q37" s="200"/>
      <c r="R37" s="200"/>
      <c r="S37" s="200"/>
      <c r="T37" s="197">
        <v>96.63</v>
      </c>
      <c r="U37" s="197">
        <v>2.92</v>
      </c>
      <c r="V37" s="200"/>
      <c r="W37" s="200"/>
      <c r="X37" s="200"/>
      <c r="Y37" s="199"/>
      <c r="Z37" s="199"/>
      <c r="AA37" s="197">
        <v>134.07</v>
      </c>
      <c r="AB37" s="197">
        <v>4.28</v>
      </c>
      <c r="AC37" s="200"/>
      <c r="AD37" s="200"/>
      <c r="AE37" s="200"/>
      <c r="AF37" s="197">
        <v>141.62</v>
      </c>
      <c r="AG37" s="197">
        <v>3.76</v>
      </c>
      <c r="AH37" s="200"/>
      <c r="AI37" s="200"/>
      <c r="AJ37" s="200"/>
      <c r="AK37" s="199"/>
      <c r="AL37" s="199"/>
      <c r="AM37" s="197">
        <v>179.07</v>
      </c>
      <c r="AN37" s="197">
        <v>5.92</v>
      </c>
      <c r="AO37" s="200"/>
      <c r="AP37" s="200"/>
      <c r="AQ37" s="200"/>
      <c r="AR37" s="197">
        <v>186.62</v>
      </c>
      <c r="AS37" s="197">
        <v>5.13</v>
      </c>
      <c r="AT37" s="200"/>
      <c r="AU37" s="200"/>
      <c r="AV37" s="200"/>
      <c r="AW37" s="199"/>
      <c r="AX37" s="199"/>
      <c r="AY37" s="197">
        <v>224.07</v>
      </c>
      <c r="AZ37" s="197">
        <v>5.48</v>
      </c>
      <c r="BA37" s="200"/>
      <c r="BB37" s="200"/>
      <c r="BC37" s="200"/>
      <c r="BD37" s="197">
        <v>231.62</v>
      </c>
      <c r="BE37" s="197">
        <v>5.86</v>
      </c>
      <c r="BF37" s="200"/>
      <c r="BG37" s="200"/>
      <c r="BH37" s="200"/>
      <c r="BI37" s="199"/>
      <c r="BJ37" s="199"/>
      <c r="BK37" s="197">
        <v>261.38</v>
      </c>
      <c r="BL37" s="197">
        <v>1.0900000000000001</v>
      </c>
      <c r="BM37" s="200"/>
      <c r="BN37" s="200"/>
      <c r="BO37" s="200"/>
      <c r="BP37" s="197">
        <v>276.62</v>
      </c>
      <c r="BQ37" s="197">
        <v>4.7300000000000004</v>
      </c>
      <c r="BR37" s="200"/>
      <c r="BS37" s="200"/>
      <c r="BT37" s="200"/>
    </row>
    <row r="38" spans="1:72" ht="7.8" customHeight="1">
      <c r="A38" s="4"/>
      <c r="B38" s="4"/>
      <c r="C38" s="197"/>
      <c r="D38" s="197"/>
      <c r="E38" s="200">
        <f t="shared" ref="E38:E55" si="279">AVERAGE(D37,D39)</f>
        <v>1.2000000000000002</v>
      </c>
      <c r="F38" s="200">
        <f t="shared" ref="F38:F55" si="280">C39-C37</f>
        <v>0</v>
      </c>
      <c r="G38" s="200">
        <f t="shared" ref="G38" si="281">E38*F38</f>
        <v>0</v>
      </c>
      <c r="H38" s="197"/>
      <c r="I38" s="197"/>
      <c r="J38" s="200">
        <f t="shared" ref="J38:J49" si="282">AVERAGE(I37,I39)</f>
        <v>2.0049999999999999</v>
      </c>
      <c r="K38" s="200">
        <f t="shared" ref="K38:K49" si="283">H39-H37</f>
        <v>5.0000000000000036</v>
      </c>
      <c r="L38" s="200">
        <f t="shared" ref="L38" si="284">J38*K38</f>
        <v>10.025000000000007</v>
      </c>
      <c r="M38" s="199"/>
      <c r="N38" s="199"/>
      <c r="O38" s="197"/>
      <c r="P38" s="197"/>
      <c r="Q38" s="200">
        <f t="shared" ref="Q38:Q41" si="285">AVERAGE(P37,P39)</f>
        <v>2.9299999999999997</v>
      </c>
      <c r="R38" s="200">
        <f t="shared" ref="R38:R41" si="286">O39-O37</f>
        <v>5</v>
      </c>
      <c r="S38" s="200">
        <f t="shared" ref="S38" si="287">Q38*R38</f>
        <v>14.649999999999999</v>
      </c>
      <c r="T38" s="197"/>
      <c r="U38" s="197"/>
      <c r="V38" s="200">
        <f t="shared" ref="V38:V41" si="288">AVERAGE(U37,U39)</f>
        <v>2.9649999999999999</v>
      </c>
      <c r="W38" s="200">
        <f t="shared" ref="W38:W41" si="289">T39-T37</f>
        <v>5</v>
      </c>
      <c r="X38" s="200">
        <f t="shared" ref="X38" si="290">V38*W38</f>
        <v>14.824999999999999</v>
      </c>
      <c r="Y38" s="199"/>
      <c r="Z38" s="199"/>
      <c r="AA38" s="197"/>
      <c r="AB38" s="197"/>
      <c r="AC38" s="200">
        <f t="shared" ref="AC38:AC41" si="291">AVERAGE(AB37,AB39)</f>
        <v>4.4450000000000003</v>
      </c>
      <c r="AD38" s="200">
        <f t="shared" ref="AD38:AD41" si="292">AA39-AA37</f>
        <v>5</v>
      </c>
      <c r="AE38" s="200">
        <f t="shared" ref="AE38" si="293">AC38*AD38</f>
        <v>22.225000000000001</v>
      </c>
      <c r="AF38" s="197"/>
      <c r="AG38" s="197"/>
      <c r="AH38" s="200">
        <f t="shared" ref="AH38:AH41" si="294">AVERAGE(AG37,AG39)</f>
        <v>3.6849999999999996</v>
      </c>
      <c r="AI38" s="200">
        <f t="shared" ref="AI38:AI41" si="295">AF39-AF37</f>
        <v>5</v>
      </c>
      <c r="AJ38" s="200">
        <f t="shared" ref="AJ38" si="296">AH38*AI38</f>
        <v>18.424999999999997</v>
      </c>
      <c r="AK38" s="199"/>
      <c r="AL38" s="199"/>
      <c r="AM38" s="197"/>
      <c r="AN38" s="197"/>
      <c r="AO38" s="200">
        <f t="shared" ref="AO38:AO41" si="297">AVERAGE(AN37,AN39)</f>
        <v>6.05</v>
      </c>
      <c r="AP38" s="200">
        <f t="shared" ref="AP38:AP41" si="298">AM39-AM37</f>
        <v>5</v>
      </c>
      <c r="AQ38" s="200">
        <f t="shared" ref="AQ38" si="299">AO38*AP38</f>
        <v>30.25</v>
      </c>
      <c r="AR38" s="197"/>
      <c r="AS38" s="197"/>
      <c r="AT38" s="200">
        <f t="shared" ref="AT38:AT41" si="300">AVERAGE(AS37,AS39)</f>
        <v>5.52</v>
      </c>
      <c r="AU38" s="200">
        <f t="shared" ref="AU38:AU41" si="301">AR39-AR37</f>
        <v>5</v>
      </c>
      <c r="AV38" s="200">
        <f t="shared" ref="AV38" si="302">AT38*AU38</f>
        <v>27.599999999999998</v>
      </c>
      <c r="AW38" s="199"/>
      <c r="AX38" s="199"/>
      <c r="AY38" s="197"/>
      <c r="AZ38" s="197"/>
      <c r="BA38" s="200">
        <f t="shared" ref="BA38:BA41" si="303">AVERAGE(AZ37,AZ39)</f>
        <v>5.42</v>
      </c>
      <c r="BB38" s="200">
        <f t="shared" ref="BB38:BB41" si="304">AY39-AY37</f>
        <v>5</v>
      </c>
      <c r="BC38" s="200">
        <f t="shared" ref="BC38" si="305">BA38*BB38</f>
        <v>27.1</v>
      </c>
      <c r="BD38" s="197"/>
      <c r="BE38" s="197"/>
      <c r="BF38" s="200">
        <f t="shared" ref="BF38:BF41" si="306">AVERAGE(BE37,BE39)</f>
        <v>5.3000000000000007</v>
      </c>
      <c r="BG38" s="200">
        <f t="shared" ref="BG38:BG41" si="307">BD39-BD37</f>
        <v>5</v>
      </c>
      <c r="BH38" s="200">
        <f t="shared" ref="BH38" si="308">BF38*BG38</f>
        <v>26.500000000000004</v>
      </c>
      <c r="BI38" s="199"/>
      <c r="BJ38" s="199"/>
      <c r="BK38" s="197"/>
      <c r="BL38" s="197"/>
      <c r="BM38" s="200">
        <f t="shared" ref="BM38:BM41" si="309">AVERAGE(BL37,BL39)</f>
        <v>0.78500000000000003</v>
      </c>
      <c r="BN38" s="200">
        <f t="shared" ref="BN38:BN41" si="310">BK39-BK37</f>
        <v>0</v>
      </c>
      <c r="BO38" s="200">
        <f t="shared" ref="BO38" si="311">BM38*BN38</f>
        <v>0</v>
      </c>
      <c r="BP38" s="197"/>
      <c r="BQ38" s="197"/>
      <c r="BR38" s="200">
        <f t="shared" ref="BR38:BR47" si="312">AVERAGE(BQ37,BQ39)</f>
        <v>4.24</v>
      </c>
      <c r="BS38" s="200">
        <f t="shared" ref="BS38:BS47" si="313">BP39-BP37</f>
        <v>5</v>
      </c>
      <c r="BT38" s="200">
        <f t="shared" ref="BT38" si="314">BR38*BS38</f>
        <v>21.200000000000003</v>
      </c>
    </row>
    <row r="39" spans="1:72" ht="7.8" customHeight="1">
      <c r="A39" s="4"/>
      <c r="B39" s="4"/>
      <c r="C39" s="197">
        <v>15.37</v>
      </c>
      <c r="D39" s="197">
        <v>1.29</v>
      </c>
      <c r="E39" s="200"/>
      <c r="F39" s="200"/>
      <c r="G39" s="200"/>
      <c r="H39" s="197">
        <v>36.630000000000003</v>
      </c>
      <c r="I39" s="197">
        <v>2.08</v>
      </c>
      <c r="J39" s="200"/>
      <c r="K39" s="200"/>
      <c r="L39" s="200"/>
      <c r="M39" s="199"/>
      <c r="N39" s="199"/>
      <c r="O39" s="197">
        <v>94.07</v>
      </c>
      <c r="P39" s="197">
        <v>3.19</v>
      </c>
      <c r="Q39" s="200"/>
      <c r="R39" s="200"/>
      <c r="S39" s="200"/>
      <c r="T39" s="197">
        <v>101.63</v>
      </c>
      <c r="U39" s="197">
        <v>3.01</v>
      </c>
      <c r="V39" s="200"/>
      <c r="W39" s="200"/>
      <c r="X39" s="200"/>
      <c r="Y39" s="199"/>
      <c r="Z39" s="199"/>
      <c r="AA39" s="197">
        <v>139.07</v>
      </c>
      <c r="AB39" s="197">
        <v>4.6100000000000003</v>
      </c>
      <c r="AC39" s="200"/>
      <c r="AD39" s="200"/>
      <c r="AE39" s="200"/>
      <c r="AF39" s="197">
        <v>146.62</v>
      </c>
      <c r="AG39" s="197">
        <v>3.61</v>
      </c>
      <c r="AH39" s="200"/>
      <c r="AI39" s="200"/>
      <c r="AJ39" s="200"/>
      <c r="AK39" s="199"/>
      <c r="AL39" s="199"/>
      <c r="AM39" s="197">
        <v>184.07</v>
      </c>
      <c r="AN39" s="197">
        <v>6.18</v>
      </c>
      <c r="AO39" s="200"/>
      <c r="AP39" s="200"/>
      <c r="AQ39" s="200"/>
      <c r="AR39" s="197">
        <v>191.62</v>
      </c>
      <c r="AS39" s="197">
        <v>5.91</v>
      </c>
      <c r="AT39" s="200"/>
      <c r="AU39" s="200"/>
      <c r="AV39" s="200"/>
      <c r="AW39" s="199"/>
      <c r="AX39" s="199"/>
      <c r="AY39" s="197">
        <v>229.07</v>
      </c>
      <c r="AZ39" s="197">
        <v>5.36</v>
      </c>
      <c r="BA39" s="200"/>
      <c r="BB39" s="200"/>
      <c r="BC39" s="200"/>
      <c r="BD39" s="197">
        <v>236.62</v>
      </c>
      <c r="BE39" s="197">
        <v>4.74</v>
      </c>
      <c r="BF39" s="200"/>
      <c r="BG39" s="200"/>
      <c r="BH39" s="200"/>
      <c r="BI39" s="199"/>
      <c r="BJ39" s="199"/>
      <c r="BK39" s="197">
        <v>261.38</v>
      </c>
      <c r="BL39" s="197">
        <v>0.48</v>
      </c>
      <c r="BM39" s="200"/>
      <c r="BN39" s="200"/>
      <c r="BO39" s="200"/>
      <c r="BP39" s="197">
        <v>281.62</v>
      </c>
      <c r="BQ39" s="197">
        <v>3.75</v>
      </c>
      <c r="BR39" s="200"/>
      <c r="BS39" s="200"/>
      <c r="BT39" s="200"/>
    </row>
    <row r="40" spans="1:72" ht="7.8" customHeight="1">
      <c r="A40" s="4"/>
      <c r="B40" s="4"/>
      <c r="C40" s="197"/>
      <c r="D40" s="197"/>
      <c r="E40" s="200">
        <f t="shared" ref="E40:E55" si="315">AVERAGE(D39,D41)</f>
        <v>1.35</v>
      </c>
      <c r="F40" s="200">
        <f t="shared" ref="F40:F55" si="316">C41-C39</f>
        <v>3.7000000000000011</v>
      </c>
      <c r="G40" s="200">
        <f t="shared" ref="G40" si="317">E40*F40</f>
        <v>4.9950000000000019</v>
      </c>
      <c r="H40" s="197"/>
      <c r="I40" s="197"/>
      <c r="J40" s="200">
        <f t="shared" ref="J40:J49" si="318">AVERAGE(I39,I41)</f>
        <v>2.2350000000000003</v>
      </c>
      <c r="K40" s="200">
        <f t="shared" ref="K40:K49" si="319">H41-H39</f>
        <v>5</v>
      </c>
      <c r="L40" s="200">
        <f t="shared" ref="L40" si="320">J40*K40</f>
        <v>11.175000000000001</v>
      </c>
      <c r="M40" s="199"/>
      <c r="N40" s="199"/>
      <c r="O40" s="197"/>
      <c r="P40" s="197"/>
      <c r="Q40" s="200">
        <f t="shared" ref="Q40:Q41" si="321">AVERAGE(P39,P41)</f>
        <v>3.2050000000000001</v>
      </c>
      <c r="R40" s="200">
        <f t="shared" ref="R40:R41" si="322">O41-O39</f>
        <v>0.93000000000000682</v>
      </c>
      <c r="S40" s="200">
        <f t="shared" ref="S40" si="323">Q40*R40</f>
        <v>2.980650000000022</v>
      </c>
      <c r="T40" s="197"/>
      <c r="U40" s="197"/>
      <c r="V40" s="200">
        <f t="shared" ref="V40:V41" si="324">AVERAGE(U39,U41)</f>
        <v>3.0750000000000002</v>
      </c>
      <c r="W40" s="200">
        <f t="shared" ref="W40:W41" si="325">T41-T39</f>
        <v>3.3700000000000045</v>
      </c>
      <c r="X40" s="200">
        <f t="shared" ref="X40" si="326">V40*W40</f>
        <v>10.362750000000014</v>
      </c>
      <c r="Y40" s="199"/>
      <c r="Z40" s="199"/>
      <c r="AA40" s="197"/>
      <c r="AB40" s="197"/>
      <c r="AC40" s="200">
        <f t="shared" ref="AC40:AC41" si="327">AVERAGE(AB39,AB41)</f>
        <v>4.6100000000000003</v>
      </c>
      <c r="AD40" s="200">
        <f t="shared" ref="AD40:AD41" si="328">AA41-AA39</f>
        <v>0.93000000000000682</v>
      </c>
      <c r="AE40" s="200">
        <f t="shared" ref="AE40" si="329">AC40*AD40</f>
        <v>4.2873000000000321</v>
      </c>
      <c r="AF40" s="197"/>
      <c r="AG40" s="197"/>
      <c r="AH40" s="200">
        <f t="shared" ref="AH40:AH41" si="330">AVERAGE(AG39,AG41)</f>
        <v>3.57</v>
      </c>
      <c r="AI40" s="200">
        <f t="shared" ref="AI40:AI41" si="331">AF41-AF39</f>
        <v>3.3799999999999955</v>
      </c>
      <c r="AJ40" s="200">
        <f t="shared" ref="AJ40" si="332">AH40*AI40</f>
        <v>12.066599999999983</v>
      </c>
      <c r="AK40" s="199"/>
      <c r="AL40" s="199"/>
      <c r="AM40" s="197"/>
      <c r="AN40" s="197"/>
      <c r="AO40" s="200">
        <f t="shared" ref="AO40:AO41" si="333">AVERAGE(AN39,AN41)</f>
        <v>6.18</v>
      </c>
      <c r="AP40" s="200">
        <f t="shared" ref="AP40:AP41" si="334">AM41-AM39</f>
        <v>0.93000000000000682</v>
      </c>
      <c r="AQ40" s="200">
        <f t="shared" ref="AQ40" si="335">AO40*AP40</f>
        <v>5.7474000000000416</v>
      </c>
      <c r="AR40" s="197"/>
      <c r="AS40" s="197"/>
      <c r="AT40" s="200">
        <f t="shared" ref="AT40:AT41" si="336">AVERAGE(AS39,AS41)</f>
        <v>5.79</v>
      </c>
      <c r="AU40" s="200">
        <f t="shared" ref="AU40:AU41" si="337">AR41-AR39</f>
        <v>3.3799999999999955</v>
      </c>
      <c r="AV40" s="200">
        <f t="shared" ref="AV40" si="338">AT40*AU40</f>
        <v>19.570199999999975</v>
      </c>
      <c r="AW40" s="199"/>
      <c r="AX40" s="199"/>
      <c r="AY40" s="197"/>
      <c r="AZ40" s="197"/>
      <c r="BA40" s="200">
        <f t="shared" ref="BA40:BA41" si="339">AVERAGE(AZ39,AZ41)</f>
        <v>5.3250000000000002</v>
      </c>
      <c r="BB40" s="200">
        <f t="shared" ref="BB40:BB41" si="340">AY41-AY39</f>
        <v>0.93000000000000682</v>
      </c>
      <c r="BC40" s="200">
        <f t="shared" ref="BC40" si="341">BA40*BB40</f>
        <v>4.9522500000000367</v>
      </c>
      <c r="BD40" s="197"/>
      <c r="BE40" s="197"/>
      <c r="BF40" s="200">
        <f t="shared" ref="BF40:BF41" si="342">AVERAGE(BE39,BE41)</f>
        <v>4.9850000000000003</v>
      </c>
      <c r="BG40" s="200">
        <f t="shared" ref="BG40:BG41" si="343">BD41-BD39</f>
        <v>3.3799999999999955</v>
      </c>
      <c r="BH40" s="200">
        <f t="shared" ref="BH40" si="344">BF40*BG40</f>
        <v>16.849299999999978</v>
      </c>
      <c r="BI40" s="199"/>
      <c r="BJ40" s="199"/>
      <c r="BK40" s="197"/>
      <c r="BL40" s="197"/>
      <c r="BM40" s="200">
        <f t="shared" ref="BM40:BM41" si="345">AVERAGE(BL39,BL41)</f>
        <v>0.24</v>
      </c>
      <c r="BN40" s="200">
        <f t="shared" ref="BN40:BN41" si="346">BK41-BK39</f>
        <v>0</v>
      </c>
      <c r="BO40" s="200">
        <f t="shared" ref="BO40" si="347">BM40*BN40</f>
        <v>0</v>
      </c>
      <c r="BP40" s="197"/>
      <c r="BQ40" s="197"/>
      <c r="BR40" s="200">
        <f t="shared" ref="BR40:BR47" si="348">AVERAGE(BQ39,BQ41)</f>
        <v>3.0300000000000002</v>
      </c>
      <c r="BS40" s="200">
        <f t="shared" ref="BS40:BS47" si="349">BP41-BP39</f>
        <v>1.4499999999999886</v>
      </c>
      <c r="BT40" s="200">
        <f t="shared" ref="BT40" si="350">BR40*BS40</f>
        <v>4.3934999999999658</v>
      </c>
    </row>
    <row r="41" spans="1:72" ht="7.8" customHeight="1">
      <c r="A41" s="4"/>
      <c r="B41" s="4"/>
      <c r="C41" s="197">
        <v>19.07</v>
      </c>
      <c r="D41" s="197">
        <v>1.41</v>
      </c>
      <c r="E41" s="200"/>
      <c r="F41" s="200"/>
      <c r="G41" s="200"/>
      <c r="H41" s="197">
        <v>41.63</v>
      </c>
      <c r="I41" s="197">
        <v>2.39</v>
      </c>
      <c r="J41" s="200"/>
      <c r="K41" s="200"/>
      <c r="L41" s="200"/>
      <c r="M41" s="199"/>
      <c r="N41" s="199"/>
      <c r="O41" s="197">
        <v>95</v>
      </c>
      <c r="P41" s="197">
        <v>3.22</v>
      </c>
      <c r="Q41" s="200"/>
      <c r="R41" s="200"/>
      <c r="S41" s="200"/>
      <c r="T41" s="197">
        <v>105</v>
      </c>
      <c r="U41" s="197">
        <v>3.14</v>
      </c>
      <c r="V41" s="200"/>
      <c r="W41" s="200"/>
      <c r="X41" s="200"/>
      <c r="Y41" s="199"/>
      <c r="Z41" s="199"/>
      <c r="AA41" s="197">
        <v>140</v>
      </c>
      <c r="AB41" s="197">
        <v>4.6100000000000003</v>
      </c>
      <c r="AC41" s="200"/>
      <c r="AD41" s="200"/>
      <c r="AE41" s="200"/>
      <c r="AF41" s="197">
        <v>150</v>
      </c>
      <c r="AG41" s="197">
        <v>3.53</v>
      </c>
      <c r="AH41" s="200"/>
      <c r="AI41" s="200"/>
      <c r="AJ41" s="200"/>
      <c r="AK41" s="199"/>
      <c r="AL41" s="199"/>
      <c r="AM41" s="197">
        <v>185</v>
      </c>
      <c r="AN41" s="197">
        <v>6.18</v>
      </c>
      <c r="AO41" s="200"/>
      <c r="AP41" s="200"/>
      <c r="AQ41" s="200"/>
      <c r="AR41" s="197">
        <v>195</v>
      </c>
      <c r="AS41" s="197">
        <v>5.67</v>
      </c>
      <c r="AT41" s="200"/>
      <c r="AU41" s="200"/>
      <c r="AV41" s="200"/>
      <c r="AW41" s="199"/>
      <c r="AX41" s="199"/>
      <c r="AY41" s="197">
        <v>230</v>
      </c>
      <c r="AZ41" s="197">
        <v>5.29</v>
      </c>
      <c r="BA41" s="200"/>
      <c r="BB41" s="200"/>
      <c r="BC41" s="200"/>
      <c r="BD41" s="197">
        <v>240</v>
      </c>
      <c r="BE41" s="197">
        <v>5.23</v>
      </c>
      <c r="BF41" s="200"/>
      <c r="BG41" s="200"/>
      <c r="BH41" s="200"/>
      <c r="BI41" s="199"/>
      <c r="BJ41" s="199"/>
      <c r="BK41" s="197">
        <v>261.38</v>
      </c>
      <c r="BL41" s="197">
        <v>0</v>
      </c>
      <c r="BM41" s="200"/>
      <c r="BN41" s="200"/>
      <c r="BO41" s="200"/>
      <c r="BP41" s="197">
        <v>283.07</v>
      </c>
      <c r="BQ41" s="197">
        <v>2.31</v>
      </c>
      <c r="BR41" s="200"/>
      <c r="BS41" s="200"/>
      <c r="BT41" s="200"/>
    </row>
    <row r="42" spans="1:72" ht="7.8" customHeight="1">
      <c r="A42" s="4"/>
      <c r="B42" s="4"/>
      <c r="C42" s="197"/>
      <c r="D42" s="197"/>
      <c r="E42" s="200">
        <f t="shared" ref="E42:E55" si="351">AVERAGE(D41,D43)</f>
        <v>1.5349999999999999</v>
      </c>
      <c r="F42" s="200">
        <f t="shared" ref="F42:F55" si="352">C43-C41</f>
        <v>5</v>
      </c>
      <c r="G42" s="200">
        <f t="shared" ref="G42" si="353">E42*F42</f>
        <v>7.6749999999999998</v>
      </c>
      <c r="H42" s="197"/>
      <c r="I42" s="197"/>
      <c r="J42" s="200">
        <f t="shared" ref="J42:J49" si="354">AVERAGE(I41,I43)</f>
        <v>2.4350000000000001</v>
      </c>
      <c r="K42" s="200">
        <f t="shared" ref="K42:K49" si="355">H43-H41</f>
        <v>5</v>
      </c>
      <c r="L42" s="200">
        <f t="shared" ref="L42" si="356">J42*K42</f>
        <v>12.175000000000001</v>
      </c>
      <c r="M42" s="199"/>
      <c r="N42" s="199"/>
      <c r="O42" s="197"/>
      <c r="P42" s="197"/>
      <c r="Q42" s="200"/>
      <c r="R42" s="200"/>
      <c r="S42" s="200"/>
      <c r="T42" s="197"/>
      <c r="U42" s="197"/>
      <c r="V42" s="200"/>
      <c r="W42" s="200"/>
      <c r="X42" s="200"/>
      <c r="Y42" s="199"/>
      <c r="Z42" s="199"/>
      <c r="AA42" s="197"/>
      <c r="AB42" s="197"/>
      <c r="AC42" s="200"/>
      <c r="AD42" s="200"/>
      <c r="AE42" s="200"/>
      <c r="AF42" s="197"/>
      <c r="AG42" s="197"/>
      <c r="AH42" s="200"/>
      <c r="AI42" s="200"/>
      <c r="AJ42" s="200"/>
      <c r="AK42" s="199"/>
      <c r="AL42" s="199"/>
      <c r="AM42" s="197"/>
      <c r="AN42" s="197"/>
      <c r="AO42" s="200"/>
      <c r="AP42" s="200"/>
      <c r="AQ42" s="200"/>
      <c r="AR42" s="197"/>
      <c r="AS42" s="197"/>
      <c r="AT42" s="200"/>
      <c r="AU42" s="200"/>
      <c r="AV42" s="200"/>
      <c r="AW42" s="199"/>
      <c r="AX42" s="199"/>
      <c r="AY42" s="197"/>
      <c r="AZ42" s="197"/>
      <c r="BA42" s="200"/>
      <c r="BB42" s="200"/>
      <c r="BC42" s="200"/>
      <c r="BD42" s="197"/>
      <c r="BE42" s="197"/>
      <c r="BF42" s="200"/>
      <c r="BG42" s="200"/>
      <c r="BH42" s="200"/>
      <c r="BI42" s="199"/>
      <c r="BJ42" s="199"/>
      <c r="BK42" s="197"/>
      <c r="BL42" s="197"/>
      <c r="BM42" s="200"/>
      <c r="BN42" s="200"/>
      <c r="BO42" s="200"/>
      <c r="BP42" s="197"/>
      <c r="BQ42" s="197"/>
      <c r="BR42" s="200">
        <f t="shared" ref="BR42:BR47" si="357">AVERAGE(BQ41,BQ43)</f>
        <v>1.73</v>
      </c>
      <c r="BS42" s="200">
        <f t="shared" ref="BS42:BS47" si="358">BP43-BP41</f>
        <v>0</v>
      </c>
      <c r="BT42" s="200">
        <f t="shared" ref="BT42" si="359">BR42*BS42</f>
        <v>0</v>
      </c>
    </row>
    <row r="43" spans="1:72" ht="7.8" customHeight="1">
      <c r="A43" s="4"/>
      <c r="B43" s="4"/>
      <c r="C43" s="197">
        <v>24.07</v>
      </c>
      <c r="D43" s="197">
        <v>1.66</v>
      </c>
      <c r="E43" s="200"/>
      <c r="F43" s="200"/>
      <c r="G43" s="200"/>
      <c r="H43" s="197">
        <v>46.63</v>
      </c>
      <c r="I43" s="197">
        <v>2.48</v>
      </c>
      <c r="J43" s="200"/>
      <c r="K43" s="200"/>
      <c r="L43" s="200"/>
      <c r="M43" s="199"/>
      <c r="N43" s="199"/>
      <c r="O43" s="197"/>
      <c r="P43" s="197"/>
      <c r="Q43" s="200"/>
      <c r="R43" s="200"/>
      <c r="S43" s="200"/>
      <c r="T43" s="197"/>
      <c r="U43" s="197"/>
      <c r="V43" s="200"/>
      <c r="W43" s="200"/>
      <c r="X43" s="200"/>
      <c r="Y43" s="199"/>
      <c r="Z43" s="199"/>
      <c r="AA43" s="197"/>
      <c r="AB43" s="197"/>
      <c r="AC43" s="200"/>
      <c r="AD43" s="200"/>
      <c r="AE43" s="200"/>
      <c r="AF43" s="197"/>
      <c r="AG43" s="197"/>
      <c r="AH43" s="200"/>
      <c r="AI43" s="200"/>
      <c r="AJ43" s="200"/>
      <c r="AK43" s="199"/>
      <c r="AL43" s="199"/>
      <c r="AM43" s="197"/>
      <c r="AN43" s="197"/>
      <c r="AO43" s="200"/>
      <c r="AP43" s="200"/>
      <c r="AQ43" s="200"/>
      <c r="AR43" s="197"/>
      <c r="AS43" s="197"/>
      <c r="AT43" s="200"/>
      <c r="AU43" s="200"/>
      <c r="AV43" s="200"/>
      <c r="AW43" s="199"/>
      <c r="AX43" s="199"/>
      <c r="AY43" s="197"/>
      <c r="AZ43" s="197"/>
      <c r="BA43" s="200"/>
      <c r="BB43" s="200"/>
      <c r="BC43" s="200"/>
      <c r="BD43" s="197"/>
      <c r="BE43" s="197"/>
      <c r="BF43" s="200"/>
      <c r="BG43" s="200"/>
      <c r="BH43" s="200"/>
      <c r="BI43" s="199"/>
      <c r="BJ43" s="199"/>
      <c r="BK43" s="197"/>
      <c r="BL43" s="197"/>
      <c r="BM43" s="200"/>
      <c r="BN43" s="200"/>
      <c r="BO43" s="200"/>
      <c r="BP43" s="197">
        <v>283.07</v>
      </c>
      <c r="BQ43" s="197">
        <v>1.1499999999999999</v>
      </c>
      <c r="BR43" s="200"/>
      <c r="BS43" s="200"/>
      <c r="BT43" s="200"/>
    </row>
    <row r="44" spans="1:72" ht="7.8" customHeight="1">
      <c r="A44" s="4"/>
      <c r="B44" s="4"/>
      <c r="C44" s="197"/>
      <c r="D44" s="197"/>
      <c r="E44" s="200">
        <f t="shared" ref="E44:E55" si="360">AVERAGE(D43,D45)</f>
        <v>1.585</v>
      </c>
      <c r="F44" s="200">
        <f t="shared" ref="F44:F55" si="361">C45-C43</f>
        <v>5</v>
      </c>
      <c r="G44" s="200">
        <f t="shared" ref="G44" si="362">E44*F44</f>
        <v>7.9249999999999998</v>
      </c>
      <c r="H44" s="197"/>
      <c r="I44" s="197"/>
      <c r="J44" s="200">
        <f t="shared" ref="J44:J49" si="363">AVERAGE(I43,I45)</f>
        <v>2.4699999999999998</v>
      </c>
      <c r="K44" s="200">
        <f t="shared" ref="K44:K49" si="364">H45-H43</f>
        <v>5</v>
      </c>
      <c r="L44" s="200">
        <f t="shared" ref="L44" si="365">J44*K44</f>
        <v>12.349999999999998</v>
      </c>
      <c r="M44" s="199"/>
      <c r="N44" s="199"/>
      <c r="O44" s="197"/>
      <c r="P44" s="197"/>
      <c r="Q44" s="200"/>
      <c r="R44" s="200"/>
      <c r="S44" s="200"/>
      <c r="T44" s="197"/>
      <c r="U44" s="197"/>
      <c r="V44" s="200"/>
      <c r="W44" s="200"/>
      <c r="X44" s="200"/>
      <c r="Y44" s="199"/>
      <c r="Z44" s="199"/>
      <c r="AA44" s="197"/>
      <c r="AB44" s="197"/>
      <c r="AC44" s="200"/>
      <c r="AD44" s="200"/>
      <c r="AE44" s="200"/>
      <c r="AF44" s="197"/>
      <c r="AG44" s="197"/>
      <c r="AH44" s="200"/>
      <c r="AI44" s="200"/>
      <c r="AJ44" s="200"/>
      <c r="AK44" s="199"/>
      <c r="AL44" s="199"/>
      <c r="AM44" s="197"/>
      <c r="AN44" s="197"/>
      <c r="AO44" s="200"/>
      <c r="AP44" s="200"/>
      <c r="AQ44" s="200"/>
      <c r="AR44" s="197"/>
      <c r="AS44" s="197"/>
      <c r="AT44" s="200"/>
      <c r="AU44" s="200"/>
      <c r="AV44" s="200"/>
      <c r="AW44" s="199"/>
      <c r="AX44" s="199"/>
      <c r="AY44" s="197"/>
      <c r="AZ44" s="197"/>
      <c r="BA44" s="200"/>
      <c r="BB44" s="200"/>
      <c r="BC44" s="200"/>
      <c r="BD44" s="197"/>
      <c r="BE44" s="197"/>
      <c r="BF44" s="200"/>
      <c r="BG44" s="200"/>
      <c r="BH44" s="200"/>
      <c r="BI44" s="199"/>
      <c r="BJ44" s="199"/>
      <c r="BK44" s="197"/>
      <c r="BL44" s="197"/>
      <c r="BM44" s="200"/>
      <c r="BN44" s="200"/>
      <c r="BO44" s="200"/>
      <c r="BP44" s="197"/>
      <c r="BQ44" s="197"/>
      <c r="BR44" s="200">
        <f t="shared" ref="BR44:BR47" si="366">AVERAGE(BQ43,BQ45)</f>
        <v>0.61499999999999999</v>
      </c>
      <c r="BS44" s="200">
        <f t="shared" ref="BS44:BS47" si="367">BP45-BP43</f>
        <v>0</v>
      </c>
      <c r="BT44" s="200">
        <f t="shared" ref="BT44" si="368">BR44*BS44</f>
        <v>0</v>
      </c>
    </row>
    <row r="45" spans="1:72" ht="7.8" customHeight="1">
      <c r="A45" s="4"/>
      <c r="B45" s="4"/>
      <c r="C45" s="197">
        <v>29.07</v>
      </c>
      <c r="D45" s="197">
        <v>1.51</v>
      </c>
      <c r="E45" s="200"/>
      <c r="F45" s="200"/>
      <c r="G45" s="200"/>
      <c r="H45" s="197">
        <v>51.63</v>
      </c>
      <c r="I45" s="197">
        <v>2.46</v>
      </c>
      <c r="J45" s="200"/>
      <c r="K45" s="200"/>
      <c r="L45" s="200"/>
      <c r="M45" s="199"/>
      <c r="N45" s="199"/>
      <c r="O45" s="197"/>
      <c r="P45" s="197"/>
      <c r="Q45" s="200"/>
      <c r="R45" s="200"/>
      <c r="S45" s="200"/>
      <c r="T45" s="197"/>
      <c r="U45" s="197"/>
      <c r="V45" s="200"/>
      <c r="W45" s="200"/>
      <c r="X45" s="200"/>
      <c r="Y45" s="199"/>
      <c r="Z45" s="199"/>
      <c r="AA45" s="197"/>
      <c r="AB45" s="197"/>
      <c r="AC45" s="200"/>
      <c r="AD45" s="200"/>
      <c r="AE45" s="200"/>
      <c r="AF45" s="197"/>
      <c r="AG45" s="197"/>
      <c r="AH45" s="200"/>
      <c r="AI45" s="200"/>
      <c r="AJ45" s="200"/>
      <c r="AK45" s="199"/>
      <c r="AL45" s="199"/>
      <c r="AM45" s="197"/>
      <c r="AN45" s="197"/>
      <c r="AO45" s="200"/>
      <c r="AP45" s="200"/>
      <c r="AQ45" s="200"/>
      <c r="AR45" s="197"/>
      <c r="AS45" s="197"/>
      <c r="AT45" s="200"/>
      <c r="AU45" s="200"/>
      <c r="AV45" s="200"/>
      <c r="AW45" s="199"/>
      <c r="AX45" s="199"/>
      <c r="AY45" s="197"/>
      <c r="AZ45" s="197"/>
      <c r="BA45" s="200"/>
      <c r="BB45" s="200"/>
      <c r="BC45" s="200"/>
      <c r="BD45" s="197"/>
      <c r="BE45" s="197"/>
      <c r="BF45" s="200"/>
      <c r="BG45" s="200"/>
      <c r="BH45" s="200"/>
      <c r="BI45" s="199"/>
      <c r="BJ45" s="199"/>
      <c r="BK45" s="197"/>
      <c r="BL45" s="197"/>
      <c r="BM45" s="200"/>
      <c r="BN45" s="200"/>
      <c r="BO45" s="200"/>
      <c r="BP45" s="197">
        <v>283.07</v>
      </c>
      <c r="BQ45" s="197">
        <v>0.08</v>
      </c>
      <c r="BR45" s="200"/>
      <c r="BS45" s="200"/>
      <c r="BT45" s="200"/>
    </row>
    <row r="46" spans="1:72" ht="7.8" customHeight="1">
      <c r="A46" s="4"/>
      <c r="B46" s="4"/>
      <c r="C46" s="197"/>
      <c r="D46" s="197"/>
      <c r="E46" s="200">
        <f t="shared" ref="E46:E55" si="369">AVERAGE(D45,D47)</f>
        <v>1.62</v>
      </c>
      <c r="F46" s="200">
        <f t="shared" ref="F46:F55" si="370">C47-C45</f>
        <v>5</v>
      </c>
      <c r="G46" s="200">
        <f t="shared" ref="G46" si="371">E46*F46</f>
        <v>8.1000000000000014</v>
      </c>
      <c r="H46" s="197"/>
      <c r="I46" s="197"/>
      <c r="J46" s="200">
        <f t="shared" ref="J46:J49" si="372">AVERAGE(I45,I47)</f>
        <v>2.41</v>
      </c>
      <c r="K46" s="200">
        <f t="shared" ref="K46:K49" si="373">H47-H45</f>
        <v>5</v>
      </c>
      <c r="L46" s="200">
        <f t="shared" ref="L46" si="374">J46*K46</f>
        <v>12.05</v>
      </c>
      <c r="M46" s="199"/>
      <c r="N46" s="199"/>
      <c r="O46" s="197"/>
      <c r="P46" s="197"/>
      <c r="Q46" s="200"/>
      <c r="R46" s="200"/>
      <c r="S46" s="200"/>
      <c r="T46" s="197"/>
      <c r="U46" s="197"/>
      <c r="V46" s="200"/>
      <c r="W46" s="200"/>
      <c r="X46" s="200"/>
      <c r="Y46" s="199"/>
      <c r="Z46" s="199"/>
      <c r="AA46" s="197"/>
      <c r="AB46" s="197"/>
      <c r="AC46" s="200"/>
      <c r="AD46" s="200"/>
      <c r="AE46" s="200"/>
      <c r="AF46" s="197"/>
      <c r="AG46" s="197"/>
      <c r="AH46" s="200"/>
      <c r="AI46" s="200"/>
      <c r="AJ46" s="200"/>
      <c r="AK46" s="199"/>
      <c r="AL46" s="199"/>
      <c r="AM46" s="197"/>
      <c r="AN46" s="197"/>
      <c r="AO46" s="200"/>
      <c r="AP46" s="200"/>
      <c r="AQ46" s="200"/>
      <c r="AR46" s="197"/>
      <c r="AS46" s="197"/>
      <c r="AT46" s="200"/>
      <c r="AU46" s="200"/>
      <c r="AV46" s="200"/>
      <c r="AW46" s="199"/>
      <c r="AX46" s="199"/>
      <c r="AY46" s="197"/>
      <c r="AZ46" s="197"/>
      <c r="BA46" s="200"/>
      <c r="BB46" s="200"/>
      <c r="BC46" s="200"/>
      <c r="BD46" s="197"/>
      <c r="BE46" s="197"/>
      <c r="BF46" s="200"/>
      <c r="BG46" s="200"/>
      <c r="BH46" s="200"/>
      <c r="BI46" s="199"/>
      <c r="BJ46" s="199"/>
      <c r="BK46" s="197"/>
      <c r="BL46" s="197"/>
      <c r="BM46" s="200"/>
      <c r="BN46" s="200"/>
      <c r="BO46" s="200"/>
      <c r="BP46" s="197"/>
      <c r="BQ46" s="197"/>
      <c r="BR46" s="200">
        <f t="shared" ref="BR46:BR47" si="375">AVERAGE(BQ45,BQ47)</f>
        <v>0.04</v>
      </c>
      <c r="BS46" s="200">
        <f t="shared" ref="BS46:BS47" si="376">BP47-BP45</f>
        <v>0</v>
      </c>
      <c r="BT46" s="200">
        <f t="shared" ref="BT46" si="377">BR46*BS46</f>
        <v>0</v>
      </c>
    </row>
    <row r="47" spans="1:72" ht="7.8" customHeight="1">
      <c r="A47" s="4"/>
      <c r="B47" s="4"/>
      <c r="C47" s="197">
        <v>34.07</v>
      </c>
      <c r="D47" s="197">
        <v>1.73</v>
      </c>
      <c r="E47" s="200"/>
      <c r="F47" s="200"/>
      <c r="G47" s="200"/>
      <c r="H47" s="197">
        <v>56.63</v>
      </c>
      <c r="I47" s="197">
        <v>2.36</v>
      </c>
      <c r="J47" s="200"/>
      <c r="K47" s="200"/>
      <c r="L47" s="200"/>
      <c r="M47" s="199"/>
      <c r="N47" s="199"/>
      <c r="O47" s="197"/>
      <c r="P47" s="197"/>
      <c r="Q47" s="200"/>
      <c r="R47" s="200"/>
      <c r="S47" s="200"/>
      <c r="T47" s="197"/>
      <c r="U47" s="197"/>
      <c r="V47" s="200"/>
      <c r="W47" s="200"/>
      <c r="X47" s="200"/>
      <c r="Y47" s="199"/>
      <c r="Z47" s="199"/>
      <c r="AA47" s="197"/>
      <c r="AB47" s="197"/>
      <c r="AC47" s="200"/>
      <c r="AD47" s="200"/>
      <c r="AE47" s="200"/>
      <c r="AF47" s="197"/>
      <c r="AG47" s="197"/>
      <c r="AH47" s="200"/>
      <c r="AI47" s="200"/>
      <c r="AJ47" s="200"/>
      <c r="AK47" s="199"/>
      <c r="AL47" s="199"/>
      <c r="AM47" s="197"/>
      <c r="AN47" s="197"/>
      <c r="AO47" s="200"/>
      <c r="AP47" s="200"/>
      <c r="AQ47" s="200"/>
      <c r="AR47" s="197"/>
      <c r="AS47" s="197"/>
      <c r="AT47" s="200"/>
      <c r="AU47" s="200"/>
      <c r="AV47" s="200"/>
      <c r="AW47" s="199"/>
      <c r="AX47" s="199"/>
      <c r="AY47" s="197"/>
      <c r="AZ47" s="197"/>
      <c r="BA47" s="200"/>
      <c r="BB47" s="200"/>
      <c r="BC47" s="200"/>
      <c r="BD47" s="197"/>
      <c r="BE47" s="197"/>
      <c r="BF47" s="200"/>
      <c r="BG47" s="200"/>
      <c r="BH47" s="200"/>
      <c r="BI47" s="199"/>
      <c r="BJ47" s="199"/>
      <c r="BK47" s="197"/>
      <c r="BL47" s="197"/>
      <c r="BM47" s="200"/>
      <c r="BN47" s="200"/>
      <c r="BO47" s="200"/>
      <c r="BP47" s="197">
        <v>283.07</v>
      </c>
      <c r="BQ47" s="197">
        <v>0</v>
      </c>
      <c r="BR47" s="200"/>
      <c r="BS47" s="200"/>
      <c r="BT47" s="200"/>
    </row>
    <row r="48" spans="1:72" ht="7.8" customHeight="1">
      <c r="A48" s="4"/>
      <c r="B48" s="4"/>
      <c r="C48" s="197"/>
      <c r="D48" s="197"/>
      <c r="E48" s="200">
        <f t="shared" ref="E48:E55" si="378">AVERAGE(D47,D49)</f>
        <v>1.81</v>
      </c>
      <c r="F48" s="200">
        <f t="shared" ref="F48:F55" si="379">C49-C47</f>
        <v>5</v>
      </c>
      <c r="G48" s="200">
        <f t="shared" ref="G48" si="380">E48*F48</f>
        <v>9.0500000000000007</v>
      </c>
      <c r="H48" s="197"/>
      <c r="I48" s="197"/>
      <c r="J48" s="200">
        <f t="shared" ref="J48:J49" si="381">AVERAGE(I47,I49)</f>
        <v>2.375</v>
      </c>
      <c r="K48" s="200">
        <f t="shared" ref="K48:K49" si="382">H49-H47</f>
        <v>3.3699999999999974</v>
      </c>
      <c r="L48" s="200">
        <f t="shared" ref="L48" si="383">J48*K48</f>
        <v>8.003749999999993</v>
      </c>
      <c r="M48" s="199"/>
      <c r="N48" s="199"/>
      <c r="O48" s="197"/>
      <c r="P48" s="197"/>
      <c r="Q48" s="200"/>
      <c r="R48" s="200"/>
      <c r="S48" s="200"/>
      <c r="T48" s="197"/>
      <c r="U48" s="197"/>
      <c r="V48" s="200"/>
      <c r="W48" s="200"/>
      <c r="X48" s="200"/>
      <c r="Y48" s="199"/>
      <c r="Z48" s="199"/>
      <c r="AA48" s="197"/>
      <c r="AB48" s="197"/>
      <c r="AC48" s="200"/>
      <c r="AD48" s="200"/>
      <c r="AE48" s="200"/>
      <c r="AF48" s="197"/>
      <c r="AG48" s="197"/>
      <c r="AH48" s="200"/>
      <c r="AI48" s="200"/>
      <c r="AJ48" s="200"/>
      <c r="AK48" s="199"/>
      <c r="AL48" s="199"/>
      <c r="AM48" s="197"/>
      <c r="AN48" s="197"/>
      <c r="AO48" s="200"/>
      <c r="AP48" s="200"/>
      <c r="AQ48" s="200"/>
      <c r="AR48" s="197"/>
      <c r="AS48" s="197"/>
      <c r="AT48" s="200"/>
      <c r="AU48" s="200"/>
      <c r="AV48" s="200"/>
      <c r="AW48" s="199"/>
      <c r="AX48" s="199"/>
      <c r="AY48" s="197"/>
      <c r="AZ48" s="197"/>
      <c r="BA48" s="200"/>
      <c r="BB48" s="200"/>
      <c r="BC48" s="200"/>
      <c r="BD48" s="197"/>
      <c r="BE48" s="197"/>
      <c r="BF48" s="200"/>
      <c r="BG48" s="200"/>
      <c r="BH48" s="200"/>
      <c r="BI48" s="199"/>
      <c r="BJ48" s="199"/>
      <c r="BK48" s="197"/>
      <c r="BL48" s="197"/>
      <c r="BM48" s="200"/>
      <c r="BN48" s="200"/>
      <c r="BO48" s="200"/>
      <c r="BP48" s="197"/>
      <c r="BQ48" s="197"/>
      <c r="BR48" s="200"/>
      <c r="BS48" s="200"/>
      <c r="BT48" s="200"/>
    </row>
    <row r="49" spans="1:72" ht="7.8" customHeight="1">
      <c r="A49" s="4"/>
      <c r="B49" s="4"/>
      <c r="C49" s="197">
        <v>39.07</v>
      </c>
      <c r="D49" s="197">
        <v>1.89</v>
      </c>
      <c r="E49" s="200"/>
      <c r="F49" s="200"/>
      <c r="G49" s="200"/>
      <c r="H49" s="197">
        <v>60</v>
      </c>
      <c r="I49" s="197">
        <v>2.39</v>
      </c>
      <c r="J49" s="200"/>
      <c r="K49" s="200"/>
      <c r="L49" s="200"/>
      <c r="M49" s="199"/>
      <c r="N49" s="199"/>
      <c r="O49" s="197"/>
      <c r="P49" s="197"/>
      <c r="Q49" s="200"/>
      <c r="R49" s="200"/>
      <c r="S49" s="200"/>
      <c r="T49" s="197"/>
      <c r="U49" s="197"/>
      <c r="V49" s="200"/>
      <c r="W49" s="200"/>
      <c r="X49" s="200"/>
      <c r="Y49" s="199"/>
      <c r="Z49" s="199"/>
      <c r="AA49" s="197"/>
      <c r="AB49" s="197"/>
      <c r="AC49" s="200"/>
      <c r="AD49" s="200"/>
      <c r="AE49" s="200"/>
      <c r="AF49" s="197"/>
      <c r="AG49" s="197"/>
      <c r="AH49" s="200"/>
      <c r="AI49" s="200"/>
      <c r="AJ49" s="200"/>
      <c r="AK49" s="199"/>
      <c r="AL49" s="199"/>
      <c r="AM49" s="197"/>
      <c r="AN49" s="197"/>
      <c r="AO49" s="200"/>
      <c r="AP49" s="200"/>
      <c r="AQ49" s="200"/>
      <c r="AR49" s="197"/>
      <c r="AS49" s="197"/>
      <c r="AT49" s="200"/>
      <c r="AU49" s="200"/>
      <c r="AV49" s="200"/>
      <c r="AW49" s="199"/>
      <c r="AX49" s="199"/>
      <c r="AY49" s="197"/>
      <c r="AZ49" s="197"/>
      <c r="BA49" s="200"/>
      <c r="BB49" s="200"/>
      <c r="BC49" s="200"/>
      <c r="BD49" s="197"/>
      <c r="BE49" s="197"/>
      <c r="BF49" s="200"/>
      <c r="BG49" s="200"/>
      <c r="BH49" s="200"/>
      <c r="BI49" s="199"/>
      <c r="BJ49" s="199"/>
      <c r="BK49" s="197"/>
      <c r="BL49" s="197"/>
      <c r="BM49" s="200"/>
      <c r="BN49" s="200"/>
      <c r="BO49" s="200"/>
      <c r="BP49" s="197"/>
      <c r="BQ49" s="197"/>
      <c r="BR49" s="200"/>
      <c r="BS49" s="200"/>
      <c r="BT49" s="200"/>
    </row>
    <row r="50" spans="1:72" ht="7.8" customHeight="1">
      <c r="A50" s="4"/>
      <c r="B50" s="4"/>
      <c r="C50" s="197"/>
      <c r="D50" s="197"/>
      <c r="E50" s="200">
        <f t="shared" ref="E50:E55" si="384">AVERAGE(D49,D51)</f>
        <v>2.0550000000000002</v>
      </c>
      <c r="F50" s="200">
        <f t="shared" ref="F50:F55" si="385">C51-C49</f>
        <v>5</v>
      </c>
      <c r="G50" s="200">
        <f t="shared" ref="G50" si="386">E50*F50</f>
        <v>10.275</v>
      </c>
      <c r="H50" s="197"/>
      <c r="I50" s="197"/>
      <c r="J50" s="200"/>
      <c r="K50" s="200"/>
      <c r="L50" s="200"/>
      <c r="M50" s="199"/>
      <c r="N50" s="199"/>
      <c r="O50" s="197"/>
      <c r="P50" s="197"/>
      <c r="Q50" s="200"/>
      <c r="R50" s="200"/>
      <c r="S50" s="200"/>
      <c r="T50" s="197"/>
      <c r="U50" s="197"/>
      <c r="V50" s="200"/>
      <c r="W50" s="200"/>
      <c r="X50" s="200"/>
      <c r="Y50" s="199"/>
      <c r="Z50" s="199"/>
      <c r="AA50" s="197"/>
      <c r="AB50" s="197"/>
      <c r="AC50" s="200"/>
      <c r="AD50" s="200"/>
      <c r="AE50" s="200"/>
      <c r="AF50" s="197"/>
      <c r="AG50" s="197"/>
      <c r="AH50" s="200"/>
      <c r="AI50" s="200"/>
      <c r="AJ50" s="200"/>
      <c r="AK50" s="199"/>
      <c r="AL50" s="199"/>
      <c r="AM50" s="197"/>
      <c r="AN50" s="197"/>
      <c r="AO50" s="200"/>
      <c r="AP50" s="200"/>
      <c r="AQ50" s="200"/>
      <c r="AR50" s="197"/>
      <c r="AS50" s="197"/>
      <c r="AT50" s="200"/>
      <c r="AU50" s="200"/>
      <c r="AV50" s="200"/>
      <c r="AW50" s="199"/>
      <c r="AX50" s="199"/>
      <c r="AY50" s="197"/>
      <c r="AZ50" s="197"/>
      <c r="BA50" s="200"/>
      <c r="BB50" s="200"/>
      <c r="BC50" s="200"/>
      <c r="BD50" s="197"/>
      <c r="BE50" s="197"/>
      <c r="BF50" s="200"/>
      <c r="BG50" s="200"/>
      <c r="BH50" s="200"/>
      <c r="BI50" s="199"/>
      <c r="BJ50" s="199"/>
      <c r="BK50" s="197"/>
      <c r="BL50" s="197"/>
      <c r="BM50" s="200"/>
      <c r="BN50" s="200"/>
      <c r="BO50" s="200"/>
      <c r="BP50" s="197"/>
      <c r="BQ50" s="197"/>
      <c r="BR50" s="200"/>
      <c r="BS50" s="200"/>
      <c r="BT50" s="200"/>
    </row>
    <row r="51" spans="1:72" ht="7.8" customHeight="1">
      <c r="A51" s="4"/>
      <c r="B51" s="4"/>
      <c r="C51" s="197">
        <v>44.07</v>
      </c>
      <c r="D51" s="197">
        <v>2.2200000000000002</v>
      </c>
      <c r="E51" s="200"/>
      <c r="F51" s="200"/>
      <c r="G51" s="200"/>
      <c r="H51" s="197"/>
      <c r="I51" s="197"/>
      <c r="J51" s="200"/>
      <c r="K51" s="200"/>
      <c r="L51" s="200"/>
      <c r="M51" s="199"/>
      <c r="N51" s="199"/>
      <c r="O51" s="197"/>
      <c r="P51" s="197"/>
      <c r="Q51" s="200"/>
      <c r="R51" s="200"/>
      <c r="S51" s="200"/>
      <c r="T51" s="197"/>
      <c r="U51" s="197"/>
      <c r="V51" s="200"/>
      <c r="W51" s="200"/>
      <c r="X51" s="200"/>
      <c r="Y51" s="199"/>
      <c r="Z51" s="199"/>
      <c r="AA51" s="197"/>
      <c r="AB51" s="197"/>
      <c r="AC51" s="200"/>
      <c r="AD51" s="200"/>
      <c r="AE51" s="200"/>
      <c r="AF51" s="197"/>
      <c r="AG51" s="197"/>
      <c r="AH51" s="200"/>
      <c r="AI51" s="200"/>
      <c r="AJ51" s="200"/>
      <c r="AK51" s="199"/>
      <c r="AL51" s="199"/>
      <c r="AM51" s="197"/>
      <c r="AN51" s="197"/>
      <c r="AO51" s="200"/>
      <c r="AP51" s="200"/>
      <c r="AQ51" s="200"/>
      <c r="AR51" s="197"/>
      <c r="AS51" s="197"/>
      <c r="AT51" s="200"/>
      <c r="AU51" s="200"/>
      <c r="AV51" s="200"/>
      <c r="AW51" s="199"/>
      <c r="AX51" s="199"/>
      <c r="AY51" s="197"/>
      <c r="AZ51" s="197"/>
      <c r="BA51" s="200"/>
      <c r="BB51" s="200"/>
      <c r="BC51" s="200"/>
      <c r="BD51" s="197"/>
      <c r="BE51" s="197"/>
      <c r="BF51" s="200"/>
      <c r="BG51" s="200"/>
      <c r="BH51" s="200"/>
      <c r="BI51" s="199"/>
      <c r="BJ51" s="199"/>
      <c r="BK51" s="197"/>
      <c r="BL51" s="197"/>
      <c r="BM51" s="200"/>
      <c r="BN51" s="200"/>
      <c r="BO51" s="200"/>
      <c r="BP51" s="197"/>
      <c r="BQ51" s="197"/>
      <c r="BR51" s="200"/>
      <c r="BS51" s="200"/>
      <c r="BT51" s="200"/>
    </row>
    <row r="52" spans="1:72" ht="7.8" customHeight="1">
      <c r="A52" s="4"/>
      <c r="B52" s="4"/>
      <c r="C52" s="197"/>
      <c r="D52" s="197"/>
      <c r="E52" s="200">
        <f t="shared" ref="E52:E55" si="387">AVERAGE(D51,D53)</f>
        <v>2.3050000000000002</v>
      </c>
      <c r="F52" s="200">
        <f t="shared" ref="F52:F55" si="388">C53-C51</f>
        <v>5</v>
      </c>
      <c r="G52" s="200">
        <f t="shared" ref="G52" si="389">E52*F52</f>
        <v>11.525</v>
      </c>
      <c r="H52" s="197"/>
      <c r="I52" s="197"/>
      <c r="J52" s="200"/>
      <c r="K52" s="200"/>
      <c r="L52" s="200"/>
      <c r="M52" s="199"/>
      <c r="N52" s="199"/>
      <c r="O52" s="197"/>
      <c r="P52" s="197"/>
      <c r="Q52" s="200"/>
      <c r="R52" s="200"/>
      <c r="S52" s="200"/>
      <c r="T52" s="197"/>
      <c r="U52" s="197"/>
      <c r="V52" s="200"/>
      <c r="W52" s="200"/>
      <c r="X52" s="200"/>
      <c r="Y52" s="199"/>
      <c r="Z52" s="199"/>
      <c r="AA52" s="197"/>
      <c r="AB52" s="197"/>
      <c r="AC52" s="200"/>
      <c r="AD52" s="200"/>
      <c r="AE52" s="200"/>
      <c r="AF52" s="197"/>
      <c r="AG52" s="197"/>
      <c r="AH52" s="200"/>
      <c r="AI52" s="200"/>
      <c r="AJ52" s="200"/>
      <c r="AK52" s="199"/>
      <c r="AL52" s="199"/>
      <c r="AM52" s="197"/>
      <c r="AN52" s="197"/>
      <c r="AO52" s="200"/>
      <c r="AP52" s="200"/>
      <c r="AQ52" s="200"/>
      <c r="AR52" s="197"/>
      <c r="AS52" s="197"/>
      <c r="AT52" s="200"/>
      <c r="AU52" s="200"/>
      <c r="AV52" s="200"/>
      <c r="AW52" s="199"/>
      <c r="AX52" s="199"/>
      <c r="AY52" s="197"/>
      <c r="AZ52" s="197"/>
      <c r="BA52" s="200"/>
      <c r="BB52" s="200"/>
      <c r="BC52" s="200"/>
      <c r="BD52" s="197"/>
      <c r="BE52" s="197"/>
      <c r="BF52" s="200"/>
      <c r="BG52" s="200"/>
      <c r="BH52" s="200"/>
      <c r="BI52" s="199"/>
      <c r="BJ52" s="199"/>
      <c r="BK52" s="197"/>
      <c r="BL52" s="197"/>
      <c r="BM52" s="200"/>
      <c r="BN52" s="200"/>
      <c r="BO52" s="200"/>
      <c r="BP52" s="197"/>
      <c r="BQ52" s="197"/>
      <c r="BR52" s="200"/>
      <c r="BS52" s="200"/>
      <c r="BT52" s="200"/>
    </row>
    <row r="53" spans="1:72" ht="7.8" customHeight="1">
      <c r="A53" s="4"/>
      <c r="B53" s="4"/>
      <c r="C53" s="197">
        <v>49.07</v>
      </c>
      <c r="D53" s="197">
        <v>2.39</v>
      </c>
      <c r="E53" s="200"/>
      <c r="F53" s="200"/>
      <c r="G53" s="200"/>
      <c r="H53" s="197"/>
      <c r="I53" s="197"/>
      <c r="J53" s="200"/>
      <c r="K53" s="200"/>
      <c r="L53" s="200"/>
      <c r="M53" s="199"/>
      <c r="N53" s="199"/>
      <c r="O53" s="197"/>
      <c r="P53" s="197"/>
      <c r="Q53" s="200"/>
      <c r="R53" s="200"/>
      <c r="S53" s="200"/>
      <c r="T53" s="197"/>
      <c r="U53" s="197"/>
      <c r="V53" s="200"/>
      <c r="W53" s="200"/>
      <c r="X53" s="200"/>
      <c r="Y53" s="199"/>
      <c r="Z53" s="199"/>
      <c r="AA53" s="197"/>
      <c r="AB53" s="197"/>
      <c r="AC53" s="200"/>
      <c r="AD53" s="200"/>
      <c r="AE53" s="200"/>
      <c r="AF53" s="197"/>
      <c r="AG53" s="197"/>
      <c r="AH53" s="200"/>
      <c r="AI53" s="200"/>
      <c r="AJ53" s="200"/>
      <c r="AK53" s="199"/>
      <c r="AL53" s="199"/>
      <c r="AM53" s="197"/>
      <c r="AN53" s="197"/>
      <c r="AO53" s="200"/>
      <c r="AP53" s="200"/>
      <c r="AQ53" s="200"/>
      <c r="AR53" s="197"/>
      <c r="AS53" s="197"/>
      <c r="AT53" s="200"/>
      <c r="AU53" s="200"/>
      <c r="AV53" s="200"/>
      <c r="AW53" s="199"/>
      <c r="AX53" s="199"/>
      <c r="AY53" s="197"/>
      <c r="AZ53" s="197"/>
      <c r="BA53" s="200"/>
      <c r="BB53" s="200"/>
      <c r="BC53" s="200"/>
      <c r="BD53" s="197"/>
      <c r="BE53" s="197"/>
      <c r="BF53" s="200"/>
      <c r="BG53" s="200"/>
      <c r="BH53" s="200"/>
      <c r="BI53" s="199"/>
      <c r="BJ53" s="199"/>
      <c r="BK53" s="197"/>
      <c r="BL53" s="197"/>
      <c r="BM53" s="200"/>
      <c r="BN53" s="200"/>
      <c r="BO53" s="200"/>
      <c r="BP53" s="197"/>
      <c r="BQ53" s="197"/>
      <c r="BR53" s="200"/>
      <c r="BS53" s="200"/>
      <c r="BT53" s="200"/>
    </row>
    <row r="54" spans="1:72" ht="7.8" customHeight="1">
      <c r="A54" s="4"/>
      <c r="B54" s="4"/>
      <c r="C54" s="197"/>
      <c r="D54" s="197"/>
      <c r="E54" s="200">
        <f t="shared" ref="E54:E55" si="390">AVERAGE(D53,D55)</f>
        <v>2.3650000000000002</v>
      </c>
      <c r="F54" s="200">
        <f t="shared" ref="F54:F55" si="391">C55-C53</f>
        <v>0.92999999999999972</v>
      </c>
      <c r="G54" s="200">
        <f t="shared" ref="G54" si="392">E54*F54</f>
        <v>2.1994499999999997</v>
      </c>
      <c r="H54" s="197"/>
      <c r="I54" s="197"/>
      <c r="J54" s="200"/>
      <c r="K54" s="200"/>
      <c r="L54" s="200"/>
      <c r="M54" s="199"/>
      <c r="N54" s="199"/>
      <c r="O54" s="197"/>
      <c r="P54" s="197"/>
      <c r="Q54" s="200"/>
      <c r="R54" s="200"/>
      <c r="S54" s="200"/>
      <c r="T54" s="197"/>
      <c r="U54" s="197"/>
      <c r="V54" s="200"/>
      <c r="W54" s="200"/>
      <c r="X54" s="200"/>
      <c r="Y54" s="199"/>
      <c r="Z54" s="199"/>
      <c r="AA54" s="197"/>
      <c r="AB54" s="197"/>
      <c r="AC54" s="200"/>
      <c r="AD54" s="200"/>
      <c r="AE54" s="200"/>
      <c r="AF54" s="197"/>
      <c r="AG54" s="197"/>
      <c r="AH54" s="200"/>
      <c r="AI54" s="200"/>
      <c r="AJ54" s="200"/>
      <c r="AK54" s="199"/>
      <c r="AL54" s="199"/>
      <c r="AM54" s="197"/>
      <c r="AN54" s="197"/>
      <c r="AO54" s="200"/>
      <c r="AP54" s="200"/>
      <c r="AQ54" s="200"/>
      <c r="AR54" s="197"/>
      <c r="AS54" s="197"/>
      <c r="AT54" s="200"/>
      <c r="AU54" s="200"/>
      <c r="AV54" s="200"/>
      <c r="AW54" s="199"/>
      <c r="AX54" s="199"/>
      <c r="AY54" s="197"/>
      <c r="AZ54" s="197"/>
      <c r="BA54" s="200"/>
      <c r="BB54" s="200"/>
      <c r="BC54" s="200"/>
      <c r="BD54" s="197"/>
      <c r="BE54" s="197"/>
      <c r="BF54" s="200"/>
      <c r="BG54" s="200"/>
      <c r="BH54" s="200"/>
      <c r="BI54" s="199"/>
      <c r="BJ54" s="199"/>
      <c r="BK54" s="197"/>
      <c r="BL54" s="197"/>
      <c r="BM54" s="200"/>
      <c r="BN54" s="200"/>
      <c r="BO54" s="200"/>
      <c r="BP54" s="197"/>
      <c r="BQ54" s="197"/>
      <c r="BR54" s="200"/>
      <c r="BS54" s="200"/>
      <c r="BT54" s="200"/>
    </row>
    <row r="55" spans="1:72" ht="7.8" customHeight="1">
      <c r="A55" s="4"/>
      <c r="B55" s="4"/>
      <c r="C55" s="197">
        <v>50</v>
      </c>
      <c r="D55" s="197">
        <v>2.34</v>
      </c>
      <c r="E55" s="200"/>
      <c r="F55" s="200"/>
      <c r="G55" s="200"/>
      <c r="H55" s="197"/>
      <c r="I55" s="197"/>
      <c r="J55" s="200"/>
      <c r="K55" s="200"/>
      <c r="L55" s="200"/>
      <c r="M55" s="199"/>
      <c r="N55" s="199"/>
      <c r="O55" s="197"/>
      <c r="P55" s="197"/>
      <c r="Q55" s="200"/>
      <c r="R55" s="200"/>
      <c r="S55" s="200"/>
      <c r="T55" s="197"/>
      <c r="U55" s="197"/>
      <c r="V55" s="200"/>
      <c r="W55" s="200"/>
      <c r="X55" s="200"/>
      <c r="Y55" s="199"/>
      <c r="Z55" s="199"/>
      <c r="AA55" s="197"/>
      <c r="AB55" s="197"/>
      <c r="AC55" s="200"/>
      <c r="AD55" s="200"/>
      <c r="AE55" s="200"/>
      <c r="AF55" s="197"/>
      <c r="AG55" s="197"/>
      <c r="AH55" s="200"/>
      <c r="AI55" s="200"/>
      <c r="AJ55" s="200"/>
      <c r="AK55" s="199"/>
      <c r="AL55" s="199"/>
      <c r="AM55" s="197"/>
      <c r="AN55" s="197"/>
      <c r="AO55" s="200"/>
      <c r="AP55" s="200"/>
      <c r="AQ55" s="200"/>
      <c r="AR55" s="197"/>
      <c r="AS55" s="197"/>
      <c r="AT55" s="200"/>
      <c r="AU55" s="200"/>
      <c r="AV55" s="200"/>
      <c r="AW55" s="199"/>
      <c r="AX55" s="199"/>
      <c r="AY55" s="197"/>
      <c r="AZ55" s="197"/>
      <c r="BA55" s="200"/>
      <c r="BB55" s="200"/>
      <c r="BC55" s="200"/>
      <c r="BD55" s="197"/>
      <c r="BE55" s="197"/>
      <c r="BF55" s="200"/>
      <c r="BG55" s="200"/>
      <c r="BH55" s="200"/>
      <c r="BI55" s="199"/>
      <c r="BJ55" s="199"/>
      <c r="BK55" s="197"/>
      <c r="BL55" s="197"/>
      <c r="BM55" s="200"/>
      <c r="BN55" s="200"/>
      <c r="BO55" s="200"/>
      <c r="BP55" s="197"/>
      <c r="BQ55" s="197"/>
      <c r="BR55" s="200"/>
      <c r="BS55" s="200"/>
      <c r="BT55" s="200"/>
    </row>
    <row r="56" spans="1:72" ht="7.8" customHeight="1">
      <c r="A56" s="4"/>
      <c r="B56" s="4"/>
      <c r="C56" s="197"/>
      <c r="D56" s="197"/>
      <c r="E56" s="200"/>
      <c r="F56" s="200"/>
      <c r="G56" s="200"/>
      <c r="H56" s="197"/>
      <c r="I56" s="197"/>
      <c r="J56" s="200"/>
      <c r="K56" s="200"/>
      <c r="L56" s="200"/>
      <c r="M56" s="199"/>
      <c r="N56" s="199"/>
      <c r="O56" s="197"/>
      <c r="P56" s="197"/>
      <c r="Q56" s="200"/>
      <c r="R56" s="200"/>
      <c r="S56" s="200"/>
      <c r="T56" s="197"/>
      <c r="U56" s="197"/>
      <c r="V56" s="200"/>
      <c r="W56" s="200"/>
      <c r="X56" s="200"/>
      <c r="Y56" s="199"/>
      <c r="Z56" s="199"/>
      <c r="AA56" s="197"/>
      <c r="AB56" s="197"/>
      <c r="AC56" s="200"/>
      <c r="AD56" s="200"/>
      <c r="AE56" s="200"/>
      <c r="AF56" s="197"/>
      <c r="AG56" s="197"/>
      <c r="AH56" s="200"/>
      <c r="AI56" s="200"/>
      <c r="AJ56" s="200"/>
      <c r="AK56" s="199"/>
      <c r="AL56" s="199"/>
      <c r="AM56" s="197"/>
      <c r="AN56" s="197"/>
      <c r="AO56" s="200"/>
      <c r="AP56" s="200"/>
      <c r="AQ56" s="200"/>
      <c r="AR56" s="197"/>
      <c r="AS56" s="197"/>
      <c r="AT56" s="200"/>
      <c r="AU56" s="200"/>
      <c r="AV56" s="200"/>
      <c r="AW56" s="199"/>
      <c r="AX56" s="199"/>
      <c r="AY56" s="197"/>
      <c r="AZ56" s="197"/>
      <c r="BA56" s="200"/>
      <c r="BB56" s="200"/>
      <c r="BC56" s="200"/>
      <c r="BD56" s="197"/>
      <c r="BE56" s="197"/>
      <c r="BF56" s="200"/>
      <c r="BG56" s="200"/>
      <c r="BH56" s="200"/>
      <c r="BI56" s="199"/>
      <c r="BJ56" s="199"/>
      <c r="BK56" s="197"/>
      <c r="BL56" s="197"/>
      <c r="BM56" s="200"/>
      <c r="BN56" s="200"/>
      <c r="BO56" s="200"/>
      <c r="BP56" s="197"/>
      <c r="BQ56" s="197"/>
      <c r="BR56" s="200"/>
      <c r="BS56" s="200"/>
      <c r="BT56" s="200"/>
    </row>
    <row r="57" spans="1:72" ht="7.8" customHeight="1">
      <c r="A57" s="4"/>
      <c r="B57" s="4"/>
      <c r="C57" s="197"/>
      <c r="D57" s="197"/>
      <c r="E57" s="200"/>
      <c r="F57" s="200"/>
      <c r="G57" s="200"/>
      <c r="H57" s="197"/>
      <c r="I57" s="197"/>
      <c r="J57" s="200"/>
      <c r="K57" s="200"/>
      <c r="L57" s="200"/>
      <c r="M57" s="199"/>
      <c r="N57" s="199"/>
      <c r="O57" s="197"/>
      <c r="P57" s="197"/>
      <c r="Q57" s="200"/>
      <c r="R57" s="200"/>
      <c r="S57" s="200"/>
      <c r="T57" s="197"/>
      <c r="U57" s="197"/>
      <c r="V57" s="200"/>
      <c r="W57" s="200"/>
      <c r="X57" s="200"/>
      <c r="Y57" s="199"/>
      <c r="Z57" s="199"/>
      <c r="AA57" s="197"/>
      <c r="AB57" s="197"/>
      <c r="AC57" s="200"/>
      <c r="AD57" s="200"/>
      <c r="AE57" s="200"/>
      <c r="AF57" s="197"/>
      <c r="AG57" s="197"/>
      <c r="AH57" s="200"/>
      <c r="AI57" s="200"/>
      <c r="AJ57" s="200"/>
      <c r="AK57" s="199"/>
      <c r="AL57" s="199"/>
      <c r="AM57" s="197"/>
      <c r="AN57" s="197"/>
      <c r="AO57" s="200"/>
      <c r="AP57" s="200"/>
      <c r="AQ57" s="200"/>
      <c r="AR57" s="197"/>
      <c r="AS57" s="197"/>
      <c r="AT57" s="200"/>
      <c r="AU57" s="200"/>
      <c r="AV57" s="200"/>
      <c r="AW57" s="199"/>
      <c r="AX57" s="199"/>
      <c r="AY57" s="197"/>
      <c r="AZ57" s="197"/>
      <c r="BA57" s="200"/>
      <c r="BB57" s="200"/>
      <c r="BC57" s="200"/>
      <c r="BD57" s="197"/>
      <c r="BE57" s="197"/>
      <c r="BF57" s="200"/>
      <c r="BG57" s="200"/>
      <c r="BH57" s="200"/>
      <c r="BI57" s="199"/>
      <c r="BJ57" s="199"/>
      <c r="BK57" s="197"/>
      <c r="BL57" s="197"/>
      <c r="BM57" s="200"/>
      <c r="BN57" s="200"/>
      <c r="BO57" s="200"/>
      <c r="BP57" s="197"/>
      <c r="BQ57" s="197"/>
      <c r="BR57" s="200"/>
      <c r="BS57" s="200"/>
      <c r="BT57" s="200"/>
    </row>
    <row r="58" spans="1:72" ht="7.8" customHeight="1">
      <c r="A58"/>
      <c r="B58" s="4"/>
      <c r="C58" s="197"/>
      <c r="D58" s="197"/>
      <c r="E58" s="200"/>
      <c r="F58" s="200"/>
      <c r="G58" s="200"/>
      <c r="H58" s="197"/>
      <c r="I58" s="197"/>
      <c r="J58" s="200"/>
      <c r="K58" s="200"/>
      <c r="L58" s="200"/>
      <c r="M58" s="199"/>
      <c r="N58" s="199"/>
      <c r="O58" s="197"/>
      <c r="P58" s="197"/>
      <c r="Q58" s="200"/>
      <c r="R58" s="200"/>
      <c r="S58" s="200"/>
      <c r="T58" s="197"/>
      <c r="U58" s="197"/>
      <c r="V58" s="200"/>
      <c r="W58" s="200"/>
      <c r="X58" s="200"/>
      <c r="Y58" s="199"/>
      <c r="Z58" s="199"/>
      <c r="AA58" s="197"/>
      <c r="AB58" s="197"/>
      <c r="AC58" s="200"/>
      <c r="AD58" s="200"/>
      <c r="AE58" s="200"/>
      <c r="AF58" s="197"/>
      <c r="AG58" s="197"/>
      <c r="AH58" s="200"/>
      <c r="AI58" s="200"/>
      <c r="AJ58" s="200"/>
      <c r="AK58" s="199"/>
      <c r="AL58" s="199"/>
      <c r="AM58" s="197"/>
      <c r="AN58" s="197"/>
      <c r="AO58" s="200"/>
      <c r="AP58" s="200"/>
      <c r="AQ58" s="200"/>
      <c r="AR58" s="197"/>
      <c r="AS58" s="197"/>
      <c r="AT58" s="200"/>
      <c r="AU58" s="200"/>
      <c r="AV58" s="200"/>
      <c r="AW58" s="199"/>
      <c r="AX58" s="199"/>
      <c r="AY58" s="197"/>
      <c r="AZ58" s="197"/>
      <c r="BA58" s="200"/>
      <c r="BB58" s="200"/>
      <c r="BC58" s="200"/>
      <c r="BD58" s="197"/>
      <c r="BE58" s="197"/>
      <c r="BF58" s="200"/>
      <c r="BG58" s="200"/>
      <c r="BH58" s="200"/>
      <c r="BI58" s="199"/>
      <c r="BJ58" s="199"/>
      <c r="BK58" s="197"/>
      <c r="BL58" s="197"/>
      <c r="BM58" s="200"/>
      <c r="BN58" s="200"/>
      <c r="BO58" s="200"/>
      <c r="BP58" s="197"/>
      <c r="BQ58" s="197"/>
      <c r="BR58" s="200"/>
      <c r="BS58" s="200"/>
      <c r="BT58" s="200"/>
    </row>
    <row r="59" spans="1:72" ht="7.8" customHeight="1">
      <c r="A59"/>
      <c r="B59" s="4"/>
      <c r="C59" s="197"/>
      <c r="D59" s="197"/>
      <c r="E59" s="200"/>
      <c r="F59" s="200"/>
      <c r="G59" s="200"/>
      <c r="H59" s="197"/>
      <c r="I59" s="197"/>
      <c r="J59" s="200"/>
      <c r="K59" s="200"/>
      <c r="L59" s="200"/>
      <c r="M59" s="199"/>
      <c r="N59" s="199"/>
      <c r="O59" s="197"/>
      <c r="P59" s="197"/>
      <c r="Q59" s="200"/>
      <c r="R59" s="200"/>
      <c r="S59" s="200"/>
      <c r="T59" s="197"/>
      <c r="U59" s="197"/>
      <c r="V59" s="200"/>
      <c r="W59" s="200"/>
      <c r="X59" s="200"/>
      <c r="Y59" s="199"/>
      <c r="Z59" s="199"/>
      <c r="AA59" s="197"/>
      <c r="AB59" s="197"/>
      <c r="AC59" s="200"/>
      <c r="AD59" s="200"/>
      <c r="AE59" s="200"/>
      <c r="AF59" s="197"/>
      <c r="AG59" s="197"/>
      <c r="AH59" s="200"/>
      <c r="AI59" s="200"/>
      <c r="AJ59" s="200"/>
      <c r="AK59" s="199"/>
      <c r="AL59" s="199"/>
      <c r="AM59" s="197"/>
      <c r="AN59" s="197"/>
      <c r="AO59" s="200"/>
      <c r="AP59" s="200"/>
      <c r="AQ59" s="200"/>
      <c r="AR59" s="197"/>
      <c r="AS59" s="197"/>
      <c r="AT59" s="200"/>
      <c r="AU59" s="200"/>
      <c r="AV59" s="200"/>
      <c r="AW59" s="199"/>
      <c r="AX59" s="199"/>
      <c r="AY59" s="197"/>
      <c r="AZ59" s="197"/>
      <c r="BA59" s="200"/>
      <c r="BB59" s="200"/>
      <c r="BC59" s="200"/>
      <c r="BD59" s="197"/>
      <c r="BE59" s="197"/>
      <c r="BF59" s="200"/>
      <c r="BG59" s="200"/>
      <c r="BH59" s="200"/>
      <c r="BI59" s="199"/>
      <c r="BJ59" s="199"/>
      <c r="BK59" s="197"/>
      <c r="BL59" s="197"/>
      <c r="BM59" s="200"/>
      <c r="BN59" s="200"/>
      <c r="BO59" s="200"/>
      <c r="BP59" s="197"/>
      <c r="BQ59" s="197"/>
      <c r="BR59" s="200"/>
      <c r="BS59" s="200"/>
      <c r="BT59" s="200"/>
    </row>
    <row r="60" spans="1:72" ht="7.8" customHeight="1">
      <c r="A60"/>
      <c r="B60" s="4"/>
      <c r="C60" s="197"/>
      <c r="D60" s="197"/>
      <c r="E60" s="200"/>
      <c r="F60" s="200"/>
      <c r="G60" s="200"/>
      <c r="H60" s="197"/>
      <c r="I60" s="197"/>
      <c r="J60" s="200"/>
      <c r="K60" s="200"/>
      <c r="L60" s="200"/>
      <c r="M60" s="199"/>
      <c r="N60" s="199"/>
      <c r="O60" s="197"/>
      <c r="P60" s="197"/>
      <c r="Q60" s="200"/>
      <c r="R60" s="200"/>
      <c r="S60" s="200"/>
      <c r="T60" s="197"/>
      <c r="U60" s="197"/>
      <c r="V60" s="200"/>
      <c r="W60" s="200"/>
      <c r="X60" s="200"/>
      <c r="Y60" s="199"/>
      <c r="Z60" s="199"/>
      <c r="AA60" s="197"/>
      <c r="AB60" s="197"/>
      <c r="AC60" s="200"/>
      <c r="AD60" s="200"/>
      <c r="AE60" s="200"/>
      <c r="AF60" s="197"/>
      <c r="AG60" s="197"/>
      <c r="AH60" s="200"/>
      <c r="AI60" s="200"/>
      <c r="AJ60" s="200"/>
      <c r="AK60" s="199"/>
      <c r="AL60" s="199"/>
      <c r="AM60" s="197"/>
      <c r="AN60" s="197"/>
      <c r="AO60" s="200"/>
      <c r="AP60" s="200"/>
      <c r="AQ60" s="200"/>
      <c r="AR60" s="197"/>
      <c r="AS60" s="197"/>
      <c r="AT60" s="200"/>
      <c r="AU60" s="200"/>
      <c r="AV60" s="200"/>
      <c r="AW60" s="199"/>
      <c r="AX60" s="199"/>
      <c r="AY60" s="197"/>
      <c r="AZ60" s="197"/>
      <c r="BA60" s="200"/>
      <c r="BB60" s="200"/>
      <c r="BC60" s="200"/>
      <c r="BD60" s="197"/>
      <c r="BE60" s="197"/>
      <c r="BF60" s="200"/>
      <c r="BG60" s="200"/>
      <c r="BH60" s="200"/>
      <c r="BI60" s="199"/>
      <c r="BJ60" s="199"/>
      <c r="BK60" s="197"/>
      <c r="BL60" s="197"/>
      <c r="BM60" s="200"/>
      <c r="BN60" s="200"/>
      <c r="BO60" s="200"/>
      <c r="BP60" s="197"/>
      <c r="BQ60" s="197"/>
      <c r="BR60" s="200"/>
      <c r="BS60" s="200"/>
      <c r="BT60" s="200"/>
    </row>
    <row r="61" spans="1:72" ht="7.8" customHeight="1">
      <c r="A61"/>
      <c r="B61" s="4"/>
      <c r="C61" s="197"/>
      <c r="D61" s="197"/>
      <c r="E61" s="200"/>
      <c r="F61" s="200"/>
      <c r="G61" s="200"/>
      <c r="H61" s="197"/>
      <c r="I61" s="197"/>
      <c r="J61" s="200"/>
      <c r="K61" s="200"/>
      <c r="L61" s="200"/>
      <c r="M61" s="199"/>
      <c r="N61" s="199"/>
      <c r="O61" s="197"/>
      <c r="P61" s="197"/>
      <c r="Q61" s="200"/>
      <c r="R61" s="200"/>
      <c r="S61" s="200"/>
      <c r="T61" s="197"/>
      <c r="U61" s="197"/>
      <c r="V61" s="200"/>
      <c r="W61" s="200"/>
      <c r="X61" s="200"/>
      <c r="Y61" s="199"/>
      <c r="Z61" s="199"/>
      <c r="AA61" s="197"/>
      <c r="AB61" s="197"/>
      <c r="AC61" s="200"/>
      <c r="AD61" s="200"/>
      <c r="AE61" s="200"/>
      <c r="AF61" s="197"/>
      <c r="AG61" s="197"/>
      <c r="AH61" s="200"/>
      <c r="AI61" s="200"/>
      <c r="AJ61" s="200"/>
      <c r="AK61" s="199"/>
      <c r="AL61" s="199"/>
      <c r="AM61" s="197"/>
      <c r="AN61" s="197"/>
      <c r="AO61" s="200"/>
      <c r="AP61" s="200"/>
      <c r="AQ61" s="200"/>
      <c r="AR61" s="197"/>
      <c r="AS61" s="197"/>
      <c r="AT61" s="200"/>
      <c r="AU61" s="200"/>
      <c r="AV61" s="200"/>
      <c r="AW61" s="199"/>
      <c r="AX61" s="199"/>
      <c r="AY61" s="197"/>
      <c r="AZ61" s="197"/>
      <c r="BA61" s="200"/>
      <c r="BB61" s="200"/>
      <c r="BC61" s="200"/>
      <c r="BD61" s="197"/>
      <c r="BE61" s="197"/>
      <c r="BF61" s="200"/>
      <c r="BG61" s="200"/>
      <c r="BH61" s="200"/>
      <c r="BI61" s="199"/>
      <c r="BJ61" s="199"/>
      <c r="BK61" s="197"/>
      <c r="BL61" s="197"/>
      <c r="BM61" s="200"/>
      <c r="BN61" s="200"/>
      <c r="BO61" s="200"/>
      <c r="BP61" s="197"/>
      <c r="BQ61" s="197"/>
      <c r="BR61" s="200"/>
      <c r="BS61" s="200"/>
      <c r="BT61" s="200"/>
    </row>
    <row r="62" spans="1:72" ht="7.8" customHeight="1">
      <c r="A62"/>
      <c r="B62" s="4"/>
      <c r="C62" s="197"/>
      <c r="D62" s="197"/>
      <c r="E62" s="200"/>
      <c r="F62" s="200"/>
      <c r="G62" s="200"/>
      <c r="H62" s="197"/>
      <c r="I62" s="197"/>
      <c r="J62" s="200"/>
      <c r="K62" s="200"/>
      <c r="L62" s="200"/>
      <c r="M62" s="199"/>
      <c r="N62" s="199"/>
      <c r="O62" s="197"/>
      <c r="P62" s="197"/>
      <c r="Q62" s="200"/>
      <c r="R62" s="200"/>
      <c r="S62" s="200"/>
      <c r="T62" s="197"/>
      <c r="U62" s="197"/>
      <c r="V62" s="200"/>
      <c r="W62" s="200"/>
      <c r="X62" s="200"/>
      <c r="Y62" s="199"/>
      <c r="Z62" s="199"/>
      <c r="AA62" s="197"/>
      <c r="AB62" s="197"/>
      <c r="AC62" s="200"/>
      <c r="AD62" s="200"/>
      <c r="AE62" s="200"/>
      <c r="AF62" s="197"/>
      <c r="AG62" s="197"/>
      <c r="AH62" s="200"/>
      <c r="AI62" s="200"/>
      <c r="AJ62" s="200"/>
      <c r="AK62" s="199"/>
      <c r="AL62" s="199"/>
      <c r="AM62" s="197"/>
      <c r="AN62" s="197"/>
      <c r="AO62" s="200"/>
      <c r="AP62" s="200"/>
      <c r="AQ62" s="200"/>
      <c r="AR62" s="197"/>
      <c r="AS62" s="197"/>
      <c r="AT62" s="200"/>
      <c r="AU62" s="200"/>
      <c r="AV62" s="200"/>
      <c r="AW62" s="199"/>
      <c r="AX62" s="199"/>
      <c r="AY62" s="197"/>
      <c r="AZ62" s="197"/>
      <c r="BA62" s="200"/>
      <c r="BB62" s="200"/>
      <c r="BC62" s="200"/>
      <c r="BD62" s="197"/>
      <c r="BE62" s="197"/>
      <c r="BF62" s="200"/>
      <c r="BG62" s="200"/>
      <c r="BH62" s="200"/>
      <c r="BI62" s="199"/>
      <c r="BJ62" s="199"/>
      <c r="BK62" s="197"/>
      <c r="BL62" s="197"/>
      <c r="BM62" s="200"/>
      <c r="BN62" s="200"/>
      <c r="BO62" s="200"/>
      <c r="BP62" s="197"/>
      <c r="BQ62" s="197"/>
      <c r="BR62" s="200"/>
      <c r="BS62" s="200"/>
      <c r="BT62" s="200"/>
    </row>
    <row r="63" spans="1:72" ht="7.8" customHeight="1">
      <c r="A63"/>
      <c r="B63" s="4"/>
      <c r="C63" s="197"/>
      <c r="D63" s="197"/>
      <c r="E63" s="200"/>
      <c r="F63" s="200"/>
      <c r="G63" s="200"/>
      <c r="H63" s="197"/>
      <c r="I63" s="197"/>
      <c r="J63" s="200"/>
      <c r="K63" s="200"/>
      <c r="L63" s="200"/>
      <c r="M63" s="199"/>
      <c r="N63" s="199"/>
      <c r="O63" s="197"/>
      <c r="P63" s="197"/>
      <c r="Q63" s="200"/>
      <c r="R63" s="200"/>
      <c r="S63" s="200"/>
      <c r="T63" s="197"/>
      <c r="U63" s="197"/>
      <c r="V63" s="200"/>
      <c r="W63" s="200"/>
      <c r="X63" s="200"/>
      <c r="Y63" s="199"/>
      <c r="Z63" s="199"/>
      <c r="AA63" s="197"/>
      <c r="AB63" s="197"/>
      <c r="AC63" s="200"/>
      <c r="AD63" s="200"/>
      <c r="AE63" s="200"/>
      <c r="AF63" s="197"/>
      <c r="AG63" s="197"/>
      <c r="AH63" s="200"/>
      <c r="AI63" s="200"/>
      <c r="AJ63" s="200"/>
      <c r="AK63" s="199"/>
      <c r="AL63" s="199"/>
      <c r="AM63" s="197"/>
      <c r="AN63" s="197"/>
      <c r="AO63" s="200"/>
      <c r="AP63" s="200"/>
      <c r="AQ63" s="200"/>
      <c r="AR63" s="197"/>
      <c r="AS63" s="197"/>
      <c r="AT63" s="200"/>
      <c r="AU63" s="200"/>
      <c r="AV63" s="200"/>
      <c r="AW63" s="199"/>
      <c r="AX63" s="199"/>
      <c r="AY63" s="197"/>
      <c r="AZ63" s="197"/>
      <c r="BA63" s="200"/>
      <c r="BB63" s="200"/>
      <c r="BC63" s="200"/>
      <c r="BD63" s="197"/>
      <c r="BE63" s="197"/>
      <c r="BF63" s="200"/>
      <c r="BG63" s="200"/>
      <c r="BH63" s="200"/>
      <c r="BI63" s="199"/>
      <c r="BJ63" s="199"/>
      <c r="BK63" s="197"/>
      <c r="BL63" s="197"/>
      <c r="BM63" s="200"/>
      <c r="BN63" s="200"/>
      <c r="BO63" s="200"/>
      <c r="BP63" s="197"/>
      <c r="BQ63" s="197"/>
      <c r="BR63" s="200"/>
      <c r="BS63" s="200"/>
      <c r="BT63" s="200"/>
    </row>
    <row r="64" spans="1:72" ht="7.8" customHeight="1">
      <c r="A64"/>
      <c r="B64" s="4"/>
      <c r="C64" s="197"/>
      <c r="D64" s="197"/>
      <c r="E64" s="200"/>
      <c r="F64" s="200"/>
      <c r="G64" s="200"/>
      <c r="H64" s="197"/>
      <c r="I64" s="197"/>
      <c r="J64" s="200"/>
      <c r="K64" s="200"/>
      <c r="L64" s="200"/>
      <c r="M64" s="199"/>
      <c r="N64" s="199"/>
      <c r="O64" s="197"/>
      <c r="P64" s="197"/>
      <c r="Q64" s="200"/>
      <c r="R64" s="200"/>
      <c r="S64" s="200"/>
      <c r="T64" s="197"/>
      <c r="U64" s="197"/>
      <c r="V64" s="200"/>
      <c r="W64" s="200"/>
      <c r="X64" s="200"/>
      <c r="Y64" s="199"/>
      <c r="Z64" s="199"/>
      <c r="AA64" s="197"/>
      <c r="AB64" s="197"/>
      <c r="AC64" s="200"/>
      <c r="AD64" s="200"/>
      <c r="AE64" s="200"/>
      <c r="AF64" s="197"/>
      <c r="AG64" s="197"/>
      <c r="AH64" s="200"/>
      <c r="AI64" s="200"/>
      <c r="AJ64" s="200"/>
      <c r="AK64" s="199"/>
      <c r="AL64" s="199"/>
      <c r="AM64" s="197"/>
      <c r="AN64" s="197"/>
      <c r="AO64" s="200"/>
      <c r="AP64" s="200"/>
      <c r="AQ64" s="200"/>
      <c r="AR64" s="197"/>
      <c r="AS64" s="197"/>
      <c r="AT64" s="200"/>
      <c r="AU64" s="200"/>
      <c r="AV64" s="200"/>
      <c r="AW64" s="199"/>
      <c r="AX64" s="199"/>
      <c r="AY64" s="197"/>
      <c r="AZ64" s="197"/>
      <c r="BA64" s="200"/>
      <c r="BB64" s="200"/>
      <c r="BC64" s="200"/>
      <c r="BD64" s="197"/>
      <c r="BE64" s="197"/>
      <c r="BF64" s="200"/>
      <c r="BG64" s="200"/>
      <c r="BH64" s="200"/>
      <c r="BI64" s="199"/>
      <c r="BJ64" s="199"/>
      <c r="BK64" s="197"/>
      <c r="BL64" s="197"/>
      <c r="BM64" s="200"/>
      <c r="BN64" s="200"/>
      <c r="BO64" s="200"/>
      <c r="BP64" s="197"/>
      <c r="BQ64" s="197"/>
      <c r="BR64" s="200"/>
      <c r="BS64" s="200"/>
      <c r="BT64" s="200"/>
    </row>
    <row r="65" spans="1:72" ht="7.8" customHeight="1">
      <c r="A65"/>
      <c r="B65" s="4"/>
      <c r="C65" s="197"/>
      <c r="D65" s="197"/>
      <c r="E65" s="200"/>
      <c r="F65" s="200"/>
      <c r="G65" s="200"/>
      <c r="H65" s="197"/>
      <c r="I65" s="197"/>
      <c r="J65" s="200"/>
      <c r="K65" s="200"/>
      <c r="L65" s="200"/>
      <c r="M65" s="199"/>
      <c r="N65" s="199"/>
      <c r="O65" s="197"/>
      <c r="P65" s="197"/>
      <c r="Q65" s="200"/>
      <c r="R65" s="200"/>
      <c r="S65" s="200"/>
      <c r="T65" s="197"/>
      <c r="U65" s="197"/>
      <c r="V65" s="200"/>
      <c r="W65" s="200"/>
      <c r="X65" s="200"/>
      <c r="Y65" s="199"/>
      <c r="Z65" s="199"/>
      <c r="AA65" s="197"/>
      <c r="AB65" s="197"/>
      <c r="AC65" s="200"/>
      <c r="AD65" s="200"/>
      <c r="AE65" s="200"/>
      <c r="AF65" s="197"/>
      <c r="AG65" s="197"/>
      <c r="AH65" s="200"/>
      <c r="AI65" s="200"/>
      <c r="AJ65" s="200"/>
      <c r="AK65" s="199"/>
      <c r="AL65" s="199"/>
      <c r="AM65" s="197"/>
      <c r="AN65" s="197"/>
      <c r="AO65" s="200"/>
      <c r="AP65" s="200"/>
      <c r="AQ65" s="200"/>
      <c r="AR65" s="197"/>
      <c r="AS65" s="197"/>
      <c r="AT65" s="200"/>
      <c r="AU65" s="200"/>
      <c r="AV65" s="200"/>
      <c r="AW65" s="199"/>
      <c r="AX65" s="199"/>
      <c r="AY65" s="197"/>
      <c r="AZ65" s="197"/>
      <c r="BA65" s="200"/>
      <c r="BB65" s="200"/>
      <c r="BC65" s="200"/>
      <c r="BD65" s="197"/>
      <c r="BE65" s="197"/>
      <c r="BF65" s="200"/>
      <c r="BG65" s="200"/>
      <c r="BH65" s="200"/>
      <c r="BI65" s="199"/>
      <c r="BJ65" s="199"/>
      <c r="BK65" s="197"/>
      <c r="BL65" s="197"/>
      <c r="BM65" s="200"/>
      <c r="BN65" s="200"/>
      <c r="BO65" s="200"/>
      <c r="BP65" s="197"/>
      <c r="BQ65" s="197"/>
      <c r="BR65" s="200"/>
      <c r="BS65" s="200"/>
      <c r="BT65" s="200"/>
    </row>
    <row r="66" spans="1:72" ht="7.8" customHeight="1">
      <c r="A66"/>
      <c r="B66" s="4"/>
      <c r="C66" s="197"/>
      <c r="D66" s="197"/>
      <c r="E66" s="200"/>
      <c r="F66" s="200"/>
      <c r="G66" s="200"/>
      <c r="H66" s="197"/>
      <c r="I66" s="197"/>
      <c r="J66" s="200"/>
      <c r="K66" s="200"/>
      <c r="L66" s="200"/>
      <c r="M66" s="199"/>
      <c r="N66" s="199"/>
      <c r="O66" s="197"/>
      <c r="P66" s="197"/>
      <c r="Q66" s="200"/>
      <c r="R66" s="200"/>
      <c r="S66" s="200"/>
      <c r="T66" s="197"/>
      <c r="U66" s="197"/>
      <c r="V66" s="200"/>
      <c r="W66" s="200"/>
      <c r="X66" s="200"/>
      <c r="Y66" s="199"/>
      <c r="Z66" s="199"/>
      <c r="AA66" s="197"/>
      <c r="AB66" s="197"/>
      <c r="AC66" s="200"/>
      <c r="AD66" s="200"/>
      <c r="AE66" s="200"/>
      <c r="AF66" s="197"/>
      <c r="AG66" s="197"/>
      <c r="AH66" s="200"/>
      <c r="AI66" s="200"/>
      <c r="AJ66" s="200"/>
      <c r="AK66" s="199"/>
      <c r="AL66" s="199"/>
      <c r="AM66" s="197"/>
      <c r="AN66" s="197"/>
      <c r="AO66" s="200"/>
      <c r="AP66" s="200"/>
      <c r="AQ66" s="200"/>
      <c r="AR66" s="197"/>
      <c r="AS66" s="197"/>
      <c r="AT66" s="200"/>
      <c r="AU66" s="200"/>
      <c r="AV66" s="200"/>
      <c r="AW66" s="199"/>
      <c r="AX66" s="199"/>
      <c r="AY66" s="197"/>
      <c r="AZ66" s="197"/>
      <c r="BA66" s="200"/>
      <c r="BB66" s="200"/>
      <c r="BC66" s="200"/>
      <c r="BD66" s="197"/>
      <c r="BE66" s="197"/>
      <c r="BF66" s="200"/>
      <c r="BG66" s="200"/>
      <c r="BH66" s="200"/>
      <c r="BI66" s="199"/>
      <c r="BJ66" s="199"/>
      <c r="BK66" s="197"/>
      <c r="BL66" s="197"/>
      <c r="BM66" s="200"/>
      <c r="BN66" s="200"/>
      <c r="BO66" s="200"/>
      <c r="BP66" s="197"/>
      <c r="BQ66" s="197"/>
      <c r="BR66" s="200"/>
      <c r="BS66" s="200"/>
      <c r="BT66" s="200"/>
    </row>
    <row r="67" spans="1:72" ht="7.8" customHeight="1">
      <c r="A67"/>
      <c r="B67" s="4"/>
      <c r="C67" s="197"/>
      <c r="D67" s="197"/>
      <c r="E67" s="200"/>
      <c r="F67" s="200"/>
      <c r="G67" s="200"/>
      <c r="H67" s="197"/>
      <c r="I67" s="197"/>
      <c r="J67" s="200"/>
      <c r="K67" s="200"/>
      <c r="L67" s="200"/>
      <c r="M67" s="199"/>
      <c r="N67" s="199"/>
      <c r="O67" s="197"/>
      <c r="P67" s="197"/>
      <c r="Q67" s="200"/>
      <c r="R67" s="200"/>
      <c r="S67" s="200"/>
      <c r="T67" s="197"/>
      <c r="U67" s="197"/>
      <c r="V67" s="200"/>
      <c r="W67" s="200"/>
      <c r="X67" s="200"/>
      <c r="Y67" s="199"/>
      <c r="Z67" s="199"/>
      <c r="AA67" s="197"/>
      <c r="AB67" s="197"/>
      <c r="AC67" s="200"/>
      <c r="AD67" s="200"/>
      <c r="AE67" s="200"/>
      <c r="AF67" s="197"/>
      <c r="AG67" s="197"/>
      <c r="AH67" s="200"/>
      <c r="AI67" s="200"/>
      <c r="AJ67" s="200"/>
      <c r="AK67" s="199"/>
      <c r="AL67" s="199"/>
      <c r="AM67" s="197"/>
      <c r="AN67" s="197"/>
      <c r="AO67" s="200"/>
      <c r="AP67" s="200"/>
      <c r="AQ67" s="200"/>
      <c r="AR67" s="197"/>
      <c r="AS67" s="197"/>
      <c r="AT67" s="200"/>
      <c r="AU67" s="200"/>
      <c r="AV67" s="200"/>
      <c r="AW67" s="199"/>
      <c r="AX67" s="199"/>
      <c r="AY67" s="197"/>
      <c r="AZ67" s="197"/>
      <c r="BA67" s="200"/>
      <c r="BB67" s="200"/>
      <c r="BC67" s="200"/>
      <c r="BD67" s="197"/>
      <c r="BE67" s="197"/>
      <c r="BF67" s="200"/>
      <c r="BG67" s="200"/>
      <c r="BH67" s="200"/>
      <c r="BI67" s="199"/>
      <c r="BJ67" s="199"/>
      <c r="BK67" s="197"/>
      <c r="BL67" s="197"/>
      <c r="BM67" s="200"/>
      <c r="BN67" s="200"/>
      <c r="BO67" s="200"/>
      <c r="BP67" s="197"/>
      <c r="BQ67" s="197"/>
      <c r="BR67" s="200"/>
      <c r="BS67" s="200"/>
      <c r="BT67" s="200"/>
    </row>
    <row r="68" spans="1:72" ht="7.8" customHeight="1">
      <c r="A68"/>
      <c r="B68" s="4"/>
      <c r="C68" s="197"/>
      <c r="D68" s="197"/>
      <c r="E68" s="200"/>
      <c r="F68" s="200"/>
      <c r="G68" s="200"/>
      <c r="H68" s="197"/>
      <c r="I68" s="197"/>
      <c r="J68" s="200"/>
      <c r="K68" s="200"/>
      <c r="L68" s="200"/>
      <c r="M68" s="199"/>
      <c r="N68" s="199"/>
      <c r="O68" s="197"/>
      <c r="P68" s="197"/>
      <c r="Q68" s="200"/>
      <c r="R68" s="200"/>
      <c r="S68" s="200"/>
      <c r="T68" s="197"/>
      <c r="U68" s="197"/>
      <c r="V68" s="200"/>
      <c r="W68" s="200"/>
      <c r="X68" s="200"/>
      <c r="Y68" s="199"/>
      <c r="Z68" s="199"/>
      <c r="AA68" s="197"/>
      <c r="AB68" s="197"/>
      <c r="AC68" s="200"/>
      <c r="AD68" s="200"/>
      <c r="AE68" s="200"/>
      <c r="AF68" s="197"/>
      <c r="AG68" s="197"/>
      <c r="AH68" s="200"/>
      <c r="AI68" s="200"/>
      <c r="AJ68" s="200"/>
      <c r="AK68" s="199"/>
      <c r="AL68" s="199"/>
      <c r="AM68" s="197"/>
      <c r="AN68" s="197"/>
      <c r="AO68" s="200"/>
      <c r="AP68" s="200"/>
      <c r="AQ68" s="200"/>
      <c r="AR68" s="197"/>
      <c r="AS68" s="197"/>
      <c r="AT68" s="200"/>
      <c r="AU68" s="200"/>
      <c r="AV68" s="200"/>
      <c r="AW68" s="199"/>
      <c r="AX68" s="199"/>
      <c r="AY68" s="197"/>
      <c r="AZ68" s="197"/>
      <c r="BA68" s="200"/>
      <c r="BB68" s="200"/>
      <c r="BC68" s="200"/>
      <c r="BD68" s="197"/>
      <c r="BE68" s="197"/>
      <c r="BF68" s="200"/>
      <c r="BG68" s="200"/>
      <c r="BH68" s="200"/>
      <c r="BI68" s="199"/>
      <c r="BJ68" s="199"/>
      <c r="BK68" s="197"/>
      <c r="BL68" s="197"/>
      <c r="BM68" s="200"/>
      <c r="BN68" s="200"/>
      <c r="BO68" s="200"/>
      <c r="BP68" s="197"/>
      <c r="BQ68" s="197"/>
      <c r="BR68" s="200"/>
      <c r="BS68" s="200"/>
      <c r="BT68" s="200"/>
    </row>
    <row r="69" spans="1:72" ht="7.8" customHeight="1">
      <c r="A69"/>
      <c r="B69" s="4"/>
      <c r="C69" s="197"/>
      <c r="D69" s="197"/>
      <c r="E69" s="200"/>
      <c r="F69" s="200"/>
      <c r="G69" s="200"/>
      <c r="H69" s="197"/>
      <c r="I69" s="197"/>
      <c r="J69" s="200"/>
      <c r="K69" s="200"/>
      <c r="L69" s="200"/>
      <c r="M69" s="199"/>
      <c r="N69" s="199"/>
      <c r="O69" s="197"/>
      <c r="P69" s="197"/>
      <c r="Q69" s="200"/>
      <c r="R69" s="200"/>
      <c r="S69" s="200"/>
      <c r="T69" s="197"/>
      <c r="U69" s="197"/>
      <c r="V69" s="200"/>
      <c r="W69" s="200"/>
      <c r="X69" s="200"/>
      <c r="Y69" s="199"/>
      <c r="Z69" s="199"/>
      <c r="AA69" s="197"/>
      <c r="AB69" s="197"/>
      <c r="AC69" s="200"/>
      <c r="AD69" s="200"/>
      <c r="AE69" s="200"/>
      <c r="AF69" s="197"/>
      <c r="AG69" s="197"/>
      <c r="AH69" s="200"/>
      <c r="AI69" s="200"/>
      <c r="AJ69" s="200"/>
      <c r="AK69" s="199"/>
      <c r="AL69" s="199"/>
      <c r="AM69" s="197"/>
      <c r="AN69" s="197"/>
      <c r="AO69" s="200"/>
      <c r="AP69" s="200"/>
      <c r="AQ69" s="200"/>
      <c r="AR69" s="197"/>
      <c r="AS69" s="197"/>
      <c r="AT69" s="200"/>
      <c r="AU69" s="200"/>
      <c r="AV69" s="200"/>
      <c r="AW69" s="199"/>
      <c r="AX69" s="199"/>
      <c r="AY69" s="197"/>
      <c r="AZ69" s="197"/>
      <c r="BA69" s="200"/>
      <c r="BB69" s="200"/>
      <c r="BC69" s="200"/>
      <c r="BD69" s="197"/>
      <c r="BE69" s="197"/>
      <c r="BF69" s="200"/>
      <c r="BG69" s="200"/>
      <c r="BH69" s="200"/>
      <c r="BI69" s="199"/>
      <c r="BJ69" s="199"/>
      <c r="BK69" s="197"/>
      <c r="BL69" s="197"/>
      <c r="BM69" s="200"/>
      <c r="BN69" s="200"/>
      <c r="BO69" s="200"/>
      <c r="BP69" s="197"/>
      <c r="BQ69" s="197"/>
      <c r="BR69" s="200"/>
      <c r="BS69" s="200"/>
      <c r="BT69" s="200"/>
    </row>
    <row r="70" spans="1:72" ht="7.8" customHeight="1">
      <c r="A70"/>
      <c r="B70" s="4"/>
      <c r="C70" s="197"/>
      <c r="D70" s="197"/>
      <c r="E70" s="200"/>
      <c r="F70" s="200"/>
      <c r="G70" s="200"/>
      <c r="H70" s="197"/>
      <c r="I70" s="197"/>
      <c r="J70" s="200"/>
      <c r="K70" s="200"/>
      <c r="L70" s="200"/>
      <c r="M70" s="199"/>
      <c r="N70" s="199"/>
      <c r="O70" s="197"/>
      <c r="P70" s="197"/>
      <c r="Q70" s="200"/>
      <c r="R70" s="200"/>
      <c r="S70" s="200"/>
      <c r="T70" s="197"/>
      <c r="U70" s="197"/>
      <c r="V70" s="200"/>
      <c r="W70" s="200"/>
      <c r="X70" s="200"/>
      <c r="Y70" s="199"/>
      <c r="Z70" s="199"/>
      <c r="AA70" s="197"/>
      <c r="AB70" s="197"/>
      <c r="AC70" s="200"/>
      <c r="AD70" s="200"/>
      <c r="AE70" s="200"/>
      <c r="AF70" s="197"/>
      <c r="AG70" s="197"/>
      <c r="AH70" s="200"/>
      <c r="AI70" s="200"/>
      <c r="AJ70" s="200"/>
      <c r="AK70" s="199"/>
      <c r="AL70" s="199"/>
      <c r="AM70" s="197"/>
      <c r="AN70" s="197"/>
      <c r="AO70" s="200"/>
      <c r="AP70" s="200"/>
      <c r="AQ70" s="200"/>
      <c r="AR70" s="197"/>
      <c r="AS70" s="197"/>
      <c r="AT70" s="200"/>
      <c r="AU70" s="200"/>
      <c r="AV70" s="200"/>
      <c r="AW70" s="199"/>
      <c r="AX70" s="199"/>
      <c r="AY70" s="197"/>
      <c r="AZ70" s="197"/>
      <c r="BA70" s="200"/>
      <c r="BB70" s="200"/>
      <c r="BC70" s="200"/>
      <c r="BD70" s="197"/>
      <c r="BE70" s="197"/>
      <c r="BF70" s="200"/>
      <c r="BG70" s="200"/>
      <c r="BH70" s="200"/>
      <c r="BI70" s="199"/>
      <c r="BJ70" s="199"/>
      <c r="BK70" s="197"/>
      <c r="BL70" s="197"/>
      <c r="BM70" s="200"/>
      <c r="BN70" s="200"/>
      <c r="BO70" s="200"/>
      <c r="BP70" s="197"/>
      <c r="BQ70" s="197"/>
      <c r="BR70" s="200"/>
      <c r="BS70" s="200"/>
      <c r="BT70" s="200"/>
    </row>
    <row r="71" spans="1:72" ht="7.8" customHeight="1">
      <c r="A71"/>
      <c r="B71" s="4"/>
      <c r="C71" s="197"/>
      <c r="D71" s="197"/>
      <c r="E71" s="200"/>
      <c r="F71" s="200"/>
      <c r="G71" s="200"/>
      <c r="H71" s="197"/>
      <c r="I71" s="197"/>
      <c r="J71" s="200"/>
      <c r="K71" s="200"/>
      <c r="L71" s="200"/>
      <c r="M71" s="199"/>
      <c r="N71" s="199"/>
      <c r="O71" s="197"/>
      <c r="P71" s="197"/>
      <c r="Q71" s="200"/>
      <c r="R71" s="200"/>
      <c r="S71" s="200"/>
      <c r="T71" s="197"/>
      <c r="U71" s="197"/>
      <c r="V71" s="200"/>
      <c r="W71" s="200"/>
      <c r="X71" s="200"/>
      <c r="Y71" s="199"/>
      <c r="Z71" s="199"/>
      <c r="AA71" s="197"/>
      <c r="AB71" s="197"/>
      <c r="AC71" s="200"/>
      <c r="AD71" s="200"/>
      <c r="AE71" s="200"/>
      <c r="AF71" s="197"/>
      <c r="AG71" s="197"/>
      <c r="AH71" s="200"/>
      <c r="AI71" s="200"/>
      <c r="AJ71" s="200"/>
      <c r="AK71" s="199"/>
      <c r="AL71" s="199"/>
      <c r="AM71" s="197"/>
      <c r="AN71" s="197"/>
      <c r="AO71" s="200"/>
      <c r="AP71" s="200"/>
      <c r="AQ71" s="200"/>
      <c r="AR71" s="197"/>
      <c r="AS71" s="197"/>
      <c r="AT71" s="200"/>
      <c r="AU71" s="200"/>
      <c r="AV71" s="200"/>
      <c r="AW71" s="199"/>
      <c r="AX71" s="199"/>
      <c r="AY71" s="197"/>
      <c r="AZ71" s="197"/>
      <c r="BA71" s="200"/>
      <c r="BB71" s="200"/>
      <c r="BC71" s="200"/>
      <c r="BD71" s="197"/>
      <c r="BE71" s="197"/>
      <c r="BF71" s="200"/>
      <c r="BG71" s="200"/>
      <c r="BH71" s="200"/>
      <c r="BI71" s="199"/>
      <c r="BJ71" s="199"/>
      <c r="BK71" s="197"/>
      <c r="BL71" s="197"/>
      <c r="BM71" s="200"/>
      <c r="BN71" s="200"/>
      <c r="BO71" s="200"/>
      <c r="BP71" s="197"/>
      <c r="BQ71" s="197"/>
      <c r="BR71" s="200"/>
      <c r="BS71" s="200"/>
      <c r="BT71" s="200"/>
    </row>
    <row r="72" spans="1:72" ht="7.8" customHeight="1">
      <c r="A72"/>
      <c r="B72" s="4"/>
      <c r="C72" s="197"/>
      <c r="D72" s="197"/>
      <c r="E72" s="200"/>
      <c r="F72" s="200"/>
      <c r="G72" s="200"/>
      <c r="H72" s="197"/>
      <c r="I72" s="197"/>
      <c r="J72" s="200"/>
      <c r="K72" s="200"/>
      <c r="L72" s="200"/>
      <c r="M72" s="199"/>
      <c r="N72" s="199"/>
      <c r="O72" s="197"/>
      <c r="P72" s="197"/>
      <c r="Q72" s="200"/>
      <c r="R72" s="200"/>
      <c r="S72" s="200"/>
      <c r="T72" s="197"/>
      <c r="U72" s="197"/>
      <c r="V72" s="200"/>
      <c r="W72" s="200"/>
      <c r="X72" s="200"/>
      <c r="Y72" s="199"/>
      <c r="Z72" s="199"/>
      <c r="AA72" s="197"/>
      <c r="AB72" s="197"/>
      <c r="AC72" s="200"/>
      <c r="AD72" s="200"/>
      <c r="AE72" s="200"/>
      <c r="AF72" s="197"/>
      <c r="AG72" s="197"/>
      <c r="AH72" s="200"/>
      <c r="AI72" s="200"/>
      <c r="AJ72" s="200"/>
      <c r="AK72" s="199"/>
      <c r="AL72" s="199"/>
      <c r="AM72" s="197"/>
      <c r="AN72" s="197"/>
      <c r="AO72" s="200"/>
      <c r="AP72" s="200"/>
      <c r="AQ72" s="200"/>
      <c r="AR72" s="197"/>
      <c r="AS72" s="197"/>
      <c r="AT72" s="200"/>
      <c r="AU72" s="200"/>
      <c r="AV72" s="200"/>
      <c r="AW72" s="199"/>
      <c r="AX72" s="199"/>
      <c r="AY72" s="197"/>
      <c r="AZ72" s="197"/>
      <c r="BA72" s="200"/>
      <c r="BB72" s="200"/>
      <c r="BC72" s="200"/>
      <c r="BD72" s="197"/>
      <c r="BE72" s="197"/>
      <c r="BF72" s="200"/>
      <c r="BG72" s="200"/>
      <c r="BH72" s="200"/>
      <c r="BI72" s="199"/>
      <c r="BJ72" s="199"/>
      <c r="BK72" s="197"/>
      <c r="BL72" s="197"/>
      <c r="BM72" s="200"/>
      <c r="BN72" s="200"/>
      <c r="BO72" s="200"/>
      <c r="BP72" s="197"/>
      <c r="BQ72" s="197"/>
      <c r="BR72" s="200"/>
      <c r="BS72" s="200"/>
      <c r="BT72" s="200"/>
    </row>
    <row r="73" spans="1:72" ht="7.8" customHeight="1">
      <c r="A73"/>
      <c r="B73" s="4"/>
      <c r="C73" s="197"/>
      <c r="D73" s="197"/>
      <c r="E73" s="200"/>
      <c r="F73" s="200"/>
      <c r="G73" s="200"/>
      <c r="H73" s="197"/>
      <c r="I73" s="197"/>
      <c r="J73" s="200"/>
      <c r="K73" s="200"/>
      <c r="L73" s="200"/>
      <c r="M73" s="199"/>
      <c r="N73" s="199"/>
      <c r="O73" s="197"/>
      <c r="P73" s="197"/>
      <c r="Q73" s="200"/>
      <c r="R73" s="200"/>
      <c r="S73" s="200"/>
      <c r="T73" s="197"/>
      <c r="U73" s="197"/>
      <c r="V73" s="200"/>
      <c r="W73" s="200"/>
      <c r="X73" s="200"/>
      <c r="Y73" s="199"/>
      <c r="Z73" s="199"/>
      <c r="AA73" s="197"/>
      <c r="AB73" s="197"/>
      <c r="AC73" s="200"/>
      <c r="AD73" s="200"/>
      <c r="AE73" s="200"/>
      <c r="AF73" s="197"/>
      <c r="AG73" s="197"/>
      <c r="AH73" s="200"/>
      <c r="AI73" s="200"/>
      <c r="AJ73" s="200"/>
      <c r="AK73" s="199"/>
      <c r="AL73" s="199"/>
      <c r="AM73" s="197"/>
      <c r="AN73" s="197"/>
      <c r="AO73" s="200"/>
      <c r="AP73" s="200"/>
      <c r="AQ73" s="200"/>
      <c r="AR73" s="197"/>
      <c r="AS73" s="197"/>
      <c r="AT73" s="200"/>
      <c r="AU73" s="200"/>
      <c r="AV73" s="200"/>
      <c r="AW73" s="199"/>
      <c r="AX73" s="199"/>
      <c r="AY73" s="197"/>
      <c r="AZ73" s="197"/>
      <c r="BA73" s="200"/>
      <c r="BB73" s="200"/>
      <c r="BC73" s="200"/>
      <c r="BD73" s="197"/>
      <c r="BE73" s="197"/>
      <c r="BF73" s="200"/>
      <c r="BG73" s="200"/>
      <c r="BH73" s="200"/>
      <c r="BI73" s="199"/>
      <c r="BJ73" s="199"/>
      <c r="BK73" s="197"/>
      <c r="BL73" s="197"/>
      <c r="BM73" s="200"/>
      <c r="BN73" s="200"/>
      <c r="BO73" s="200"/>
      <c r="BP73" s="197"/>
      <c r="BQ73" s="197"/>
      <c r="BR73" s="200"/>
      <c r="BS73" s="200"/>
      <c r="BT73" s="200"/>
    </row>
    <row r="74" spans="1:72" ht="7.8" customHeight="1">
      <c r="A74"/>
      <c r="B74" s="4"/>
      <c r="C74" s="197"/>
      <c r="D74" s="197"/>
      <c r="E74" s="201"/>
      <c r="F74" s="201"/>
      <c r="G74" s="201"/>
      <c r="H74" s="197"/>
      <c r="I74" s="197"/>
      <c r="J74" s="201"/>
      <c r="K74" s="201"/>
      <c r="L74" s="201"/>
      <c r="M74" s="199"/>
      <c r="N74" s="199"/>
      <c r="O74" s="197"/>
      <c r="P74" s="197"/>
      <c r="Q74" s="201"/>
      <c r="R74" s="201"/>
      <c r="S74" s="201"/>
      <c r="T74" s="197"/>
      <c r="U74" s="197"/>
      <c r="V74" s="201"/>
      <c r="W74" s="201"/>
      <c r="X74" s="201"/>
      <c r="Y74" s="199"/>
      <c r="Z74" s="199"/>
      <c r="AA74" s="197"/>
      <c r="AB74" s="197"/>
      <c r="AC74" s="201"/>
      <c r="AD74" s="201"/>
      <c r="AE74" s="201"/>
      <c r="AF74" s="197"/>
      <c r="AG74" s="197"/>
      <c r="AH74" s="201"/>
      <c r="AI74" s="201"/>
      <c r="AJ74" s="201"/>
      <c r="AK74" s="199"/>
      <c r="AL74" s="199"/>
      <c r="AM74" s="197"/>
      <c r="AN74" s="197"/>
      <c r="AO74" s="201"/>
      <c r="AP74" s="201"/>
      <c r="AQ74" s="201"/>
      <c r="AR74" s="197"/>
      <c r="AS74" s="197"/>
      <c r="AT74" s="201"/>
      <c r="AU74" s="201"/>
      <c r="AV74" s="201"/>
      <c r="AW74" s="199"/>
      <c r="AX74" s="199"/>
      <c r="AY74" s="197"/>
      <c r="AZ74" s="197"/>
      <c r="BA74" s="201"/>
      <c r="BB74" s="201"/>
      <c r="BC74" s="201"/>
      <c r="BD74" s="197"/>
      <c r="BE74" s="197"/>
      <c r="BF74" s="201"/>
      <c r="BG74" s="201"/>
      <c r="BH74" s="201"/>
      <c r="BI74" s="199"/>
      <c r="BJ74" s="199"/>
      <c r="BK74" s="197"/>
      <c r="BL74" s="197"/>
      <c r="BM74" s="201"/>
      <c r="BN74" s="201"/>
      <c r="BO74" s="201"/>
      <c r="BP74" s="197"/>
      <c r="BQ74" s="197"/>
      <c r="BR74" s="201"/>
      <c r="BS74" s="201"/>
      <c r="BT74" s="201"/>
    </row>
    <row r="75" spans="1:72" ht="11.4" customHeight="1">
      <c r="A75"/>
      <c r="B75" s="4"/>
      <c r="C75"/>
      <c r="D75"/>
      <c r="E75"/>
      <c r="F75"/>
      <c r="G75"/>
      <c r="H75"/>
      <c r="I75"/>
      <c r="J75"/>
      <c r="K75"/>
      <c r="L75"/>
      <c r="N75" s="4"/>
      <c r="O75"/>
      <c r="Y75" s="1"/>
      <c r="Z75" s="4"/>
      <c r="AA75"/>
      <c r="AK75" s="1"/>
      <c r="AL75" s="4"/>
      <c r="AM75"/>
      <c r="AW75" s="1"/>
      <c r="AX75" s="4"/>
      <c r="AY75"/>
      <c r="BI75" s="1"/>
      <c r="BJ75" s="4"/>
      <c r="BK75"/>
    </row>
    <row r="76" spans="1:72" ht="11.4" customHeight="1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72" ht="11.4" customHeight="1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72" ht="11.4" customHeight="1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72" ht="11.4" customHeight="1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72" ht="11.4" customHeight="1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11.4" customHeight="1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11.4" customHeight="1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11.4" customHeight="1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11.4" customHeight="1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11.4" customHeight="1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11.4" customHeight="1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11.4" customHeight="1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11.4" customHeight="1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11.4" customHeight="1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11.4" customHeight="1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11.4" customHeight="1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11.4" customHeight="1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11.4" customHeight="1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11.4" customHeight="1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11.4" customHeight="1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11.4" customHeight="1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11.4" customHeight="1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11.4" customHeight="1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11.4" customHeight="1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11.4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11.4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11.4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11.4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11.4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11.4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11.4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11.4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11.4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11.4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11.4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ht="11.4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ht="11.4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ht="11.4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ht="11.4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ht="11.4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ht="11.4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ht="11.4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ht="11.4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ht="11.4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ht="11.4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ht="11.4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ht="11.4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ht="11.4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ht="11.4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ht="11.4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ht="11.4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ht="11.4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ht="11.4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11.4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11.4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ht="11.4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ht="11.4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ht="11.4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ht="11.4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ht="11.4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ht="11.4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ht="11.4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ht="11.4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ht="11.4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ht="11.4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ht="11.4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ht="11.4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ht="11.4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ht="11.4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11.4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11.4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11.4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11.4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11.4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11.4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11.4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11.4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11.4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11.4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11.4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11.4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11.4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11.4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11.4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11.4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11.4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11.4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11.4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11.4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11.4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11.4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11.4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11.4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11.4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11.4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11.4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11.4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11.4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11.4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11.4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11.4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11.4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11.4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11.4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11.4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11.4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11.4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11.4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11.4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11.4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11.4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11.4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11.4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11.4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11.4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11.4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11.4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11.4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11.4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11.4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11.4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11.4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11.4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11.4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11.4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11.4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11.4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11.4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11.4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11.4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11.4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11.4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11.4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11.4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11.4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11.4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11.4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11.4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11.4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11.4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11.4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11.4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11.4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11.4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11.4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11.4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11.4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11.4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11.4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11.4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11.4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11.4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11.4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11.4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11.4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11.4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11.4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11.4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11.4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11.4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11.4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11.4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ht="11.4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ht="11.4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ht="11.4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ht="11.4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ht="11.4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ht="11.4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ht="11.4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ht="11.4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ht="11.4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ht="11.4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ht="11.4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ht="11.4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ht="11.4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ht="11.4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ht="11.4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ht="11.4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ht="11.4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ht="11.4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ht="11.4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ht="11.4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ht="11.4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ht="11.4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ht="11.4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ht="11.4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ht="11.4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ht="11.4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ht="11.4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ht="11.4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ht="11.4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ht="11.4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ht="11.4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ht="11.4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ht="11.4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ht="11.4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ht="11.4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ht="11.4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11.4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ht="11.4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ht="11.4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ht="11.4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ht="11.4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ht="11.4" customHeight="1"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ht="11.4" customHeight="1"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ht="20.399999999999999" customHeight="1">
      <c r="B281"/>
      <c r="C281"/>
      <c r="D281"/>
      <c r="H281"/>
      <c r="K281"/>
      <c r="L281"/>
      <c r="M281"/>
    </row>
    <row r="282" spans="1:13" ht="20.399999999999999" customHeight="1">
      <c r="B282"/>
      <c r="C282"/>
      <c r="D282"/>
      <c r="H282"/>
    </row>
    <row r="283" spans="1:13" ht="20.399999999999999" customHeight="1">
      <c r="B283"/>
      <c r="C283"/>
      <c r="D283"/>
      <c r="H283"/>
    </row>
    <row r="284" spans="1:13" ht="20.399999999999999" customHeight="1">
      <c r="B284"/>
      <c r="C284"/>
      <c r="D284"/>
      <c r="H284"/>
    </row>
    <row r="285" spans="1:13" ht="20.399999999999999" customHeight="1">
      <c r="B285"/>
      <c r="C285"/>
      <c r="D285"/>
      <c r="H285"/>
    </row>
    <row r="286" spans="1:13" ht="20.399999999999999" customHeight="1">
      <c r="B286"/>
      <c r="H286"/>
    </row>
    <row r="287" spans="1:13" ht="20.399999999999999" customHeight="1">
      <c r="B287"/>
      <c r="H287"/>
    </row>
    <row r="288" spans="1:13" ht="20.399999999999999" customHeight="1">
      <c r="B288"/>
      <c r="H288"/>
    </row>
    <row r="289" spans="2:8" ht="20.399999999999999" customHeight="1">
      <c r="B289"/>
      <c r="H289"/>
    </row>
    <row r="290" spans="2:8" ht="20.399999999999999" customHeight="1">
      <c r="B290"/>
      <c r="H290"/>
    </row>
    <row r="291" spans="2:8" ht="20.399999999999999" customHeight="1">
      <c r="B291"/>
      <c r="H291"/>
    </row>
    <row r="292" spans="2:8" ht="20.399999999999999" customHeight="1">
      <c r="B292"/>
      <c r="H292"/>
    </row>
    <row r="293" spans="2:8" ht="20.399999999999999" customHeight="1">
      <c r="B293"/>
      <c r="H293"/>
    </row>
    <row r="294" spans="2:8" ht="20.399999999999999" customHeight="1">
      <c r="B294"/>
      <c r="H294"/>
    </row>
    <row r="295" spans="2:8" ht="20.399999999999999" customHeight="1">
      <c r="B295"/>
      <c r="H295"/>
    </row>
    <row r="296" spans="2:8" ht="20.399999999999999" customHeight="1">
      <c r="B296"/>
      <c r="H296"/>
    </row>
    <row r="297" spans="2:8" ht="20.399999999999999" customHeight="1">
      <c r="B297"/>
      <c r="H297"/>
    </row>
    <row r="298" spans="2:8" ht="20.399999999999999" customHeight="1">
      <c r="B298"/>
      <c r="H298"/>
    </row>
  </sheetData>
  <mergeCells count="1669">
    <mergeCell ref="BN70:BN71"/>
    <mergeCell ref="BO70:BO71"/>
    <mergeCell ref="BR70:BR71"/>
    <mergeCell ref="BS70:BS71"/>
    <mergeCell ref="BT70:BT71"/>
    <mergeCell ref="BK71:BK72"/>
    <mergeCell ref="BL71:BL72"/>
    <mergeCell ref="BP71:BP72"/>
    <mergeCell ref="BQ71:BQ72"/>
    <mergeCell ref="BM72:BM73"/>
    <mergeCell ref="BN72:BN73"/>
    <mergeCell ref="BO72:BO73"/>
    <mergeCell ref="BR72:BR73"/>
    <mergeCell ref="BS72:BS73"/>
    <mergeCell ref="BT72:BT73"/>
    <mergeCell ref="BK73:BK74"/>
    <mergeCell ref="BL73:BL74"/>
    <mergeCell ref="BP73:BP74"/>
    <mergeCell ref="BQ73:BQ74"/>
    <mergeCell ref="BQ63:BQ64"/>
    <mergeCell ref="BM64:BM65"/>
    <mergeCell ref="BN64:BN65"/>
    <mergeCell ref="BO64:BO65"/>
    <mergeCell ref="BR64:BR65"/>
    <mergeCell ref="BS64:BS65"/>
    <mergeCell ref="BT64:BT65"/>
    <mergeCell ref="BK65:BK66"/>
    <mergeCell ref="BL65:BL66"/>
    <mergeCell ref="BP65:BP66"/>
    <mergeCell ref="BQ65:BQ66"/>
    <mergeCell ref="BM66:BM67"/>
    <mergeCell ref="BN66:BN67"/>
    <mergeCell ref="BO66:BO67"/>
    <mergeCell ref="BR66:BR67"/>
    <mergeCell ref="BS66:BS67"/>
    <mergeCell ref="BT66:BT67"/>
    <mergeCell ref="BK67:BK68"/>
    <mergeCell ref="BL67:BL68"/>
    <mergeCell ref="BP67:BP68"/>
    <mergeCell ref="BQ67:BQ68"/>
    <mergeCell ref="BM68:BM69"/>
    <mergeCell ref="BN68:BN69"/>
    <mergeCell ref="BO68:BO69"/>
    <mergeCell ref="BR68:BR69"/>
    <mergeCell ref="BS68:BS69"/>
    <mergeCell ref="BT68:BT69"/>
    <mergeCell ref="BK69:BK70"/>
    <mergeCell ref="BL69:BL70"/>
    <mergeCell ref="BP69:BP70"/>
    <mergeCell ref="BQ69:BQ70"/>
    <mergeCell ref="BM70:BM71"/>
    <mergeCell ref="BL57:BL58"/>
    <mergeCell ref="BP57:BP58"/>
    <mergeCell ref="BQ57:BQ58"/>
    <mergeCell ref="BM58:BM59"/>
    <mergeCell ref="BN58:BN59"/>
    <mergeCell ref="BO58:BO59"/>
    <mergeCell ref="BR58:BR59"/>
    <mergeCell ref="BS58:BS59"/>
    <mergeCell ref="BT58:BT59"/>
    <mergeCell ref="BK59:BK60"/>
    <mergeCell ref="BL59:BL60"/>
    <mergeCell ref="BP59:BP60"/>
    <mergeCell ref="BQ59:BQ60"/>
    <mergeCell ref="BM60:BM61"/>
    <mergeCell ref="BN60:BN61"/>
    <mergeCell ref="BO60:BO61"/>
    <mergeCell ref="BR60:BR61"/>
    <mergeCell ref="BS60:BS61"/>
    <mergeCell ref="BT60:BT61"/>
    <mergeCell ref="BK61:BK62"/>
    <mergeCell ref="BL61:BL62"/>
    <mergeCell ref="BP61:BP62"/>
    <mergeCell ref="BQ61:BQ62"/>
    <mergeCell ref="BM62:BM63"/>
    <mergeCell ref="BN62:BN63"/>
    <mergeCell ref="BO62:BO63"/>
    <mergeCell ref="BR62:BR63"/>
    <mergeCell ref="BS62:BS63"/>
    <mergeCell ref="BT62:BT63"/>
    <mergeCell ref="BK63:BK64"/>
    <mergeCell ref="BL63:BL64"/>
    <mergeCell ref="BP63:BP64"/>
    <mergeCell ref="BT50:BT51"/>
    <mergeCell ref="BK51:BK52"/>
    <mergeCell ref="BL51:BL52"/>
    <mergeCell ref="BP51:BP52"/>
    <mergeCell ref="BQ51:BQ52"/>
    <mergeCell ref="BM52:BM53"/>
    <mergeCell ref="BN52:BN53"/>
    <mergeCell ref="BO52:BO53"/>
    <mergeCell ref="BR52:BR53"/>
    <mergeCell ref="BS52:BS53"/>
    <mergeCell ref="BT52:BT53"/>
    <mergeCell ref="BK53:BK54"/>
    <mergeCell ref="BL53:BL54"/>
    <mergeCell ref="BP53:BP54"/>
    <mergeCell ref="BQ53:BQ54"/>
    <mergeCell ref="BM54:BM55"/>
    <mergeCell ref="BN54:BN55"/>
    <mergeCell ref="BO54:BO55"/>
    <mergeCell ref="BR54:BR55"/>
    <mergeCell ref="BS54:BS55"/>
    <mergeCell ref="BT54:BT55"/>
    <mergeCell ref="BK55:BK56"/>
    <mergeCell ref="BL55:BL56"/>
    <mergeCell ref="BP55:BP56"/>
    <mergeCell ref="BQ55:BQ56"/>
    <mergeCell ref="BM56:BM57"/>
    <mergeCell ref="BN56:BN57"/>
    <mergeCell ref="BO56:BO57"/>
    <mergeCell ref="BR56:BR57"/>
    <mergeCell ref="BS56:BS57"/>
    <mergeCell ref="BT56:BT57"/>
    <mergeCell ref="BK57:BK58"/>
    <mergeCell ref="BR44:BR45"/>
    <mergeCell ref="BS44:BS45"/>
    <mergeCell ref="BT44:BT45"/>
    <mergeCell ref="BK45:BK46"/>
    <mergeCell ref="BL45:BL46"/>
    <mergeCell ref="BP45:BP46"/>
    <mergeCell ref="BQ45:BQ46"/>
    <mergeCell ref="BM46:BM47"/>
    <mergeCell ref="BN46:BN47"/>
    <mergeCell ref="BO46:BO47"/>
    <mergeCell ref="BR46:BR47"/>
    <mergeCell ref="BS46:BS47"/>
    <mergeCell ref="BT46:BT47"/>
    <mergeCell ref="BK47:BK48"/>
    <mergeCell ref="BL47:BL48"/>
    <mergeCell ref="BP47:BP48"/>
    <mergeCell ref="BQ47:BQ48"/>
    <mergeCell ref="BM48:BM49"/>
    <mergeCell ref="BN48:BN49"/>
    <mergeCell ref="BO48:BO49"/>
    <mergeCell ref="BR48:BR49"/>
    <mergeCell ref="BS48:BS49"/>
    <mergeCell ref="BT48:BT49"/>
    <mergeCell ref="BK49:BK50"/>
    <mergeCell ref="BL49:BL50"/>
    <mergeCell ref="BP49:BP50"/>
    <mergeCell ref="BQ49:BQ50"/>
    <mergeCell ref="BM50:BM51"/>
    <mergeCell ref="BN50:BN51"/>
    <mergeCell ref="BO50:BO51"/>
    <mergeCell ref="BR50:BR51"/>
    <mergeCell ref="BS50:BS51"/>
    <mergeCell ref="BN38:BN39"/>
    <mergeCell ref="BO38:BO39"/>
    <mergeCell ref="BR38:BR39"/>
    <mergeCell ref="BS38:BS39"/>
    <mergeCell ref="BT38:BT39"/>
    <mergeCell ref="BK39:BK40"/>
    <mergeCell ref="BL39:BL40"/>
    <mergeCell ref="BP39:BP40"/>
    <mergeCell ref="BQ39:BQ40"/>
    <mergeCell ref="BM40:BM41"/>
    <mergeCell ref="BN40:BN41"/>
    <mergeCell ref="BO40:BO41"/>
    <mergeCell ref="BR40:BR41"/>
    <mergeCell ref="BS40:BS41"/>
    <mergeCell ref="BT40:BT41"/>
    <mergeCell ref="BK41:BK42"/>
    <mergeCell ref="BL41:BL42"/>
    <mergeCell ref="BP41:BP42"/>
    <mergeCell ref="BQ41:BQ42"/>
    <mergeCell ref="BM42:BM43"/>
    <mergeCell ref="BN42:BN43"/>
    <mergeCell ref="BO42:BO43"/>
    <mergeCell ref="BR42:BR43"/>
    <mergeCell ref="BS42:BS43"/>
    <mergeCell ref="BT42:BT43"/>
    <mergeCell ref="BK43:BK44"/>
    <mergeCell ref="BL43:BL44"/>
    <mergeCell ref="BP43:BP44"/>
    <mergeCell ref="BQ43:BQ44"/>
    <mergeCell ref="BM44:BM45"/>
    <mergeCell ref="BN44:BN45"/>
    <mergeCell ref="BO44:BO45"/>
    <mergeCell ref="BQ31:BQ32"/>
    <mergeCell ref="BM32:BM33"/>
    <mergeCell ref="BN32:BN33"/>
    <mergeCell ref="BO32:BO33"/>
    <mergeCell ref="BR32:BR33"/>
    <mergeCell ref="BS32:BS33"/>
    <mergeCell ref="BT32:BT33"/>
    <mergeCell ref="BK33:BK34"/>
    <mergeCell ref="BL33:BL34"/>
    <mergeCell ref="BP33:BP34"/>
    <mergeCell ref="BQ33:BQ34"/>
    <mergeCell ref="BM34:BM35"/>
    <mergeCell ref="BN34:BN35"/>
    <mergeCell ref="BO34:BO35"/>
    <mergeCell ref="BR34:BR35"/>
    <mergeCell ref="BS34:BS35"/>
    <mergeCell ref="BT34:BT35"/>
    <mergeCell ref="BK35:BK36"/>
    <mergeCell ref="BL35:BL36"/>
    <mergeCell ref="BP35:BP36"/>
    <mergeCell ref="BQ35:BQ36"/>
    <mergeCell ref="BM36:BM37"/>
    <mergeCell ref="BN36:BN37"/>
    <mergeCell ref="BO36:BO37"/>
    <mergeCell ref="BR36:BR37"/>
    <mergeCell ref="BS36:BS37"/>
    <mergeCell ref="BT36:BT37"/>
    <mergeCell ref="BK37:BK38"/>
    <mergeCell ref="BL37:BL38"/>
    <mergeCell ref="BP37:BP38"/>
    <mergeCell ref="BQ37:BQ38"/>
    <mergeCell ref="BM38:BM39"/>
    <mergeCell ref="BL25:BL26"/>
    <mergeCell ref="BP25:BP26"/>
    <mergeCell ref="BQ25:BQ26"/>
    <mergeCell ref="BM26:BM27"/>
    <mergeCell ref="BN26:BN27"/>
    <mergeCell ref="BO26:BO27"/>
    <mergeCell ref="BR26:BR27"/>
    <mergeCell ref="BS26:BS27"/>
    <mergeCell ref="BT26:BT27"/>
    <mergeCell ref="BK27:BK28"/>
    <mergeCell ref="BL27:BL28"/>
    <mergeCell ref="BP27:BP28"/>
    <mergeCell ref="BQ27:BQ28"/>
    <mergeCell ref="BM28:BM29"/>
    <mergeCell ref="BN28:BN29"/>
    <mergeCell ref="BO28:BO29"/>
    <mergeCell ref="BR28:BR29"/>
    <mergeCell ref="BS28:BS29"/>
    <mergeCell ref="BT28:BT29"/>
    <mergeCell ref="BK29:BK30"/>
    <mergeCell ref="BL29:BL30"/>
    <mergeCell ref="BP29:BP30"/>
    <mergeCell ref="BQ29:BQ30"/>
    <mergeCell ref="BM30:BM31"/>
    <mergeCell ref="BN30:BN31"/>
    <mergeCell ref="BO30:BO31"/>
    <mergeCell ref="BR30:BR31"/>
    <mergeCell ref="BS30:BS31"/>
    <mergeCell ref="BT30:BT31"/>
    <mergeCell ref="BK31:BK32"/>
    <mergeCell ref="BL31:BL32"/>
    <mergeCell ref="BP31:BP32"/>
    <mergeCell ref="AZ73:AZ74"/>
    <mergeCell ref="BD73:BD74"/>
    <mergeCell ref="BE73:BE74"/>
    <mergeCell ref="BK18:BM18"/>
    <mergeCell ref="BN18:BO18"/>
    <mergeCell ref="BP18:BR18"/>
    <mergeCell ref="BS18:BT18"/>
    <mergeCell ref="BK19:BM19"/>
    <mergeCell ref="BN19:BO19"/>
    <mergeCell ref="BP19:BR19"/>
    <mergeCell ref="BS19:BT19"/>
    <mergeCell ref="BK21:BK22"/>
    <mergeCell ref="BL21:BL22"/>
    <mergeCell ref="BP21:BP22"/>
    <mergeCell ref="BQ21:BQ22"/>
    <mergeCell ref="BM22:BM23"/>
    <mergeCell ref="BN22:BN23"/>
    <mergeCell ref="BO22:BO23"/>
    <mergeCell ref="BR22:BR23"/>
    <mergeCell ref="BS22:BS23"/>
    <mergeCell ref="BT22:BT23"/>
    <mergeCell ref="BK23:BK24"/>
    <mergeCell ref="BL23:BL24"/>
    <mergeCell ref="BP23:BP24"/>
    <mergeCell ref="BQ23:BQ24"/>
    <mergeCell ref="BM24:BM25"/>
    <mergeCell ref="BN24:BN25"/>
    <mergeCell ref="BO24:BO25"/>
    <mergeCell ref="BR24:BR25"/>
    <mergeCell ref="BS24:BS25"/>
    <mergeCell ref="BT24:BT25"/>
    <mergeCell ref="BK25:BK26"/>
    <mergeCell ref="BD65:BD66"/>
    <mergeCell ref="BE65:BE66"/>
    <mergeCell ref="BC66:BC67"/>
    <mergeCell ref="BF66:BF67"/>
    <mergeCell ref="BG66:BG67"/>
    <mergeCell ref="BH66:BH67"/>
    <mergeCell ref="AY67:AY68"/>
    <mergeCell ref="AZ67:AZ68"/>
    <mergeCell ref="BD67:BD68"/>
    <mergeCell ref="BE67:BE68"/>
    <mergeCell ref="BC68:BC69"/>
    <mergeCell ref="BF68:BF69"/>
    <mergeCell ref="BG68:BG69"/>
    <mergeCell ref="BH68:BH69"/>
    <mergeCell ref="AY69:AY70"/>
    <mergeCell ref="AZ69:AZ70"/>
    <mergeCell ref="BD69:BD70"/>
    <mergeCell ref="BE69:BE70"/>
    <mergeCell ref="BC70:BC71"/>
    <mergeCell ref="BF70:BF71"/>
    <mergeCell ref="BG70:BG71"/>
    <mergeCell ref="BH70:BH71"/>
    <mergeCell ref="AY71:AY72"/>
    <mergeCell ref="AZ71:AZ72"/>
    <mergeCell ref="BD71:BD72"/>
    <mergeCell ref="BE71:BE72"/>
    <mergeCell ref="BB72:BB73"/>
    <mergeCell ref="BC72:BC73"/>
    <mergeCell ref="BF72:BF73"/>
    <mergeCell ref="BG72:BG73"/>
    <mergeCell ref="BH72:BH73"/>
    <mergeCell ref="AY73:AY74"/>
    <mergeCell ref="BF58:BF59"/>
    <mergeCell ref="BG58:BG59"/>
    <mergeCell ref="BH58:BH59"/>
    <mergeCell ref="AY59:AY60"/>
    <mergeCell ref="AZ59:AZ60"/>
    <mergeCell ref="BD59:BD60"/>
    <mergeCell ref="BE59:BE60"/>
    <mergeCell ref="BB60:BB61"/>
    <mergeCell ref="BC60:BC61"/>
    <mergeCell ref="BF60:BF61"/>
    <mergeCell ref="BG60:BG61"/>
    <mergeCell ref="BH60:BH61"/>
    <mergeCell ref="AY61:AY62"/>
    <mergeCell ref="AZ61:AZ62"/>
    <mergeCell ref="BD61:BD62"/>
    <mergeCell ref="BE61:BE62"/>
    <mergeCell ref="BB62:BB63"/>
    <mergeCell ref="BC62:BC63"/>
    <mergeCell ref="BF62:BF63"/>
    <mergeCell ref="BG62:BG63"/>
    <mergeCell ref="BH62:BH63"/>
    <mergeCell ref="AY63:AY64"/>
    <mergeCell ref="AZ63:AZ64"/>
    <mergeCell ref="BD63:BD64"/>
    <mergeCell ref="BE63:BE64"/>
    <mergeCell ref="BB64:BB65"/>
    <mergeCell ref="BC64:BC65"/>
    <mergeCell ref="BF64:BF65"/>
    <mergeCell ref="BG64:BG65"/>
    <mergeCell ref="BH64:BH65"/>
    <mergeCell ref="AY65:AY66"/>
    <mergeCell ref="AZ65:AZ66"/>
    <mergeCell ref="BD51:BD52"/>
    <mergeCell ref="BE51:BE52"/>
    <mergeCell ref="BA52:BA53"/>
    <mergeCell ref="BB52:BB53"/>
    <mergeCell ref="BC52:BC53"/>
    <mergeCell ref="BF52:BF53"/>
    <mergeCell ref="BG52:BG53"/>
    <mergeCell ref="BH52:BH53"/>
    <mergeCell ref="AY53:AY54"/>
    <mergeCell ref="AZ53:AZ54"/>
    <mergeCell ref="BD53:BD54"/>
    <mergeCell ref="BE53:BE54"/>
    <mergeCell ref="BB54:BB55"/>
    <mergeCell ref="BC54:BC55"/>
    <mergeCell ref="BF54:BF55"/>
    <mergeCell ref="BG54:BG55"/>
    <mergeCell ref="BH54:BH55"/>
    <mergeCell ref="AY55:AY56"/>
    <mergeCell ref="AZ55:AZ56"/>
    <mergeCell ref="BD55:BD56"/>
    <mergeCell ref="BE55:BE56"/>
    <mergeCell ref="BB56:BB57"/>
    <mergeCell ref="BC56:BC57"/>
    <mergeCell ref="BF56:BF57"/>
    <mergeCell ref="BG56:BG57"/>
    <mergeCell ref="BH56:BH57"/>
    <mergeCell ref="AY57:AY58"/>
    <mergeCell ref="AZ57:AZ58"/>
    <mergeCell ref="BD57:BD58"/>
    <mergeCell ref="BE57:BE58"/>
    <mergeCell ref="BB58:BB59"/>
    <mergeCell ref="BC58:BC59"/>
    <mergeCell ref="AY45:AY46"/>
    <mergeCell ref="AZ45:AZ46"/>
    <mergeCell ref="BD45:BD46"/>
    <mergeCell ref="BE45:BE46"/>
    <mergeCell ref="BA46:BA47"/>
    <mergeCell ref="BB46:BB47"/>
    <mergeCell ref="BC46:BC47"/>
    <mergeCell ref="BF46:BF47"/>
    <mergeCell ref="BG46:BG47"/>
    <mergeCell ref="BH46:BH47"/>
    <mergeCell ref="AY47:AY48"/>
    <mergeCell ref="AZ47:AZ48"/>
    <mergeCell ref="BD47:BD48"/>
    <mergeCell ref="BE47:BE48"/>
    <mergeCell ref="BA48:BA49"/>
    <mergeCell ref="BB48:BB49"/>
    <mergeCell ref="BC48:BC49"/>
    <mergeCell ref="BF48:BF49"/>
    <mergeCell ref="BG48:BG49"/>
    <mergeCell ref="BH48:BH49"/>
    <mergeCell ref="AY49:AY50"/>
    <mergeCell ref="AZ49:AZ50"/>
    <mergeCell ref="BD49:BD50"/>
    <mergeCell ref="BE49:BE50"/>
    <mergeCell ref="BA50:BA51"/>
    <mergeCell ref="BB50:BB51"/>
    <mergeCell ref="BC50:BC51"/>
    <mergeCell ref="BF50:BF51"/>
    <mergeCell ref="BG50:BG51"/>
    <mergeCell ref="BH50:BH51"/>
    <mergeCell ref="AY51:AY52"/>
    <mergeCell ref="AZ51:AZ52"/>
    <mergeCell ref="BG38:BG39"/>
    <mergeCell ref="BH38:BH39"/>
    <mergeCell ref="AY39:AY40"/>
    <mergeCell ref="AZ39:AZ40"/>
    <mergeCell ref="BD39:BD40"/>
    <mergeCell ref="BE39:BE40"/>
    <mergeCell ref="BA40:BA41"/>
    <mergeCell ref="BB40:BB41"/>
    <mergeCell ref="BC40:BC41"/>
    <mergeCell ref="BF40:BF41"/>
    <mergeCell ref="BG40:BG41"/>
    <mergeCell ref="BH40:BH41"/>
    <mergeCell ref="AY41:AY42"/>
    <mergeCell ref="AZ41:AZ42"/>
    <mergeCell ref="BD41:BD42"/>
    <mergeCell ref="BE41:BE42"/>
    <mergeCell ref="BA42:BA43"/>
    <mergeCell ref="BB42:BB43"/>
    <mergeCell ref="BC42:BC43"/>
    <mergeCell ref="BF42:BF43"/>
    <mergeCell ref="BG42:BG43"/>
    <mergeCell ref="BH42:BH43"/>
    <mergeCell ref="AY43:AY44"/>
    <mergeCell ref="AZ43:AZ44"/>
    <mergeCell ref="BD43:BD44"/>
    <mergeCell ref="BE43:BE44"/>
    <mergeCell ref="BA44:BA45"/>
    <mergeCell ref="BB44:BB45"/>
    <mergeCell ref="BC44:BC45"/>
    <mergeCell ref="BF44:BF45"/>
    <mergeCell ref="BG44:BG45"/>
    <mergeCell ref="BH44:BH45"/>
    <mergeCell ref="BC32:BC33"/>
    <mergeCell ref="BF32:BF33"/>
    <mergeCell ref="BG32:BG33"/>
    <mergeCell ref="BH32:BH33"/>
    <mergeCell ref="AY33:AY34"/>
    <mergeCell ref="AZ33:AZ34"/>
    <mergeCell ref="BD33:BD34"/>
    <mergeCell ref="BE33:BE34"/>
    <mergeCell ref="BA34:BA35"/>
    <mergeCell ref="BB34:BB35"/>
    <mergeCell ref="BC34:BC35"/>
    <mergeCell ref="BF34:BF35"/>
    <mergeCell ref="BG34:BG35"/>
    <mergeCell ref="BH34:BH35"/>
    <mergeCell ref="AY35:AY36"/>
    <mergeCell ref="AZ35:AZ36"/>
    <mergeCell ref="BD35:BD36"/>
    <mergeCell ref="BE35:BE36"/>
    <mergeCell ref="BA36:BA37"/>
    <mergeCell ref="BB36:BB37"/>
    <mergeCell ref="BC36:BC37"/>
    <mergeCell ref="BF36:BF37"/>
    <mergeCell ref="BG36:BG37"/>
    <mergeCell ref="BH36:BH37"/>
    <mergeCell ref="AY37:AY38"/>
    <mergeCell ref="AZ37:AZ38"/>
    <mergeCell ref="BD37:BD38"/>
    <mergeCell ref="BE37:BE38"/>
    <mergeCell ref="BA38:BA39"/>
    <mergeCell ref="BB38:BB39"/>
    <mergeCell ref="BC38:BC39"/>
    <mergeCell ref="BF38:BF39"/>
    <mergeCell ref="BA26:BA27"/>
    <mergeCell ref="BB26:BB27"/>
    <mergeCell ref="BC26:BC27"/>
    <mergeCell ref="BF26:BF27"/>
    <mergeCell ref="BG26:BG27"/>
    <mergeCell ref="BH26:BH27"/>
    <mergeCell ref="AY27:AY28"/>
    <mergeCell ref="AZ27:AZ28"/>
    <mergeCell ref="BD27:BD28"/>
    <mergeCell ref="BE27:BE28"/>
    <mergeCell ref="BA28:BA29"/>
    <mergeCell ref="BB28:BB29"/>
    <mergeCell ref="BC28:BC29"/>
    <mergeCell ref="BF28:BF29"/>
    <mergeCell ref="BG28:BG29"/>
    <mergeCell ref="BH28:BH29"/>
    <mergeCell ref="AY29:AY30"/>
    <mergeCell ref="AZ29:AZ30"/>
    <mergeCell ref="BD29:BD30"/>
    <mergeCell ref="BE29:BE30"/>
    <mergeCell ref="BA30:BA31"/>
    <mergeCell ref="BB30:BB31"/>
    <mergeCell ref="BC30:BC31"/>
    <mergeCell ref="BF30:BF31"/>
    <mergeCell ref="BG30:BG31"/>
    <mergeCell ref="BH30:BH31"/>
    <mergeCell ref="AY31:AY32"/>
    <mergeCell ref="AZ31:AZ32"/>
    <mergeCell ref="BD31:BD32"/>
    <mergeCell ref="BE31:BE32"/>
    <mergeCell ref="BA32:BA33"/>
    <mergeCell ref="BB32:BB33"/>
    <mergeCell ref="AY18:BA18"/>
    <mergeCell ref="BB18:BC18"/>
    <mergeCell ref="BD18:BF18"/>
    <mergeCell ref="BG18:BH18"/>
    <mergeCell ref="AY19:BA19"/>
    <mergeCell ref="BB19:BC19"/>
    <mergeCell ref="BD19:BF19"/>
    <mergeCell ref="BG19:BH19"/>
    <mergeCell ref="AY21:AY22"/>
    <mergeCell ref="AZ21:AZ22"/>
    <mergeCell ref="BD21:BD22"/>
    <mergeCell ref="BE21:BE22"/>
    <mergeCell ref="BA22:BA23"/>
    <mergeCell ref="BB22:BB23"/>
    <mergeCell ref="BC22:BC23"/>
    <mergeCell ref="BF22:BF23"/>
    <mergeCell ref="BG22:BG23"/>
    <mergeCell ref="BH22:BH23"/>
    <mergeCell ref="AY23:AY24"/>
    <mergeCell ref="AZ23:AZ24"/>
    <mergeCell ref="BD23:BD24"/>
    <mergeCell ref="BE23:BE24"/>
    <mergeCell ref="BA24:BA25"/>
    <mergeCell ref="BB24:BB25"/>
    <mergeCell ref="BC24:BC25"/>
    <mergeCell ref="BF24:BF25"/>
    <mergeCell ref="BG24:BG25"/>
    <mergeCell ref="BH24:BH25"/>
    <mergeCell ref="AY25:AY26"/>
    <mergeCell ref="AZ25:AZ26"/>
    <mergeCell ref="BD25:BD26"/>
    <mergeCell ref="BE25:BE26"/>
    <mergeCell ref="AN67:AN68"/>
    <mergeCell ref="AR67:AR68"/>
    <mergeCell ref="AS67:AS68"/>
    <mergeCell ref="AT68:AT69"/>
    <mergeCell ref="AU68:AU69"/>
    <mergeCell ref="AV68:AV69"/>
    <mergeCell ref="AM69:AM70"/>
    <mergeCell ref="AN69:AN70"/>
    <mergeCell ref="AR69:AR70"/>
    <mergeCell ref="AS69:AS70"/>
    <mergeCell ref="AO70:AO71"/>
    <mergeCell ref="AT70:AT71"/>
    <mergeCell ref="AU70:AU71"/>
    <mergeCell ref="AV70:AV71"/>
    <mergeCell ref="AM71:AM72"/>
    <mergeCell ref="AN71:AN72"/>
    <mergeCell ref="AR71:AR72"/>
    <mergeCell ref="AS71:AS72"/>
    <mergeCell ref="AQ72:AQ73"/>
    <mergeCell ref="AT72:AT73"/>
    <mergeCell ref="AU72:AU73"/>
    <mergeCell ref="AV72:AV73"/>
    <mergeCell ref="AM73:AM74"/>
    <mergeCell ref="AN73:AN74"/>
    <mergeCell ref="AR73:AR74"/>
    <mergeCell ref="AS73:AS74"/>
    <mergeCell ref="AM59:AM60"/>
    <mergeCell ref="AN59:AN60"/>
    <mergeCell ref="AR59:AR60"/>
    <mergeCell ref="AS59:AS60"/>
    <mergeCell ref="AQ60:AQ61"/>
    <mergeCell ref="AT60:AT61"/>
    <mergeCell ref="AU60:AU61"/>
    <mergeCell ref="AV60:AV61"/>
    <mergeCell ref="AM61:AM62"/>
    <mergeCell ref="AN61:AN62"/>
    <mergeCell ref="AR61:AR62"/>
    <mergeCell ref="AS61:AS62"/>
    <mergeCell ref="AQ62:AQ63"/>
    <mergeCell ref="AT62:AT63"/>
    <mergeCell ref="AU62:AU63"/>
    <mergeCell ref="AV62:AV63"/>
    <mergeCell ref="AM63:AM64"/>
    <mergeCell ref="AN63:AN64"/>
    <mergeCell ref="AR63:AR64"/>
    <mergeCell ref="AS63:AS64"/>
    <mergeCell ref="AQ64:AQ65"/>
    <mergeCell ref="AT64:AT65"/>
    <mergeCell ref="AU64:AU65"/>
    <mergeCell ref="AV64:AV65"/>
    <mergeCell ref="AM65:AM66"/>
    <mergeCell ref="AN65:AN66"/>
    <mergeCell ref="AR65:AR66"/>
    <mergeCell ref="AS65:AS66"/>
    <mergeCell ref="AT66:AT67"/>
    <mergeCell ref="AU66:AU67"/>
    <mergeCell ref="AV66:AV67"/>
    <mergeCell ref="AM67:AM68"/>
    <mergeCell ref="AR51:AR52"/>
    <mergeCell ref="AS51:AS52"/>
    <mergeCell ref="AO52:AO53"/>
    <mergeCell ref="AP52:AP53"/>
    <mergeCell ref="AQ52:AQ53"/>
    <mergeCell ref="AT52:AT53"/>
    <mergeCell ref="AU52:AU53"/>
    <mergeCell ref="AV52:AV53"/>
    <mergeCell ref="AM53:AM54"/>
    <mergeCell ref="AN53:AN54"/>
    <mergeCell ref="AR53:AR54"/>
    <mergeCell ref="AS53:AS54"/>
    <mergeCell ref="AQ54:AQ55"/>
    <mergeCell ref="AT54:AT55"/>
    <mergeCell ref="AU54:AU55"/>
    <mergeCell ref="AV54:AV55"/>
    <mergeCell ref="AM55:AM56"/>
    <mergeCell ref="AN55:AN56"/>
    <mergeCell ref="AR55:AR56"/>
    <mergeCell ref="AS55:AS56"/>
    <mergeCell ref="AQ56:AQ57"/>
    <mergeCell ref="AT56:AT57"/>
    <mergeCell ref="AU56:AU57"/>
    <mergeCell ref="AV56:AV57"/>
    <mergeCell ref="AM57:AM58"/>
    <mergeCell ref="AN57:AN58"/>
    <mergeCell ref="AR57:AR58"/>
    <mergeCell ref="AS57:AS58"/>
    <mergeCell ref="AQ58:AQ59"/>
    <mergeCell ref="AT58:AT59"/>
    <mergeCell ref="AU58:AU59"/>
    <mergeCell ref="AV58:AV59"/>
    <mergeCell ref="AM45:AM46"/>
    <mergeCell ref="AN45:AN46"/>
    <mergeCell ref="AR45:AR46"/>
    <mergeCell ref="AS45:AS46"/>
    <mergeCell ref="AO46:AO47"/>
    <mergeCell ref="AP46:AP47"/>
    <mergeCell ref="AQ46:AQ47"/>
    <mergeCell ref="AT46:AT47"/>
    <mergeCell ref="AU46:AU47"/>
    <mergeCell ref="AV46:AV47"/>
    <mergeCell ref="AM47:AM48"/>
    <mergeCell ref="AN47:AN48"/>
    <mergeCell ref="AR47:AR48"/>
    <mergeCell ref="AS47:AS48"/>
    <mergeCell ref="AO48:AO49"/>
    <mergeCell ref="AP48:AP49"/>
    <mergeCell ref="AQ48:AQ49"/>
    <mergeCell ref="AT48:AT49"/>
    <mergeCell ref="AU48:AU49"/>
    <mergeCell ref="AV48:AV49"/>
    <mergeCell ref="AM49:AM50"/>
    <mergeCell ref="AN49:AN50"/>
    <mergeCell ref="AR49:AR50"/>
    <mergeCell ref="AS49:AS50"/>
    <mergeCell ref="AO50:AO51"/>
    <mergeCell ref="AP50:AP51"/>
    <mergeCell ref="AQ50:AQ51"/>
    <mergeCell ref="AT50:AT51"/>
    <mergeCell ref="AU50:AU51"/>
    <mergeCell ref="AV50:AV51"/>
    <mergeCell ref="AM51:AM52"/>
    <mergeCell ref="AN51:AN52"/>
    <mergeCell ref="AU38:AU39"/>
    <mergeCell ref="AV38:AV39"/>
    <mergeCell ref="AM39:AM40"/>
    <mergeCell ref="AN39:AN40"/>
    <mergeCell ref="AR39:AR40"/>
    <mergeCell ref="AS39:AS40"/>
    <mergeCell ref="AO40:AO41"/>
    <mergeCell ref="AP40:AP41"/>
    <mergeCell ref="AQ40:AQ41"/>
    <mergeCell ref="AT40:AT41"/>
    <mergeCell ref="AU40:AU41"/>
    <mergeCell ref="AV40:AV41"/>
    <mergeCell ref="AM41:AM42"/>
    <mergeCell ref="AN41:AN42"/>
    <mergeCell ref="AR41:AR42"/>
    <mergeCell ref="AS41:AS42"/>
    <mergeCell ref="AO42:AO43"/>
    <mergeCell ref="AP42:AP43"/>
    <mergeCell ref="AQ42:AQ43"/>
    <mergeCell ref="AT42:AT43"/>
    <mergeCell ref="AU42:AU43"/>
    <mergeCell ref="AV42:AV43"/>
    <mergeCell ref="AM43:AM44"/>
    <mergeCell ref="AN43:AN44"/>
    <mergeCell ref="AR43:AR44"/>
    <mergeCell ref="AS43:AS44"/>
    <mergeCell ref="AO44:AO45"/>
    <mergeCell ref="AP44:AP45"/>
    <mergeCell ref="AQ44:AQ45"/>
    <mergeCell ref="AT44:AT45"/>
    <mergeCell ref="AU44:AU45"/>
    <mergeCell ref="AV44:AV45"/>
    <mergeCell ref="AQ32:AQ33"/>
    <mergeCell ref="AT32:AT33"/>
    <mergeCell ref="AU32:AU33"/>
    <mergeCell ref="AV32:AV33"/>
    <mergeCell ref="AM33:AM34"/>
    <mergeCell ref="AN33:AN34"/>
    <mergeCell ref="AR33:AR34"/>
    <mergeCell ref="AS33:AS34"/>
    <mergeCell ref="AO34:AO35"/>
    <mergeCell ref="AP34:AP35"/>
    <mergeCell ref="AQ34:AQ35"/>
    <mergeCell ref="AT34:AT35"/>
    <mergeCell ref="AU34:AU35"/>
    <mergeCell ref="AV34:AV35"/>
    <mergeCell ref="AM35:AM36"/>
    <mergeCell ref="AN35:AN36"/>
    <mergeCell ref="AR35:AR36"/>
    <mergeCell ref="AS35:AS36"/>
    <mergeCell ref="AO36:AO37"/>
    <mergeCell ref="AP36:AP37"/>
    <mergeCell ref="AQ36:AQ37"/>
    <mergeCell ref="AT36:AT37"/>
    <mergeCell ref="AU36:AU37"/>
    <mergeCell ref="AV36:AV37"/>
    <mergeCell ref="AM37:AM38"/>
    <mergeCell ref="AN37:AN38"/>
    <mergeCell ref="AR37:AR38"/>
    <mergeCell ref="AS37:AS38"/>
    <mergeCell ref="AO38:AO39"/>
    <mergeCell ref="AP38:AP39"/>
    <mergeCell ref="AQ38:AQ39"/>
    <mergeCell ref="AT38:AT39"/>
    <mergeCell ref="AO26:AO27"/>
    <mergeCell ref="AP26:AP27"/>
    <mergeCell ref="AQ26:AQ27"/>
    <mergeCell ref="AT26:AT27"/>
    <mergeCell ref="AU26:AU27"/>
    <mergeCell ref="AV26:AV27"/>
    <mergeCell ref="AM27:AM28"/>
    <mergeCell ref="AN27:AN28"/>
    <mergeCell ref="AR27:AR28"/>
    <mergeCell ref="AS27:AS28"/>
    <mergeCell ref="AO28:AO29"/>
    <mergeCell ref="AP28:AP29"/>
    <mergeCell ref="AQ28:AQ29"/>
    <mergeCell ref="AT28:AT29"/>
    <mergeCell ref="AU28:AU29"/>
    <mergeCell ref="AV28:AV29"/>
    <mergeCell ref="AM29:AM30"/>
    <mergeCell ref="AN29:AN30"/>
    <mergeCell ref="AR29:AR30"/>
    <mergeCell ref="AS29:AS30"/>
    <mergeCell ref="AO30:AO31"/>
    <mergeCell ref="AP30:AP31"/>
    <mergeCell ref="AQ30:AQ31"/>
    <mergeCell ref="AT30:AT31"/>
    <mergeCell ref="AU30:AU31"/>
    <mergeCell ref="AV30:AV31"/>
    <mergeCell ref="AM31:AM32"/>
    <mergeCell ref="AN31:AN32"/>
    <mergeCell ref="AR31:AR32"/>
    <mergeCell ref="AS31:AS32"/>
    <mergeCell ref="AO32:AO33"/>
    <mergeCell ref="AP32:AP33"/>
    <mergeCell ref="AM18:AO18"/>
    <mergeCell ref="AP18:AQ18"/>
    <mergeCell ref="AR18:AT18"/>
    <mergeCell ref="AU18:AV18"/>
    <mergeCell ref="AM19:AO19"/>
    <mergeCell ref="AP19:AQ19"/>
    <mergeCell ref="AR19:AT19"/>
    <mergeCell ref="AU19:AV19"/>
    <mergeCell ref="AM21:AM22"/>
    <mergeCell ref="AN21:AN22"/>
    <mergeCell ref="AR21:AR22"/>
    <mergeCell ref="AS21:AS22"/>
    <mergeCell ref="AO22:AO23"/>
    <mergeCell ref="AP22:AP23"/>
    <mergeCell ref="AQ22:AQ23"/>
    <mergeCell ref="AT22:AT23"/>
    <mergeCell ref="AU22:AU23"/>
    <mergeCell ref="AV22:AV23"/>
    <mergeCell ref="AM23:AM24"/>
    <mergeCell ref="AN23:AN24"/>
    <mergeCell ref="AR23:AR24"/>
    <mergeCell ref="AS23:AS24"/>
    <mergeCell ref="AO24:AO25"/>
    <mergeCell ref="AP24:AP25"/>
    <mergeCell ref="AQ24:AQ25"/>
    <mergeCell ref="AT24:AT25"/>
    <mergeCell ref="AU24:AU25"/>
    <mergeCell ref="AV24:AV25"/>
    <mergeCell ref="AM25:AM26"/>
    <mergeCell ref="AN25:AN26"/>
    <mergeCell ref="AR25:AR26"/>
    <mergeCell ref="AS25:AS26"/>
    <mergeCell ref="AF69:AF70"/>
    <mergeCell ref="AG69:AG70"/>
    <mergeCell ref="AC70:AC71"/>
    <mergeCell ref="AD70:AD71"/>
    <mergeCell ref="AE70:AE71"/>
    <mergeCell ref="AH70:AH71"/>
    <mergeCell ref="AI70:AI71"/>
    <mergeCell ref="AJ70:AJ71"/>
    <mergeCell ref="AA71:AA72"/>
    <mergeCell ref="AB71:AB72"/>
    <mergeCell ref="AF71:AF72"/>
    <mergeCell ref="AG71:AG72"/>
    <mergeCell ref="AC72:AC73"/>
    <mergeCell ref="AD72:AD73"/>
    <mergeCell ref="AE72:AE73"/>
    <mergeCell ref="AH72:AH73"/>
    <mergeCell ref="AI72:AI73"/>
    <mergeCell ref="AJ72:AJ73"/>
    <mergeCell ref="AA73:AA74"/>
    <mergeCell ref="AB73:AB74"/>
    <mergeCell ref="AF73:AF74"/>
    <mergeCell ref="AG73:AG74"/>
    <mergeCell ref="AA63:AA64"/>
    <mergeCell ref="AB63:AB64"/>
    <mergeCell ref="AF63:AF64"/>
    <mergeCell ref="AG63:AG64"/>
    <mergeCell ref="AC64:AC65"/>
    <mergeCell ref="AD64:AD65"/>
    <mergeCell ref="AE64:AE65"/>
    <mergeCell ref="AH64:AH65"/>
    <mergeCell ref="AI64:AI65"/>
    <mergeCell ref="AJ64:AJ65"/>
    <mergeCell ref="AA65:AA66"/>
    <mergeCell ref="AB65:AB66"/>
    <mergeCell ref="AF65:AF66"/>
    <mergeCell ref="AG65:AG66"/>
    <mergeCell ref="AC66:AC67"/>
    <mergeCell ref="AD66:AD67"/>
    <mergeCell ref="AE66:AE67"/>
    <mergeCell ref="AH66:AH67"/>
    <mergeCell ref="AI66:AI67"/>
    <mergeCell ref="AJ66:AJ67"/>
    <mergeCell ref="AA67:AA68"/>
    <mergeCell ref="AB67:AB68"/>
    <mergeCell ref="AF67:AF68"/>
    <mergeCell ref="AG67:AG68"/>
    <mergeCell ref="AC68:AC69"/>
    <mergeCell ref="AD68:AD69"/>
    <mergeCell ref="AE68:AE69"/>
    <mergeCell ref="AH68:AH69"/>
    <mergeCell ref="AI68:AI69"/>
    <mergeCell ref="AJ68:AJ69"/>
    <mergeCell ref="AA69:AA70"/>
    <mergeCell ref="AB69:AB70"/>
    <mergeCell ref="AI56:AI57"/>
    <mergeCell ref="AJ56:AJ57"/>
    <mergeCell ref="AA57:AA58"/>
    <mergeCell ref="AB57:AB58"/>
    <mergeCell ref="AF57:AF58"/>
    <mergeCell ref="AG57:AG58"/>
    <mergeCell ref="AC58:AC59"/>
    <mergeCell ref="AD58:AD59"/>
    <mergeCell ref="AE58:AE59"/>
    <mergeCell ref="AH58:AH59"/>
    <mergeCell ref="AI58:AI59"/>
    <mergeCell ref="AJ58:AJ59"/>
    <mergeCell ref="AA59:AA60"/>
    <mergeCell ref="AB59:AB60"/>
    <mergeCell ref="AF59:AF60"/>
    <mergeCell ref="AG59:AG60"/>
    <mergeCell ref="AC60:AC61"/>
    <mergeCell ref="AD60:AD61"/>
    <mergeCell ref="AE60:AE61"/>
    <mergeCell ref="AH60:AH61"/>
    <mergeCell ref="AI60:AI61"/>
    <mergeCell ref="AJ60:AJ61"/>
    <mergeCell ref="AA61:AA62"/>
    <mergeCell ref="AB61:AB62"/>
    <mergeCell ref="AF61:AF62"/>
    <mergeCell ref="AG61:AG62"/>
    <mergeCell ref="AC62:AC63"/>
    <mergeCell ref="AD62:AD63"/>
    <mergeCell ref="AE62:AE63"/>
    <mergeCell ref="AH62:AH63"/>
    <mergeCell ref="AI62:AI63"/>
    <mergeCell ref="AJ62:AJ63"/>
    <mergeCell ref="AE50:AE51"/>
    <mergeCell ref="AH50:AH51"/>
    <mergeCell ref="AI50:AI51"/>
    <mergeCell ref="AJ50:AJ51"/>
    <mergeCell ref="AA51:AA52"/>
    <mergeCell ref="AB51:AB52"/>
    <mergeCell ref="AF51:AF52"/>
    <mergeCell ref="AG51:AG52"/>
    <mergeCell ref="AC52:AC53"/>
    <mergeCell ref="AD52:AD53"/>
    <mergeCell ref="AE52:AE53"/>
    <mergeCell ref="AH52:AH53"/>
    <mergeCell ref="AI52:AI53"/>
    <mergeCell ref="AJ52:AJ53"/>
    <mergeCell ref="AA53:AA54"/>
    <mergeCell ref="AB53:AB54"/>
    <mergeCell ref="AF53:AF54"/>
    <mergeCell ref="AG53:AG54"/>
    <mergeCell ref="AC54:AC55"/>
    <mergeCell ref="AD54:AD55"/>
    <mergeCell ref="AE54:AE55"/>
    <mergeCell ref="AH54:AH55"/>
    <mergeCell ref="AI54:AI55"/>
    <mergeCell ref="AJ54:AJ55"/>
    <mergeCell ref="AA55:AA56"/>
    <mergeCell ref="AB55:AB56"/>
    <mergeCell ref="AF55:AF56"/>
    <mergeCell ref="AG55:AG56"/>
    <mergeCell ref="AC56:AC57"/>
    <mergeCell ref="AD56:AD57"/>
    <mergeCell ref="AE56:AE57"/>
    <mergeCell ref="AH56:AH57"/>
    <mergeCell ref="AC44:AC45"/>
    <mergeCell ref="AD44:AD45"/>
    <mergeCell ref="AE44:AE45"/>
    <mergeCell ref="AH44:AH45"/>
    <mergeCell ref="AI44:AI45"/>
    <mergeCell ref="AJ44:AJ45"/>
    <mergeCell ref="AA45:AA46"/>
    <mergeCell ref="AB45:AB46"/>
    <mergeCell ref="AF45:AF46"/>
    <mergeCell ref="AG45:AG46"/>
    <mergeCell ref="AC46:AC47"/>
    <mergeCell ref="AD46:AD47"/>
    <mergeCell ref="AE46:AE47"/>
    <mergeCell ref="AH46:AH47"/>
    <mergeCell ref="AI46:AI47"/>
    <mergeCell ref="AJ46:AJ47"/>
    <mergeCell ref="AA47:AA48"/>
    <mergeCell ref="AB47:AB48"/>
    <mergeCell ref="AF47:AF48"/>
    <mergeCell ref="AG47:AG48"/>
    <mergeCell ref="AC48:AC49"/>
    <mergeCell ref="AD48:AD49"/>
    <mergeCell ref="AE48:AE49"/>
    <mergeCell ref="AH48:AH49"/>
    <mergeCell ref="AI48:AI49"/>
    <mergeCell ref="AJ48:AJ49"/>
    <mergeCell ref="AA49:AA50"/>
    <mergeCell ref="AB49:AB50"/>
    <mergeCell ref="AF49:AF50"/>
    <mergeCell ref="AG49:AG50"/>
    <mergeCell ref="AC50:AC51"/>
    <mergeCell ref="AD50:AD51"/>
    <mergeCell ref="AF37:AF38"/>
    <mergeCell ref="AG37:AG38"/>
    <mergeCell ref="AC38:AC39"/>
    <mergeCell ref="AD38:AD39"/>
    <mergeCell ref="AE38:AE39"/>
    <mergeCell ref="AH38:AH39"/>
    <mergeCell ref="AI38:AI39"/>
    <mergeCell ref="AJ38:AJ39"/>
    <mergeCell ref="AA39:AA40"/>
    <mergeCell ref="AB39:AB40"/>
    <mergeCell ref="AF39:AF40"/>
    <mergeCell ref="AG39:AG40"/>
    <mergeCell ref="AC40:AC41"/>
    <mergeCell ref="AD40:AD41"/>
    <mergeCell ref="AE40:AE41"/>
    <mergeCell ref="AH40:AH41"/>
    <mergeCell ref="AI40:AI41"/>
    <mergeCell ref="AJ40:AJ41"/>
    <mergeCell ref="AA41:AA42"/>
    <mergeCell ref="AB41:AB42"/>
    <mergeCell ref="AF41:AF42"/>
    <mergeCell ref="AG41:AG42"/>
    <mergeCell ref="AC42:AC43"/>
    <mergeCell ref="AD42:AD43"/>
    <mergeCell ref="AE42:AE43"/>
    <mergeCell ref="AH42:AH43"/>
    <mergeCell ref="AI42:AI43"/>
    <mergeCell ref="AJ42:AJ43"/>
    <mergeCell ref="AA43:AA44"/>
    <mergeCell ref="AB43:AB44"/>
    <mergeCell ref="AF43:AF44"/>
    <mergeCell ref="AG43:AG44"/>
    <mergeCell ref="AA31:AA32"/>
    <mergeCell ref="AB31:AB32"/>
    <mergeCell ref="AF31:AF32"/>
    <mergeCell ref="AG31:AG32"/>
    <mergeCell ref="AC32:AC33"/>
    <mergeCell ref="AD32:AD33"/>
    <mergeCell ref="AE32:AE33"/>
    <mergeCell ref="AH32:AH33"/>
    <mergeCell ref="AI32:AI33"/>
    <mergeCell ref="AJ32:AJ33"/>
    <mergeCell ref="AA33:AA34"/>
    <mergeCell ref="AB33:AB34"/>
    <mergeCell ref="AF33:AF34"/>
    <mergeCell ref="AG33:AG34"/>
    <mergeCell ref="AC34:AC35"/>
    <mergeCell ref="AD34:AD35"/>
    <mergeCell ref="AE34:AE35"/>
    <mergeCell ref="AH34:AH35"/>
    <mergeCell ref="AI34:AI35"/>
    <mergeCell ref="AJ34:AJ35"/>
    <mergeCell ref="AA35:AA36"/>
    <mergeCell ref="AB35:AB36"/>
    <mergeCell ref="AF35:AF36"/>
    <mergeCell ref="AG35:AG36"/>
    <mergeCell ref="AC36:AC37"/>
    <mergeCell ref="AD36:AD37"/>
    <mergeCell ref="AE36:AE37"/>
    <mergeCell ref="AH36:AH37"/>
    <mergeCell ref="AI36:AI37"/>
    <mergeCell ref="AJ36:AJ37"/>
    <mergeCell ref="AA37:AA38"/>
    <mergeCell ref="AB37:AB38"/>
    <mergeCell ref="AI24:AI25"/>
    <mergeCell ref="AJ24:AJ25"/>
    <mergeCell ref="AA25:AA26"/>
    <mergeCell ref="AB25:AB26"/>
    <mergeCell ref="AF25:AF26"/>
    <mergeCell ref="AG25:AG26"/>
    <mergeCell ref="AC26:AC27"/>
    <mergeCell ref="AD26:AD27"/>
    <mergeCell ref="AE26:AE27"/>
    <mergeCell ref="AH26:AH27"/>
    <mergeCell ref="AI26:AI27"/>
    <mergeCell ref="AJ26:AJ27"/>
    <mergeCell ref="AA27:AA28"/>
    <mergeCell ref="AB27:AB28"/>
    <mergeCell ref="AF27:AF28"/>
    <mergeCell ref="AG27:AG28"/>
    <mergeCell ref="AC28:AC29"/>
    <mergeCell ref="AD28:AD29"/>
    <mergeCell ref="AE28:AE29"/>
    <mergeCell ref="AH28:AH29"/>
    <mergeCell ref="AI28:AI29"/>
    <mergeCell ref="AJ28:AJ29"/>
    <mergeCell ref="AA29:AA30"/>
    <mergeCell ref="AB29:AB30"/>
    <mergeCell ref="AF29:AF30"/>
    <mergeCell ref="AG29:AG30"/>
    <mergeCell ref="AC30:AC31"/>
    <mergeCell ref="AD30:AD31"/>
    <mergeCell ref="AE30:AE31"/>
    <mergeCell ref="AH30:AH31"/>
    <mergeCell ref="AI30:AI31"/>
    <mergeCell ref="AJ30:AJ31"/>
    <mergeCell ref="T71:T72"/>
    <mergeCell ref="U71:U72"/>
    <mergeCell ref="Q72:Q73"/>
    <mergeCell ref="W72:W73"/>
    <mergeCell ref="O73:O74"/>
    <mergeCell ref="U73:U74"/>
    <mergeCell ref="AA18:AC18"/>
    <mergeCell ref="AD18:AE18"/>
    <mergeCell ref="AF18:AH18"/>
    <mergeCell ref="AI18:AJ18"/>
    <mergeCell ref="AA19:AC19"/>
    <mergeCell ref="AD19:AE19"/>
    <mergeCell ref="AF19:AH19"/>
    <mergeCell ref="AI19:AJ19"/>
    <mergeCell ref="AA21:AA22"/>
    <mergeCell ref="AB21:AB22"/>
    <mergeCell ref="AF21:AF22"/>
    <mergeCell ref="AG21:AG22"/>
    <mergeCell ref="AC22:AC23"/>
    <mergeCell ref="AD22:AD23"/>
    <mergeCell ref="AE22:AE23"/>
    <mergeCell ref="AH22:AH23"/>
    <mergeCell ref="AI22:AI23"/>
    <mergeCell ref="AJ22:AJ23"/>
    <mergeCell ref="AA23:AA24"/>
    <mergeCell ref="AB23:AB24"/>
    <mergeCell ref="AF23:AF24"/>
    <mergeCell ref="AG23:AG24"/>
    <mergeCell ref="AC24:AC25"/>
    <mergeCell ref="AD24:AD25"/>
    <mergeCell ref="AE24:AE25"/>
    <mergeCell ref="AH24:AH25"/>
    <mergeCell ref="W58:W59"/>
    <mergeCell ref="O59:O60"/>
    <mergeCell ref="T59:T60"/>
    <mergeCell ref="U59:U60"/>
    <mergeCell ref="Q60:Q61"/>
    <mergeCell ref="W60:W61"/>
    <mergeCell ref="O61:O62"/>
    <mergeCell ref="T61:T62"/>
    <mergeCell ref="U61:U62"/>
    <mergeCell ref="Q62:Q63"/>
    <mergeCell ref="W62:W63"/>
    <mergeCell ref="O63:O64"/>
    <mergeCell ref="T63:T64"/>
    <mergeCell ref="U63:U64"/>
    <mergeCell ref="Q64:Q65"/>
    <mergeCell ref="W64:W65"/>
    <mergeCell ref="O65:O66"/>
    <mergeCell ref="T65:T66"/>
    <mergeCell ref="U65:U66"/>
    <mergeCell ref="Q66:Q67"/>
    <mergeCell ref="W66:W67"/>
    <mergeCell ref="O67:O68"/>
    <mergeCell ref="T67:T68"/>
    <mergeCell ref="U67:U68"/>
    <mergeCell ref="Q68:Q69"/>
    <mergeCell ref="W68:W69"/>
    <mergeCell ref="O69:O70"/>
    <mergeCell ref="T69:T70"/>
    <mergeCell ref="U69:U70"/>
    <mergeCell ref="Q70:Q71"/>
    <mergeCell ref="W70:W71"/>
    <mergeCell ref="O71:O72"/>
    <mergeCell ref="U45:U46"/>
    <mergeCell ref="Q46:Q47"/>
    <mergeCell ref="W46:W47"/>
    <mergeCell ref="O47:O48"/>
    <mergeCell ref="T47:T48"/>
    <mergeCell ref="U47:U48"/>
    <mergeCell ref="Q48:Q49"/>
    <mergeCell ref="W48:W49"/>
    <mergeCell ref="O49:O50"/>
    <mergeCell ref="T49:T50"/>
    <mergeCell ref="U49:U50"/>
    <mergeCell ref="Q50:Q51"/>
    <mergeCell ref="W50:W51"/>
    <mergeCell ref="O51:O52"/>
    <mergeCell ref="T51:T52"/>
    <mergeCell ref="U51:U52"/>
    <mergeCell ref="Q52:Q53"/>
    <mergeCell ref="W52:W53"/>
    <mergeCell ref="O53:O54"/>
    <mergeCell ref="T53:T54"/>
    <mergeCell ref="U53:U54"/>
    <mergeCell ref="Q54:Q55"/>
    <mergeCell ref="W54:W55"/>
    <mergeCell ref="O55:O56"/>
    <mergeCell ref="T55:T56"/>
    <mergeCell ref="U55:U56"/>
    <mergeCell ref="Q56:Q57"/>
    <mergeCell ref="W56:W57"/>
    <mergeCell ref="O57:O58"/>
    <mergeCell ref="T57:T58"/>
    <mergeCell ref="U57:U58"/>
    <mergeCell ref="Q58:Q59"/>
    <mergeCell ref="O33:O34"/>
    <mergeCell ref="T33:T34"/>
    <mergeCell ref="U33:U34"/>
    <mergeCell ref="Q34:Q35"/>
    <mergeCell ref="W34:W35"/>
    <mergeCell ref="O35:O36"/>
    <mergeCell ref="T35:T36"/>
    <mergeCell ref="U35:U36"/>
    <mergeCell ref="Q36:Q37"/>
    <mergeCell ref="W36:W37"/>
    <mergeCell ref="O37:O38"/>
    <mergeCell ref="T37:T38"/>
    <mergeCell ref="U37:U38"/>
    <mergeCell ref="Q38:Q39"/>
    <mergeCell ref="W38:W39"/>
    <mergeCell ref="O39:O40"/>
    <mergeCell ref="T39:T40"/>
    <mergeCell ref="U39:U40"/>
    <mergeCell ref="Q40:Q41"/>
    <mergeCell ref="W40:W41"/>
    <mergeCell ref="O41:O42"/>
    <mergeCell ref="T41:T42"/>
    <mergeCell ref="U41:U42"/>
    <mergeCell ref="Q42:Q43"/>
    <mergeCell ref="W42:W43"/>
    <mergeCell ref="O43:O44"/>
    <mergeCell ref="T43:T44"/>
    <mergeCell ref="U43:U44"/>
    <mergeCell ref="Q44:Q45"/>
    <mergeCell ref="W44:W45"/>
    <mergeCell ref="O45:O46"/>
    <mergeCell ref="T45:T46"/>
    <mergeCell ref="H18:J18"/>
    <mergeCell ref="H19:J19"/>
    <mergeCell ref="H11:J11"/>
    <mergeCell ref="C10:G10"/>
    <mergeCell ref="H10:L10"/>
    <mergeCell ref="C11:E11"/>
    <mergeCell ref="O18:Q18"/>
    <mergeCell ref="R18:S18"/>
    <mergeCell ref="T18:V18"/>
    <mergeCell ref="W18:X18"/>
    <mergeCell ref="O19:Q19"/>
    <mergeCell ref="R19:S19"/>
    <mergeCell ref="T19:V19"/>
    <mergeCell ref="W19:X19"/>
    <mergeCell ref="O21:O22"/>
    <mergeCell ref="T21:T22"/>
    <mergeCell ref="U21:U22"/>
    <mergeCell ref="Q22:Q23"/>
    <mergeCell ref="W22:W23"/>
    <mergeCell ref="O23:O24"/>
    <mergeCell ref="T23:T24"/>
    <mergeCell ref="U23:U24"/>
    <mergeCell ref="Q24:Q25"/>
    <mergeCell ref="W24:W25"/>
    <mergeCell ref="O25:O26"/>
    <mergeCell ref="T25:T26"/>
    <mergeCell ref="U25:U26"/>
    <mergeCell ref="Q26:Q27"/>
    <mergeCell ref="W26:W27"/>
    <mergeCell ref="O27:O28"/>
    <mergeCell ref="C18:E18"/>
    <mergeCell ref="C19:E19"/>
    <mergeCell ref="T27:T28"/>
    <mergeCell ref="U27:U28"/>
    <mergeCell ref="Q28:Q29"/>
    <mergeCell ref="W28:W29"/>
    <mergeCell ref="O29:O30"/>
    <mergeCell ref="T29:T30"/>
    <mergeCell ref="U29:U30"/>
    <mergeCell ref="Q30:Q31"/>
    <mergeCell ref="W30:W31"/>
    <mergeCell ref="O31:O32"/>
    <mergeCell ref="T31:T32"/>
    <mergeCell ref="U31:U32"/>
    <mergeCell ref="Q32:Q33"/>
    <mergeCell ref="W32:W33"/>
    <mergeCell ref="H4:L4"/>
    <mergeCell ref="C4:D4"/>
    <mergeCell ref="R72:R73"/>
    <mergeCell ref="S72:S73"/>
    <mergeCell ref="X72:X73"/>
    <mergeCell ref="P73:P74"/>
    <mergeCell ref="V72:V73"/>
    <mergeCell ref="T73:T74"/>
    <mergeCell ref="F18:G18"/>
    <mergeCell ref="F19:G19"/>
    <mergeCell ref="K18:L18"/>
    <mergeCell ref="K19:L19"/>
    <mergeCell ref="P65:P66"/>
    <mergeCell ref="V64:V65"/>
    <mergeCell ref="R66:R67"/>
    <mergeCell ref="S66:S67"/>
    <mergeCell ref="X66:X67"/>
    <mergeCell ref="P67:P68"/>
    <mergeCell ref="V66:V67"/>
    <mergeCell ref="R68:R69"/>
    <mergeCell ref="S68:S69"/>
    <mergeCell ref="X68:X69"/>
    <mergeCell ref="P69:P70"/>
    <mergeCell ref="V68:V69"/>
    <mergeCell ref="R70:R71"/>
    <mergeCell ref="S70:S71"/>
    <mergeCell ref="X70:X71"/>
    <mergeCell ref="P71:P72"/>
    <mergeCell ref="V70:V71"/>
    <mergeCell ref="P59:P60"/>
    <mergeCell ref="V58:V59"/>
    <mergeCell ref="R60:R61"/>
    <mergeCell ref="S60:S61"/>
    <mergeCell ref="X60:X61"/>
    <mergeCell ref="P61:P62"/>
    <mergeCell ref="V60:V61"/>
    <mergeCell ref="R62:R63"/>
    <mergeCell ref="S62:S63"/>
    <mergeCell ref="X62:X63"/>
    <mergeCell ref="P63:P64"/>
    <mergeCell ref="V62:V63"/>
    <mergeCell ref="R64:R65"/>
    <mergeCell ref="S64:S65"/>
    <mergeCell ref="X64:X65"/>
    <mergeCell ref="X52:X53"/>
    <mergeCell ref="P53:P54"/>
    <mergeCell ref="V52:V53"/>
    <mergeCell ref="R54:R55"/>
    <mergeCell ref="S54:S55"/>
    <mergeCell ref="X54:X55"/>
    <mergeCell ref="P55:P56"/>
    <mergeCell ref="V54:V55"/>
    <mergeCell ref="R56:R57"/>
    <mergeCell ref="S56:S57"/>
    <mergeCell ref="X56:X57"/>
    <mergeCell ref="P57:P58"/>
    <mergeCell ref="V56:V57"/>
    <mergeCell ref="R58:R59"/>
    <mergeCell ref="S58:S59"/>
    <mergeCell ref="X58:X59"/>
    <mergeCell ref="R46:R47"/>
    <mergeCell ref="S46:S47"/>
    <mergeCell ref="X46:X47"/>
    <mergeCell ref="P47:P48"/>
    <mergeCell ref="V46:V47"/>
    <mergeCell ref="R48:R49"/>
    <mergeCell ref="S48:S49"/>
    <mergeCell ref="X48:X49"/>
    <mergeCell ref="P49:P50"/>
    <mergeCell ref="V48:V49"/>
    <mergeCell ref="R50:R51"/>
    <mergeCell ref="S50:S51"/>
    <mergeCell ref="X50:X51"/>
    <mergeCell ref="P51:P52"/>
    <mergeCell ref="V50:V51"/>
    <mergeCell ref="R52:R53"/>
    <mergeCell ref="S52:S53"/>
    <mergeCell ref="R40:R41"/>
    <mergeCell ref="S40:S41"/>
    <mergeCell ref="X40:X41"/>
    <mergeCell ref="P41:P42"/>
    <mergeCell ref="V40:V41"/>
    <mergeCell ref="R42:R43"/>
    <mergeCell ref="S42:S43"/>
    <mergeCell ref="X42:X43"/>
    <mergeCell ref="P43:P44"/>
    <mergeCell ref="V42:V43"/>
    <mergeCell ref="R44:R45"/>
    <mergeCell ref="S44:S45"/>
    <mergeCell ref="X44:X45"/>
    <mergeCell ref="P45:P46"/>
    <mergeCell ref="V44:V45"/>
    <mergeCell ref="P33:P34"/>
    <mergeCell ref="V32:V33"/>
    <mergeCell ref="R34:R35"/>
    <mergeCell ref="S34:S35"/>
    <mergeCell ref="X34:X35"/>
    <mergeCell ref="P35:P36"/>
    <mergeCell ref="V34:V35"/>
    <mergeCell ref="R36:R37"/>
    <mergeCell ref="S36:S37"/>
    <mergeCell ref="X36:X37"/>
    <mergeCell ref="P37:P38"/>
    <mergeCell ref="V36:V37"/>
    <mergeCell ref="R38:R39"/>
    <mergeCell ref="S38:S39"/>
    <mergeCell ref="X38:X39"/>
    <mergeCell ref="P39:P40"/>
    <mergeCell ref="V38:V39"/>
    <mergeCell ref="P27:P28"/>
    <mergeCell ref="V26:V27"/>
    <mergeCell ref="R28:R29"/>
    <mergeCell ref="S28:S29"/>
    <mergeCell ref="X28:X29"/>
    <mergeCell ref="P29:P30"/>
    <mergeCell ref="V28:V29"/>
    <mergeCell ref="R30:R31"/>
    <mergeCell ref="S30:S31"/>
    <mergeCell ref="X30:X31"/>
    <mergeCell ref="P31:P32"/>
    <mergeCell ref="V30:V31"/>
    <mergeCell ref="R32:R33"/>
    <mergeCell ref="S32:S33"/>
    <mergeCell ref="X32:X33"/>
    <mergeCell ref="P21:P22"/>
    <mergeCell ref="R22:R23"/>
    <mergeCell ref="S22:S23"/>
    <mergeCell ref="X22:X23"/>
    <mergeCell ref="P23:P24"/>
    <mergeCell ref="V22:V23"/>
    <mergeCell ref="R24:R25"/>
    <mergeCell ref="S24:S25"/>
    <mergeCell ref="X24:X25"/>
    <mergeCell ref="P25:P26"/>
    <mergeCell ref="V24:V25"/>
    <mergeCell ref="R26:R27"/>
    <mergeCell ref="S26:S27"/>
    <mergeCell ref="X26:X27"/>
    <mergeCell ref="F6:G6"/>
    <mergeCell ref="J5:L5"/>
    <mergeCell ref="C3:D3"/>
    <mergeCell ref="I7:J7"/>
    <mergeCell ref="F11:G11"/>
    <mergeCell ref="K11:L11"/>
    <mergeCell ref="K6:L6"/>
    <mergeCell ref="C7:D7"/>
    <mergeCell ref="C6:D6"/>
    <mergeCell ref="I6:J6"/>
    <mergeCell ref="C16:E16"/>
    <mergeCell ref="F16:G16"/>
    <mergeCell ref="H16:J16"/>
    <mergeCell ref="K16:L16"/>
    <mergeCell ref="C14:E14"/>
    <mergeCell ref="F14:G14"/>
    <mergeCell ref="H14:J14"/>
    <mergeCell ref="K14:L14"/>
    <mergeCell ref="C15:E15"/>
    <mergeCell ref="F15:G15"/>
    <mergeCell ref="H15:J15"/>
    <mergeCell ref="K15:L15"/>
    <mergeCell ref="B12:B16"/>
    <mergeCell ref="C12:E12"/>
    <mergeCell ref="F12:G12"/>
    <mergeCell ref="H12:J12"/>
    <mergeCell ref="K12:L12"/>
    <mergeCell ref="C13:E13"/>
    <mergeCell ref="F13:G13"/>
    <mergeCell ref="H13:J13"/>
    <mergeCell ref="K13:L13"/>
    <mergeCell ref="I21:I22"/>
    <mergeCell ref="E22:E23"/>
    <mergeCell ref="F22:F23"/>
    <mergeCell ref="G22:G23"/>
    <mergeCell ref="J22:J23"/>
    <mergeCell ref="K22:K23"/>
    <mergeCell ref="L22:L23"/>
    <mergeCell ref="C21:C22"/>
    <mergeCell ref="D21:D22"/>
    <mergeCell ref="H21:H22"/>
    <mergeCell ref="J24:J25"/>
    <mergeCell ref="K24:K25"/>
    <mergeCell ref="L24:L25"/>
    <mergeCell ref="C25:C26"/>
    <mergeCell ref="D25:D26"/>
    <mergeCell ref="H25:H26"/>
    <mergeCell ref="I25:I26"/>
    <mergeCell ref="E26:E27"/>
    <mergeCell ref="F26:F27"/>
    <mergeCell ref="G26:G27"/>
    <mergeCell ref="C23:C24"/>
    <mergeCell ref="D23:D24"/>
    <mergeCell ref="H23:H24"/>
    <mergeCell ref="I23:I24"/>
    <mergeCell ref="E24:E25"/>
    <mergeCell ref="F24:F25"/>
    <mergeCell ref="G24:G25"/>
    <mergeCell ref="J26:J27"/>
    <mergeCell ref="K26:K27"/>
    <mergeCell ref="L26:L27"/>
    <mergeCell ref="C27:C28"/>
    <mergeCell ref="D27:D28"/>
    <mergeCell ref="H27:H28"/>
    <mergeCell ref="J30:J31"/>
    <mergeCell ref="K30:K31"/>
    <mergeCell ref="L30:L31"/>
    <mergeCell ref="C31:C32"/>
    <mergeCell ref="D31:D32"/>
    <mergeCell ref="H31:H32"/>
    <mergeCell ref="I31:I32"/>
    <mergeCell ref="E32:E33"/>
    <mergeCell ref="F32:F33"/>
    <mergeCell ref="G32:G33"/>
    <mergeCell ref="J28:J29"/>
    <mergeCell ref="K28:K29"/>
    <mergeCell ref="L28:L29"/>
    <mergeCell ref="C29:C30"/>
    <mergeCell ref="D29:D30"/>
    <mergeCell ref="H29:H30"/>
    <mergeCell ref="I29:I30"/>
    <mergeCell ref="E30:E31"/>
    <mergeCell ref="F30:F31"/>
    <mergeCell ref="G30:G31"/>
    <mergeCell ref="I27:I28"/>
    <mergeCell ref="E28:E29"/>
    <mergeCell ref="F28:F29"/>
    <mergeCell ref="G28:G29"/>
    <mergeCell ref="J34:J35"/>
    <mergeCell ref="K34:K35"/>
    <mergeCell ref="L34:L35"/>
    <mergeCell ref="C35:C36"/>
    <mergeCell ref="D35:D36"/>
    <mergeCell ref="H35:H36"/>
    <mergeCell ref="I35:I36"/>
    <mergeCell ref="E36:E37"/>
    <mergeCell ref="J32:J33"/>
    <mergeCell ref="K32:K33"/>
    <mergeCell ref="L32:L33"/>
    <mergeCell ref="C33:C34"/>
    <mergeCell ref="D33:D34"/>
    <mergeCell ref="H33:H34"/>
    <mergeCell ref="I33:I34"/>
    <mergeCell ref="E34:E35"/>
    <mergeCell ref="F34:F35"/>
    <mergeCell ref="G34:G35"/>
    <mergeCell ref="H39:H40"/>
    <mergeCell ref="I39:I40"/>
    <mergeCell ref="E40:E41"/>
    <mergeCell ref="F40:F41"/>
    <mergeCell ref="G40:G41"/>
    <mergeCell ref="C37:C38"/>
    <mergeCell ref="D37:D38"/>
    <mergeCell ref="H37:H38"/>
    <mergeCell ref="I37:I38"/>
    <mergeCell ref="G38:G39"/>
    <mergeCell ref="L38:L39"/>
    <mergeCell ref="F36:F37"/>
    <mergeCell ref="G36:G37"/>
    <mergeCell ref="J36:J37"/>
    <mergeCell ref="K36:K37"/>
    <mergeCell ref="L36:L37"/>
    <mergeCell ref="F42:F43"/>
    <mergeCell ref="G42:G43"/>
    <mergeCell ref="J42:J43"/>
    <mergeCell ref="K42:K43"/>
    <mergeCell ref="L42:L43"/>
    <mergeCell ref="C43:C44"/>
    <mergeCell ref="D43:D44"/>
    <mergeCell ref="H43:H44"/>
    <mergeCell ref="I43:I44"/>
    <mergeCell ref="E44:E45"/>
    <mergeCell ref="J40:J41"/>
    <mergeCell ref="K40:K41"/>
    <mergeCell ref="L40:L41"/>
    <mergeCell ref="C41:C42"/>
    <mergeCell ref="D41:D42"/>
    <mergeCell ref="H41:H42"/>
    <mergeCell ref="I41:I42"/>
    <mergeCell ref="E42:E43"/>
    <mergeCell ref="F46:F47"/>
    <mergeCell ref="G46:G47"/>
    <mergeCell ref="J46:J47"/>
    <mergeCell ref="K46:K47"/>
    <mergeCell ref="L46:L47"/>
    <mergeCell ref="C47:C48"/>
    <mergeCell ref="D47:D48"/>
    <mergeCell ref="H47:H48"/>
    <mergeCell ref="I47:I48"/>
    <mergeCell ref="E48:E49"/>
    <mergeCell ref="F44:F45"/>
    <mergeCell ref="G44:G45"/>
    <mergeCell ref="J44:J45"/>
    <mergeCell ref="K44:K45"/>
    <mergeCell ref="L44:L45"/>
    <mergeCell ref="C45:C46"/>
    <mergeCell ref="D45:D46"/>
    <mergeCell ref="H45:H46"/>
    <mergeCell ref="C39:C40"/>
    <mergeCell ref="D39:D40"/>
    <mergeCell ref="I45:I46"/>
    <mergeCell ref="E46:E47"/>
    <mergeCell ref="F50:F51"/>
    <mergeCell ref="G50:G51"/>
    <mergeCell ref="J50:J51"/>
    <mergeCell ref="K50:K51"/>
    <mergeCell ref="L50:L51"/>
    <mergeCell ref="C51:C52"/>
    <mergeCell ref="D51:D52"/>
    <mergeCell ref="H51:H52"/>
    <mergeCell ref="I51:I52"/>
    <mergeCell ref="E52:E53"/>
    <mergeCell ref="F48:F49"/>
    <mergeCell ref="G48:G49"/>
    <mergeCell ref="J48:J49"/>
    <mergeCell ref="K48:K49"/>
    <mergeCell ref="L48:L49"/>
    <mergeCell ref="C49:C50"/>
    <mergeCell ref="D49:D50"/>
    <mergeCell ref="H49:H50"/>
    <mergeCell ref="I49:I50"/>
    <mergeCell ref="E50:E51"/>
    <mergeCell ref="K54:K55"/>
    <mergeCell ref="L54:L55"/>
    <mergeCell ref="C55:C56"/>
    <mergeCell ref="D55:D56"/>
    <mergeCell ref="H55:H56"/>
    <mergeCell ref="I55:I56"/>
    <mergeCell ref="G56:G57"/>
    <mergeCell ref="C53:C54"/>
    <mergeCell ref="D53:D54"/>
    <mergeCell ref="H53:H54"/>
    <mergeCell ref="I53:I54"/>
    <mergeCell ref="E54:E55"/>
    <mergeCell ref="F54:F55"/>
    <mergeCell ref="G54:G55"/>
    <mergeCell ref="J54:J55"/>
    <mergeCell ref="F52:F53"/>
    <mergeCell ref="G52:G53"/>
    <mergeCell ref="J52:J53"/>
    <mergeCell ref="K52:K53"/>
    <mergeCell ref="L52:L53"/>
    <mergeCell ref="J68:J69"/>
    <mergeCell ref="K68:K69"/>
    <mergeCell ref="C61:C62"/>
    <mergeCell ref="D61:D62"/>
    <mergeCell ref="H61:H62"/>
    <mergeCell ref="G62:G63"/>
    <mergeCell ref="C59:C60"/>
    <mergeCell ref="D59:D60"/>
    <mergeCell ref="H59:H60"/>
    <mergeCell ref="G60:G61"/>
    <mergeCell ref="C67:C68"/>
    <mergeCell ref="D67:D68"/>
    <mergeCell ref="H67:H68"/>
    <mergeCell ref="G68:G69"/>
    <mergeCell ref="C65:C66"/>
    <mergeCell ref="D65:D66"/>
    <mergeCell ref="H65:H66"/>
    <mergeCell ref="G58:G59"/>
    <mergeCell ref="H57:H58"/>
    <mergeCell ref="C63:C64"/>
    <mergeCell ref="D63:D64"/>
    <mergeCell ref="H63:H64"/>
    <mergeCell ref="G64:G65"/>
    <mergeCell ref="C73:C74"/>
    <mergeCell ref="D73:D74"/>
    <mergeCell ref="H73:H74"/>
    <mergeCell ref="G72:G73"/>
    <mergeCell ref="L72:L73"/>
    <mergeCell ref="G66:G67"/>
    <mergeCell ref="L70:L71"/>
    <mergeCell ref="C71:C72"/>
    <mergeCell ref="D71:D72"/>
    <mergeCell ref="H71:H72"/>
    <mergeCell ref="C69:C70"/>
    <mergeCell ref="D69:D70"/>
    <mergeCell ref="H69:H70"/>
    <mergeCell ref="G70:G71"/>
    <mergeCell ref="F66:F67"/>
    <mergeCell ref="J66:J67"/>
    <mergeCell ref="K66:K67"/>
    <mergeCell ref="L66:L67"/>
    <mergeCell ref="I67:I68"/>
    <mergeCell ref="E68:E69"/>
    <mergeCell ref="F68:F69"/>
    <mergeCell ref="AO54:AO55"/>
    <mergeCell ref="AP54:AP55"/>
    <mergeCell ref="BA54:BA55"/>
    <mergeCell ref="AO56:AO57"/>
    <mergeCell ref="AP56:AP57"/>
    <mergeCell ref="BA56:BA57"/>
    <mergeCell ref="AO58:AO59"/>
    <mergeCell ref="AP58:AP59"/>
    <mergeCell ref="BA58:BA59"/>
    <mergeCell ref="AO60:AO61"/>
    <mergeCell ref="AP60:AP61"/>
    <mergeCell ref="BA60:BA61"/>
    <mergeCell ref="AO62:AO63"/>
    <mergeCell ref="AP62:AP63"/>
    <mergeCell ref="BA62:BA63"/>
    <mergeCell ref="AO64:AO65"/>
    <mergeCell ref="AP64:AP65"/>
    <mergeCell ref="BA64:BA65"/>
    <mergeCell ref="AO66:AO67"/>
    <mergeCell ref="AP66:AP67"/>
    <mergeCell ref="AQ66:AQ67"/>
    <mergeCell ref="BA66:BA67"/>
    <mergeCell ref="BB66:BB67"/>
    <mergeCell ref="AO68:AO69"/>
    <mergeCell ref="AP68:AP69"/>
    <mergeCell ref="AQ68:AQ69"/>
    <mergeCell ref="BA68:BA69"/>
    <mergeCell ref="BB68:BB69"/>
    <mergeCell ref="AP70:AP71"/>
    <mergeCell ref="AQ70:AQ71"/>
    <mergeCell ref="BA70:BA71"/>
    <mergeCell ref="BB70:BB71"/>
    <mergeCell ref="AO72:AO73"/>
    <mergeCell ref="AP72:AP73"/>
    <mergeCell ref="BA72:BA73"/>
    <mergeCell ref="I57:I58"/>
    <mergeCell ref="E58:E59"/>
    <mergeCell ref="F58:F59"/>
    <mergeCell ref="J58:J59"/>
    <mergeCell ref="K58:K59"/>
    <mergeCell ref="L58:L59"/>
    <mergeCell ref="I59:I60"/>
    <mergeCell ref="E60:E61"/>
    <mergeCell ref="F60:F61"/>
    <mergeCell ref="J60:J61"/>
    <mergeCell ref="K60:K61"/>
    <mergeCell ref="L60:L61"/>
    <mergeCell ref="I61:I62"/>
    <mergeCell ref="E62:E63"/>
    <mergeCell ref="F62:F63"/>
    <mergeCell ref="J62:J63"/>
    <mergeCell ref="K62:K63"/>
    <mergeCell ref="L62:L63"/>
    <mergeCell ref="I63:I64"/>
    <mergeCell ref="E64:E65"/>
    <mergeCell ref="F64:F65"/>
    <mergeCell ref="J64:J65"/>
    <mergeCell ref="K64:K65"/>
    <mergeCell ref="L64:L65"/>
    <mergeCell ref="I65:I66"/>
    <mergeCell ref="E66:E67"/>
    <mergeCell ref="L56:L57"/>
    <mergeCell ref="L68:L69"/>
    <mergeCell ref="I69:I70"/>
    <mergeCell ref="E70:E71"/>
    <mergeCell ref="F70:F71"/>
    <mergeCell ref="J70:J71"/>
    <mergeCell ref="K70:K71"/>
    <mergeCell ref="I71:I72"/>
    <mergeCell ref="E72:E73"/>
    <mergeCell ref="F72:F73"/>
    <mergeCell ref="J72:J73"/>
    <mergeCell ref="K72:K73"/>
    <mergeCell ref="I73:I74"/>
    <mergeCell ref="J56:J57"/>
    <mergeCell ref="K56:K57"/>
    <mergeCell ref="E38:E39"/>
    <mergeCell ref="F38:F39"/>
    <mergeCell ref="J38:J39"/>
    <mergeCell ref="K38:K39"/>
    <mergeCell ref="C57:C58"/>
    <mergeCell ref="D57:D58"/>
    <mergeCell ref="E56:E57"/>
    <mergeCell ref="F56:F57"/>
  </mergeCells>
  <phoneticPr fontId="1"/>
  <pageMargins left="0.7" right="0.7" top="0.75" bottom="0.75" header="0.3" footer="0.3"/>
  <pageSetup paperSize="9" fitToHeight="0" orientation="portrait" r:id="rId1"/>
  <colBreaks count="5" manualBreakCount="5">
    <brk id="13" max="1048575" man="1"/>
    <brk id="25" max="1048575" man="1"/>
    <brk id="37" max="1048575" man="1"/>
    <brk id="49" max="1048575" man="1"/>
    <brk id="61" max="7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流量計算書</vt:lpstr>
      <vt:lpstr>断面計算書</vt:lpstr>
      <vt:lpstr>断面計算書!Print_Area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RTsubaki</dc:creator>
  <cp:lastModifiedBy>RTsubaki</cp:lastModifiedBy>
  <cp:lastPrinted>2023-05-24T10:16:18Z</cp:lastPrinted>
  <dcterms:created xsi:type="dcterms:W3CDTF">2015-06-05T18:19:34Z</dcterms:created>
  <dcterms:modified xsi:type="dcterms:W3CDTF">2023-05-24T10:19:14Z</dcterms:modified>
</cp:coreProperties>
</file>