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toshi/Downloads/20240823_水理公式集例題集_2024_済/最終version/"/>
    </mc:Choice>
  </mc:AlternateContent>
  <xr:revisionPtr revIDLastSave="0" documentId="8_{D2DC8903-F8B0-924A-89AC-ED46EB24FA64}" xr6:coauthVersionLast="47" xr6:coauthVersionMax="47" xr10:uidLastSave="{00000000-0000-0000-0000-000000000000}"/>
  <bookViews>
    <workbookView xWindow="0" yWindow="500" windowWidth="28800" windowHeight="16140" xr2:uid="{5BFD8B56-CADD-4647-8D9A-E83FFAA5DBC9}"/>
  </bookViews>
  <sheets>
    <sheet name="計算集計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J6" i="1"/>
  <c r="J7" i="1"/>
  <c r="J8" i="1"/>
  <c r="J9" i="1"/>
  <c r="J10" i="1"/>
  <c r="J11" i="1"/>
  <c r="J12" i="1"/>
  <c r="J13" i="1"/>
  <c r="J14" i="1"/>
  <c r="J15" i="1"/>
  <c r="J5" i="1"/>
  <c r="J4" i="1"/>
  <c r="M4" i="1"/>
  <c r="K4" i="1"/>
  <c r="L4" i="1" s="1"/>
  <c r="I4" i="1"/>
  <c r="H4" i="1"/>
  <c r="G4" i="1"/>
  <c r="I5" i="1"/>
  <c r="I6" i="1"/>
  <c r="I7" i="1"/>
  <c r="I8" i="1"/>
  <c r="I9" i="1"/>
  <c r="I10" i="1"/>
  <c r="I11" i="1"/>
  <c r="I12" i="1"/>
  <c r="I13" i="1"/>
  <c r="I14" i="1"/>
  <c r="I15" i="1"/>
  <c r="M5" i="1"/>
  <c r="M6" i="1"/>
  <c r="M7" i="1"/>
  <c r="M8" i="1"/>
  <c r="M9" i="1"/>
  <c r="M10" i="1"/>
  <c r="M11" i="1"/>
  <c r="M12" i="1"/>
  <c r="M13" i="1"/>
  <c r="M14" i="1"/>
  <c r="M15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G5" i="1"/>
  <c r="G6" i="1"/>
  <c r="G7" i="1"/>
  <c r="G8" i="1"/>
  <c r="G9" i="1"/>
  <c r="G10" i="1"/>
  <c r="G11" i="1"/>
  <c r="G12" i="1"/>
  <c r="G13" i="1"/>
  <c r="G14" i="1"/>
  <c r="G15" i="1"/>
  <c r="H5" i="1"/>
  <c r="H6" i="1"/>
  <c r="H7" i="1"/>
  <c r="H8" i="1"/>
  <c r="H9" i="1"/>
  <c r="H10" i="1"/>
  <c r="H11" i="1"/>
  <c r="H12" i="1"/>
  <c r="H13" i="1"/>
  <c r="H14" i="1"/>
  <c r="H15" i="1"/>
  <c r="O8" i="1" l="1"/>
  <c r="O15" i="1"/>
  <c r="O10" i="1"/>
  <c r="O9" i="1"/>
  <c r="O13" i="1"/>
  <c r="O6" i="1"/>
  <c r="O12" i="1"/>
  <c r="O7" i="1"/>
  <c r="O14" i="1"/>
  <c r="O11" i="1"/>
</calcChain>
</file>

<file path=xl/sharedStrings.xml><?xml version="1.0" encoding="utf-8"?>
<sst xmlns="http://schemas.openxmlformats.org/spreadsheetml/2006/main" count="68" uniqueCount="61">
  <si>
    <r>
      <rPr>
        <sz val="12"/>
        <color theme="1"/>
        <rFont val="ＭＳ 明朝"/>
        <family val="1"/>
        <charset val="128"/>
      </rPr>
      <t>月</t>
    </r>
    <rPh sb="0" eb="1">
      <t>ツキ</t>
    </rPh>
    <phoneticPr fontId="2"/>
  </si>
  <si>
    <r>
      <rPr>
        <sz val="12"/>
        <color theme="1"/>
        <rFont val="ＭＳ 明朝"/>
        <family val="1"/>
        <charset val="128"/>
      </rPr>
      <t>気温</t>
    </r>
    <rPh sb="0" eb="2">
      <t>キオn</t>
    </rPh>
    <phoneticPr fontId="2"/>
  </si>
  <si>
    <r>
      <rPr>
        <sz val="12"/>
        <color theme="1"/>
        <rFont val="ＭＳ 明朝"/>
        <family val="1"/>
        <charset val="128"/>
      </rPr>
      <t>雲量</t>
    </r>
    <phoneticPr fontId="2"/>
  </si>
  <si>
    <r>
      <rPr>
        <sz val="12"/>
        <color theme="1"/>
        <rFont val="ＭＳ 明朝"/>
        <family val="1"/>
        <charset val="128"/>
      </rPr>
      <t xml:space="preserve">平均
</t>
    </r>
    <r>
      <rPr>
        <sz val="12"/>
        <color theme="1"/>
        <rFont val="Times New Roman"/>
        <family val="1"/>
      </rPr>
      <t>(</t>
    </r>
    <r>
      <rPr>
        <sz val="12"/>
        <color theme="1"/>
        <rFont val="ＭＳ 明朝"/>
        <family val="1"/>
        <charset val="128"/>
      </rPr>
      <t>℃</t>
    </r>
    <r>
      <rPr>
        <sz val="12"/>
        <color theme="1"/>
        <rFont val="Times New Roman"/>
        <family val="1"/>
      </rPr>
      <t>)</t>
    </r>
    <phoneticPr fontId="2"/>
  </si>
  <si>
    <r>
      <t>[</t>
    </r>
    <r>
      <rPr>
        <sz val="12"/>
        <color theme="1"/>
        <rFont val="ＭＳ 明朝"/>
        <family val="1"/>
        <charset val="128"/>
      </rPr>
      <t>計算条件</t>
    </r>
    <r>
      <rPr>
        <sz val="12"/>
        <color theme="1"/>
        <rFont val="Times New Roman"/>
        <family val="1"/>
      </rPr>
      <t>]</t>
    </r>
    <rPh sb="1" eb="5">
      <t>ケイサンジ</t>
    </rPh>
    <phoneticPr fontId="2"/>
  </si>
  <si>
    <r>
      <rPr>
        <sz val="12"/>
        <color theme="1"/>
        <rFont val="ＭＳ 明朝"/>
        <family val="1"/>
        <charset val="128"/>
      </rPr>
      <t>短波放射：水理公式集</t>
    </r>
    <r>
      <rPr>
        <sz val="12"/>
        <color theme="1"/>
        <rFont val="Times New Roman"/>
        <family val="1"/>
      </rPr>
      <t>2018</t>
    </r>
    <r>
      <rPr>
        <sz val="12"/>
        <color theme="1"/>
        <rFont val="ＭＳ 明朝"/>
        <family val="1"/>
        <charset val="128"/>
      </rPr>
      <t>年版</t>
    </r>
    <r>
      <rPr>
        <sz val="12"/>
        <color theme="1"/>
        <rFont val="Times New Roman"/>
        <family val="1"/>
      </rPr>
      <t>p.781</t>
    </r>
    <r>
      <rPr>
        <sz val="12"/>
        <color theme="1"/>
        <rFont val="ＭＳ 明朝"/>
        <family val="1"/>
        <charset val="128"/>
      </rPr>
      <t>の式</t>
    </r>
    <r>
      <rPr>
        <sz val="12"/>
        <color theme="1"/>
        <rFont val="Times New Roman"/>
        <family val="1"/>
      </rPr>
      <t>(6-2.1b)Kimbell</t>
    </r>
    <r>
      <rPr>
        <sz val="12"/>
        <color theme="1"/>
        <rFont val="ＭＳ 明朝"/>
        <family val="1"/>
        <charset val="128"/>
      </rPr>
      <t>の式を使用</t>
    </r>
  </si>
  <si>
    <r>
      <rPr>
        <sz val="12"/>
        <color theme="1"/>
        <rFont val="ＭＳ 明朝"/>
        <family val="1"/>
        <charset val="128"/>
      </rPr>
      <t>長波放射：水理公式集</t>
    </r>
    <r>
      <rPr>
        <sz val="12"/>
        <color theme="1"/>
        <rFont val="Times New Roman"/>
        <family val="1"/>
      </rPr>
      <t>2018</t>
    </r>
    <r>
      <rPr>
        <sz val="12"/>
        <color theme="1"/>
        <rFont val="ＭＳ 明朝"/>
        <family val="1"/>
        <charset val="128"/>
      </rPr>
      <t>年版</t>
    </r>
    <r>
      <rPr>
        <sz val="12"/>
        <color theme="1"/>
        <rFont val="Times New Roman"/>
        <family val="1"/>
      </rPr>
      <t>p.784</t>
    </r>
    <r>
      <rPr>
        <sz val="12"/>
        <color theme="1"/>
        <rFont val="ＭＳ 明朝"/>
        <family val="1"/>
        <charset val="128"/>
      </rPr>
      <t>の式</t>
    </r>
    <r>
      <rPr>
        <sz val="12"/>
        <color theme="1"/>
        <rFont val="Times New Roman"/>
        <family val="1"/>
      </rPr>
      <t>(6-2.9)</t>
    </r>
    <r>
      <rPr>
        <sz val="12"/>
        <color theme="1"/>
        <rFont val="ＭＳ 明朝"/>
        <family val="1"/>
        <charset val="128"/>
      </rPr>
      <t>を使用</t>
    </r>
  </si>
  <si>
    <r>
      <rPr>
        <sz val="12"/>
        <color theme="1"/>
        <rFont val="ＭＳ 明朝"/>
        <family val="1"/>
        <charset val="128"/>
      </rPr>
      <t>短波放射のアルベド：</t>
    </r>
    <r>
      <rPr>
        <sz val="12"/>
        <color theme="1"/>
        <rFont val="Times New Roman"/>
        <family val="1"/>
      </rPr>
      <t>6</t>
    </r>
    <r>
      <rPr>
        <sz val="12"/>
        <color theme="1"/>
        <rFont val="ＭＳ 明朝"/>
        <family val="1"/>
        <charset val="128"/>
      </rPr>
      <t>〜</t>
    </r>
    <r>
      <rPr>
        <sz val="12"/>
        <color theme="1"/>
        <rFont val="Times New Roman"/>
        <family val="1"/>
      </rPr>
      <t>8</t>
    </r>
    <r>
      <rPr>
        <sz val="12"/>
        <color theme="1"/>
        <rFont val="ＭＳ 明朝"/>
        <family val="1"/>
        <charset val="128"/>
      </rPr>
      <t>％　→　</t>
    </r>
    <r>
      <rPr>
        <sz val="12"/>
        <color theme="1"/>
        <rFont val="Times New Roman"/>
        <family val="1"/>
      </rPr>
      <t>7</t>
    </r>
    <r>
      <rPr>
        <sz val="12"/>
        <color theme="1"/>
        <rFont val="ＭＳ 明朝"/>
        <family val="1"/>
        <charset val="128"/>
      </rPr>
      <t>％を使用</t>
    </r>
    <phoneticPr fontId="2"/>
  </si>
  <si>
    <t>平均(0-10)</t>
    <phoneticPr fontId="2"/>
  </si>
  <si>
    <r>
      <rPr>
        <sz val="12"/>
        <color theme="1"/>
        <rFont val="ＭＳ 明朝"/>
        <family val="1"/>
        <charset val="128"/>
      </rPr>
      <t>東京</t>
    </r>
    <r>
      <rPr>
        <sz val="12"/>
        <color theme="1"/>
        <rFont val="Times New Roman"/>
        <family val="1"/>
      </rPr>
      <t>(</t>
    </r>
    <r>
      <rPr>
        <sz val="12"/>
        <color theme="1"/>
        <rFont val="ＭＳ 明朝"/>
        <family val="1"/>
        <charset val="128"/>
      </rPr>
      <t>気象台</t>
    </r>
    <r>
      <rPr>
        <sz val="12"/>
        <color theme="1"/>
        <rFont val="Times New Roman"/>
        <family val="1"/>
      </rPr>
      <t>/</t>
    </r>
    <r>
      <rPr>
        <sz val="12"/>
        <color theme="1"/>
        <rFont val="ＭＳ 明朝"/>
        <family val="1"/>
        <charset val="128"/>
      </rPr>
      <t>測候所</t>
    </r>
    <r>
      <rPr>
        <sz val="12"/>
        <color theme="1"/>
        <rFont val="Times New Roman"/>
        <family val="1"/>
      </rPr>
      <t>)</t>
    </r>
    <r>
      <rPr>
        <sz val="12"/>
        <color theme="1"/>
        <rFont val="ＭＳ 明朝"/>
        <family val="1"/>
        <charset val="128"/>
      </rPr>
      <t>の緯度：</t>
    </r>
    <r>
      <rPr>
        <sz val="12"/>
        <color theme="1"/>
        <rFont val="Times New Roman"/>
        <family val="1"/>
      </rPr>
      <t>35</t>
    </r>
    <r>
      <rPr>
        <sz val="12"/>
        <color theme="1"/>
        <rFont val="ＭＳ 明朝"/>
        <family val="1"/>
        <charset val="128"/>
      </rPr>
      <t>度</t>
    </r>
    <r>
      <rPr>
        <sz val="12"/>
        <color theme="1"/>
        <rFont val="Times New Roman"/>
        <family val="1"/>
      </rPr>
      <t>41.5</t>
    </r>
    <r>
      <rPr>
        <sz val="12"/>
        <color theme="1"/>
        <rFont val="ＭＳ 明朝"/>
        <family val="1"/>
        <charset val="128"/>
      </rPr>
      <t>分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ＭＳ 明朝"/>
        <family val="1"/>
        <charset val="128"/>
      </rPr>
      <t>→</t>
    </r>
    <r>
      <rPr>
        <sz val="12"/>
        <color theme="1"/>
        <rFont val="Times New Roman"/>
        <family val="1"/>
      </rPr>
      <t xml:space="preserve"> 35</t>
    </r>
    <r>
      <rPr>
        <sz val="12"/>
        <color theme="1"/>
        <rFont val="ＭＳ 明朝"/>
        <family val="1"/>
        <charset val="128"/>
      </rPr>
      <t>度に近似して使用　→　</t>
    </r>
    <r>
      <rPr>
        <sz val="12"/>
        <color theme="1"/>
        <rFont val="Times New Roman"/>
        <family val="1"/>
      </rPr>
      <t>p.781</t>
    </r>
    <r>
      <rPr>
        <sz val="12"/>
        <color theme="1"/>
        <rFont val="ＭＳ 明朝"/>
        <family val="1"/>
        <charset val="128"/>
      </rPr>
      <t>の表</t>
    </r>
    <r>
      <rPr>
        <sz val="12"/>
        <color theme="1"/>
        <rFont val="Times New Roman"/>
        <family val="1"/>
      </rPr>
      <t>6-2.1。Wm-2に換算するために、表中の値を2.064で割る。</t>
    </r>
    <rPh sb="52" eb="54">
      <t>ヒョウ</t>
    </rPh>
    <rPh sb="55" eb="56">
      <t>アタイ</t>
    </rPh>
    <rPh sb="62" eb="64">
      <t>カンザンスルテ</t>
    </rPh>
    <rPh sb="76" eb="77">
      <t xml:space="preserve">ワル </t>
    </rPh>
    <phoneticPr fontId="2"/>
  </si>
  <si>
    <t>短波放射</t>
    <rPh sb="0" eb="4">
      <t>タンパホウセィ</t>
    </rPh>
    <phoneticPr fontId="2"/>
  </si>
  <si>
    <r>
      <t>cal/(cm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day)</t>
    </r>
    <phoneticPr fontId="2"/>
  </si>
  <si>
    <t>備考</t>
    <rPh sb="0" eb="2">
      <t>ビコウ</t>
    </rPh>
    <phoneticPr fontId="2"/>
  </si>
  <si>
    <t>表6-2.1</t>
    <rPh sb="0" eb="1">
      <t>ヒョウ</t>
    </rPh>
    <phoneticPr fontId="2"/>
  </si>
  <si>
    <r>
      <rPr>
        <sz val="12"/>
        <color theme="1"/>
        <rFont val="MS Mincho"/>
        <family val="1"/>
        <charset val="128"/>
      </rPr>
      <t>式</t>
    </r>
    <r>
      <rPr>
        <sz val="12"/>
        <color theme="1"/>
        <rFont val="Times New Roman"/>
        <family val="1"/>
      </rPr>
      <t>(6-2.1b)</t>
    </r>
    <rPh sb="0" eb="1">
      <t>シキ</t>
    </rPh>
    <phoneticPr fontId="2"/>
  </si>
  <si>
    <t>下向き長波放射</t>
    <rPh sb="0" eb="2">
      <t>シタムキ</t>
    </rPh>
    <rPh sb="3" eb="7">
      <t>チョウ</t>
    </rPh>
    <phoneticPr fontId="2"/>
  </si>
  <si>
    <t>上向き長波放射</t>
    <rPh sb="0" eb="2">
      <t>ウワムキ</t>
    </rPh>
    <rPh sb="3" eb="7">
      <t>チョウ</t>
    </rPh>
    <phoneticPr fontId="2"/>
  </si>
  <si>
    <r>
      <rPr>
        <sz val="12"/>
        <color theme="1"/>
        <rFont val="MS Mincho"/>
        <family val="1"/>
        <charset val="128"/>
      </rPr>
      <t>式</t>
    </r>
    <r>
      <rPr>
        <sz val="12"/>
        <color theme="1"/>
        <rFont val="Times New Roman"/>
        <family val="1"/>
      </rPr>
      <t>(6-2.9a)</t>
    </r>
    <rPh sb="0" eb="1">
      <t>シキ</t>
    </rPh>
    <phoneticPr fontId="2"/>
  </si>
  <si>
    <r>
      <rPr>
        <sz val="12"/>
        <color theme="1"/>
        <rFont val="MS Mincho"/>
        <family val="1"/>
        <charset val="128"/>
      </rPr>
      <t>式</t>
    </r>
    <r>
      <rPr>
        <sz val="12"/>
        <color theme="1"/>
        <rFont val="Times New Roman"/>
        <family val="1"/>
      </rPr>
      <t>(6-2.9b)</t>
    </r>
    <rPh sb="0" eb="1">
      <t>シキ</t>
    </rPh>
    <phoneticPr fontId="2"/>
  </si>
  <si>
    <r>
      <rPr>
        <sz val="12"/>
        <color theme="1"/>
        <rFont val="游ゴシック"/>
        <family val="2"/>
        <charset val="128"/>
      </rPr>
      <t>飽和水蒸気圧</t>
    </r>
    <phoneticPr fontId="2"/>
  </si>
  <si>
    <t>hPa</t>
    <phoneticPr fontId="2"/>
  </si>
  <si>
    <t>飽差</t>
    <rPh sb="0" eb="1">
      <t>ホウワ</t>
    </rPh>
    <rPh sb="1" eb="2">
      <t xml:space="preserve">サ </t>
    </rPh>
    <phoneticPr fontId="2"/>
  </si>
  <si>
    <t>平均
(hPa)</t>
    <phoneticPr fontId="2"/>
  </si>
  <si>
    <t>蒸気圧</t>
    <rPh sb="0" eb="3">
      <t>スイジョウキアテゥ</t>
    </rPh>
    <phoneticPr fontId="2"/>
  </si>
  <si>
    <r>
      <rPr>
        <sz val="12"/>
        <color theme="1"/>
        <rFont val="游ゴシック"/>
        <family val="2"/>
        <charset val="128"/>
      </rPr>
      <t>飽和水蒸気圧の変化率</t>
    </r>
    <phoneticPr fontId="2"/>
  </si>
  <si>
    <t>hPa/K</t>
    <phoneticPr fontId="2"/>
  </si>
  <si>
    <t>n</t>
    <phoneticPr fontId="2"/>
  </si>
  <si>
    <r>
      <t>W/m</t>
    </r>
    <r>
      <rPr>
        <vertAlign val="superscript"/>
        <sz val="12"/>
        <color theme="1"/>
        <rFont val="Times New Roman"/>
        <family val="1"/>
      </rPr>
      <t>2</t>
    </r>
    <phoneticPr fontId="2"/>
  </si>
  <si>
    <t>快晴時の水平面全天日射</t>
    <rPh sb="0" eb="3">
      <t>カイセイ</t>
    </rPh>
    <rPh sb="4" eb="7">
      <t>スイ</t>
    </rPh>
    <rPh sb="7" eb="11">
      <t>ゼンテn</t>
    </rPh>
    <phoneticPr fontId="2"/>
  </si>
  <si>
    <t>Δ</t>
    <phoneticPr fontId="2"/>
  </si>
  <si>
    <r>
      <rPr>
        <sz val="12"/>
        <color theme="1"/>
        <rFont val="游ゴシック"/>
        <family val="2"/>
        <charset val="128"/>
      </rPr>
      <t>平衡水温</t>
    </r>
    <rPh sb="0" eb="4">
      <t>ヘイコウスイ</t>
    </rPh>
    <phoneticPr fontId="2"/>
  </si>
  <si>
    <r>
      <rPr>
        <i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a</t>
    </r>
    <phoneticPr fontId="2"/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</si>
  <si>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a</t>
    </r>
    <phoneticPr fontId="2"/>
  </si>
  <si>
    <r>
      <rPr>
        <i/>
        <sz val="12"/>
        <color theme="1"/>
        <rFont val="Times New Roman"/>
        <family val="1"/>
      </rPr>
      <t>L</t>
    </r>
    <r>
      <rPr>
        <sz val="12"/>
        <color theme="1"/>
        <rFont val="Times New Roman"/>
        <family val="1"/>
      </rPr>
      <t>↓</t>
    </r>
    <phoneticPr fontId="2"/>
  </si>
  <si>
    <r>
      <rPr>
        <i/>
        <sz val="12"/>
        <color theme="1"/>
        <rFont val="Times New Roman"/>
        <family val="1"/>
      </rPr>
      <t>L</t>
    </r>
    <r>
      <rPr>
        <sz val="12"/>
        <color theme="1"/>
        <rFont val="Times New Roman"/>
        <family val="1"/>
      </rPr>
      <t>↑</t>
    </r>
    <phoneticPr fontId="2"/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</si>
  <si>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SAT</t>
    </r>
    <phoneticPr fontId="2"/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</si>
  <si>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SD</t>
    </r>
    <phoneticPr fontId="2"/>
  </si>
  <si>
    <t>熱伝達係数</t>
    <rPh sb="0" eb="1">
      <t>ネテゥ</t>
    </rPh>
    <rPh sb="1" eb="5">
      <t>デンタテゥ</t>
    </rPh>
    <phoneticPr fontId="2"/>
  </si>
  <si>
    <r>
      <rPr>
        <i/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t</t>
    </r>
    <phoneticPr fontId="2"/>
  </si>
  <si>
    <r>
      <t>W/m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K</t>
    </r>
    <phoneticPr fontId="2"/>
  </si>
  <si>
    <r>
      <rPr>
        <sz val="12"/>
        <color theme="1"/>
        <rFont val="MS Mincho"/>
        <family val="1"/>
        <charset val="128"/>
      </rPr>
      <t>文献</t>
    </r>
    <r>
      <rPr>
        <sz val="12"/>
        <color theme="1"/>
        <rFont val="Times New Roman"/>
        <family val="1"/>
      </rPr>
      <t>1)</t>
    </r>
    <rPh sb="0" eb="2">
      <t>ブンケn</t>
    </rPh>
    <phoneticPr fontId="2"/>
  </si>
  <si>
    <t>式(2)の収束計算の誤差</t>
    <rPh sb="0" eb="1">
      <t>シキ</t>
    </rPh>
    <rPh sb="5" eb="9">
      <t>シュウソク</t>
    </rPh>
    <rPh sb="10" eb="12">
      <t>ゴサ</t>
    </rPh>
    <phoneticPr fontId="2"/>
  </si>
  <si>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SAT</t>
    </r>
    <r>
      <rPr>
        <sz val="12"/>
        <color theme="1"/>
        <rFont val="Times New Roman"/>
        <family val="1"/>
      </rPr>
      <t>-</t>
    </r>
    <r>
      <rPr>
        <i/>
        <sz val="12"/>
        <color theme="1"/>
        <rFont val="Times New Roman"/>
        <family val="1"/>
      </rPr>
      <t>e</t>
    </r>
    <r>
      <rPr>
        <vertAlign val="subscript"/>
        <sz val="12"/>
        <color theme="1"/>
        <rFont val="Times New Roman"/>
        <family val="1"/>
      </rPr>
      <t>a</t>
    </r>
    <phoneticPr fontId="2"/>
  </si>
  <si>
    <t>[計算方法]</t>
    <rPh sb="1" eb="3">
      <t>ケイサn</t>
    </rPh>
    <rPh sb="3" eb="5">
      <t>ホウホウ</t>
    </rPh>
    <phoneticPr fontId="2"/>
  </si>
  <si>
    <r>
      <t xml:space="preserve">→ 0  </t>
    </r>
    <r>
      <rPr>
        <sz val="12"/>
        <rFont val="MS Mincho"/>
        <family val="1"/>
        <charset val="128"/>
      </rPr>
      <t>へ</t>
    </r>
    <phoneticPr fontId="2"/>
  </si>
  <si>
    <r>
      <t>(</t>
    </r>
    <r>
      <rPr>
        <sz val="12"/>
        <rFont val="游ゴシック"/>
        <family val="2"/>
        <charset val="128"/>
      </rPr>
      <t>℃</t>
    </r>
    <r>
      <rPr>
        <sz val="12"/>
        <rFont val="Times New Roman"/>
        <family val="1"/>
      </rPr>
      <t>)</t>
    </r>
    <phoneticPr fontId="2"/>
  </si>
  <si>
    <r>
      <rPr>
        <sz val="12"/>
        <color theme="1"/>
        <rFont val="MS Mincho"/>
        <family val="1"/>
        <charset val="128"/>
      </rPr>
      <t>（２）</t>
    </r>
    <r>
      <rPr>
        <b/>
        <sz val="12"/>
        <color rgb="FF00FF00"/>
        <rFont val="Times New Roman"/>
        <family val="1"/>
      </rPr>
      <t>M</t>
    </r>
    <r>
      <rPr>
        <b/>
        <sz val="12"/>
        <color rgb="FF00FF00"/>
        <rFont val="MS Mincho"/>
        <family val="1"/>
        <charset val="128"/>
      </rPr>
      <t>列</t>
    </r>
    <r>
      <rPr>
        <sz val="12"/>
        <color theme="1"/>
        <rFont val="MS Mincho"/>
        <family val="1"/>
        <charset val="128"/>
      </rPr>
      <t>に平衡水温の予測値（初期値）を入力。初期値は対応する気温として、</t>
    </r>
    <r>
      <rPr>
        <sz val="12"/>
        <color rgb="FFFFC000"/>
        <rFont val="Times New Roman"/>
        <family val="1"/>
      </rPr>
      <t>N</t>
    </r>
    <r>
      <rPr>
        <sz val="12"/>
        <color rgb="FFFFC000"/>
        <rFont val="MS Mincho"/>
        <family val="1"/>
        <charset val="128"/>
      </rPr>
      <t>列</t>
    </r>
    <r>
      <rPr>
        <sz val="12"/>
        <color theme="1"/>
        <rFont val="MS Mincho"/>
        <family val="1"/>
        <charset val="128"/>
      </rPr>
      <t>の値がゼロに収束するように予測値を変化させる。</t>
    </r>
    <rPh sb="4" eb="5">
      <t>レテゥ</t>
    </rPh>
    <rPh sb="6" eb="10">
      <t>ヘイコウスイ</t>
    </rPh>
    <rPh sb="11" eb="14">
      <t>ヨソク</t>
    </rPh>
    <rPh sb="15" eb="18">
      <t>ショキ</t>
    </rPh>
    <rPh sb="20" eb="22">
      <t>ニュウリョク</t>
    </rPh>
    <rPh sb="23" eb="24">
      <t>アタイ</t>
    </rPh>
    <rPh sb="27" eb="29">
      <t>キンジ</t>
    </rPh>
    <rPh sb="34" eb="38">
      <t>ヨソク</t>
    </rPh>
    <rPh sb="39" eb="41">
      <t>ヘンカ</t>
    </rPh>
    <rPh sb="45" eb="47">
      <t>シュウソク</t>
    </rPh>
    <rPh sb="53" eb="55">
      <t>タイオウ</t>
    </rPh>
    <rPh sb="57" eb="59">
      <t>キオn</t>
    </rPh>
    <phoneticPr fontId="2"/>
  </si>
  <si>
    <r>
      <rPr>
        <sz val="12"/>
        <color theme="1"/>
        <rFont val="游ゴシック"/>
        <family val="2"/>
        <charset val="128"/>
      </rPr>
      <t>式</t>
    </r>
    <r>
      <rPr>
        <sz val="12"/>
        <color theme="1"/>
        <rFont val="Times New Roman"/>
        <family val="1"/>
      </rPr>
      <t>(6.1.2)</t>
    </r>
    <rPh sb="0" eb="1">
      <t>シキ</t>
    </rPh>
    <phoneticPr fontId="2"/>
  </si>
  <si>
    <r>
      <rPr>
        <sz val="12"/>
        <rFont val="游ゴシック"/>
        <family val="2"/>
        <charset val="128"/>
      </rPr>
      <t>式</t>
    </r>
    <r>
      <rPr>
        <sz val="12"/>
        <rFont val="Times New Roman"/>
        <family val="1"/>
      </rPr>
      <t>(6.1.2)</t>
    </r>
    <rPh sb="0" eb="1">
      <t>シキ</t>
    </rPh>
    <phoneticPr fontId="2"/>
  </si>
  <si>
    <r>
      <rPr>
        <sz val="12"/>
        <color theme="1"/>
        <rFont val="ＭＳ 明朝"/>
        <family val="1"/>
        <charset val="128"/>
      </rPr>
      <t>※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ＭＳ 明朝"/>
        <family val="1"/>
        <charset val="128"/>
      </rPr>
      <t>平年値の統計期間：</t>
    </r>
    <r>
      <rPr>
        <sz val="12"/>
        <color theme="1"/>
        <rFont val="Times New Roman"/>
        <family val="1"/>
      </rPr>
      <t>1991-2020</t>
    </r>
    <r>
      <rPr>
        <sz val="12"/>
        <color theme="1"/>
        <rFont val="ＭＳ 明朝"/>
        <family val="1"/>
        <charset val="128"/>
      </rPr>
      <t>の</t>
    </r>
    <r>
      <rPr>
        <sz val="12"/>
        <color theme="1"/>
        <rFont val="Times New Roman"/>
        <family val="1"/>
      </rPr>
      <t>30</t>
    </r>
    <r>
      <rPr>
        <sz val="12"/>
        <color theme="1"/>
        <rFont val="ＭＳ 明朝"/>
        <family val="1"/>
        <charset val="128"/>
      </rPr>
      <t>年間。備考の</t>
    </r>
    <r>
      <rPr>
        <sz val="12"/>
        <color theme="1"/>
        <rFont val="MS Mincho"/>
        <family val="1"/>
        <charset val="128"/>
      </rPr>
      <t>式</t>
    </r>
    <r>
      <rPr>
        <sz val="12"/>
        <color theme="1"/>
        <rFont val="Times New Roman"/>
        <family val="1"/>
      </rPr>
      <t>/</t>
    </r>
    <r>
      <rPr>
        <sz val="12"/>
        <color theme="1"/>
        <rFont val="MS Mincho"/>
        <family val="1"/>
        <charset val="128"/>
      </rPr>
      <t>表番号のうち</t>
    </r>
    <r>
      <rPr>
        <sz val="12"/>
        <color theme="1"/>
        <rFont val="Times New Roman"/>
        <family val="1"/>
      </rPr>
      <t>, 6-2.○</t>
    </r>
    <r>
      <rPr>
        <sz val="12"/>
        <color theme="1"/>
        <rFont val="MS Mincho"/>
        <family val="1"/>
        <charset val="128"/>
      </rPr>
      <t>は水理公式集</t>
    </r>
    <r>
      <rPr>
        <sz val="12"/>
        <color theme="1"/>
        <rFont val="Times New Roman"/>
        <family val="1"/>
      </rPr>
      <t>2018</t>
    </r>
    <r>
      <rPr>
        <sz val="12"/>
        <color theme="1"/>
        <rFont val="MS Mincho"/>
        <family val="1"/>
        <charset val="128"/>
      </rPr>
      <t>年版に、一方、</t>
    </r>
    <r>
      <rPr>
        <sz val="12"/>
        <color theme="1"/>
        <rFont val="Times New Roman"/>
        <family val="1"/>
      </rPr>
      <t xml:space="preserve"> 6.1.○</t>
    </r>
    <r>
      <rPr>
        <sz val="12"/>
        <color theme="1"/>
        <rFont val="MS Mincho"/>
        <family val="1"/>
        <charset val="128"/>
      </rPr>
      <t>は本例題集に掲載されたものである。</t>
    </r>
    <rPh sb="2" eb="5">
      <t>ヘイネn</t>
    </rPh>
    <rPh sb="6" eb="10">
      <t>トウケイキク</t>
    </rPh>
    <rPh sb="23" eb="25">
      <t>ネn</t>
    </rPh>
    <rPh sb="26" eb="28">
      <t>ビコウ</t>
    </rPh>
    <rPh sb="29" eb="30">
      <t>シキ</t>
    </rPh>
    <rPh sb="31" eb="32">
      <t xml:space="preserve">ヒョウ </t>
    </rPh>
    <rPh sb="32" eb="34">
      <t>バn</t>
    </rPh>
    <rPh sb="45" eb="50">
      <t>スイ</t>
    </rPh>
    <rPh sb="54" eb="55">
      <t>ネn</t>
    </rPh>
    <rPh sb="55" eb="56">
      <t xml:space="preserve">バン </t>
    </rPh>
    <rPh sb="58" eb="60">
      <t>イッポウ</t>
    </rPh>
    <rPh sb="68" eb="72">
      <t>ホンレイ</t>
    </rPh>
    <rPh sb="73" eb="75">
      <t>ケイサイ</t>
    </rPh>
    <phoneticPr fontId="2"/>
  </si>
  <si>
    <r>
      <rPr>
        <sz val="12"/>
        <color theme="1"/>
        <rFont val="MS Mincho"/>
        <family val="1"/>
        <charset val="128"/>
      </rPr>
      <t>（１）</t>
    </r>
    <r>
      <rPr>
        <b/>
        <sz val="12"/>
        <color rgb="FF00FFFC"/>
        <rFont val="Times New Roman"/>
        <family val="1"/>
      </rPr>
      <t>B</t>
    </r>
    <r>
      <rPr>
        <b/>
        <sz val="12"/>
        <color rgb="FF00FFFC"/>
        <rFont val="MS Mincho"/>
        <family val="1"/>
        <charset val="128"/>
      </rPr>
      <t>〜</t>
    </r>
    <r>
      <rPr>
        <b/>
        <sz val="12"/>
        <color rgb="FF00FFFC"/>
        <rFont val="Times New Roman"/>
        <family val="1"/>
      </rPr>
      <t>D</t>
    </r>
    <r>
      <rPr>
        <b/>
        <sz val="12"/>
        <color rgb="FF00FFFC"/>
        <rFont val="MS Mincho"/>
        <family val="1"/>
        <charset val="128"/>
      </rPr>
      <t>列</t>
    </r>
    <r>
      <rPr>
        <sz val="12"/>
        <color theme="1"/>
        <rFont val="MS Mincho"/>
        <family val="1"/>
        <charset val="128"/>
      </rPr>
      <t>にダウンロード(</t>
    </r>
    <r>
      <rPr>
        <sz val="12"/>
        <color theme="1"/>
        <rFont val="Times New Roman"/>
        <family val="1"/>
      </rPr>
      <t>DL</t>
    </r>
    <r>
      <rPr>
        <sz val="12"/>
        <color theme="1"/>
        <rFont val="MS Mincho"/>
        <family val="1"/>
        <charset val="128"/>
      </rPr>
      <t>)の値を入力。</t>
    </r>
    <rPh sb="6" eb="7">
      <t>レテゥ</t>
    </rPh>
    <rPh sb="21" eb="23">
      <t>ニュウリョク</t>
    </rPh>
    <phoneticPr fontId="2"/>
  </si>
  <si>
    <r>
      <rPr>
        <sz val="12"/>
        <color theme="1"/>
        <rFont val="MS Mincho"/>
        <family val="1"/>
        <charset val="128"/>
      </rPr>
      <t>熱伝達係数</t>
    </r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t</t>
    </r>
    <r>
      <rPr>
        <sz val="12"/>
        <color theme="1"/>
        <rFont val="MS Mincho"/>
        <family val="1"/>
        <charset val="128"/>
      </rPr>
      <t>は、</t>
    </r>
    <r>
      <rPr>
        <sz val="12"/>
        <color theme="1"/>
        <rFont val="Times New Roman"/>
        <family val="1"/>
      </rPr>
      <t>8 W/(m2K)</t>
    </r>
    <r>
      <rPr>
        <sz val="12"/>
        <color theme="1"/>
        <rFont val="MS Mincho"/>
        <family val="1"/>
        <charset val="128"/>
      </rPr>
      <t>を使用</t>
    </r>
    <phoneticPr fontId="2"/>
  </si>
  <si>
    <r>
      <rPr>
        <i/>
        <sz val="12"/>
        <color theme="1"/>
        <rFont val="Times New Roman"/>
        <family val="1"/>
      </rPr>
      <t>T</t>
    </r>
    <r>
      <rPr>
        <i/>
        <vertAlign val="subscript"/>
        <sz val="12"/>
        <color theme="1"/>
        <rFont val="Times New Roman"/>
        <family val="1"/>
      </rPr>
      <t>eq</t>
    </r>
    <phoneticPr fontId="2"/>
  </si>
  <si>
    <r>
      <rPr>
        <i/>
        <sz val="12"/>
        <color theme="1"/>
        <rFont val="Times New Roman"/>
        <family val="1"/>
      </rPr>
      <t>S</t>
    </r>
    <r>
      <rPr>
        <i/>
        <vertAlign val="subscript"/>
        <sz val="12"/>
        <color theme="1"/>
        <rFont val="Times New Roman"/>
        <family val="1"/>
      </rPr>
      <t>d</t>
    </r>
    <phoneticPr fontId="2"/>
  </si>
  <si>
    <r>
      <rPr>
        <i/>
        <sz val="12"/>
        <color theme="1"/>
        <rFont val="Times New Roman"/>
        <family val="1"/>
      </rPr>
      <t>S</t>
    </r>
    <r>
      <rPr>
        <i/>
        <vertAlign val="subscript"/>
        <sz val="12"/>
        <color theme="1"/>
        <rFont val="Times New Roman"/>
        <family val="1"/>
      </rPr>
      <t>df</t>
    </r>
    <phoneticPr fontId="2"/>
  </si>
  <si>
    <t>正味放射</t>
    <rPh sb="0" eb="2">
      <t>ショウ</t>
    </rPh>
    <rPh sb="2" eb="4">
      <t>ホウセィア</t>
    </rPh>
    <phoneticPr fontId="2"/>
  </si>
  <si>
    <t>Rn</t>
    <phoneticPr fontId="2"/>
  </si>
  <si>
    <t>式(6-2.8)</t>
    <phoneticPr fontId="2"/>
  </si>
  <si>
    <t>表6.1.1</t>
    <rPh sb="0" eb="1">
      <t>ヒョウ</t>
    </rPh>
    <phoneticPr fontId="2"/>
  </si>
  <si>
    <r>
      <rPr>
        <sz val="12"/>
        <color theme="1"/>
        <rFont val="MS Mincho"/>
        <family val="1"/>
        <charset val="128"/>
      </rPr>
      <t>式</t>
    </r>
    <r>
      <rPr>
        <sz val="12"/>
        <color theme="1"/>
        <rFont val="Times New Roman"/>
        <family val="1"/>
      </rPr>
      <t>(6.1.3)</t>
    </r>
    <rPh sb="0" eb="1">
      <t>シキ</t>
    </rPh>
    <phoneticPr fontId="2"/>
  </si>
  <si>
    <r>
      <rPr>
        <sz val="12"/>
        <color theme="1"/>
        <rFont val="游ゴシック"/>
        <family val="2"/>
        <charset val="128"/>
      </rPr>
      <t>式</t>
    </r>
    <r>
      <rPr>
        <sz val="12"/>
        <color theme="1"/>
        <rFont val="Times New Roman"/>
        <family val="1"/>
      </rPr>
      <t>(6.1.4)</t>
    </r>
    <rPh sb="0" eb="1">
      <t>シキ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</si>
</sst>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 "/>
  </numFmts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  <charset val="128"/>
    </font>
    <font>
      <vertAlign val="superscript"/>
      <sz val="12"/>
      <color theme="1"/>
      <name val="Times New Roman"/>
      <family val="1"/>
    </font>
    <font>
      <sz val="12"/>
      <color theme="1"/>
      <name val="MS Mincho"/>
      <family val="1"/>
      <charset val="128"/>
    </font>
    <font>
      <vertAlign val="subscript"/>
      <sz val="12"/>
      <color theme="1"/>
      <name val="Times New Roman"/>
      <family val="1"/>
    </font>
    <font>
      <sz val="12"/>
      <color rgb="FFFFC000"/>
      <name val="Times New Roman"/>
      <family val="1"/>
    </font>
    <font>
      <sz val="12"/>
      <color rgb="FFFFC000"/>
      <name val="MS Mincho"/>
      <family val="1"/>
      <charset val="128"/>
    </font>
    <font>
      <sz val="12"/>
      <name val="游ゴシック"/>
      <family val="2"/>
      <charset val="128"/>
    </font>
    <font>
      <sz val="12"/>
      <name val="Times New Roman"/>
      <family val="1"/>
    </font>
    <font>
      <sz val="12"/>
      <name val="MS Mincho"/>
      <family val="1"/>
      <charset val="128"/>
    </font>
    <font>
      <b/>
      <sz val="12"/>
      <color rgb="FF00FFFC"/>
      <name val="Times New Roman"/>
      <family val="1"/>
    </font>
    <font>
      <b/>
      <sz val="12"/>
      <color rgb="FF00FFFC"/>
      <name val="MS Mincho"/>
      <family val="1"/>
      <charset val="128"/>
    </font>
    <font>
      <b/>
      <sz val="12"/>
      <color rgb="FF00FF00"/>
      <name val="Times New Roman"/>
      <family val="1"/>
    </font>
    <font>
      <b/>
      <sz val="12"/>
      <color rgb="FF00FF00"/>
      <name val="MS Mincho"/>
      <family val="1"/>
      <charset val="128"/>
    </font>
    <font>
      <sz val="12"/>
      <color theme="1"/>
      <name val="Times New Roman"/>
      <family val="2"/>
      <charset val="128"/>
    </font>
    <font>
      <sz val="12"/>
      <name val="Times New Roman"/>
      <family val="2"/>
      <charset val="128"/>
    </font>
    <font>
      <i/>
      <vertAlign val="subscript"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FF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14" xfId="0" applyNumberFormat="1" applyFont="1" applyFill="1" applyBorder="1" applyAlignment="1">
      <alignment horizontal="center" vertical="center"/>
    </xf>
    <xf numFmtId="176" fontId="4" fillId="2" borderId="13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shrinkToFit="1"/>
    </xf>
    <xf numFmtId="0" fontId="8" fillId="2" borderId="17" xfId="0" applyFont="1" applyFill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8" fillId="0" borderId="17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21" xfId="0" applyFont="1" applyBorder="1" applyAlignment="1">
      <alignment horizontal="center" vertical="center" shrinkToFit="1"/>
    </xf>
    <xf numFmtId="0" fontId="4" fillId="3" borderId="27" xfId="0" applyFont="1" applyFill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 shrinkToFit="1"/>
    </xf>
    <xf numFmtId="0" fontId="13" fillId="4" borderId="24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2" fontId="13" fillId="4" borderId="23" xfId="0" applyNumberFormat="1" applyFont="1" applyFill="1" applyBorder="1" applyAlignment="1">
      <alignment horizontal="center" vertical="center"/>
    </xf>
    <xf numFmtId="2" fontId="13" fillId="4" borderId="24" xfId="0" applyNumberFormat="1" applyFont="1" applyFill="1" applyBorder="1" applyAlignment="1">
      <alignment horizontal="center" vertical="center"/>
    </xf>
    <xf numFmtId="2" fontId="13" fillId="4" borderId="25" xfId="0" applyNumberFormat="1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  <color rgb="FF00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FCAC-5D29-2744-8E29-F0B9B4BE40BE}">
  <dimension ref="A1:O28"/>
  <sheetViews>
    <sheetView tabSelected="1" zoomScale="150" zoomScaleNormal="150" workbookViewId="0">
      <selection activeCell="O1" sqref="O1:O1048576"/>
    </sheetView>
  </sheetViews>
  <sheetFormatPr baseColWidth="10" defaultColWidth="11.140625" defaultRowHeight="20"/>
  <cols>
    <col min="1" max="3" width="7" customWidth="1"/>
    <col min="4" max="4" width="8.42578125" customWidth="1"/>
    <col min="5" max="5" width="8.28515625" customWidth="1"/>
    <col min="6" max="11" width="8.5703125" customWidth="1"/>
    <col min="12" max="12" width="10" customWidth="1"/>
    <col min="14" max="14" width="7.7109375" style="1" customWidth="1"/>
    <col min="15" max="15" width="10" hidden="1" customWidth="1"/>
  </cols>
  <sheetData>
    <row r="1" spans="1:15">
      <c r="A1" s="69" t="s">
        <v>0</v>
      </c>
      <c r="B1" s="32" t="s">
        <v>1</v>
      </c>
      <c r="C1" s="32" t="s">
        <v>2</v>
      </c>
      <c r="D1" s="33" t="s">
        <v>23</v>
      </c>
      <c r="E1" s="34" t="s">
        <v>37</v>
      </c>
      <c r="F1" s="35" t="s">
        <v>28</v>
      </c>
      <c r="G1" s="35" t="s">
        <v>10</v>
      </c>
      <c r="H1" s="36" t="s">
        <v>15</v>
      </c>
      <c r="I1" s="37" t="s">
        <v>16</v>
      </c>
      <c r="J1" s="37" t="s">
        <v>55</v>
      </c>
      <c r="K1" s="35" t="s">
        <v>19</v>
      </c>
      <c r="L1" s="35" t="s">
        <v>21</v>
      </c>
      <c r="M1" s="38" t="s">
        <v>24</v>
      </c>
      <c r="N1" s="39" t="s">
        <v>30</v>
      </c>
      <c r="O1" s="57" t="s">
        <v>41</v>
      </c>
    </row>
    <row r="2" spans="1:15">
      <c r="A2" s="70"/>
      <c r="B2" s="15" t="s">
        <v>31</v>
      </c>
      <c r="C2" s="21" t="s">
        <v>26</v>
      </c>
      <c r="D2" s="15" t="s">
        <v>32</v>
      </c>
      <c r="E2" s="4" t="s">
        <v>38</v>
      </c>
      <c r="F2" s="67" t="s">
        <v>54</v>
      </c>
      <c r="G2" s="67" t="s">
        <v>53</v>
      </c>
      <c r="H2" s="4" t="s">
        <v>33</v>
      </c>
      <c r="I2" s="4" t="s">
        <v>34</v>
      </c>
      <c r="J2" s="67" t="s">
        <v>56</v>
      </c>
      <c r="K2" s="4" t="s">
        <v>35</v>
      </c>
      <c r="L2" s="4" t="s">
        <v>36</v>
      </c>
      <c r="M2" s="28" t="s">
        <v>29</v>
      </c>
      <c r="N2" s="66" t="s">
        <v>52</v>
      </c>
      <c r="O2" s="58" t="s">
        <v>44</v>
      </c>
    </row>
    <row r="3" spans="1:15" ht="35" thickBot="1">
      <c r="A3" s="71"/>
      <c r="B3" s="25" t="s">
        <v>3</v>
      </c>
      <c r="C3" s="26" t="s">
        <v>8</v>
      </c>
      <c r="D3" s="25" t="s">
        <v>22</v>
      </c>
      <c r="E3" s="27" t="s">
        <v>39</v>
      </c>
      <c r="F3" s="27" t="s">
        <v>11</v>
      </c>
      <c r="G3" s="27" t="s">
        <v>27</v>
      </c>
      <c r="H3" s="27" t="s">
        <v>27</v>
      </c>
      <c r="I3" s="27" t="s">
        <v>27</v>
      </c>
      <c r="J3" s="27" t="s">
        <v>27</v>
      </c>
      <c r="K3" s="27" t="s">
        <v>20</v>
      </c>
      <c r="L3" s="27" t="s">
        <v>20</v>
      </c>
      <c r="M3" s="29" t="s">
        <v>25</v>
      </c>
      <c r="N3" s="31" t="s">
        <v>3</v>
      </c>
      <c r="O3" s="59" t="s">
        <v>45</v>
      </c>
    </row>
    <row r="4" spans="1:15">
      <c r="A4" s="40">
        <v>1</v>
      </c>
      <c r="B4" s="41">
        <v>5.4</v>
      </c>
      <c r="C4" s="23">
        <v>4.3</v>
      </c>
      <c r="D4" s="42">
        <v>4.5</v>
      </c>
      <c r="E4" s="43">
        <v>8</v>
      </c>
      <c r="F4" s="24">
        <v>348</v>
      </c>
      <c r="G4" s="44">
        <f>F4*(0.29+0.71*(1-C4/10))/2.064*(1-0.07)</f>
        <v>108.93057558139533</v>
      </c>
      <c r="H4" s="44">
        <f>(1-0.03)*(1+0.17*(C4/10)*(C4/10))*9.37*10^(-6)*(B4+273.15)*(B4+273.15)*5.67*10^(-8)*(B4+273.15)^4</f>
        <v>248.28722984833252</v>
      </c>
      <c r="I4" s="44">
        <f>0.96*5.67*10^(-8)*(N4+273.15)^4</f>
        <v>322.08238448962845</v>
      </c>
      <c r="J4" s="44">
        <f>G4+H4-I4</f>
        <v>35.13542094009938</v>
      </c>
      <c r="K4" s="45">
        <f t="shared" ref="K4:K15" si="0">6.1078*10^(7.5*B4/(237.3+B4))</f>
        <v>8.969278101510378</v>
      </c>
      <c r="L4" s="46">
        <f t="shared" ref="L4:L15" si="1">K4-D4</f>
        <v>4.469278101510378</v>
      </c>
      <c r="M4" s="47">
        <f t="shared" ref="M4:M15" si="2">(6.1078*(2500-2.4*B4))/0.4615/(273.15+B4)/(273.15+B4)*10^(7.5*B4/(237.3+B4))</f>
        <v>0.62296296576557264</v>
      </c>
      <c r="N4" s="30">
        <v>4.2</v>
      </c>
      <c r="O4" s="60">
        <f>B4+(J4/E4-1.5*L4)/(1+1.5*M4)-N4</f>
        <v>4.8302258725572145E-3</v>
      </c>
    </row>
    <row r="5" spans="1:15">
      <c r="A5" s="9">
        <v>2</v>
      </c>
      <c r="B5" s="14">
        <v>6.1</v>
      </c>
      <c r="C5" s="15">
        <v>5.4</v>
      </c>
      <c r="D5" s="16">
        <v>4.9000000000000004</v>
      </c>
      <c r="E5" s="11">
        <v>8</v>
      </c>
      <c r="F5" s="4">
        <v>486</v>
      </c>
      <c r="G5" s="5">
        <f t="shared" ref="G5:G15" si="3">F5*(0.29+0.71*(1-C5/10))/2.064*(1-0.07)</f>
        <v>135.02464534883717</v>
      </c>
      <c r="H5" s="5">
        <f t="shared" ref="H5:H15" si="4">(1-0.03)*(1+0.17*(C5/10)*(C5/10))*9.37*10^(-6)*(B5+273.15)*(B5+273.15)*5.67*10^(-8)*(B5+273.15)^4</f>
        <v>256.48720858605066</v>
      </c>
      <c r="I5" s="5">
        <f t="shared" ref="I5:I15" si="5">0.96*5.67*10^(-8)*(N5+273.15)^4</f>
        <v>332.42392906629391</v>
      </c>
      <c r="J5" s="5">
        <f>G5+H5-I5</f>
        <v>59.087924868593916</v>
      </c>
      <c r="K5" s="6">
        <f t="shared" si="0"/>
        <v>9.4155785267270584</v>
      </c>
      <c r="L5" s="7">
        <f t="shared" si="1"/>
        <v>4.5155785267270581</v>
      </c>
      <c r="M5" s="13">
        <f t="shared" si="2"/>
        <v>0.65024683238702263</v>
      </c>
      <c r="N5" s="22">
        <v>6.4</v>
      </c>
      <c r="O5" s="61">
        <f>B5+((G5+H5-I5)/E5-1.5*L5)/(1+1.5*M5)-N5</f>
        <v>1.0130629396626567E-2</v>
      </c>
    </row>
    <row r="6" spans="1:15">
      <c r="A6" s="9">
        <v>3</v>
      </c>
      <c r="B6" s="14">
        <v>9.4</v>
      </c>
      <c r="C6" s="15">
        <v>6.2</v>
      </c>
      <c r="D6" s="16">
        <v>6.8</v>
      </c>
      <c r="E6" s="11">
        <v>8</v>
      </c>
      <c r="F6" s="4">
        <v>597</v>
      </c>
      <c r="G6" s="5">
        <f t="shared" si="3"/>
        <v>150.58457267441855</v>
      </c>
      <c r="H6" s="5">
        <f t="shared" si="4"/>
        <v>279.35583609834759</v>
      </c>
      <c r="I6" s="5">
        <f t="shared" si="5"/>
        <v>351.86243062078296</v>
      </c>
      <c r="J6" s="5">
        <f t="shared" ref="J6:J15" si="6">G6+H6-I6</f>
        <v>78.077978151983189</v>
      </c>
      <c r="K6" s="6">
        <f t="shared" si="0"/>
        <v>11.79388803739282</v>
      </c>
      <c r="L6" s="7">
        <f t="shared" si="1"/>
        <v>4.9938880373928205</v>
      </c>
      <c r="M6" s="13">
        <f t="shared" si="2"/>
        <v>0.79304497431452536</v>
      </c>
      <c r="N6" s="22">
        <v>10.4</v>
      </c>
      <c r="O6" s="61">
        <f t="shared" ref="O6:O15" si="7">B6+((G6+H6-I6)/E6-1.5*L6)/(1+1.5*M6)-N6</f>
        <v>3.6239007398997103E-2</v>
      </c>
    </row>
    <row r="7" spans="1:15">
      <c r="A7" s="9">
        <v>4</v>
      </c>
      <c r="B7" s="14">
        <v>14.3</v>
      </c>
      <c r="C7" s="15">
        <v>6.7</v>
      </c>
      <c r="D7" s="16">
        <v>10.1</v>
      </c>
      <c r="E7" s="11">
        <v>8</v>
      </c>
      <c r="F7" s="4">
        <v>700</v>
      </c>
      <c r="G7" s="5">
        <f t="shared" si="3"/>
        <v>165.36787790697673</v>
      </c>
      <c r="H7" s="5">
        <f t="shared" si="4"/>
        <v>312.90092554754614</v>
      </c>
      <c r="I7" s="5">
        <f t="shared" si="5"/>
        <v>377.8683691814349</v>
      </c>
      <c r="J7" s="5">
        <f t="shared" si="6"/>
        <v>100.40043427308797</v>
      </c>
      <c r="K7" s="6">
        <f t="shared" si="0"/>
        <v>16.298838921998961</v>
      </c>
      <c r="L7" s="7">
        <f t="shared" si="1"/>
        <v>6.198838921998961</v>
      </c>
      <c r="M7" s="13">
        <f t="shared" si="2"/>
        <v>1.0538942836008782</v>
      </c>
      <c r="N7" s="22">
        <v>15.5</v>
      </c>
      <c r="O7" s="61">
        <f t="shared" si="7"/>
        <v>5.9975087633254986E-2</v>
      </c>
    </row>
    <row r="8" spans="1:15">
      <c r="A8" s="9">
        <v>5</v>
      </c>
      <c r="B8" s="14">
        <v>18.8</v>
      </c>
      <c r="C8" s="15">
        <v>7.4</v>
      </c>
      <c r="D8" s="16">
        <v>14.4</v>
      </c>
      <c r="E8" s="11">
        <v>8</v>
      </c>
      <c r="F8" s="4">
        <v>742</v>
      </c>
      <c r="G8" s="5">
        <f t="shared" si="3"/>
        <v>158.6736802325581</v>
      </c>
      <c r="H8" s="5">
        <f t="shared" si="4"/>
        <v>348.82048164442966</v>
      </c>
      <c r="I8" s="5">
        <f t="shared" si="5"/>
        <v>399.79918725222262</v>
      </c>
      <c r="J8" s="5">
        <f t="shared" si="6"/>
        <v>107.69497462476511</v>
      </c>
      <c r="K8" s="6">
        <f t="shared" si="0"/>
        <v>21.699563244424741</v>
      </c>
      <c r="L8" s="7">
        <f t="shared" si="1"/>
        <v>7.2995632444247409</v>
      </c>
      <c r="M8" s="13">
        <f t="shared" si="2"/>
        <v>1.3542305159766141</v>
      </c>
      <c r="N8" s="22">
        <v>19.600000000000001</v>
      </c>
      <c r="O8" s="61">
        <f t="shared" si="7"/>
        <v>2.8848685965705556E-2</v>
      </c>
    </row>
    <row r="9" spans="1:15">
      <c r="A9" s="9">
        <v>6</v>
      </c>
      <c r="B9" s="14">
        <v>21.9</v>
      </c>
      <c r="C9" s="15">
        <v>8.5</v>
      </c>
      <c r="D9" s="16">
        <v>19.600000000000001</v>
      </c>
      <c r="E9" s="11">
        <v>8</v>
      </c>
      <c r="F9" s="4">
        <v>783</v>
      </c>
      <c r="G9" s="5">
        <f t="shared" si="3"/>
        <v>139.88727470930229</v>
      </c>
      <c r="H9" s="5">
        <f t="shared" si="4"/>
        <v>381.7509896999311</v>
      </c>
      <c r="I9" s="5">
        <f t="shared" si="5"/>
        <v>417.56844201021767</v>
      </c>
      <c r="J9" s="5">
        <f t="shared" si="6"/>
        <v>104.06982239901578</v>
      </c>
      <c r="K9" s="6">
        <f t="shared" si="0"/>
        <v>26.276369674129139</v>
      </c>
      <c r="L9" s="7">
        <f t="shared" si="1"/>
        <v>6.6763696741291376</v>
      </c>
      <c r="M9" s="13">
        <f t="shared" si="2"/>
        <v>1.6007166915076558</v>
      </c>
      <c r="N9" s="22">
        <v>22.8</v>
      </c>
      <c r="O9" s="61">
        <f t="shared" si="7"/>
        <v>-1.9639156478550746E-2</v>
      </c>
    </row>
    <row r="10" spans="1:15">
      <c r="A10" s="9">
        <v>7</v>
      </c>
      <c r="B10" s="14">
        <v>25.7</v>
      </c>
      <c r="C10" s="17">
        <v>8</v>
      </c>
      <c r="D10" s="18">
        <v>25.1</v>
      </c>
      <c r="E10" s="11">
        <v>8</v>
      </c>
      <c r="F10" s="4">
        <v>752</v>
      </c>
      <c r="G10" s="5">
        <f t="shared" si="3"/>
        <v>146.37767441860464</v>
      </c>
      <c r="H10" s="5">
        <f t="shared" si="4"/>
        <v>407.06818644114367</v>
      </c>
      <c r="I10" s="5">
        <f t="shared" si="5"/>
        <v>437.674819804832</v>
      </c>
      <c r="J10" s="5">
        <f t="shared" si="6"/>
        <v>115.77104105491634</v>
      </c>
      <c r="K10" s="6">
        <f t="shared" si="0"/>
        <v>33.019807835220774</v>
      </c>
      <c r="L10" s="7">
        <f t="shared" si="1"/>
        <v>7.919807835220773</v>
      </c>
      <c r="M10" s="13">
        <f t="shared" si="2"/>
        <v>1.9533812588765378</v>
      </c>
      <c r="N10" s="22">
        <v>26.3</v>
      </c>
      <c r="O10" s="61">
        <f t="shared" si="7"/>
        <v>5.9445540102998962E-2</v>
      </c>
    </row>
    <row r="11" spans="1:15">
      <c r="A11" s="9">
        <v>8</v>
      </c>
      <c r="B11" s="14">
        <v>26.9</v>
      </c>
      <c r="C11" s="15">
        <v>7.4</v>
      </c>
      <c r="D11" s="16">
        <v>26.2</v>
      </c>
      <c r="E11" s="11">
        <v>8</v>
      </c>
      <c r="F11" s="5">
        <v>703</v>
      </c>
      <c r="G11" s="5">
        <f t="shared" si="3"/>
        <v>150.33368895348835</v>
      </c>
      <c r="H11" s="5">
        <f t="shared" si="4"/>
        <v>411.06725840318455</v>
      </c>
      <c r="I11" s="5">
        <f t="shared" si="5"/>
        <v>442.37070210081265</v>
      </c>
      <c r="J11" s="5">
        <f t="shared" si="6"/>
        <v>119.03024525586022</v>
      </c>
      <c r="K11" s="6">
        <f t="shared" si="0"/>
        <v>35.441398330118282</v>
      </c>
      <c r="L11" s="7">
        <f t="shared" si="1"/>
        <v>9.2413983301182832</v>
      </c>
      <c r="M11" s="13">
        <f t="shared" si="2"/>
        <v>2.0774439518656256</v>
      </c>
      <c r="N11" s="22">
        <v>27.1</v>
      </c>
      <c r="O11" s="61">
        <f t="shared" si="7"/>
        <v>4.6997613711084796E-2</v>
      </c>
    </row>
    <row r="12" spans="1:15">
      <c r="A12" s="9">
        <v>9</v>
      </c>
      <c r="B12" s="14">
        <v>23.3</v>
      </c>
      <c r="C12" s="15">
        <v>7.8</v>
      </c>
      <c r="D12" s="16">
        <v>21.5</v>
      </c>
      <c r="E12" s="11">
        <v>8</v>
      </c>
      <c r="F12" s="4">
        <v>627</v>
      </c>
      <c r="G12" s="5">
        <f t="shared" si="3"/>
        <v>126.05798546511623</v>
      </c>
      <c r="H12" s="5">
        <f t="shared" si="4"/>
        <v>385.96427877672124</v>
      </c>
      <c r="I12" s="5">
        <f t="shared" si="5"/>
        <v>421.53311967046886</v>
      </c>
      <c r="J12" s="5">
        <f t="shared" si="6"/>
        <v>90.48914457136857</v>
      </c>
      <c r="K12" s="6">
        <f t="shared" si="0"/>
        <v>28.605709756453276</v>
      </c>
      <c r="L12" s="7">
        <f t="shared" si="1"/>
        <v>7.1057097564532761</v>
      </c>
      <c r="M12" s="13">
        <f t="shared" si="2"/>
        <v>1.7238264109133636</v>
      </c>
      <c r="N12" s="22">
        <v>23.5</v>
      </c>
      <c r="O12" s="61">
        <f t="shared" si="7"/>
        <v>-1.8007299313666181E-2</v>
      </c>
    </row>
    <row r="13" spans="1:15">
      <c r="A13" s="9">
        <v>10</v>
      </c>
      <c r="B13" s="19">
        <v>18</v>
      </c>
      <c r="C13" s="15">
        <v>7.1</v>
      </c>
      <c r="D13" s="16">
        <v>14.7</v>
      </c>
      <c r="E13" s="11">
        <v>8</v>
      </c>
      <c r="F13" s="4">
        <v>487</v>
      </c>
      <c r="G13" s="5">
        <f t="shared" si="3"/>
        <v>108.81689389534883</v>
      </c>
      <c r="H13" s="5">
        <f t="shared" si="4"/>
        <v>340.80329772961755</v>
      </c>
      <c r="I13" s="5">
        <f t="shared" si="5"/>
        <v>388.98529656168262</v>
      </c>
      <c r="J13" s="5">
        <f t="shared" si="6"/>
        <v>60.63489506328375</v>
      </c>
      <c r="K13" s="6">
        <f t="shared" si="0"/>
        <v>20.638325935288172</v>
      </c>
      <c r="L13" s="7">
        <f t="shared" si="1"/>
        <v>5.938325935288173</v>
      </c>
      <c r="M13" s="13">
        <f t="shared" si="2"/>
        <v>1.2961013890180426</v>
      </c>
      <c r="N13" s="22">
        <v>17.600000000000001</v>
      </c>
      <c r="O13" s="61">
        <f t="shared" si="7"/>
        <v>-5.1106798270662779E-2</v>
      </c>
    </row>
    <row r="14" spans="1:15">
      <c r="A14" s="9">
        <v>11</v>
      </c>
      <c r="B14" s="14">
        <v>12.5</v>
      </c>
      <c r="C14" s="15">
        <v>5.9</v>
      </c>
      <c r="D14" s="16">
        <v>9.6</v>
      </c>
      <c r="E14" s="11">
        <v>8</v>
      </c>
      <c r="F14" s="4">
        <v>393</v>
      </c>
      <c r="G14" s="5">
        <f t="shared" si="3"/>
        <v>102.90030959302322</v>
      </c>
      <c r="H14" s="5">
        <f t="shared" si="4"/>
        <v>296.52976672497334</v>
      </c>
      <c r="I14" s="5">
        <f t="shared" si="5"/>
        <v>357.85675784334262</v>
      </c>
      <c r="J14" s="5">
        <f t="shared" si="6"/>
        <v>41.573318474653945</v>
      </c>
      <c r="K14" s="6">
        <f t="shared" si="0"/>
        <v>14.493892899220127</v>
      </c>
      <c r="L14" s="7">
        <f t="shared" si="1"/>
        <v>4.8938928992201269</v>
      </c>
      <c r="M14" s="13">
        <f t="shared" si="2"/>
        <v>0.95069637715437294</v>
      </c>
      <c r="N14" s="22">
        <v>11.6</v>
      </c>
      <c r="O14" s="61">
        <f t="shared" si="7"/>
        <v>1.61850158132264E-2</v>
      </c>
    </row>
    <row r="15" spans="1:15" ht="21" thickBot="1">
      <c r="A15" s="48">
        <v>12</v>
      </c>
      <c r="B15" s="49">
        <v>7.7</v>
      </c>
      <c r="C15" s="26">
        <v>4.7</v>
      </c>
      <c r="D15" s="50">
        <v>5.9</v>
      </c>
      <c r="E15" s="51">
        <v>8</v>
      </c>
      <c r="F15" s="27">
        <v>310</v>
      </c>
      <c r="G15" s="52">
        <f t="shared" si="3"/>
        <v>93.06893895348837</v>
      </c>
      <c r="H15" s="52">
        <f t="shared" si="4"/>
        <v>262.39239511392452</v>
      </c>
      <c r="I15" s="52">
        <f t="shared" si="5"/>
        <v>330.05202323581466</v>
      </c>
      <c r="J15" s="5">
        <f t="shared" si="6"/>
        <v>25.409310831598248</v>
      </c>
      <c r="K15" s="53">
        <f t="shared" si="0"/>
        <v>10.509912330995856</v>
      </c>
      <c r="L15" s="54">
        <f t="shared" si="1"/>
        <v>4.6099123309958561</v>
      </c>
      <c r="M15" s="55">
        <f t="shared" si="2"/>
        <v>0.71646719708954609</v>
      </c>
      <c r="N15" s="56">
        <v>5.9</v>
      </c>
      <c r="O15" s="62">
        <f t="shared" si="7"/>
        <v>-2.0452155853787346E-3</v>
      </c>
    </row>
    <row r="16" spans="1:15" ht="21" thickBot="1">
      <c r="A16" s="10" t="s">
        <v>12</v>
      </c>
      <c r="B16" s="20" t="s">
        <v>58</v>
      </c>
      <c r="C16" s="20" t="s">
        <v>58</v>
      </c>
      <c r="D16" s="20" t="s">
        <v>58</v>
      </c>
      <c r="E16" s="12" t="s">
        <v>40</v>
      </c>
      <c r="F16" s="8" t="s">
        <v>13</v>
      </c>
      <c r="G16" s="8" t="s">
        <v>14</v>
      </c>
      <c r="H16" s="8" t="s">
        <v>17</v>
      </c>
      <c r="I16" s="8" t="s">
        <v>18</v>
      </c>
      <c r="J16" s="8" t="s">
        <v>57</v>
      </c>
      <c r="K16" s="68" t="s">
        <v>59</v>
      </c>
      <c r="L16" s="8" t="s">
        <v>42</v>
      </c>
      <c r="M16" s="63" t="s">
        <v>60</v>
      </c>
      <c r="N16" s="64" t="s">
        <v>47</v>
      </c>
      <c r="O16" s="65" t="s">
        <v>48</v>
      </c>
    </row>
    <row r="17" spans="1:10">
      <c r="A17" s="3" t="s">
        <v>49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 t="s">
        <v>43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50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46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 t="s">
        <v>4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3" t="s">
        <v>51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 t="s">
        <v>5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9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3" t="s">
        <v>7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 t="s">
        <v>6</v>
      </c>
      <c r="B28" s="2"/>
      <c r="C28" s="2"/>
      <c r="D28" s="2"/>
      <c r="E28" s="2"/>
      <c r="F28" s="2"/>
      <c r="G28" s="2"/>
      <c r="H28" s="2"/>
      <c r="I28" s="2"/>
      <c r="J28" s="2"/>
    </row>
  </sheetData>
  <mergeCells count="1">
    <mergeCell ref="A1:A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計算集計表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Hitoshi Miyamoto</cp:lastModifiedBy>
  <dcterms:created xsi:type="dcterms:W3CDTF">2022-10-08T00:48:49Z</dcterms:created>
  <dcterms:modified xsi:type="dcterms:W3CDTF">2024-12-28T05:40:47Z</dcterms:modified>
</cp:coreProperties>
</file>