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tabRatio="586" activeTab="2"/>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externalReferences>
    <externalReference r:id="rId8"/>
  </externalReferences>
  <definedNames>
    <definedName name="_xlnm._FilterDatabase" localSheetId="4" hidden="1">'Data derived from matrix DP'!$A$1:$J$81</definedName>
    <definedName name="_xlnm._FilterDatabase" localSheetId="5" hidden="1">'Data derived from standalone DP'!$A$1:$Q$1</definedName>
    <definedName name="_xlnm._FilterDatabase" localSheetId="2" hidden="1">'Matrix datapoints - Direc'!$A$1:$AT$68</definedName>
    <definedName name="_xlnm._FilterDatabase" localSheetId="3" hidden="1">'Matrix datapoints - KMP'!$A$1:$AL$24</definedName>
    <definedName name="_xlnm._FilterDatabase" localSheetId="1" hidden="1">'Standalone datapoints'!$A$1:$AB$247</definedName>
  </definedNames>
  <calcPr calcId="145621"/>
</workbook>
</file>

<file path=xl/calcChain.xml><?xml version="1.0" encoding="utf-8"?>
<calcChain xmlns="http://schemas.openxmlformats.org/spreadsheetml/2006/main">
  <c r="I218" i="5" l="1"/>
  <c r="I215" i="5"/>
  <c r="I98" i="5"/>
  <c r="I95" i="5"/>
  <c r="J66" i="4"/>
  <c r="J26" i="4"/>
  <c r="J71" i="4"/>
  <c r="J69" i="4"/>
  <c r="J70" i="4" s="1"/>
  <c r="J67" i="4"/>
  <c r="J68" i="4" s="1"/>
  <c r="J65" i="4"/>
  <c r="J64" i="4"/>
  <c r="J63" i="4"/>
  <c r="J61" i="4"/>
  <c r="J62" i="4" s="1"/>
  <c r="J59" i="4"/>
  <c r="J60" i="4" s="1"/>
  <c r="J57" i="4"/>
  <c r="J58" i="4" s="1"/>
  <c r="J55" i="4"/>
  <c r="J56" i="4" s="1"/>
  <c r="J53" i="4"/>
  <c r="J54" i="4" s="1"/>
  <c r="J51" i="4"/>
  <c r="J52" i="4" s="1"/>
  <c r="J49" i="4"/>
  <c r="J50" i="4" s="1"/>
  <c r="J48" i="4"/>
  <c r="I21" i="11" s="1"/>
  <c r="J47" i="4"/>
  <c r="I20" i="11" s="1"/>
  <c r="J46" i="4"/>
  <c r="I19" i="11" s="1"/>
  <c r="J45" i="4"/>
  <c r="I18" i="11" s="1"/>
  <c r="J44" i="4"/>
  <c r="I17" i="11" s="1"/>
  <c r="J43" i="4"/>
  <c r="I16" i="11" s="1"/>
  <c r="J42" i="4"/>
  <c r="Y53" i="3"/>
  <c r="O53" i="3"/>
  <c r="N53" i="3"/>
  <c r="M53" i="3"/>
  <c r="L53" i="3"/>
  <c r="K53" i="3"/>
  <c r="J53" i="3"/>
  <c r="AA19" i="3"/>
  <c r="P19" i="3"/>
  <c r="N19" i="3"/>
  <c r="M19" i="3"/>
  <c r="L19" i="3"/>
  <c r="K19" i="3"/>
  <c r="J19" i="3"/>
  <c r="J7" i="7"/>
  <c r="K19" i="7"/>
  <c r="L19" i="7"/>
  <c r="M19" i="7"/>
  <c r="N19" i="7"/>
  <c r="O19" i="7"/>
  <c r="P19" i="7"/>
  <c r="J19" i="7"/>
  <c r="L7" i="7"/>
  <c r="M7" i="7"/>
  <c r="O7" i="7"/>
  <c r="P7" i="7"/>
  <c r="S7" i="7"/>
  <c r="R7" i="7"/>
  <c r="J81" i="4"/>
  <c r="J79" i="4"/>
  <c r="J80" i="4" s="1"/>
  <c r="J77" i="4"/>
  <c r="J76" i="4"/>
  <c r="I29" i="11" s="1"/>
  <c r="J75" i="4"/>
  <c r="J74" i="4"/>
  <c r="J73" i="4"/>
  <c r="I26" i="11" s="1"/>
  <c r="J72" i="4"/>
  <c r="J41" i="4"/>
  <c r="J39" i="4"/>
  <c r="J40" i="4" s="1"/>
  <c r="J37" i="4"/>
  <c r="J36" i="4"/>
  <c r="J35" i="4"/>
  <c r="I14" i="11" s="1"/>
  <c r="J34" i="4"/>
  <c r="I13" i="11" s="1"/>
  <c r="J33" i="4"/>
  <c r="I12" i="11" s="1"/>
  <c r="J32" i="4"/>
  <c r="J31" i="4"/>
  <c r="J29" i="4"/>
  <c r="J30" i="4" s="1"/>
  <c r="J27" i="4"/>
  <c r="J28" i="4" s="1"/>
  <c r="J25" i="4"/>
  <c r="J24" i="4"/>
  <c r="J23" i="4"/>
  <c r="J21" i="4"/>
  <c r="J22" i="4" s="1"/>
  <c r="J19" i="4"/>
  <c r="J20" i="4" s="1"/>
  <c r="J17" i="4"/>
  <c r="J18" i="4" s="1"/>
  <c r="J15" i="4"/>
  <c r="J16" i="4" s="1"/>
  <c r="J13" i="4"/>
  <c r="J14" i="4" s="1"/>
  <c r="J11" i="4"/>
  <c r="J12" i="4" s="1"/>
  <c r="J9" i="4"/>
  <c r="J10" i="4" s="1"/>
  <c r="J8" i="4"/>
  <c r="I7" i="11" s="1"/>
  <c r="J7" i="4"/>
  <c r="I6" i="11" s="1"/>
  <c r="J6" i="4"/>
  <c r="J5" i="4"/>
  <c r="I4" i="11" s="1"/>
  <c r="J4" i="4"/>
  <c r="I3" i="11" s="1"/>
  <c r="J3" i="4"/>
  <c r="I2" i="11" s="1"/>
  <c r="J2" i="4"/>
  <c r="I28" i="11"/>
  <c r="I27" i="11"/>
  <c r="I25" i="11"/>
  <c r="I24" i="11"/>
  <c r="I23" i="11"/>
  <c r="I22" i="11"/>
  <c r="I15" i="11"/>
  <c r="I11" i="11"/>
  <c r="I10" i="11"/>
  <c r="I9" i="11"/>
  <c r="I8" i="11"/>
  <c r="I5" i="11"/>
  <c r="J78" i="4"/>
  <c r="J38" i="4"/>
</calcChain>
</file>

<file path=xl/sharedStrings.xml><?xml version="1.0" encoding="utf-8"?>
<sst xmlns="http://schemas.openxmlformats.org/spreadsheetml/2006/main" count="7977" uniqueCount="1234">
  <si>
    <t>Indicator</t>
  </si>
  <si>
    <t>URL</t>
  </si>
  <si>
    <t>Page number</t>
  </si>
  <si>
    <t>Category</t>
  </si>
  <si>
    <t>DP Code</t>
  </si>
  <si>
    <t>Key Issues</t>
  </si>
  <si>
    <t>Function</t>
  </si>
  <si>
    <t>Data Type</t>
  </si>
  <si>
    <t>Unit</t>
  </si>
  <si>
    <t>Source name</t>
  </si>
  <si>
    <t>Publication date</t>
  </si>
  <si>
    <t>Comments/Calculations</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</si>
  <si>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</si>
  <si>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</si>
  <si>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</si>
  <si>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</si>
  <si>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</si>
  <si>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</si>
  <si>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</si>
  <si>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</si>
  <si>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</si>
  <si>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</si>
  <si>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</si>
  <si>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</si>
  <si>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</si>
  <si>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</si>
  <si>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</si>
  <si>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</si>
  <si>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</si>
  <si>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</si>
  <si>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</si>
  <si>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</si>
  <si>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</si>
  <si>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</si>
  <si>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</si>
  <si>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</si>
  <si>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</si>
  <si>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</si>
  <si>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</si>
  <si>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</si>
  <si>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</si>
  <si>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</si>
  <si>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</si>
  <si>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</si>
  <si>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</si>
  <si>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</si>
  <si>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</si>
  <si>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</si>
  <si>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</si>
  <si>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</si>
  <si>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</si>
  <si>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</si>
  <si>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</si>
  <si>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</si>
  <si>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</si>
  <si>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</si>
  <si>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</si>
  <si>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</si>
  <si>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</si>
  <si>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</si>
  <si>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</si>
  <si>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</si>
  <si>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</si>
  <si>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</si>
  <si>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</si>
  <si>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</si>
  <si>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</si>
  <si>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</si>
  <si>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</si>
  <si>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</si>
  <si>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</si>
  <si>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</si>
  <si>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</si>
  <si>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</si>
  <si>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</si>
  <si>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</si>
  <si>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</si>
  <si>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</si>
  <si>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</si>
  <si>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</si>
  <si>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</si>
  <si>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</si>
  <si>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</si>
  <si>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</si>
  <si>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</si>
  <si>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</si>
  <si>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</si>
  <si>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</si>
  <si>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</si>
  <si>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</si>
  <si>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</si>
  <si>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</si>
  <si>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</si>
  <si>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</si>
  <si>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</si>
  <si>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</si>
  <si>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</si>
  <si>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</si>
  <si>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</si>
  <si>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</si>
  <si>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</si>
  <si>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</si>
  <si>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</si>
  <si>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</si>
  <si>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</si>
  <si>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</si>
  <si>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</si>
  <si>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</si>
  <si>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</si>
  <si>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</si>
  <si>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</si>
  <si>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</si>
  <si>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</si>
  <si>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</si>
  <si>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</si>
  <si>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</si>
  <si>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</si>
  <si>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</si>
  <si>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</si>
  <si>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</si>
  <si>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</si>
  <si>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</si>
  <si>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</si>
  <si>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</si>
  <si>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</si>
  <si>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</si>
  <si>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</si>
  <si>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</si>
  <si>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</si>
  <si>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</si>
  <si>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</si>
  <si>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</si>
  <si>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</si>
  <si>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</si>
  <si>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</si>
  <si>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</si>
  <si>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</si>
  <si>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</si>
  <si>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</si>
  <si>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</si>
  <si>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</si>
  <si>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</si>
  <si>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</si>
  <si>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</si>
  <si>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</si>
  <si>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</si>
  <si>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</si>
  <si>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</si>
  <si>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</si>
  <si>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</si>
  <si>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</si>
  <si>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</si>
  <si>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</si>
  <si>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</si>
  <si>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</si>
  <si>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</si>
  <si>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</si>
  <si>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</si>
  <si>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</si>
  <si>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</si>
  <si>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</si>
  <si>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</si>
  <si>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</si>
  <si>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</si>
  <si>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</si>
  <si>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</si>
  <si>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</si>
  <si>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</si>
  <si>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</si>
  <si>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</si>
  <si>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</si>
  <si>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</si>
  <si>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</si>
  <si>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</si>
  <si>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</si>
  <si>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</si>
  <si>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</si>
  <si>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</si>
  <si>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</si>
  <si>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</si>
  <si>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</si>
  <si>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</si>
  <si>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</si>
  <si>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</si>
  <si>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</si>
  <si>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</si>
  <si>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</si>
  <si>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</si>
  <si>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</si>
  <si>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</si>
  <si>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</si>
  <si>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</si>
  <si>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</si>
  <si>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</si>
  <si>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</si>
  <si>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</si>
  <si>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</si>
  <si>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</si>
  <si>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</si>
  <si>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</si>
  <si>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</si>
  <si>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</si>
  <si>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</si>
  <si>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</si>
  <si>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</si>
  <si>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</si>
  <si>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</si>
  <si>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</si>
  <si>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</si>
  <si>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</si>
  <si>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</si>
  <si>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</si>
  <si>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</si>
  <si>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</si>
  <si>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</si>
  <si>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</si>
  <si>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</si>
  <si>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</si>
  <si>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</si>
  <si>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</si>
  <si>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</si>
  <si>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</si>
  <si>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</si>
  <si>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</si>
  <si>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</si>
  <si>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</si>
  <si>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</si>
  <si>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</si>
  <si>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</si>
  <si>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</si>
  <si>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</si>
  <si>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</si>
  <si>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</si>
  <si>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</si>
  <si>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</si>
  <si>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</si>
  <si>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</si>
  <si>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</si>
  <si>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</si>
  <si>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</si>
  <si>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</si>
  <si>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</si>
  <si>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</si>
  <si>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</si>
  <si>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</si>
  <si>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</si>
  <si>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</si>
  <si>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</si>
  <si>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</si>
  <si>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</si>
  <si>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</si>
  <si>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</si>
  <si>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</si>
  <si>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</si>
  <si>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</si>
  <si>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</si>
  <si>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</si>
  <si>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</si>
  <si>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</si>
  <si>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</si>
  <si>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</si>
  <si>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</si>
  <si>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</si>
  <si>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</si>
  <si>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</si>
  <si>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</si>
  <si>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</si>
  <si>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</si>
  <si>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</si>
  <si>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</si>
  <si>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</si>
  <si>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</si>
  <si>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</si>
  <si>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</si>
  <si>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</si>
  <si>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</si>
  <si>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</si>
  <si>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</si>
  <si>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</si>
  <si>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</si>
  <si>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</si>
  <si>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</si>
  <si>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</si>
  <si>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</si>
  <si>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</si>
  <si>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</si>
  <si>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</si>
  <si>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</si>
  <si>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</si>
  <si>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</si>
  <si>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</si>
  <si>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</si>
  <si>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</si>
  <si>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</si>
  <si>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</si>
  <si>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</si>
  <si>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</si>
  <si>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</si>
  <si>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</si>
  <si>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</si>
  <si>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</si>
  <si>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</si>
  <si>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</si>
  <si>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</si>
  <si>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</si>
  <si>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</si>
  <si>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</si>
  <si>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</si>
  <si>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</si>
  <si>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</si>
  <si>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</si>
  <si>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</si>
  <si>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</si>
  <si>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</si>
  <si>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</si>
  <si>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</si>
  <si>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</si>
  <si>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</si>
  <si>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</si>
  <si>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</si>
  <si>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</si>
  <si>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</si>
  <si>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</si>
  <si>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</si>
  <si>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</si>
  <si>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</si>
  <si>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</si>
  <si>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</si>
  <si>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</si>
  <si>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</si>
  <si>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</si>
  <si>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</si>
  <si>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</si>
  <si>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</si>
  <si>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</si>
  <si>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</si>
  <si>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</si>
  <si>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</si>
  <si>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</si>
  <si>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</si>
  <si>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</si>
  <si>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</si>
  <si>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</si>
  <si>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</si>
  <si>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</si>
  <si>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</si>
  <si>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</si>
  <si>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</si>
  <si>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</si>
  <si>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</si>
  <si>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</si>
  <si>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</si>
  <si>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</si>
  <si>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</si>
  <si>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</si>
  <si>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</si>
  <si>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</si>
  <si>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</si>
  <si>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</si>
  <si>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</si>
  <si>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</si>
  <si>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</si>
  <si>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</si>
  <si>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</si>
  <si>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</si>
  <si>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</si>
  <si>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</si>
  <si>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</si>
  <si>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</si>
  <si>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</si>
  <si>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</si>
  <si>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</si>
  <si>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</si>
  <si>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</si>
  <si>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</si>
  <si>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</si>
  <si>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</si>
  <si>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</si>
  <si>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</si>
  <si>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</si>
  <si>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</si>
  <si>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Current fiscal year total CEO compensation</t>
  </si>
  <si>
    <t>Previous fiscal year total CEO compensation</t>
  </si>
  <si>
    <t>Total CEO compensation revenue normalization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</si>
  <si>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</si>
  <si>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</si>
  <si>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</si>
  <si>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</si>
  <si>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</si>
  <si>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</si>
  <si>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</si>
  <si>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</si>
  <si>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</si>
  <si>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</si>
  <si>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</si>
  <si>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</si>
  <si>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</si>
  <si>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</si>
  <si>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</si>
  <si>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</si>
  <si>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</si>
  <si>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</si>
  <si>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</si>
  <si>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</si>
  <si>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</si>
  <si>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</si>
  <si>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</si>
  <si>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</si>
  <si>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</si>
  <si>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</si>
  <si>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</si>
  <si>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</si>
  <si>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</si>
  <si>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</si>
  <si>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</si>
  <si>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</si>
  <si>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</si>
  <si>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</si>
  <si>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</si>
  <si>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</si>
  <si>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</si>
  <si>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</si>
  <si>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</si>
  <si>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</si>
  <si>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</si>
  <si>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</si>
  <si>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</si>
  <si>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</si>
  <si>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</si>
  <si>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</si>
  <si>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</si>
  <si>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</si>
  <si>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</si>
  <si>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</si>
  <si>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</si>
  <si>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</si>
  <si>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</si>
  <si>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</si>
  <si>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</si>
  <si>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</si>
  <si>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</si>
  <si>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</si>
  <si>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</si>
  <si>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</si>
  <si>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</si>
  <si>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</si>
  <si>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</si>
  <si>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</si>
  <si>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</si>
  <si>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</si>
  <si>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</si>
  <si>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</si>
  <si>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</si>
  <si>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</si>
  <si>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</si>
  <si>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</si>
  <si>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</si>
  <si>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</si>
  <si>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</si>
  <si>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</si>
  <si>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</si>
  <si>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</si>
  <si>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</si>
  <si>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</si>
  <si>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</si>
  <si>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</si>
  <si>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</si>
  <si>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</si>
  <si>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</si>
  <si>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</si>
  <si>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</si>
  <si>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</si>
  <si>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</si>
  <si>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</si>
  <si>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</si>
  <si>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</si>
  <si>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</si>
  <si>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</si>
  <si>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</si>
  <si>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</si>
  <si>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</si>
  <si>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</si>
  <si>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</si>
  <si>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</si>
  <si>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</si>
  <si>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</si>
  <si>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</si>
  <si>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</si>
  <si>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</si>
  <si>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</si>
  <si>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</si>
  <si>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</si>
  <si>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</si>
  <si>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</si>
  <si>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</si>
  <si>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</si>
  <si>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</si>
  <si>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</si>
  <si>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</si>
  <si>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</si>
  <si>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</si>
  <si>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</si>
  <si>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</si>
  <si>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</si>
  <si>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</si>
  <si>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</si>
  <si>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</si>
  <si>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</si>
  <si>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</si>
  <si>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</si>
  <si>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</si>
  <si>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</si>
  <si>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</si>
  <si>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</si>
  <si>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</si>
  <si>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</si>
  <si>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</si>
  <si>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</si>
  <si>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</si>
  <si>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</si>
  <si>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</si>
  <si>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</si>
  <si>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</si>
  <si>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</si>
  <si>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</si>
  <si>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</si>
  <si>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</si>
  <si>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</si>
  <si>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</si>
  <si>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</si>
  <si>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</si>
  <si>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</si>
  <si>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</si>
  <si>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</si>
  <si>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</si>
  <si>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</si>
  <si>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</si>
  <si>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</si>
  <si>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</si>
  <si>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</si>
  <si>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</si>
  <si>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</si>
  <si>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</si>
  <si>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</si>
  <si>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</si>
  <si>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</si>
  <si>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</si>
  <si>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</si>
  <si>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</si>
  <si>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</si>
  <si>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</si>
  <si>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</si>
  <si>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</si>
  <si>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</si>
  <si>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</si>
  <si>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</si>
  <si>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</si>
  <si>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</si>
  <si>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</si>
  <si>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</si>
  <si>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</si>
  <si>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</si>
  <si>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</si>
  <si>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</si>
  <si>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</si>
  <si>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</si>
  <si>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</si>
  <si>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</si>
  <si>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</si>
  <si>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</si>
  <si>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</si>
  <si>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</si>
  <si>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</si>
  <si>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</si>
  <si>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</si>
  <si>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</si>
  <si>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</si>
  <si>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</si>
  <si>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</si>
  <si>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</si>
  <si>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</si>
  <si>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</si>
  <si>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</si>
  <si>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</si>
  <si>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</si>
  <si>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</si>
  <si>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</si>
  <si>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</si>
  <si>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</si>
  <si>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</si>
  <si>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</si>
  <si>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</si>
  <si>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</si>
  <si>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</si>
  <si>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</si>
  <si>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</si>
  <si>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</si>
  <si>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</si>
  <si>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</si>
  <si>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</si>
  <si>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</si>
  <si>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</si>
  <si>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</si>
  <si>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</si>
  <si>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</si>
  <si>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</si>
  <si>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</si>
  <si>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</si>
  <si>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</si>
  <si>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</si>
  <si>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</si>
  <si>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</si>
  <si>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</si>
  <si>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</si>
  <si>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</si>
  <si>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</si>
  <si>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</si>
  <si>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</si>
  <si>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</si>
  <si>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</si>
  <si>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</si>
  <si>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</si>
  <si>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</si>
  <si>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</si>
  <si>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</si>
  <si>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</si>
  <si>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</si>
  <si>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</si>
  <si>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</si>
  <si>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</si>
  <si>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</si>
  <si>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</si>
  <si>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</si>
  <si>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</si>
  <si>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</si>
  <si>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</si>
  <si>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</si>
  <si>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</si>
  <si>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</si>
  <si>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</si>
  <si>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</si>
  <si>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</si>
  <si>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</si>
  <si>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</si>
  <si>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</si>
  <si>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</si>
  <si>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</si>
  <si>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</si>
  <si>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</si>
  <si>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</si>
  <si>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</si>
  <si>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</si>
  <si>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</si>
  <si>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Y</t>
  </si>
  <si>
    <t>N</t>
  </si>
  <si>
    <t>M</t>
  </si>
  <si>
    <t>Screenshot (in png)</t>
  </si>
  <si>
    <t>Text snippet</t>
  </si>
  <si>
    <t>Text  snippet</t>
  </si>
  <si>
    <t>Fiscal Year</t>
  </si>
  <si>
    <t>2019-2020</t>
  </si>
  <si>
    <t>2018-2019</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</si>
  <si>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</si>
  <si>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</si>
  <si>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</si>
  <si>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</si>
  <si>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</si>
  <si>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</si>
  <si>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</si>
  <si>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</si>
  <si>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</si>
  <si>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</si>
  <si>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</si>
  <si>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</si>
  <si>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</si>
  <si>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</si>
  <si>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</si>
  <si>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</si>
  <si>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</si>
  <si>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</si>
  <si>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</si>
  <si>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</si>
  <si>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</si>
  <si>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</si>
  <si>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</si>
  <si>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</si>
  <si>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</si>
  <si>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</si>
  <si>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</si>
  <si>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</si>
  <si>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</si>
  <si>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</si>
  <si>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</si>
  <si>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</si>
  <si>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</si>
  <si>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</si>
  <si>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</si>
  <si>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</si>
  <si>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</si>
  <si>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</si>
  <si>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</si>
  <si>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</si>
  <si>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</si>
  <si>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</si>
  <si>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</si>
  <si>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</si>
  <si>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</si>
  <si>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</si>
  <si>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</si>
  <si>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</si>
  <si>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</si>
  <si>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</si>
  <si>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</si>
  <si>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</si>
  <si>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</si>
  <si>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</si>
  <si>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</si>
  <si>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</si>
  <si>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</si>
  <si>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</si>
  <si>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</si>
  <si>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</si>
  <si>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</si>
  <si>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</si>
  <si>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</si>
  <si>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</si>
  <si>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</si>
  <si>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</si>
  <si>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</si>
  <si>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</si>
  <si>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</si>
  <si>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</si>
  <si>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</si>
  <si>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</si>
  <si>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</si>
  <si>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</si>
  <si>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</si>
  <si>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</si>
  <si>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</si>
  <si>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</si>
  <si>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</si>
  <si>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</si>
  <si>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</si>
  <si>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</si>
  <si>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</si>
  <si>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</si>
  <si>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</si>
  <si>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</si>
  <si>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</si>
  <si>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</si>
  <si>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</si>
  <si>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</si>
  <si>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</si>
  <si>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</si>
  <si>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</si>
  <si>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</si>
  <si>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</si>
  <si>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</si>
  <si>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</si>
  <si>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</si>
  <si>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</si>
  <si>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</si>
  <si>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</si>
  <si>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</si>
  <si>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</si>
  <si>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</si>
  <si>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</si>
  <si>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</si>
  <si>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</si>
  <si>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</si>
  <si>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</si>
  <si>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</si>
  <si>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</si>
  <si>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</si>
  <si>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</si>
  <si>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</si>
  <si>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</si>
  <si>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</si>
  <si>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</si>
  <si>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</si>
  <si>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</si>
  <si>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</si>
  <si>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</si>
  <si>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</si>
  <si>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</si>
  <si>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</si>
  <si>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</si>
  <si>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</si>
  <si>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</si>
  <si>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</si>
  <si>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</si>
  <si>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</si>
  <si>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</si>
  <si>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</si>
  <si>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</si>
  <si>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</si>
  <si>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</si>
  <si>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</si>
  <si>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</si>
  <si>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</si>
  <si>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</si>
  <si>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</si>
  <si>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</si>
  <si>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</si>
  <si>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</si>
  <si>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</si>
  <si>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</si>
  <si>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</si>
  <si>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</si>
  <si>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</si>
  <si>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</si>
  <si>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</si>
  <si>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</si>
  <si>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</si>
  <si>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</si>
  <si>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</si>
  <si>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</si>
  <si>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</si>
  <si>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</si>
  <si>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</si>
  <si>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</si>
  <si>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</si>
  <si>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</si>
  <si>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</si>
  <si>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</si>
  <si>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</si>
  <si>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</si>
  <si>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</si>
  <si>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</si>
  <si>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</si>
  <si>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</si>
  <si>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</si>
  <si>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</si>
  <si>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</si>
  <si>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</si>
  <si>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</si>
  <si>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</si>
  <si>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</si>
  <si>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</si>
  <si>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</si>
  <si>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</si>
  <si>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</si>
  <si>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</si>
  <si>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</si>
  <si>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</si>
  <si>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</si>
  <si>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</si>
  <si>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</si>
  <si>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</si>
  <si>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</si>
  <si>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</si>
  <si>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</si>
  <si>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</si>
  <si>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</si>
  <si>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</si>
  <si>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</si>
  <si>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</si>
  <si>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</si>
  <si>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</si>
  <si>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</si>
  <si>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</si>
  <si>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</si>
  <si>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</si>
  <si>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</si>
  <si>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</si>
  <si>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</si>
  <si>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</si>
  <si>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</si>
  <si>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</si>
  <si>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</si>
  <si>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</si>
  <si>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</si>
  <si>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</si>
  <si>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</si>
  <si>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</si>
  <si>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</si>
  <si>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</si>
  <si>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</si>
  <si>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</si>
  <si>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</si>
  <si>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</si>
  <si>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</si>
  <si>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</si>
  <si>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</si>
  <si>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</si>
  <si>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</si>
  <si>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</si>
  <si>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</si>
  <si>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</si>
  <si>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</si>
  <si>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</si>
  <si>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</si>
  <si>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</si>
  <si>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</si>
  <si>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</si>
  <si>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</si>
  <si>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</si>
  <si>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</si>
  <si>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</si>
  <si>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</si>
  <si>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</si>
  <si>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</si>
  <si>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</si>
  <si>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</si>
  <si>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</si>
  <si>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</si>
  <si>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</si>
  <si>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</si>
  <si>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As per the provisions of the Companies Act (Act), a member entitled to attend and vote at the AGM is entitled to appoint a proxy to attend and vote on his / her behalf and such proxy need not be a member of the Company. However, MCA along with the relaxations to hold the AGM through VC / OAVM has also provided exemption from the requirement of appointing proxies. Hence for this AGM the facility for appointment of proxy by the members is not being provided. Accordingly, the proxy form, attendance slip and the route map of the venue has not been provided along with the notice. The members are requested to participate in the AGM in person through VC / OAVM from their respective location. 2. In compliance with Regulation 44 of SEBI (LODR), the top 100 Listed Companies, as per market capitalization, are required to provide the facility of Live Webcast of the proceedings of the General Meeting. As this AGM is being conducted through VC, the requirement of webcast under SEBI (LODR) has been complied with. 3. Institutional / Corporate members (i.e. other than individuals, HUF, NRI, etc.) are required to send a scanned copy (PDF / JPG Format) of its Board or Governing Body’s resolution / authorization etc., authorizing its representative to attend the AGM through VC / OAVM on its behalf and to vote through remote e-voting. The said resolution / authorization should be sent to the Scrutinizer by email from the registered email address of the member to info@dholakia-associates.com with a copy marked to evoting@nsdl.co.in. 4. A statement setting out the material facts pursuant to Section 102(1) of the Act, relating to the Special Business to be transacted at the Meeting is annexed hereto. The relevant details, pursuant to Regulations 26(4) and 36(3) of the SEBI (LODR) and Secretarial Standard on General Meetings issued by the Institute of Company Secretaries of India, in respect of Directors seeking re-appointment at this AGM are also annexed. 5. Participation of members through VC / OAVM will be reckoned for the purpose of quorum for the AGM as per Section 103 of the Act. 6. The Register of Directors and Key Managerial Personnel and their shareholding, maintained under Section 170 of the Act, and the Register of Contracts or Arrangements, in which Directors are interested, maintained under Section 189 of the Act, will be available electronically for inspection by the members during the AGM. All documents referred to in the Notice will also be available for electronic inspection without any fee by the members from the date of circulation of this Notice up to the date of AGM i.e. September 21, 2020. Members desirous of inspecting such documents can send a request on the email id ioclagm@indianoil.in. 7. Reserve Bank of India has initiated NECS (National Electronic Clearing System) facility for credit of dividend directly to the bank account of the members. Hence, members are requested to register their Bank Account details (Core Banking Solutions enabled account number, 9 digit MICR code &amp; 11 digit IFSC code), in respect of shares held in dematerialized form with their respective Depository Participant i.e. the agency where the demat account has been opened and in respect of shares held in physical form with the Registrar &amp; Transfer Agents (RTA) i.e. KFin Technologies Private Limited (KFin), Selenium Tower B, Plot 31-32, Gachibowli Financial District, Nanakramguda, Hyderabad – 500 032. Tel. Nos.: (040)67162222 ; Fax No.: (040)23001153 ; E-mail Address: einward.ris@kfintech.com; 8. As per Regulation 40 of SEBI (LODR), as amended, securities of listed companies can be transferred only in dematerialized form w.e.f. April 1, 2019, except for request received for transmission or transposition of securities. In view of this and to eliminate all risks associated with physical shares, members holding shares in physical form are requested to convert their holdings to dematerialized form. Members can contact the Company or Company’s RTA for assistance in this regard. 9. Members may send their requests for change / updation of Address, Bank A/c details, ECS mandate, Email address, Nominations:</t>
  </si>
  <si>
    <t>https://iocl.com/download/IndianOil-Annual-Report-2019-20.pdf</t>
  </si>
  <si>
    <t>A member entitled to attend and vote at the Annual General Meeting (AGM) is entitled to appoint a proxy to attend and vote instead of himself. Such a proxy need not be a member of the Company. Proxies, in order to be valid and effective, must be delivered AT THE REGISTERED OFlCE OF THE#OMPANYAS PER ATTACHED FORMAT_x000C_DULYlLLED_x000C_STAMPED_x0006_SIGNED NOTLATER THAN_x0014__x0018_HOURS BEFORE THE commencement of the meeting. !S PER THE PROVISIONS OF THE#OMPANIES!CT_x000C__x0012__x0010__x0011__x0013__x000C_A PERSON CAN ACT AS A PROXYON BEHALF OF MEMBERS NOT EXCEEDING lFTYAND HOLDING in the aggregate not more than ten percent of the total share capital of the Company. A member holding more than ten percent of the total share capital of the Company may appoint a single person as proxy and such person shall not act as a proxy for any other person or member. _x0008_B !STATEMENT SETTING OUT THE MATERIAL FACTS PURSUANT TO3ECTION_x0011__x0010__x0012__x0008__x0011_ OF THE#OMPANIES!CT_x000C__x0012__x0010__x0011__x0013__x000C_RELATING TO THE3PECIAL"USINESS TO BE TRANSACTED AT THE -EETING IS ANNEXED HERETO_x000E_ _x0008_C -EMBERS_x000F_0ROXIES_x000F_!UTHORISED 2EPRESENTATIVES ARE REQUESTED TO BRING THE ATTENDANCE SLIP DULY lLLED AND SIGNED ALONGWITH COPY OF !NNUAL 2EPORT TO THE MEETING_x000E_ _x0008_D 4HE!NNUAL 2EPORT DULY CIRCULATED TO THE MEMBERS OF THE#OMPANY_x000C_IS ALSO AVAILABLE ON THE#OMPANY_x0007_SWEBSITE ATWWW_x000E_IOCL_x000E_COM AND ALSO ON THEWEBSITES OF3TOCK%XCHANGES AND E VOTING AGENCY_x000E_ _x0008_E 2ELEVANT DOCUMENTS REFERRED TO IN THE ACCOMPANYING NOTICE ARE OPEN FOR INSPECTION BY THE MEMBERS AT THE 2EGISTERED /FlCE OF THE #OMPANY ON ALLWORKING DAYS I_x000E_E_x000E_-ONDAY TO &amp;RIDAY_x000C_BETWEEN_x0011__x0010__x001A__x0013__x0010_A_x000E_M_x000E_AND_x0011__x0012__x001A__x0013__x0010_P_x000E_M_x000E_UPTO THE DATE OF THE!'-_x000E_ _x0008_F The Register of members and Share Transfer Books of the Company will remain closed from Friday, August 23, 2019 to Wednesday, !UGUST_x0012__x0018__x000C__x0012__x0010__x0011__x0019__x0008_BOTH DAYS INCLUSIVE FOR THE PURPOSE OF ASCERTAINING THE ELIGIBILITYOF MEMBERS FOR PAYMENT OF lNALDIVIDEND_x000E_ 4HE lNAL DIVIDEND PAYABLE ON%QUITY3HARES_x000C_IF APPROVED BY THE MEMBERS_x000C_WILL BE PAID TO THOSE MEMBERSWHOSE NAMES APPEAR ON THE #OMPANY_x0007_S 2EGISTER OF MEMBERS AND AS PER BENElCIAL OWNER_x0007_S POSITION RECEIVED FROM .3$,_x0006_#$3, AS AT THE CLOSE OFWORKING HOURS ON!UGUST_x0012__x0012__x000C__x0012__x0010__x0011__x0019__x000E_ _x0008_G 2ESERVE"ANKOF )NDIA HAS INITIATED .%#3_x0008_.ATIONAL%LECTRONIC#LEARING3YSTEM FACILITY FOR CREDIT OF DIVIDEND DIRECTLY TO THE BANK ACCOUNT OF THE MEMBERS_x000E_(ENCE_x000C_MEMBERS ARE REQUESTED TO REGISTER THEIR"ANK!CCOUNT DETAILS_x0008_#ORE"ANKING3OLUTIONS ENABLED ACCOUNT NUMBER_x000C__x0019_DIGIT -)#2 CODE_x0006__x0011__x0011_DIGIT )&amp;3#CODE _x000C_IN RESPECT OF SHARES HELD IN DEMATERIALIZED FORMWITH THEIR RESPECTIVE $EPOSITORY 0ARTICIPANT I_x000E_E_x000E_THE AGENCYWHERE THE DEMAT ACCOUNT HAS BEEN OPENED AND IN RESPECT OF SHARES HELD IN PHYSICAL FORMWITH THE 24!_x000C_+ARVY &amp;INTECH 0VT_x000E_,TD_x000E__x000C_+ARVY3ELENIUM 4OWER"_x000C_0LOT_x0013__x0011_ _x0013__x0012__x000C_'ACHIBOWLI &amp;INANCIAL$ISTRICT_x000C_.ANAKRAMGUDA_x000C_(YDERABAD n _x0015__x0010__x0010__x0010__x0013__x0012__x000E_4EL_x000E_.OS_x000E__x001A__x0008__x0010__x0014__x0010_ _x0016__x0017__x0011__x0016__x0012__x0012__x0012__x0012__x001B_&amp;AX.O_x000E__x001A__x0008__x0010__x0014__x0010_ _x0012__x0013__x0010__x0010__x0011__x0011__x0015__x0013__x001B_% MAIL!DDRESS_x001A_EINWARD_x000E_RIS KARVY_x000E_COM_x001B_ _x0008_H -EMBERS MAY SEND THEIR REQUESTS FOR CHANGE_x000F_UPDATION OF!DDRESS_x000C_"ANK!_x000F_C DETAILS_x000C_%#3MANDATE_x000C_%MAIL ADDRESS_x000C_.OMINATIONS_x001A_ I For shares held in dematerialised form - TO THEIR RESPECTIVE$EPOSITORY 0ARTICIPANT II For shares held in physical form - TO THE 24!AT THE ADDRESS GIVEN AT_x0008_G ABOVE OR AT THE REGISTERED OFlCE OF THE#OMPANY_x000E_ _x0008_I .ON 2ESIDENT )NDIAN MEMBERS ARE REQUESTED TO INFORM THE 24!AT THE ADDRESS GIVEN AT_x0008_G ABOVE IMMEDIATELY ABOUT_x001A_ I #HANGE IN THEIR RESIDENTIAL STATUS ON RETURN TO )NDIA FOR PERMANENT SETTLEMENT_x000E_ II 0ARTICULARS OF THEIR BANKACCOUNT MAINTAINED IN )NDIAWITH COMPLETE NAME_x000C_BRANCH_x000C_ACCOUNT TYPE_x000C_ACCOUNT NUMBER AND ADDRESS OF THE BANKWITH PIN CODE NUMBER_x000C_IF NOT FURNISHED EARLIER</t>
  </si>
  <si>
    <t>Annual Report_2019-2020</t>
  </si>
  <si>
    <t>Annual Report_2018-2019</t>
  </si>
  <si>
    <t>https://iocl.com/download/AnnualReport2018-19.pdf</t>
  </si>
  <si>
    <t>Details to be provided to the Audit Committee - In accordance with Companies Act, 2013 read with related rules issued thereon and Regulation 23 of SEBI (LODR), Regulations 2015, including any statutory modification and amendment thereof, with respect to Related Party Transactions following information, to the extent relevant, shall be presented to the Audit Committee: • A general description of the transaction(s), including the nature, duration of the contract, material terms and conditions and particulars of the contract or arrangement. • The name of the Related Party and the basis on which such person or entity is a Related Party. • Name of director or KMP who is related • Nature of relationship • Any advance paid or received for the contract or arrangement, if any. • Period of transaction • Maximum amount of transaction that can be entered into • The Related Party’s interest in the transaction(s), including the Related Party’s position or relationship with, or ownership of, any entity that is a party to or has an interest in the transaction(s). • The indicative base price / current contracted price and the formula for variation in the price if any. Other commercial terms, both included as part of contract and not considered as part of the contract • Any other material information regarding the transaction(s) or the Related Party’s interest in the transaction(s).</t>
  </si>
  <si>
    <t>https://iocl.com/download/RPT_Policy.pdf</t>
  </si>
  <si>
    <t>Related party trasanction_2019-2020</t>
  </si>
  <si>
    <t>Audit Committee The Audit Committee has been constituted in line with the provisions of regulation 18 of the SEBI (LODR) and the provisions of the Companies Act, 2013 and the rules notified thereunder. The members of the Audit Committee have requisite financial and management expertise. The Audit Committee comprised of the following members as on March 31, 2020</t>
  </si>
  <si>
    <t>COMMITTEES OF THE BOARD I) Audit Committee 4HE !UDIT #OMMITTEE HAS BEEN CONSTITUTED IN LINE WITH THE PROVISIONS OF REGULATION_x0011__x0018_OF THE3%")_x0008_,/$2 AND THE PROVISIONS OF THE #OMPANIES !CT_x000C_ _x0012__x0010__x0011__x0013_ AND THE RULES NOTIlED THEREUNDER_x000E_ 4HE MEMBERS OF THE!UDIT#OMMITTEE HAVE REQUISITE lNANCIAL AND management expertise. 4HE!UDIT#OMMITTEE COMPRISED OF THE FOLLOWING MEMBERS AS ON 31.03.19: _x0008__x0011_ 3HRI$_x000E_3_x000E_3HEKHAWAT_x000C_)NDEPENDENT$IRECTOR #HAIRMAN _x0008__x0012_ 3HRI 0ARINDU+_x000E_"HAGAT_x000C_)NDEPENDENT$IRECTOR -EMBER _x0008__x0013_ 3HRI3AMIRENDRA#HATTERJEE_x000C_)NDEPENDENT$IRECTOR -EMBER</t>
  </si>
  <si>
    <t>Shri Shrikant Madhav Vaidya</t>
  </si>
  <si>
    <t>Shri G.K.Satish</t>
  </si>
  <si>
    <t>Dr. S.S.V.Ramakumar</t>
  </si>
  <si>
    <t>Shri Ranjan Kumar Mohapatra</t>
  </si>
  <si>
    <t>Shri Gurmeet Singh</t>
  </si>
  <si>
    <t>Shri Akshay Kumar Singh</t>
  </si>
  <si>
    <t>Shri Sandeep Kumar Gupta</t>
  </si>
  <si>
    <t>Dr. Navneet Mohan Kothari</t>
  </si>
  <si>
    <t>Smt. Indrani Kaushal</t>
  </si>
  <si>
    <t>Shri Vinoo Mathur</t>
  </si>
  <si>
    <t>Shri Samirendra Chatterjee</t>
  </si>
  <si>
    <t>Shri Chitta Ranjan Biswal</t>
  </si>
  <si>
    <t>Dr. Jagdish Kishwan</t>
  </si>
  <si>
    <t>Shri Sankar Chakrabort</t>
  </si>
  <si>
    <t>Shri D. S. Shekhawat</t>
  </si>
  <si>
    <t>Shri Rajendra Arlekar</t>
  </si>
  <si>
    <t>Ms. Lata Usendi</t>
  </si>
  <si>
    <t>Shri Sanjiv Singh</t>
  </si>
  <si>
    <t>Shri B. V. Rama Gopal</t>
  </si>
  <si>
    <t>Shri Ashutosh Jindal</t>
  </si>
  <si>
    <t>64,65</t>
  </si>
  <si>
    <t>65,66</t>
  </si>
  <si>
    <t>Audit Committee The Audit Committee has been constituted in line with the provisions of regulation 18 of the SEBI (LODR) and the provisions of the Companies Act, 2013 and the rules notified thereunder. The members of the Audit Committee have requisite financial and management expertise. The Audit Committee comprised of the following members as on March 31, 2020: 1. Shri D. S. Shekhawat, Independent Director - Chairman 2. Shri Samirendra Chatterjee, Independent Director - Member 3. Shri Sankar Chakraborti, Independent Director - Member The Terms of Reference of Audit Committee covers all matters specified under the provisions of the Companies Act, 2013 as well as Regulation 18 (3) read with Part C of Schedule II of the SEBI (LODR), which inter-alia include the followin</t>
  </si>
  <si>
    <t>Nomination and Remuneration Committee The Company being a Government Company, the appointment and the terms and conditions of appointment (including remuneration), of the Whole-time Directors are decided by the Government of India. However, the Board has constituted a Nomination and Remuneration Committee to: » approve certain perquisites for Whole-time Directors and below Board level executives as well as to approve performance related pay to the executives of the Company as per the DPE guidelines; » create and sanction posts as well as to consider and approve promotions to Grade ‘I’ (Executive Director) i.e. Senior Management Personnel. The Nomination and Remuneration Committee comprised of the following members as on March 31, 2020:1. Dr. Jagdish Kishwan, Independent Director - Chairman
2. Shri C. R. Biswal, Independent Director - Member3. Smt. Indrani Kaushal, Govt. Nominee Director - Member4. Shri Sanjiv Singh, Chairman of the Company - Membe</t>
  </si>
  <si>
    <t>Corporate Social Responsibility &amp; Sustainable Development Committee The Company’s Corporate Social Responsibility (CSR) is guided by its corporate vision of caring for environment and community. The Company believes that CSR is its continuing commitment to conduct business in an ethical and sustainable manner and to contribute to the economic well-being of the country, while improving the quality of life of the local community residing in the vicinity of its establishments and society at large. In line with the above vision, the Board has constituted the Corporate Social Responsibility &amp; Sustainable Development (CSR &amp; SD) Committee to recommend, monitor and administer activities under the Sustainability and CSR Policy and to also oversee its performance / implementation The Committee comprised of the following members as on
March 31, 2020:1. Shri Rajendra Arlekar, Independent Director - Chairman2. Shri G. K. Satish, Director (P&amp;BD) - Member3. Shri Ranjan Kumar Mohapatra, Director (HR) - Member4. Shri Gurmeet Singh, Director (Marketing) - Member5. Shri S. K. Gupta, Director (Finance) - Member</t>
  </si>
  <si>
    <t>Risk Management Committee The Company has formed a Risk Management Committee to review risk management process involving risk assessment and minimisation procedure as well as to approve the derivative transactions above USD 100 million on ‘mark to market’ basis. The Committee comprised of the following members as on March 31, 2020: 1. Shri Sanjiv Singh, Chairman - Chairman of the Committee 2. Shri G. K. Satish, Director (P&amp;BD) - Member 3. Shri Gurmeet Singh, Director (Marketing) - Member 4. Shri S. K. Gupta, Director (Finance) - Member 5. Shri S. M. Vaidya, Director (Refineries) - Member</t>
  </si>
  <si>
    <t>Shri G. K. Satish</t>
  </si>
  <si>
    <t>Dr. S. S. V. Ramakumar</t>
  </si>
  <si>
    <t>Shri B. V. Rama Gopa</t>
  </si>
  <si>
    <t>Shri Parindu Bhagat</t>
  </si>
  <si>
    <t>Shri Sankar Chakraborti</t>
  </si>
  <si>
    <t>Shri A.K.Sharma</t>
  </si>
  <si>
    <t>Smt. Sushmita Dasgupta</t>
  </si>
  <si>
    <t>Shri Sanjay Kapoor</t>
  </si>
  <si>
    <t>16,17</t>
  </si>
  <si>
    <t xml:space="preserve">THE .NOMINATION AND REEMUNERATION COMMITTEE COMPRISED OF THE following members as on 31.03.19: </t>
  </si>
  <si>
    <t xml:space="preserve">THE AUDIT COMMITTEE COMPRISED OF THE FOLLOWING MEMBERS AS ON 31.03.19:3HRI$ 3 3HEKHAWAT )NDEPENDENT$IRECTOR HAIRMAN
</t>
  </si>
  <si>
    <t>Corporate Social Responsibility &amp; Sustainable Development Committee 3HRI 0ARINDU"HAGAT )NDEPENDENT$IRECTOR 
#HAIRMAN   3HRI3ANKAR#HAKRABORTI )NDEPENDENT$IRECTOR -EMBE 3HRI! + 3HARMA $IRECTOR &amp;INANCE  -EMBER   3HRI ' + 3ATISH $IRECTOR 0 "$  -EMBER  2ANJAN+UMAR -OHAPATRA $IRECTOR (2  -EMBER   3HRI 'URMEET3INGH $IRECTOR -ARKETING  -EMBER</t>
  </si>
  <si>
    <t>INDEPENDENT DIRECTORS The Company has received the Certificate of Independence from all the Independent Directors confirming that they meet the criteria prescribed for Independent Directors under the provisions of the Companies Act, 2013 and SEBI (Listing Obligations and Disclosure Requirements) Regulations, 2015 (SEBI (LODR)). The Independent Directors have also confirmed that they have registered with the Database maintained by the Institute of Corporate Affairs under the Ministry of Corporate Affairs. The Company being a Government Company, the power to appoint Directors (including Independent Directors) vests with the Govt. of India. The Directors are appointed by following a process as per laid down guidelines. In the opinion of the Board, the Independent Directors have the requisite expertise and experience. As regards the proficiency is concerned, some of the Independent Directors have already cleared the online proficiency selfassessment test as prescribed by the Institute of Corporate Affairs while the other Independent Directors are in the process of completing the test. A separate meeting of Independent Directors was held during the year as per provisions of the Companies Act, 2013 and SEBI (LODR)</t>
  </si>
  <si>
    <t>Based on the disclosures received from all the Independent Directors and also in the opinion of the Board, the Independent $IRECTORS FULlLL THE CRITERIA OF INDEPENDENCE AS SPECIlED IN THE #OMPANIES !CT_x000C_ _x0012__x0010__x0011__x0013__x000C_THE RULES NOTIlED THEREUNDER AS WELL AS 3%")_x0008_,ISTING /BLIGATIONS_x0006_$ISCLOSURE 2EQUIREMENTS 2EGULATIONS_x000C_ _x0012__x0010__x0011__x0015__x0008_3%")_x0008_,/$2 AND ARE INDEPENDENT OF THE -ANAGEMENT</t>
  </si>
  <si>
    <t>As on March 31, 2020, the Board of the Company comprised of 18 Directors which included 8 Executive Directors (Whole-Time Directors including Chairman), 2 Government Nominee Directors and 8 Independent Directors. The composition of the Board as on March 31, 2020 is given below</t>
  </si>
  <si>
    <t>As on 31.03.19, the Board of the Company comprised of 17 $IRECTORS WHICH INCLUDED _x0018_ %XECUTIVE $IRECTORS _x0008_7HOLE 4IME $IRECTORS INCLUDING#HAIRMAN _x000C__x0012_'OVERNMENT .OMINEE$IRECTORS AND_x0017_ )NDEPENDENT$IRECTORS_x000E_4HE COMPOSITION OF THE"OARD OF Directors as on 31.03.19 is given below:</t>
  </si>
  <si>
    <t>CODE OF CONDUCT   FOR   BOARD MEMBERS AND SENIOR MANAGEMENT PERSONNEL 1. INTRODUCTION 1.1 This Code of Conduct (hereinafter referred to as the “Code”) shall be called “The Code of Conduct for Board Members and Senior Management Personnel” of Indian Oil Corporation Limited (hereinafter referred to as the “Company”). 1.2 This Code envisages that the Board of Directors of the Company (“Board”) and Senior Management Personnel (as hereinafter defined) (collectively referred to as “Officers”) must act within the bounds of the authority conferred upon them and with a duty to comply with the requirements of applicable law.   1.3 The purpose of this Code is to enhance ethical and transparent process in managing the affairs of the Company, and thus to sustain the trust and confidence reposed in the Officers by the shareholders of the Company. Officers are expected to understand, adhere to, comply with and uphold the provisions of this Code and the standards laid down hereunder in their day‐to‐day functioning.   1.4 The principles prescribed in this Code are general in nature and lay down broad standards of compliance and ethics, as required by Clause 49 of the Listing Agreement with the BSE Ltd. and the National Stock Exchange (collectively referred to as “Stock Exchanges”). The Officers should also review other applicable policies and procedures of the Company for specific instructions and guidelines, which are to be read in conjunction with this Code</t>
  </si>
  <si>
    <t>https://iocl.com/download/Code_of_Conduct_for_Board_Members_&amp;_SMP.pdf</t>
  </si>
  <si>
    <t>CODE OF CONDUCT_2015</t>
  </si>
  <si>
    <t>No Extraordinary General Meeting of the shareholders was held during the year 2019-20.</t>
  </si>
  <si>
    <t>No Extraordinary General Meeting of the shareholders was held DURING THE YEAR_x0012__x0010__x0011__x0018_ _x0011__x0019__x000E_</t>
  </si>
  <si>
    <t>Audit Committee The Audit Committee has been constituted in line with the provisions of regulation 18 of the SEBI (LODR) and the provisions of the Companies Act, 2013 and the rules notified thereunder. The members of the Audit Committee have requisite financial and management expertise. The Audit Committee comprised of the following members as on March 31, 2020: 1. Shri D. S. Shekhawat, Independent Director - Chairman 2. Shri Samirendra Chatterjee, Independent Director - Member 3. Shri Sankar Chakraborti, Independent Director - Member The Terms of Reference of Audit Committee covers all matters specified under the provisions of the Companies Act, 2013 as well as Regulation 18 (3) read with Part C of Schedule II of the SEBI (LODR), which inter-alia include the following</t>
  </si>
  <si>
    <t>Revenue 5,66,950</t>
  </si>
  <si>
    <t>Generated revenue of ` 6,05,924 crore from operation</t>
  </si>
  <si>
    <t>Item No. 8 - To ratify the remuneration of the Cost Auditors for the financial year ending March 31, 2021. The Board, on the recommendation of the Audit Committee, has approved the appointment of the following Cost Auditors at an aggregate remuneration of ₹ 20.20 lakh plus applicable taxes and out of pocket expenses to conduct the audit of the cost records of the various units of the Company for the financial year ending March 31, 2021:</t>
  </si>
  <si>
    <t>COMMITTEES OF THE BOARD I) Audit Committee</t>
  </si>
  <si>
    <t>COMMITTEES OF THE BOARD I) Audit Committee 4HE !UDIT #OMMITTEE HAS BEEN CONSTITUTED IN LINE WITH THE PROVISIONS OF REGULATIOND THE PROVISIONS OF THE #OMPANIES _x0013_ AND THE RULES NOTIlED THEREUNDER_x000E_ 4HE MEMBERS OF THE!UDIT#OMMITTEE HAVE REQUISITE lNANCIAL AND management expertise</t>
  </si>
  <si>
    <t>OBJECTIVES AND OBLIGATIONS Objectives To serve the national interests in oil and related sectors in accordance and consistent with Government policies. To ensure maintenance of continuous and smooth supply OF PETROLEUM PRODUCTS BY WAY OF CRUDE OIL RElNING_x000C_ transportation and marketing activities and to provide appropriate assistance to consumers to conserve and use PETROLEUM PRODUCTS EFlCIENTLY_x000E_ 4O ENHANCE THE COUNTRY_x0007_S SELF SUFlCIENCY IN CRUDE OIL RElNING AND BUILD EXPERTISE IN LAYING OF CRUDE OIL AND petroleum product pipelines. To further enhance marketing infrastructure and reseller network for providing assured service to customers throughout the country. 4O CREATE A STRONG RESEARCH_x0006_DEVELOPMENT BASE IN RElNERY processes, product formulations, pipeline transportation and alternative fuels with a view to minimising/eliminating imports and to have next generation products. 4O OPTIMISE UTILISATION OF RElNING CAPACITY AND MAXIMISE DISTILLATE YIELD AND GROSS RElNING MARGIN_x000E_ To maximise utilisation of the existing facilities for IMPROVING EFlCIENCY AND INCREASING PRODUCTIVITY_x000E_ To minimise fuel consumption and hydrocarbon loss in RElNERIES AND STOCKLOSS IN MARKETING OPERATIONS TO EFFECT energy consumption. To earn a reasonable rate of return on investment. To avail of all viable opportunities, both national and global, arising out of the Government of India’s policy of liberalisation and reforms. To achieve higher growth through mergers, acquisitions, INTEGRATION AND DIVERSIlCATION BY HARNESSING NEW business opportunities in oil exploration &amp; production, petrochemicals, natural gas and downstream opportunities overseas. To inculcate strong ‘core values’ among the employees and continuously update skill sets for full exploitation of the new business opportunities. To develop operational synergies with subsidiaries and joint ventures and continuously engage across the hydrocarbon VALUE CHAIN FOR THE BENElT OF SOCIETY AT LARGE_x000E_ Obligations Towards customers and dealers 4O PROVIDE PROMPT_x000C_ COURTEOUS AND EFlCIENT SERVICE AND quality products at competitive prices. Towards suppliers To ensure prompt dealings with integrity, impartiality and courtesy and help promote ancillary industries. Towards employees To develop their capabilities and facilitate their advancement through appropriate training and career planning. To have fair dealings with recognised representatives of employees in pursuance of healthy industrial relations practices and sound personnel policies. Towards community To develop techno-economically viable and environmentfriendly products. To maintain the highest standards in respect of safety, environment protection and occupational health at all production units. Towards defence services To maintain adequate supplies to Defence and other paramilitary services during normal as well as emergency situations. Financial Objectives To earn adequate return on the capital employed and maintain a reasonable annual dividend on equity capital. To ensure maximum economy in expenditure. 4O MANAGE AND OPERATE ALL FACILITIES IN AN EFlCIENT MANNER so as to generate adequate internal resources to meet revenue cost and requirements for project investment, without budgetary support. To develop long-term corporate plans to provide for adequate growth of the Corporation’s business. To reduce the cost of production of petroleum products by means of systematic cost control measures and thereby sustain market leadership through cost-competitiveness. To complete all planned projects within the scheduled time and approved cost.</t>
  </si>
  <si>
    <t>DOCUMENTS FOR INSPECTION The following material documents are available for inspection by shareholders of the Company at the Registered Office: Indian Oil Bhavan, G-9 All Yavar Jung Marg, Bandra (East) Mumbai Maharashtra- 400 051 India, from 10:00 a.m. IST to 5:00 p.m. IST on all working days except Saturday, Sunday and public holidays, during the Tendering Period. i. Copy of the Certificate of Incorporation; ii. Memorandum and Articles of Association of Indian Oil Corporation Limited; iii. Copy of the annual reports of Indian Oil Corporation Limited for the last three financial years ended March 31, 2018, March 31, 2017 and March 31, 2016 and unaudited limited review financial results approved by Board of Directors for the six months ended September 2018; iv. Certified true copy of the resolution passed by the Board of Directors at the meeting held on December 13, 2018 approving proposal for Buyback; v. Copy of Report dated December 13, 2018 received from S. K Mehta &amp; Co, Chartered Accountants, the one of the Statutory Auditors of the Company, in terms of clause (xi) of Schedule I of the Buyback Regulations; vi. Copy of Declaration of solvency and an affidavit verifying the same in Form SH-9, as prescribed under section 68(6) of the Companies Act, 2013; vii. SEBI Comments vide letter no. SEBI/HO/CFD/DCR-1/OW/P/2019/01147/1 dated January 10, 2019; viii. Copy of Escrow Agreement dated December 31, 2018 between Indian Oil Corporation Limited, ICICI Bank Limited and IDBI Capital Markets &amp; Securities Limited; ix. Copy of the certificate from S. K Mehta &amp; Co, Chartered Accountants, the one of the Statutory Auditors of the Company, dated December 13, 2018 certifying that the Company has adequate funds for the purposes of Buyback; x. Copy of Public Announcement dated December 13, 2018 published in the newspapers on December 17, 2018 regarding Buyback of Equity Shares; and xi. Opinion dated December 13, 2018 obtained by the Company on taxation from S. K Mehta &amp; Co.</t>
  </si>
  <si>
    <t>https://www.sebi.gov.in/sebi_data/attachdocs/jan-2019/1547702206910.pdf</t>
  </si>
  <si>
    <t>Bylaw_2019</t>
  </si>
  <si>
    <t>Top 10 shareholders as on March 31, 2020:</t>
  </si>
  <si>
    <t>Top 10 shareholders as on 31.03.19:</t>
  </si>
  <si>
    <t>Does the company comply with Companies Act 2013 requirement on pos tal ballot voting?</t>
  </si>
  <si>
    <t>POSTAL BALLOT No approval of shareholders was sought by means of postal ballot during the year 2019-20. There is no immediate proposal for passing any resolution through Postal Ballot. None of the businesses proposed to be transacted at the ensuing Annual General Meeting require passing the resolution through Postal Ballot.</t>
  </si>
  <si>
    <t>POSTAL BALLOT No approval of shareholders was sought by means of postal ballot DURING THE YEAR_x0012__x0010__x0011__x0018_ _x0011__x0019__x000E_ 4HERE IS NO IMMEDIATE PROPOSAL FOR PASSING ANY RESOLUTION THROUGH Postal Ballot. None of the businesses proposed to be transacted at THE ENSUING!NNUAL 'ENERAL -EETING REQUIRE PASSING THE RESOLUTION through Postal Ballot.</t>
  </si>
  <si>
    <t>The Securities and Exchange Board of India (Prohibition of Insider Trading) Regulations, 2015;</t>
  </si>
  <si>
    <t>The Securities and Exchange Board of India (Prohibition of Insider Trading) Regulations, 2015</t>
  </si>
  <si>
    <t>BACKGROUND The Companies Act, 2013 was enacted on August 30, 2013 which provides major overhaul in the Corporate Governance norms for all Companies. The rules pertaining to Corporate Governance were notified on March 27, 2014. The requirements under the Companies Act, 2013 and the rules notified there under are applicable to every company or a class of companies (both listed and unlisted) as may be provided therein. Section 188 of the Companies Act, 2013 read with Companies (Meetings of Board and its Powers) Rules, 2014 provides the detailed mechanism for dealing with Related Party Transaction’s (“RPT’s”) of a Company. Further, it provides for certain compliance requirements such as Board approval and Shareholder’s approval in specific circumstances. In addition, Section 177 of the Companies Act, 2013 read with Companies (Meetings of Board and its Powers) Rules, 2014 provides for approval of the Audit Committee for RPT’s. Securities and Exchange Board of India (SEBI) also amended Clause 49 of the Listing Agreement (“Revised Clause 49”) which became effective from 1st October 2014 which provided that that the company shall formulate a policy on materiality of related party transactions and also on dealing with related party transactions. Subsequently, SEBI repealed the Listing Agreement and replaced it with SEBI (Listing Obligations and Disclosure Requirements) Regulations, 2015 (SEBI (LODR)) in December 2015. In accordance with Regulation 23 of SEBI LODR, a company is required to formulate a policy on materiality of related party transactions and dealing with related party transactions. Keeping in view the above mentioned compliance requirements provided in Companies Act, 2013 read with related rules issued thereon and SEBI (LODR), the Board of Directors of Indian Oil Corporation Limited (“IOCL” or “the Company”), acting upon the recommendations of the Audit Committee of the Board, approved and adopted the following policy on Materiality of Related Party Transaction’s and dealing with Related Party Transaction’s. The SEBI further amended the SEBI LODR vide notification dated 9th May 2018. The corresponding changes in the RPT policy was approved by the Board of IOCL on 11th August 2018.</t>
  </si>
  <si>
    <t>Generated revenue of ` 6,05,924 crore from operations</t>
  </si>
  <si>
    <t>https://iocl.com/download/AnnualReport2017-18.pdf</t>
  </si>
  <si>
    <t>Risk Management Committee The Company has formed a Risk Management Committee to review risk management process involving risk assessment and minimisation procedure as well as to approve the derivative transactions above USD 100 million on ‘mark to market’ basis. The Committee comprised of the following members as on March 31, 2020: 1. Shri Sanjiv Singh, Chairman - Chairman of the Committee 2. Shri G. K. Satish, Director (P&amp;BD) - Member 3. Shri Gurmeet Singh, Director (Marketing) - Member 4. Shri S. K. Gupta, Director (Finance) - Member 5. Shri S. M. Vaidya, Director (Refineries) - Membe</t>
  </si>
  <si>
    <t xml:space="preserve">Risk Management Committee 4HE #OMPANY HAS FORMED A 2ISK -ANAGEMENT #OMMITTEE TO review risk management process involving risk assessment and minimisation procedure as well as to approve the derivative transactions above USD 100 million on ‘mark to market’ basis. 4HE #OMMITTEE COMPRISED OF THE FOLLOWING MEMBERS AS ON </t>
  </si>
  <si>
    <t>Related Party Transactions a) In accordance with Regulation 2(1) (zc) of the SEBI (LODR), related party transaction is a transfer of resources, services or obligations between a Company and a related party, regardless of whether a price is charged or not.</t>
  </si>
  <si>
    <t>Succession Planning The Company has put in place a structured succession planning framework to ensure systematic development plan to fill key positions, other than the Board of Directors, in line with the vision and business strategy of the Company. The Company being a Government Company under the administrative control of the MoP&amp;NG, the power to appoint Directors (including Independent Directors) vests with the Government of India.</t>
  </si>
  <si>
    <t>Succession Planning 4HE #OMPANY BEING A 'OVERNMENT #OMPANY UNDER THE administrative control of the Ministry of Petroleum &amp; Natural Gas _x0008_-O0_x0006_.' _x000C_THE POWER TO APPOINT$IRECTORS_x0008_INCLUDING )NDEPENDENT $IRECTORS VESTS WITH THE 'OVERNMENT OF )NDIA_x000E_ (OWEVER_x000C_ THE Company has put in place an orderly succession plan for grooming of Senior Management Personnel</t>
  </si>
  <si>
    <t>We have audited the accompanying standalone financial statements of Indian Oil Corporation Limited (“the Company”), which comprise the Balance Sheet as at March 31, 2020, the Statement of Profit and Loss (including Other Comprehensive Income), the Statement of Changes in Equity and the Statement of Cash Flows for the year then ended and notes to the financial statements including a summary of significant accounting policies and other explanatory information in which are incorporated the financial statements for the year ended on that date audited by the Branch Auditor of the Company’s one Branch, namely Research &amp; Development (R&amp;D) division situated at Faridabad, Haryana, India.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Indian Accounting Standards specified under section 133 of the Act read with the Companies (Indian Accounting Standards) Rules 2015, as amended and other accounting principles generally accepted in India, of the state of affairs of the Company as at March 31, 2020, and profit, total Comprehensive Income, changes in equity and its cash flows for the year ended on that date. We conducted our audit of the standalone financial statements in accordance with the Standards on Auditing (SAs) specified under section 143(10) of the Act. Our responsibilities under those SAs are further described in the Auditors’ Responsibilities for the Audit of the standalone financial statements section of our report. We are independent of the Company in accordance with the Code of Ethics issued by the Institute of Chartered Accountants of India (“ICAI”), together with the ethical requirements that are relevant to our audit of the standalone financial statements under the provisions of the Act and the Rules there under, and we have fulfilled our other ethical responsibilities in accordance with these requirements and the ICAI’s Code of Ethics. We believe that the audit evidence we have obtained is sufficient and appropriate to provide a basis for our opinion on the standalone financial statements.</t>
  </si>
  <si>
    <t>Opinion 7E HAVE AUDITED THE ACCOMPANYING STANDALONE lNANCIAL STATEMENTS OF )NDIAN /IL#ORPORATION ,IMITED_x0008_hTHE#OMPANYv _x000C_WHICH COMPRISE THE"ALANCE3HEET AS AT -ARCH_x0013__x0011__x000C__x0012__x0010__x0011__x0019__x000C_THE3TATEMENT OF 0ROlT AND ,OSS _x0008_INCLUDING OTHER#OMPREHENSIVE )NCOME _x000C_3TATEMENT OF #HANGES IN%QUITY AND3TATEMENT OF#ASH &amp;LOWS FOR THE YEAR THEN ENDED AND NOTES TO THE lNANCIAL STATEMENTS INCLUDING A SUMMARY OF SIGNIlCANT ACCOUNTING POLICIES AND OTHER EXPLANATORY INFORMATION INWHICH ARE INCORPORATED THE RETURNS FOR THE YEAR ENDED ON THAT DATE AUDITED BY THE"RANCH!UDITOR OF THE#OMPANY_x0007_S ONE"RANCH_x000C_NAMELY 2ESEARCH_x0006_$EVELOPMENT_x0008_2_x0006_$ DIVISION SITUATED AT &amp;ARIDABAD_x000C_ (ARYANA_x000C_)NDIA_x000E_ )N OUR OPINION AND TO THE BEST OF OUR INFORMATION AND ACCORDING TO THE EXPLANATIONS GIVEN TO US_x000C_THE AFORESAID STANDALONE lNANCIAL STATEMENTS GIVE THE INFORMATION REQUIRED BY THE#OMPANIES!CT_x000C__x0012__x0010__x0011__x0013__x0008_THE h!CTv IN THE MANNER SO REQUIRED AND GIVE A TRUE AND FAIR VIEW IN CONFORMITYWITH ACCOUNTING PRINCIPLES GENERALLY ACCEPTED IN )NDIA_x000C_OF THE STATE OF AFFAIRS OF THE#OMPANY AS AT -ARCH_x0013__x0011__x000C__x0012__x0010__x0011__x0019__x000C_AND PROlT_x000C_TOTAL#OMPREHENSIVE )NCOME_x000C_CHANGES IN EQUITY AND ITS CASH mOWS FOR THE YEAR ENDED ON THAT DATE_x000E_ Basis for Opinion 7E CONDUCTED OUR AUDIT OF THE STANDALONE lNANCIAL STATEMENTS IN ACCORDANCEWITH THE3TANDARDS ON!UDITING _x0008_3!S SPECIlED UNDER SECTION _x0011__x0014__x0013__x0008__x0011__x0010_ OF !CT _x0008_3!S _x000E_/UR RESPONSIBILITIES UNDER THOSE 3TANDARDS ARE FURTHER DESCRIBED IN THE !UDITORS_x0007_2ESPONSIBILITIES FOR THE!UDIT OF THE lNANCIAL STATEMENTS SECTION OF OUR REPORT_x000E_7E ARE INDEPENDENT OF THE#OMPANY IN ACCORDANCEWITH THE#ODE OF%THICS ISSUED BY THE )NSTITUTE OF#HARTERED!CCOUNTANTS OF )NDIA_x0008_h)#!)v _x000C_TOGETHERWITH THE ETHICAL REQUIREMENTS THAT ARE RELEVANT TO OUR AUDIT OF THE STANDALONE lNANCIAL STATEMENTS UNDER THE PROVISIONS OF THE!CT AND THE 2ULES THERE UNDER_x000C_ANDWE HAVE FULlLLED OUR OTHER ETHICAL RESPONSIBILITIES IN ACCORDANCEWITH THESE REQUIREMENTS AND THE )#!)_x0007_S#ODE OF%THICS_x000E_7E BELIEVE THAT THE AUDIT EVIDENCEWE HAVE OBTAINED IS SUFlCIENT AND APPROPRIATE TO PROVIDE A BASIS FOR OUR OPINION ON THE STANDALONE lNANCIAL STATEMENTS</t>
  </si>
  <si>
    <t>VIGIL MECHANISM / WHISTLE-BLOWER POLICY The Company has framed a whistle-blower policy wherein the employees are free to report any improper activity resulting in violation of laws, rules, regulations or code of conduct by any of the employees to the Competent Authority or Chairman of the Audit Committee, as the case may be. Any complaint received is reviewed by the Competent Authority or Chairman of the Audit Committee as the case may be. No employee has been denied access to the Audit Committee. The policy on Vigil Mechanism / Whistle-Blower can be accessed on the Company’s website at the link https://www.iocl.com/InvestorCenter/ Whistle_Blower_policy.pdf</t>
  </si>
  <si>
    <t>Vigil Mechanism and Whistle-Blower Policy 4HE #OMPANY PROMOTES @ETHICAL BEHAVIOUR_x0007_ IN ALL ITS BUSINESS activities and has put in place a mechanism for reporting illegal OR UNETHICAL BEHAVIOUR_x000E_ 4HE #OMPANY HAS LAID DOWN PROCEDURES and internal controls like Delegation of Authority, Standard /PERATING 0ROCEDURES _x0008_3/0_x0007_S _x000C_ #ONDUCT_x000C_ $ISCIPLINE AND !PPEAL 2ULES FOR EMPLOYEES_x000C_ETC_x000E_4HE6IGILANCE$EPARTMENT_x000C_WHICH FORMS an important part of the vigil mechanism, undertakes participative, preventive and punitive action for establishing effective internal control systems and procedures for minimising systemic failures, WITH GREATER EMPHASIS ON PARTICIPATIVE AND PREVENTIVE ASPECTS_x000E_4HE</t>
  </si>
  <si>
    <t>Dr S. S. V. Ramakumar</t>
  </si>
  <si>
    <t>Shri B V Rama Gopal</t>
  </si>
  <si>
    <t>. Shri Gurmeet Singh</t>
  </si>
  <si>
    <t>Shri S. K. Gupta</t>
  </si>
  <si>
    <t>Shri S. M. Vaidya</t>
  </si>
  <si>
    <t>Shri Kamal Kumar Gwalani</t>
  </si>
  <si>
    <t>https://iocl.com/download/IndianOil-Annual-Report-2018-2019.pdf</t>
  </si>
  <si>
    <t xml:space="preserve">File name:Annual report 2019_20
take Snippet:. Shareholding Pattern as on March 31, 2020:
Comment:IOCL is government owned company. President of India owns 51.5% of shares
</t>
  </si>
  <si>
    <t>File name:Annual report 2019_20
take Snippet:Top 10 shareholders as on March 31, 2020:
Comment:ONGC, Oil India limited are listed companies and hold significant shareholding in IOCL</t>
  </si>
  <si>
    <t>File name:Annual report 2019_20 
Comment:The members of the Audit Committee
have requisite financial and management expertise
Text :The Audit Committee has been constituted in line with
the provisions of regulation 18 of the SEBI (LODR) and
the provisions of the Companies Act, 2013 and the rules
notified thereunder. The members of the Audit Committee
have requisite financial and management expertise.
The Audit Committee comprised of the following members
as on March 31, 2020:
1. Shri D. S. Shekhawat, Independent Director - Chairman
2. Shri Samirendra Chatterjee, Independent Director - Member
3. Shri Sankar Chakraborti, Independent Director - Member
The Terms of Reference of Audit Committee covers all
matters specified under the provisions of the Companies
Act, 2013 as well as Regulation 18 (3) read with Part C of
Schedule II of the SEBI (LODR), which inter-alia include the
following:
» Overseeing the Company’s financial reporting process
and disclosure of financial information to ensure that
the financial statements are correct, sufficient and
credible.</t>
  </si>
  <si>
    <t>Add comment:Audit committee chairman is Independent</t>
  </si>
  <si>
    <t>Take snippet:The Audit Committee has been constituted in line with
the provisions of regulation 18 of the SEBI (LODR) and
the provisions of the Companies Act, 2013 and the rules
notified thereunder. The members of the Audit Committee
have requisite financial and management expertise//The attendance at the 9 meetings of the Audit Committee held during the year 2019-20 is given below:</t>
  </si>
  <si>
    <t xml:space="preserve">Comment:As the end of fiscal year 31st march'2020 -IOCL has appointed woman independent director as per SEBI(LODR), hence marked as 'Yes'Text snippet:n. Compliance with the mandatory requirements of
SEBI (LODR)
The Company has complied with all the mandatory
requirements specified in regulations 17 to 27 and
regulation 46(2)(b) to 46(2)(i) of the SEBI (LODR) except as
given below:composition of the Board of Directors with regard to
at least 50% Independent Directors during the period
April 01, 2019 to November 05, 2019 and December
02, 2019 to March 31, 2020;
» composition of the Board of Directors w.r.t. woman
independent director for the period April 01, 2019 to
November 05, 2019;
» performance evaluation of Independent Directors by
the Board of Directors.
The Company, being a Government Company under the
administrative control of the Ministry of Petroleum &amp;
Natural Gas (MoP&amp;NG), the power to appoint Directors
(including Independent Directors) and their performance
evaluation vests with the Government of India
</t>
  </si>
  <si>
    <t>Add comment: Mr Sanjiv Singh is executive chairman(Whole-time director); The role of CEO &amp; Chairman is not split. Both the role is served by whole-time director and executive chaiman</t>
  </si>
  <si>
    <t xml:space="preserve">add chairman data-BoD and add comment that: Chairman is whole-time director and holds executive position in the company. </t>
  </si>
  <si>
    <t>Comment: (Total of directors shareholding/Total shares outstanding)*100
Take snippet:Shareholding of Directors as on March 31, 2020
The details of shares of the Company held by the Directors
as on March 31, 2020 are given below:</t>
  </si>
  <si>
    <t>Response:0
Comment: no directors hold more than 2% of the shares 
Take snippet:Shareholding of Directors as on March 31, 2020
The details of shares of the Company held by the Directors
as on March 31, 2020 are given below:</t>
  </si>
  <si>
    <t>Comment:Total shares outstanding=941,41,58,922
Take snippet:p. Dematerialisation of Shares and Liquidity:
The shares of the Company are traded in dematerialised form. In order to facilitate the shareholders to dematerialise the
shares, the Company has entered into an agreement with NSDL and CDSL. The summarised position of shareholders in
Physical and Demat segment as on March 31, 2020 is as under:</t>
  </si>
  <si>
    <t>Add detail about compliance with companies act'2013 and SEBI(LODR)</t>
  </si>
  <si>
    <t>Response: Yes
textsnippet:A separate meeting of Independent Directors was held
during the year as per provisions of the Companies Act,
2013 and SEBI (LODR).</t>
  </si>
  <si>
    <t>Response: Yes Comment: Company comply with the sector 173 as more than four board meeting held during the year(11 board meetings)
textsnippet:A separate meeting of Independent Directors was held
during the year as per provisions of the Companies Act,
2013 and SEBI (LODR).During the year, 11 meetings of the Board of Directors
were held. The details of the meetings attended by each
Director are provided in the Corporate Governance Report
and hence not repeated to avoid duplication</t>
  </si>
  <si>
    <t>Add comment:Directorship in other
listed entities as on
March 31, 2020 &amp;
category of Directorship-reported for Board of directors</t>
  </si>
  <si>
    <t>No scoring done. Response:Yes</t>
  </si>
  <si>
    <t>Response: Yes
text snippet:The Company being a Government Company, all the
Directors on its Board viz. Functional Directors, Government
Nominee Directors and Independent Directors are selected
and appointed by the Government as per a well laid down
process for each category of Directors. The list of core
skills, expertise and competence required for the Board to
function effectively, in context of the Company’s business,
forms an integral part of the Government’s process for
selection of the Directors. In view thereof, the Board of
the Company has not identified any such core skills or
expertise or competence required by a Director as required
under SEBI (LODR).</t>
  </si>
  <si>
    <t>Response: No
Add text snippet:The performance evaluation of the Directors (including
Independent Directors) has not been carried out by the
Nomination &amp; Remuneration Committee, as the Company
being a Government Company, the powers relating to
appointment, evaluation and the terms of Independent
Directors vests with the Govt. of India. Such evaluation is
exempted for Govt. Companies under the provisions of the
Companies Act, 2013.</t>
  </si>
  <si>
    <t>Response:No Comment: There is no corporate governance committee formed by the company
Add snippet:COMMITTEES OF THE BOARD
The Board has formed various committees to facilitate decision-making process efficient.</t>
  </si>
  <si>
    <t>Response:11
Better data:During the financial year 2019-20, 11 Board Meetings
were held</t>
  </si>
  <si>
    <t>Show calcultion in comment field. Correct Answer is 95.789% [Board meeting average=  (182/190)*100]</t>
  </si>
  <si>
    <t>Nomination and Remuneration Committee The Company being a Government Company, the appointment and the terms and conditions of appointment (including remuneration), of the Whole-time Directors are decided by the Government of India. However, the Board has constituted a Nomination and Remuneration Committee to: » approve certain perquisites for Whole-time Directors and below Board level executives as well as to approve performance related pay to the executives of the Company as per the DPE guidelines; » create and sanction posts as well as to consider and approve promotions to Grade ‘I’ (Executive Director) i.e. Senior Management Personnel. The Nomination and Remuneration Committee comprised of the following members as on March 31, 2020:1. Dr. Jagdish Kishwan, Independent Director - Chairman
2. Shri C. R. Biswal, Independent Director - Member3. Smt. Indrani Kaushal, Govt. Nominee Director - Member4. Shri Sanjiv Singh, Chairman of the Company - Member</t>
  </si>
  <si>
    <t xml:space="preserve"> Response: No
Add comment: There is no compliance statement given for Nomination &amp; Remuneration committee membership. Out of 4 members of nomination &amp; remuneration committee, Sanjiv Sigh is whole time directors and executive chairman of the company. As IOCL is government owned company, the
appointment and the terms and conditions of appointment
(including remuneration), of the Whole-time Directors
are decided by the Government of India.</t>
  </si>
  <si>
    <t xml:space="preserve">Response: Yes, Chairman of nomination &amp; remuneration committee is independent but Statement of compliance with Regulation 19 and section 178 of Companies Act 2013 is not available. </t>
  </si>
  <si>
    <t xml:space="preserve">50% of nomination &amp; remuneration committee members are independent. No statement of compliance with section 178 available. </t>
  </si>
  <si>
    <t>Comment: Company has established nomination &amp; remuneration committee and comply with companies act 2013.</t>
  </si>
  <si>
    <t>Add comment:Company has established nomination &amp; remuneration committee and comply with companies act 2013.
 add text snippet:Nomination and Remuneration Committee The Company being a Government Company, the appointment and the terms and conditions of appointment (including remuneration), of the Whole-time Directors are decided by the Government of India. However, the Board has constituted a Nomination and Remuneration Committee to: » approve certain perquisites for Whole-time Directors and below Board level executives as well as to approve performance related pay to the executives of the Company as per the DPE guidelines; » create and sanction posts as well as to consider and approve promotions to Grade ‘I’ (Executive Director) i.e. Senior Management Personnel. The Nomination and Remuneration Committee comprised of the following members as on March 31, 2020:1. Dr. Jagdish Kishwan, Independent Director - Chairman
2. Shri C. R. Biswal, Independent Director - Member3. Smt. Indrani Kaushal, Govt. Nominee Director - Member4. Shri Sanjiv Singh, Chairman of the Company - Membe</t>
  </si>
  <si>
    <t>incorrect scoring in Column ;P'</t>
  </si>
  <si>
    <t>Need evidence for assessment year 2019-20
Text snippet1 :Relatives of Key Managerial Personnel and nature of relation with whom transactions are undertaken during the year:
1) Shri B V Raghav Raju (Manager, Indian Oil Corporation Limited): Son of Key Managerial Personnel
2) Shri Siddharth Vaidya (Senior Production Engineer, Indian Oil Corporation Limited): Son of Key Managerial Personnel
Text snippet 2:The Company has not entered into any materially
significant related party transactions during the year.
As required under the SEBI (LODR), the disclosure of
Related Party Transactions on a consolidated basis in the
prescribed format was filed with the Stock Exchanges
and has also been</t>
  </si>
  <si>
    <t>YEs</t>
  </si>
  <si>
    <t>Response :Yes 
add text:The Company has an independent Internal Audit
Department, which is headed by a Chief General Manager,
who reports to the Chairman. The Internal Audit Department
has officers from Finance as well as technical functions.
The audit assignments are carried out as per the Annual
Audit Programme approved by the Chairman and the Audit
Committee. Internal Audit carries out extensive audits
throughout the year covering each and every aspect of the
business. The Statutory Auditors are also required to issue
the Independent Auditor’s Report on the Internal Financial
Controls over Financial Reporting for the Company under
Clause (i) of Sub-Section 3 of Section 143 of the Companies
Act, 2013. The report issued thereupon has been attached
along with the Standalone and Consolidated Financial
Statements respectively. The Audit Committee reviews
the internal control systems with the Internal Auditors
and Statutory Auditors before the Financial Statements
are placed before it for recommending to the Board for
approval.</t>
  </si>
  <si>
    <t>Response: 22700000
REMUNERATION TO THE AUDITORS
The Office of the Comptroller &amp; Auditor General of India
had appointed the Statutory Auditors for the financial year
2019-20. The Auditors’ remuneration for the year was fixed
at ₹ 200 lakh plus applicable taxes for Statutory Audit. In
addition, reasonable out-of-pocket expenses incurred are
also reimbursed at actuals. The total amount payable to
the Statutory Auditors for all services rendered by them to
the Company during 2019-20 was ₹ 427 lakh.</t>
  </si>
  <si>
    <t>Response: 53.16%
Comment: (22700000/42700000)*100=53.161%
REMUNERATION TO THE AUDITORS
The Office of the Comptroller &amp; Auditor General of India
had appointed the Statutory Auditors for the financial year
2019-20. The Auditors’ remuneration for the year was fixed
at ₹ 200 lakh plus applicable taxes for Statutory Audit. In
addition, reasonable out-of-pocket expenses incurred are
also reimbursed at actuals. The total amount payable to
the Statutory Auditors for all services rendered by them to
the Company during 2019-20 was ₹ 427 lakh.</t>
  </si>
  <si>
    <t>Response: Yes
add text snippet:IndianOil adheres to good governance practices, across its business activities. The Company believes in promoting
transparency, integrity and accountability, which not only improve work efficiency, but also create a work environment based
on trust and helps in maximising value for all stakeholders.
A well-defined policy framework with strong structural set-up is the key to effective implementation of Corporate Governance
initiatives. IndianOil’s policies have been formulated after detailed deliberations with the stakeholders concerned. The
policies are reviewed from time to time so that they remain relevant and cater to the new and emerging business paradigms.
IndianOil constantly promotes ethical behaviour at all levels in the organisation to make it an essential part of the work
culture. “Care, Innovation, Passion and Trust” are the Company’s “Core Values”, which are the guiding philosophies for all its
transactions and activities</t>
  </si>
  <si>
    <t>Response: Yes
add text:IndianOil constantly promotes ethical behaviour at all levels in the organisation to make it an essential part of the work
culture. “Care, Innovation, Passion and Trust” are the Company’s “Core Values”, which are the guiding philosophies for all its
transactions and activities.
Employee empowerment and Delegation of Authority (DoA) provide a structured platform to implement and improve
governance practices. IndianOil has a well-structured and evolved system of “Delegation of Authority” and “Financial
Concurrence”, which are the hallmarks of a “mature and responsible” organisation.
In an effort to enhance transparency, fairness and competitiveness at all working levels, IndianOil has adopted and
implemented several measures like the Integrity Pact (IP) Programme, Right to Information (RTI), e-tendering for procurement
of goods &amp; services, publicly available Citizens’ Charter and also provided an option for online application to the Company’s
Vigilance Department (https://iocl.com/VigilanceInquiry.aspx). Independent bodies like Central Vigilance Commission and
Independent External Monitors are empowered to scrutinize the Company’s tenders and project related complaints. The
Company is also bound by various state, national and international laws that regulate its policies and deliverance of duties.
IndianOil has a structured grievance redressal mechanism in place to address all stakeholders’ grievances. For employees,
the Company has the Conduct, Discipline and Appeal (CDA) Rules for officers / Standing Order for Workmen and a Whistle
Blower Policy in place, to guide employee conduct and ensure transparency and accountability within the organisation.</t>
  </si>
  <si>
    <t>Response: Yes
sAdd comment:  19 complaints related to intergrity pact(page no 59) 
add snippet:How many stakeholder complaints have been received in the past financial year and what percentage was satisfactorily
resolved by the management? If so, provide details thereof, in about 50 words or so.</t>
  </si>
  <si>
    <t>Response: Yes
add text 1:Does the policy relating to ethics, bribery and corruption cover only the company? Yes/ No. Does it extend to the
Group/Joint Ventures/ Suppliers/ Contractors/NGOs/ Others.
Yes, the policy related to ethics, bribery and corruption covers only the Company. IndianOil’s Group Companies / Joint
Ventures are separate legal entities having their own policies and procedures.
add text 2:IndianOil
also supports United Nations’ Global Compact (UNGC) for implementing the guiding principles in the United Nations’
agenda on human rights, labour standards, environment, anti-corruption etc. The Company believes that policy advocacy
must preserve and expand public good and thus shall never advocate any policy change to benefit itself alone but always for
the benefit of society at large.</t>
  </si>
  <si>
    <t>Correct value should be 6059240000000   (one zero missing)</t>
  </si>
  <si>
    <t xml:space="preserve">Use formula=[(Remuneration 2019-Remuneration 2018)/Remuneration 2018]*100
</t>
  </si>
  <si>
    <t>Use formula=[(Revenue 2019-Revenur 2018)/Revenue 2018]*100</t>
  </si>
  <si>
    <t>Response:65040900000
  take snippet:Note - 27 : EMPLOYEE BENEFITS EXPENSE</t>
  </si>
  <si>
    <t>Use formula:Total workforce salary/Total employees
In the example stated below, I am fetching the numbers from previous indicator from Indian Oil Corp.
Name: Indian Oil Corp
Calculation: Total emploees - 32,998
Result: 65040900000/32998 = 1971055.821 INR</t>
  </si>
  <si>
    <t>add text:The Company has only one class of equity shares having par value of ₹ 10 each and is entitled to one vote per share. In the
event of liquidation of the corporation, the holders of equity shares will be entitled to receive the remaining assets of the
Company in proportion to the number of equity shares held.</t>
  </si>
  <si>
    <t>A shareholder engagement policy outlines formal guidelines for companies to interact and communicate with shareholders. In addition, formal policies provide guidance for boards and managers on how best to deal with activist shareholders. Shareholder engagement policies outline the methods of interaction and the types of topics in which both parties may engage</t>
  </si>
  <si>
    <t>Response: Yes comment:refer item 1
Ref: https://iocl.com/download/2018-02-07(Bonus%202018-newspaper%20notice%20about%20disptach%20of%20postal%20ballot%20form).pdf</t>
  </si>
  <si>
    <t>Response: Yes   refer:Postal ballot  notice
Ref: https://iocl.com/download/2018-02-07(Bonus%202018-newspaper%20notice%20about%20disptach%20of%20postal%20ballot%20form).pdf</t>
  </si>
  <si>
    <t>In view of COVID-19 pandemic, the Ministry of Corporate Affairs (“MCA”) has vide circular dated May 5, 2020 read with
circulars dated April 8, 2020 and April 13, 2020 (“MCA Circulars”) permitted the holding of AGM through VC / OAVM
without the physical presence of the members at a common venue. As per “MCA Circulars” and SEBI Circular dated
May 12, 2020 relaxing certain compliances with provisions of SEBI (Listing Obligation and Disclosure Requirements)
Regulation, 2015 (SEBI (LODR)) the AGM of the Company is being held through VC / OAVM.
1. As per the provisions of the Companies Act (Act), a member entitled to attend and vote at the AGM is entitled to appoint
a proxy to attend and vote on his / her behalf and such proxy need not be a member of the Company. However, MCA
along with the relaxations to hold the AGM through VC / OAVM has also provided exemption from the requirement of
appointing proxies. Hence for this AGM the facility for appointment of proxy by the members is not being provided.
Accordingly, the proxy form, attendance slip and the route map of the venue has not been provided along with the notice.
The members are requested to participate in the AGM in person through VC / OAVM from their respective location.
2. In compliance with Regulation 44 of SEBI (LODR), the top 100 Listed Companies, as per market capitalization, are required
to provide the facility of Live Webcast of the proceedings of the General Meeting. As this AGM is being conducted
through VC, the requirement of webcast under SEBI (LODR) has been complied with.
3. Institutional / Corporate members (i.e. other than individuals, HUF, NRI, etc.) are required to send a scanned copy (PDF /
JPG Format) of its Board or Governing Body’s resolution / authorization etc., authorizing its representative to attend the
AGM through VC / OAVM on its behalf and to vote through remote e-voting. The said resolution / authorization should be
sent to the Scrutinizer by email from the registered email address of the member to info@dholakia-associates.com with
a copy marked to evoting@nsdl.co.in.</t>
  </si>
  <si>
    <t>Response: Yes   Comment:two directors retires by rotation and company mention about compliance with section 152 provison
Add text:To appoint a Director in place of Shri G. K. Satish (DIN: 06932170), who retires by rotation and is eligible for reappointment.
4. To appoint a Director in place of Shri Gurmeet Singh (DIN: 08093170), who retires by rotation and is eligible for
reappointment.
SPECIAL BUSINESS
5. To appoint Shri Shrikant Madhav Vaidya (DIN: 06995642) as Whole-time Director and to designate him as Chairman
of the Company.
To consider and if thought fit, to pass with or without modifications, the following resolution as an Ordinary Resolution:
“RESOLVED THAT pursuant to the provisions of Section 152 and 161(1) of the Companies Act, 2013 (including any
statutory modification or re-enactment thereof for the time being in force) and the Articles of Association of the
Company, Shri Shrikant Madhav Vaidya (DIN: 06995642), who was appointed as an Additional Director and designated
as Director (Refineries) by the Board of Directors w.e.f. October 14, 2019 and subsequently re-designated as Chairman
w.e.f. July 1, 2020 and who holds office upto the date of this AGM and in respect of whom, the Company has received a
notice in writing from a member under Section 160 of the Companies Act, 2013, be and is hereby appointed as a Wholetime
Director and designated as Chairman of the Company, not liable to retire by rotation.”
6. To appoint Ms. Lata Usendi (DIN: 07384547) as Independent Director of the Company.
To consider and if thought fit, to pass with or without modifications, the following resolution as an Ordinary Resolution:
“RESOLVED THAT pursuant to the provisions of Section 149, 150, 152 and 161(1) read with Schedule IV &amp; other applicable
provisions, if any, of the Companies Act, 2013 and the rules notified thereunder (including any statutory modification
or re-enactment thereof for the time being in force) and the Articles of Association of the Company and Regulation
17 of the SEBI (Listing Obligations and Disclosure Requirements) Regulations 2015, Ms. Lata Usendi (DIN: 07384547)
who was appointed as an Additional Director and designated as Independent Director by the Board of Directors with
effect from November 6, 2019 and who holds office upto the date of this AGM and in respect of whom, the Company has
received a notice in writing from a member under Section 160 of the Companies Act, 2013, be and is hereby appointed
as Independent Director of the Company for a period of 3 years from the date of appointment by the Board, not liable to
retire by rotation.”</t>
  </si>
  <si>
    <t>REsponse: Yes
add text:The Company has appointed Shri Nrupang Dholakia of Dholakia &amp; Associates LLP, a practicing Company Secretary,
as Scrutinizer and in his absence Shri B. V. Dholakia of Dholakia &amp; Associates LLP to scrutinize the remote e-voting
and e-voting process in a fair and transparent manner.</t>
  </si>
  <si>
    <t>Response: 3
add text:The tenure of the Directors appointed on the Board is as
under:
• Whole Time Directors are appointed for a period of
5 years or their date of superannuation, whichever is
earlier;
• Government Nominee Directors are appointed on
ex-officio basis during their tenure in Ministry of
Petroleum &amp; Natural Gas (MoP&amp;NG).
• Independent Directors are appointed for a period of 3
years;</t>
  </si>
  <si>
    <t>directors biography available in notice of AGM-page no 217-219</t>
  </si>
  <si>
    <t>add text:Remarks:
1. Shri Sandeep Kumar Gupta was inducted on the Board
w.e.f August 03, 2019.
2. Shri Shrikant Madhav Vaidya was inducted on the
Board w.e.f. October 14, 2019.
3. Shri A. K. Sharma ceased to be Director w.e.f. May 18,
2019.
4. Shri B. V. Ramagopal ceased to be Director w.e.f.
August 01, 2019.
5. Dr. Navneet Mohan Kothari was inducted on the Board
w.e.f. March 25, 2020.
6. Smt. Indrani Kaushal was inducted on the Board w.e.f.
May 28, 2019.
7. Smt. Sushmita Dasgupta ceased to be a Director w.e.f.
May 28, 2019.
8. Shri Ashutosh Jindal ceased to be Director w.e.f.
November 4, 2019.
9. Shri Ashish Chatterjee was inducted on the Board w.e.f.
December 12, 2019 and ceased to be Director w.e.f.
March 25, 2020.
10. Shri Rajendra Arlekar was inducted on the Board w.e.f.
July 24, 2019.
11. Ms. Lata Usendi was inducted on the Board w.e.f.
November 06, 2019.
12. Shri Parindu K. Bhagat ceased to be Director w.e.f.
December 02, 2019.</t>
  </si>
  <si>
    <t>Include director-who ceased(retire) during the year
take director list from page no 65-Attendance of each Director at Board Meetings held during 2019-20, last Annual General Meeting (AGM) and
Number of other Directorships and Chairmanship / Membership of Committees of each Director in various companies
are as under:</t>
  </si>
  <si>
    <t>consider years from the date of appointment-till year end or date of ceasation</t>
  </si>
  <si>
    <t>Check similar data as 2019</t>
  </si>
  <si>
    <t>check simillar data as 2019</t>
  </si>
  <si>
    <t>add text:The Board of Directors of the Group, at its meeting held on December 13, 2018 had approved a proposal to buyback
upto 297651006 (Twenty Nine Crores Seventy Six Lakhs Fifty One Thousand and Six) Equity Shares of the Group.The
Group bought back 297651006 (Twenty Nine Crores Seventy Six Lakh Fifty One Thousand and Six) Equity Shares out
of the shares that were tendered by eligible shareholders and the shares bought back were cancelled and extinguished
on February 14, 2019. Accordingly, earnings per share (EPS) (basic and diluted) for FY 2018-19 have been adjusted on
account of buy bac</t>
  </si>
  <si>
    <t>check similar data as 2019</t>
  </si>
  <si>
    <t>Add comment</t>
  </si>
  <si>
    <t>check similar data as 2019 error feedback</t>
  </si>
  <si>
    <t>add similar data as given in 2019 error feedback</t>
  </si>
  <si>
    <t>check the calculation again.  (Actual meeting attended by each director/total possible meeting for each director)*100</t>
  </si>
  <si>
    <t>Actual board meeting should be considered-refer 2019 error feedback</t>
  </si>
  <si>
    <t>change response to Yes</t>
  </si>
  <si>
    <t>add comment</t>
  </si>
  <si>
    <t>check similar data as given in 2019 error feedback</t>
  </si>
  <si>
    <t>Response: Yes
add text:The statutory auditors appointed by the Comptroller and Auditor General of India under
section 139 (5) of the Act are responsible for expressing opinion on the financial statements under section 143 of the Act
based on independent audit in accordance with the standards on auditing prescribed under section 143(10) of the Act. This
is stated to have been done by them vide their Audit Report dated 24 June 2020</t>
  </si>
  <si>
    <t>search for similar data as given in 2019 error feedback</t>
  </si>
  <si>
    <t>do the rating</t>
  </si>
  <si>
    <t>Use formula=[(Revenue 2018-Revenur 2017)/Revenue 2017]*100</t>
  </si>
  <si>
    <t xml:space="preserve">Use formula=[(Remuneration 2018-Remuneration 2017)/Remuneration 2017]*100
</t>
  </si>
  <si>
    <t>check the similar data as given in 2019 feedback</t>
  </si>
  <si>
    <t>The screenshot shared below clearly shows company's compliance with section 13. 14 and 61 which is sufficient to mark "Yes" for this indicator.
Name: Indian Oil corp.
Response: Yes
Ref: https://iocl.com/download/2018-02-07(Bonus%202018-newspaper%20notice%20about%20disptach%20of%20postal%20ballot%20form).pdf</t>
  </si>
  <si>
    <t>consider data given on page no 65/66(other listed company directorship)</t>
  </si>
  <si>
    <t>Take total no of shares outstading. Calculate director shareholding percentage=(director shares holding/total shares outstanding)*100</t>
  </si>
  <si>
    <t>rate No for other directors; only Yes marked for CSR committee members</t>
  </si>
  <si>
    <t>rate No for other directors; only Yes marked for risk committee members</t>
  </si>
  <si>
    <t>calculate the percetage of board meeting attendace.. For example if Shri Ranjan Kumar Mohapatra
Director  has attended 10(11) means out of total 11 meeting, he attended 10 meetings.  Percentage=10/11=90.90%; similarly do the calculation for all the directors</t>
  </si>
  <si>
    <t>do the calculation as shown in 2019 error feedback</t>
  </si>
  <si>
    <t>check the gender for shri Kamal Kumar Gwalani</t>
  </si>
  <si>
    <t>calculate the percentage using total shares outstanding</t>
  </si>
  <si>
    <t>Does the policy relating to ethics, bribery and corruption cover only the company? Yes/ No. Does it extend to the Group/Joint Ventures/ Suppliers/ Contractors/NGOs/ Others. Yes, the policy related to ethics, bribery and corruption covers only the Company. IndianOil’s Group Companies / Joint Ventures are separate legal entities having their own policies and procedures. //  IndianOilalso supports United Nations’ Global Compact (UNGC) for implementing the guiding principles in the United Nations’agenda on human rights, labour standards, environment, anti-corruption etc. The Company believes that policy advocacymust preserve and expand public good and thus shall never advocate any policy change to benefit itself alone but always forthe benefit of society at large.</t>
  </si>
  <si>
    <t>58,62</t>
  </si>
  <si>
    <t xml:space="preserve">Does the policy relating to ethics, bribery and corruption cover only the company? Yes/No. Does it extend to the Group/Joint
Ventures/Suppliers/Contractors/NGOs/Others. Yes, the policy related to ethics, bribery and corruption covers only the Company. IndianOil’s Group Companies/Joint Venture
Companies are separate legal entities having their own policies and procedures.  //  environment, anti-corruption, etc. IndianOil believes that policy advocacy must preserve and expand public good and thus shall neverADVOCATE ANY POLICY CHANGE TO BENElT ITSELF ALONE BUT ALWAYS FOR THE BENElT OF SOCIETY AT LARGE 
</t>
  </si>
  <si>
    <t>The Audit Committee has been constituted in line with the provisions of regulation 18 of the SEBI (LODR) and the provisions of the Companies Act, 2013 and the rules notified thereunder. The members of the Audit Committee have requisite financial and management expertise. The Audit Committee comprised of the following members as on March 31, 2020: 1. Shri D. S. Shekhawat, Independent Director - Chairman 2. Shri Samirendra Chatterjee, Independent Director - Member 3. Shri Sankar Chakraborti, Independent Director - Member The Terms of Reference of Audit Committee covers all matters specified under the provisions of the Companies Act, 2013 as well as Regulation 18 (3) read with Part C of Schedule II of the SEBI (LODR), which inter-alia include the following: » Oversee // The attendance at the 9 meetings of the Audit Committee held during the year 2019-20 is given below:</t>
  </si>
  <si>
    <t>66,67</t>
  </si>
  <si>
    <t>The Company being a Government Company, all the Directors on its Board viz. Functional Directors, Government Nominee Directors and Independent Directors are selected and appointed by the Government as per a well laid down process for each category of Directors. The list of core skills, expertise and competence required for the Board to function effectively, in context of the Company’s business, forms an integral part of the Government’s process for selection of the Directors. In view thereof, the Board of the Company has not identified any such core skills or expertise or competence required by a Director as required under SEBI (LODR)</t>
  </si>
  <si>
    <t>The performance evaluation of the Directors (including Independent Directors) has not been carried out by the Nomination &amp; Remuneration Committee, as the Company being a Government Company, the powers relating to appointment, evaluation and the terms of Independent Directors vests with the Govt. of India. Such evaluation is exempted for Govt. Companies under the provisions of the Companies Act, 2013</t>
  </si>
  <si>
    <t>Compliance with the mandatory requirements of SEBI (LODR) The Company has complied with all the mandatory requirements specified in regulations 17 to 27 and regulation 46(2)(b) to 46(2)(i) of the SEBI (LODR) except as given below: » composition of the Board of Directors with regard to at least 50% Independent Directors during the period April 01, 2019 to November 05, 2019 and December 02, 2019 to March 31, 2020; » composition of the Board of Directors w.r.t. woman independent director for the period April 01, 2019 to November 05, 2019; » performance evaluation of Independent Directors by the Board of Directors.</t>
  </si>
  <si>
    <t>Directorship in other</t>
  </si>
  <si>
    <t>listed entities as on</t>
  </si>
  <si>
    <t>March 31, 2020 &amp;</t>
  </si>
  <si>
    <t>category of Directorship-reported for Board of directors</t>
  </si>
  <si>
    <t>The tenure of the Directors appointed on the Board is as under: • Whole Time Directors are appointed for a period of 5 years or their date of superannuation, whichever is earlier; • Government Nominee Directors are appointed on ex-officio basis during their tenure in Ministry of Petroleum &amp; Natural Gas (MoP&amp;NG). • Independent Directors are appointed for a period of 3 years;</t>
  </si>
  <si>
    <t>ORDINARY BUSINESS 1. To receive, consider and adopt the audited Standalone as well as Consolidated Financial Statements of the Company for the financial year ended March 31, 2020 together with Reports of the Directors and the Auditors thereon. 2. To confirm the Interim Dividend of ₹ 4.25 per equity share paid during the financial year 2019-20. 3. To appoint a Director in place of Shri G. K. Satish (DIN: 06932170), who retires by rotation and is eligible for reappointment. 4. To appoint a Director in place of Shri Gurmeet Singh (DIN: 08093170), who retires by rotation and is eligible for reappointment. SPECIAL BUSINESS 5. To appoint Shri Shrikant Madhav Vaidya (DIN: 06995642) as Whole-time Director and to designate him as Chairman of the Company. To consider and if thought fit, to pass with or without modifications, the following resolution as an Ordinary Resolution: “RESOLVED THAT pursuant to the provisions of Section 152 and 161(1) of the Companies Act, 2013 (including any statutory modification or re-enactment thereof for the time being in force) and the Articles of Association of the Company, Shri Shrikant Madhav Vaidya (DIN: 06995642), who was appointed as an Additional Director and designated as Director (Refineries) by the Board of Directors w.e.f. October 14, 2019 and subsequently re-designated as Chairman w.e.f. July 1, 2020 and who holds office upto the date of this AGM and in respect of whom, the Company has received a notice in writing from a member under Section 160 of the Companies Act, 2013, be and is hereby appointed as a Wholetime Director and designated as Chairman of the Company, not liable to retire by rotation.”</t>
  </si>
  <si>
    <t>How many stakeholder complaints have been received in the past financial year and what percentage was satisfactorily resolved by the management? If so, provide details thereof, in about 50 words or so.</t>
  </si>
  <si>
    <t>58,59</t>
  </si>
  <si>
    <t>List up to 3 of your products or services whose design has incorporated social or environmental concerns, risks and/or opportunities. !S AN INTEGRATED ENERGY MAJOR_x000C_)NDIAN/IL HAS BEEN CONTINUOUSLY IMPROVING ITS PRODUCT OFFERINGS BY FOCUSSING ON EFlCIENCY IMPROVEMENTS_x000E_)NDIAN/IL BALANCES ITS PRODUCTS SO THAT THEY MATCH UP TO CUSTOMER REQUIREMENTS FORQUALITY_x000C_EFlCIENT AND LOW emission fuels and maintain wide-scale availability and affordability. While all the Company’s product offerings are designed KEEPING IN MIND SOCIAL CONCERNS_x000F_REQUIREMENTS_x000C_THE FOLLOWING PRODUCTS_x000F_SERVICES ARE SPECIlCALLY DESIGNEDKEEPING IN MIND THE environmental concerns: i. BS-VI grade Petrol/Diesel ii. LPG connections to below poverty lines (BPL) families iii. Sale of Ethanol-Blended Petrol iv. Synthetic Lubes v. Natural Gas vi. Renewable Energy vii. Packaging Material in Lubes viii. EV Charging Stations at Retail Outlets 2. For each such product, provide the following details in respect of resource use (energy, water, raw material, etc.,) per unit of product (optional) • Reduction during sourcing/production/distribution achieved since the previous year throughout the value chain? • Reduction during usage by consumers (energy, water) has been achieved since the previous year? a. BS-VI grade Petrol/Diesel IndianOil has commenced offering BS-VI grade fuel in 12 districts in National Capital Region and Agra. This superior fuel OFFERS TO REDUCE3/XEMISSIONS SIGNIlCANTLY AS COMPARED TO PREVIOUS GRADES OF FUEL_x000E_ b. LPG connections under Pradhan Mantri Ujjawala Yojana to BPL families 5NDER THE mAGSHIP SCHEME OF THE 'OVT_x000E_OF )NDIA_x000C_I_x000E_E_x000E__x000C_Pradhan Mantri Ujjwala Yojana, IndianOil has released over 3.34 crore ,0' CONNECTIONS TO"0, FAMILIES SINCE ITS LAUNCH IN -AY_x000C__x0012__x0010__x0011__x0016__x000E_4HE OBJECTIVE OF THE SCHEME IS TO PROVIDE CLEAN COOKING fuel to the BPL families to eliminate use of biomass like agricultural residue, wood, cow-dung, etc. The clean fuel has helped in eliminating domestic pollution and thus, improving the health of women from BPL families. c. Sale of Ethanol-Blended Petrol During 2018-19, IndianOil blended 82 crore litres of ethanol with petrol for sale as Ethanol-Blended Motor Spirit. The sale of EBMS not only results in savings in foreign exchange and reducing import dependency but is also an environmentfriendly initiative. The blending of ethanol also helps in increasing the income of farmers. d. Synthetic Lubes (Extended life of products and reduction of production material use): For example, Servo Futura G Plus engine oil launched by IndianOil offers 2% fuel savings. e. Natural Gas IndianOil has commissioned Ennore LNG Terminal near Chennai. This would help to create accessibility to cleaner natural gas for customers in the southern part of India. f. Renewable Energy • #UMULATIVELY_x000C_)NDIAN/IL HAS INSTALLED_x0012__x0011__x0016_-7OF 2ENEWABLE%NERGY_x0008_7IND AND3OLAR _x000E_ • During the year 2018-19, IndianOil generated 388 GWh of energy from these renewable energy sources. Total GHG emission reduction was 3.18 lakh tonnes of CO2 equivalent. g. Reduction in lubes packaging material: • IndianOil replaced procurement of additives in steel barrels with bulk tank-trucks. By procuring additives in bulk, the Company has avoided scrapping of 5 barrels each weighing 110 kg for every 1000 kg of additive procurement. Till date, 7000 tonnes of additives procurement has been converted to bulk, resulting in reduction of 850 tonnes of metal scrap.</t>
  </si>
  <si>
    <t>IndianOil constantly promotes ethical behaviour at all levels in the organisation to make it an essential part of the work culture. “Care, Innovation, Passion and Trust” are the Company’s “Core Values”, which are the guiding philosophies for all its transactions and activities. Employee empowerment and Delegation of Authority (DoA) provide a structured platform to implement and improve governance practices. IndianOil has a well-structured and evolved system of “Delegation of Authority” and “Financial Concurrence”, which are the hallmarks of a “mature and responsible” organisation. In an effort to enhance transparency, fairness and competitiveness at all working levels, IndianOil has adopted and implemented several measures like the Integrity Pact (IP) Programme, Right to Information (RTI), e-tendering for procurement of goods &amp; services, publicly available Citizens’ Charter and also provided an option for online application to the Company’s Vigilance Department (https://iocl.com/VigilanceInquiry.aspx). Independent bodies like Central Vigilance Commission and Independent External Monitors are empowered to scrutinize the Company’s tenders and project related complaints. The Company is also bound by various state, national and international laws that regulate its policies and deliverance of duties. IndianOil has a structured grievance redressal mechanism in place to address all stakeholders’ grievances. For employees, the Company has the Conduct, Discipline and Appeal (CDA) Rules for officers / Standing Order for Workmen and a Whistle Blower Policy in place, to guide employee conduct and ensure transparency and accountability within the organisation.</t>
  </si>
  <si>
    <t>IndianOil constantly endeavours to inculcate ethical behaviour at all levels in the organisation in order to make it an essential part of the work culture. “Care, Innovation, Passion and Trust” are its “Core Values”, which are the guiding philosophies for all its transactions and activities. Empowerment and Delegation of Authority (DoA) are essential components of the principle of governance. IndianOil has a well structured and evolved system of “Delegation of Authority” and “Financial Concurrence”, which are hallmarks of a “mature and responsible” organisation. In an effort to enhance transparency, fairness and competitiveness at all working levels, IndianOil adopted and implemented the Integrity Pact (IP) Programme, e-tendering for procurement of goods and services (https://iocletenders.gov.in/nicgep/app), opened ITS OPERATIONS TO PUBLICQUERIES THROUGH 24)_x0008_2IGHT TO )NFORMATION _x000F_SHARED DETAILS OF 0UBLIC )NFORMATION /FlCER_x0008_0)/ _x000F_24) -ANUAL_x000C_ etc., on the website (https://iocl.com/Talktous/right-to-information.aspx), provided a clear and publically available Citizen Charter (https://iocl.com/Talktous/CitizensCharter.aspx) and provided an option for online application to the Company’s Vigilance Department (https://iocl.com/VigilanceInquiry.aspx) IndianOil has a structured grievance redressal mechanism in place to address all stakeholders’ grievances. For employees, the Company has the Conduct, Discipline and Appeal (CDA) Rules and Whistle-Blower Policy, to guide employee conduct and ensure transparency and accountability within the Company. Principle-1 : Questions 1. Does the policy relating to ethics, bribery and corruption cover only the company? Yes/No. Does it extend to the Group/Joint Ventures/Suppliers/Contractors/NGOs/Others. Yes, the policy related to ethics, bribery and corruption covers only the Company. IndianOil’s Group Companies/Joint Venture Companies are separate legal entities having their own policies and procedures. 126 Indian Oil Corporation Limited 2nd Integrated Annual Report _x0012__x000E_ (OWMANYSTAKEHOLDER COMPLAINTS HAVE BEEN RECEIVED IN THE PAST lNANCIALYEAR ANDWHAT PERCENTAGEWAS SATISFACTORILYRESOLVED by the management? If so, provide details thereof, in about 50 words or so. Stakeholder No of complaints received No of complaint resolved % Resolved Remarks Related to services, tenders 10,248 9,822 _x0019__x0016__x0005_ Complaints received directly as well as through Public Grievance portal, Government of India. Shareholder’s Complaints _x0013__x000C__x0019__x0016__x0018_ _x0013__x000C__x0019__x0016__x0018_ 100% These are investor complaints forwarded by MCA / SEBI / Stock Exchanges as well as those directly raised with the company. Related to consumers / customers _x0016__x000C__x0011__x0016__x000C__x0019__x0017__x0012_ _x0016__x000C__x0011__x0016__x000C__x0017__x0017__x0019_ 99.97% Summary of Customer / Consumer complaints received and resolved Related to Integrity Pact (IP) 11 11 100% All complaints received under IP were tabled before the panel of IEMs for deliberation and recommendation. Compliance to IEM recommendations was carried out by the concerned Functional Groups / Departments and apprised to IEMs subsequently. Dept. Complaints received Complaints resolved Retail Sales _x0011__x0010__x000C__x0016__x0014__x0014_ _x0011__x0010__x000C__x0014__x0019__x0016_ LPG _x0016__x000C__x0010__x0016__x000C__x0010__x0015__x0014_ _x0016__x000C__x0010__x0016__x000C__x0010__x0010__x0019_ Lubes _x0016__x0015_ _x0016__x0015_ Institutional Business 31 31 Petrochemicals 122 122 Cryogenics 55 55 Explosives 1 1 PRINCIPLE-2 : BUSINESSES SHOULD PROVIDE GOODS AND SERVICES THAT ARE SAFE AND CONTRIBUTE TO SUSTAINABILITY THROUGHOUT THEIR LIFE CYCLE. IndianOil has grown from being an oil major to an integrated oil &amp; gas corporate in India. Oil &amp; gas shall remain the fuels of choice in the foreseeable future, while renewables grow in relevance owing to impending climate change and global warming concerns. (ENCE_x000C_WHILE )NDIAN/IL PURSUES DIVERSIlCATION INTO NATURAL GAS AND RENEWABLE ENERGY_x000C_THE#OMPANY IS ALSO PUTTING A LOT OF EMPHASIS on better and safer petroleum products. Some of the recent/major product upgradations include offer of BS-VI grade fuels, improved ethanol / bio-diesel blending in vehicular fuels, offer of value-added fuels like XtraPremium, supply of LPG cylinders to rural areas, undertaking various renewable energy projects and promotion of natural gas as vehicular fuel/cooking fuel in cities. IndianOil is also making its processes and business activities safer and sustainable through various initiatives such as energy EFlCIENCY_x000C_WATER CONSERVATION_x000C_RENEWABLE ENERGY_x000C_TREE PLANTATION_x0008_BUFFERZONE CREATION AND IMPROVEDWASTE MANAGEMENT_x000E_ 0RODUCT_x000C_ITS USE AND SAFETY RELATED DATA IS PROVIDED TO CUSTOMERS FOR SAFER AND EFlCIENT UTILISATION_x000E_%MPLOYEES AND NEARBY COMMUNITIES are trained on product use, and procedures are in place to meet any untoward natural disaster/accident. These contribute to safer WORKAREAS AND IMPROVED COMMUNITY CONlDENCE_x000E_ 60 Annual Report 2018-19 127 th From the Chairman’s Desk Description of Capitals Board of Directors and others Directors’ Report Management’s Discussion &amp; Analysis Business Responsibility Report Report on Corporate Governance Financial Statements About the Report About IndianOil Good Corporate Governance practices ensure ethical and efficient conduct of the affairs of the Company and also help in maximising value for all its stakeholders. IndianOil follows practices of Corporate Governance at all levels to ensure transparency, integrity and accountability in its functioning. A well-defined policy framework and strong structural set-up is key to effective implementation of corporate governance initiatives. IndianOil’s policies have been formulated after detailed deliberations amongst the concerned stakeholders. The policies are reviewed from time to time to cater to the emerging and new business paradigms. IndianOil constantly endeavours to inculcate ethical behaviour at all levels in the organisation in order to make it an essential part of the work culture. “Care, Innovation, Passion and Trust” are its “Core Values”, which are the guiding philosophies for all its transactions and activities. Empowerment and Delegation of Authority (DoA) are essential components of the principle of governance. IndianOil has a well structured and evolved system of “Delegation of Authority” and “Financial Concurrence”, which are hallmarks of a “mature and responsible” organisation. In an effort to enhance transparency, fairness and competitiveness at all working levels, IndianOil adopted and implemented the Integrity Pact (IP) Programme, e-tendering for procurement of goods and services (https://iocletenders.gov.in/nicgep/app), opened its operations to public queries through RTI (Right to Information) / shared details of Public Information Officer (PIO) / RTI Manual, etc., on the website (https://iocl.com/Talktous/right-to-information.aspx), provided a clear and publically available Citizen Charter (https://iocl.com/Talktous/CitizensCharter.aspx) and provided an option for online application to the Company’s Vigilance Department (https://iocl.com/VigilanceInquiry</t>
  </si>
  <si>
    <t>IndianOil adheres to good governance practices, across its business activities. The Company believes in promoting transparency, integrity and accountability, which not only improve work efficiency, but also create a work environment based on trust and helps in maximising value for all stakeholders. A well-defined policy framework with strong structural set-up is the key to effective implementation of Corporate Governance initiatives. IndianOil’s policies have been formulated after detailed deliberations with the stakeholders concerned. The policies are reviewed from time to time so that they remain relevant and cater to the new and emerging business paradigms. IndianOil constantly promotes ethical behaviour at all levels in the organisation to make it an essential part of the work culture. “Care, Innovation, Passion and Trust” are the Company’s “Core Values”, which are the guiding philosophies for all its transactions and activities</t>
  </si>
  <si>
    <t>Good Corporate Governance practices ensure ethical and efficient conduct of the affairs of the Company and also help in maximising value for all its stakeholders. IndianOil follows practices of Corporate Governance at all levels to ensure transparency, integrity and accountability in its functioning. A well-defined policy framework and strong structural set-up is key to effective implementation of corporate governance initiatives. IndianOil’s policies have been formulated after detailed deliberations amongst the concerned stakeholders. The policies are reviewed from time to time to cater to the emerging and new business paradigms. IndianOil constantly endeavours to inculcate ethical behaviour at all levels in the organisation in order to make it an essential part of the work culture. “Care, Innovation, Passion and Trust” are its “Core Values”, which are the guiding philosophies for all its transactions and ac</t>
  </si>
  <si>
    <t xml:space="preserve">Chairman is whole-time director and holds executive position in the company. </t>
  </si>
  <si>
    <t>Audit committee chairman is Independent</t>
  </si>
  <si>
    <t xml:space="preserve">Chairman of nomination &amp; remuneration committee is independent but Statement of compliance with Regulation 19 and section 178 of Companies Act 2013 is not available. </t>
  </si>
  <si>
    <t>Mr Sanjiv Singh is executive chairman(Whole-time director); The role of CEO &amp; Chairman is not split. Both the role is served by whole-time director and executive chaima</t>
  </si>
  <si>
    <t xml:space="preserve"> There is no corporate governance committee formed by the company</t>
  </si>
  <si>
    <t>COMMITTEES OF THE BOARD The Board has formed various committees to facilitate decision-making process efficient. Statutory Board Committees</t>
  </si>
  <si>
    <t>Committees of the Board )NDIAN/IL IS COMMITTED TO FOLLOWING THE BEST PRACTICES OF CORPORATE GOVERNANCE AND THE"OARD IS RESPONSIBLE FOR ENSURING THE SAME_x000E_4HE #OMMITTEES OF THE"OARD PLAY A SIGNIlCANT ROLE IN THE GOVERNANCE 4HE#OMMITTEES MEET AT REGULAR INTERVALS AND TAKE NECESSARY STEPS TO PERFORM DUTIES AS ENTRUSTED BY THE"OARD_x000E_4HERE IS A SEAMLESS mOW OF INFORMATION AS THE #OMMITTEES REPORT THEIR RECOMMENDATIONS AND OPINIONS TO THE"OARD_x000C_WHICH IN TURN SUPERVISES THE EXECUTION OF THE RESPECTIVE RESPONSIBILITIES BY EACH#OMMITTEE_x000E_ STRUCTURE OF THE#OMPANY_x000E_4HEY HAVE BEEN CONSTITUTED UNDER THE FORMAL APPROVAL OF THE"OARD TO CARRY OUT CLEARLY DElNED ROLES_x000E_</t>
  </si>
  <si>
    <t>The Company has only one class of equity shares having par value of ₹ 10 each and is entitled to one vote per share. In the event of liquidation of the corporation, the holders of equity shares will be entitled to receive the remaining assets of the Company in proportion to the number of equity shares held.</t>
  </si>
  <si>
    <t>The Company has only one class of shares i.e. Equity shares and, hence, the parameters disclosed hereunder apply to the same.</t>
  </si>
  <si>
    <t>The statutory auditors appointed by the Comptroller and Auditor General of India under section 139 (5) of the Act are responsible for expressing opinion on the financial statements under section 143 of the Act based on independent audit in accordance with the standards on auditing prescribed under section 143(10) of the Act. This is stated to have been done by them vide their Audit Report dated 24 June 2020.</t>
  </si>
  <si>
    <t>REMUNERATION TO THE AUDITORS The Office of the Comptroller &amp; Auditor General of India had appointed the Statutory Auditors for the financial year 2019-20. The Auditors’ remuneration for the year was fixed at ₹ 200 lakh plus applicable taxes for Statutory Audit. In addition, reasonable out-of-pocket expenses incurred are also reimbursed at actuals. The total amount payable to the Statutory Auditors for all services rendered by them to the Company during 2019-20 was ₹ 427 lakh.</t>
  </si>
  <si>
    <t>REMUNERATION TO THE AUDITORS 4HE /FlCE OF THE #OMPTROLLER _x0006_ !UDITOR 'ENERAL OF )NDIA HAD APPOINTED THE3TATUTORY!UDITORS FOR THE lNANCIAL YEAR_x0012__x0010__x0011__x0018_ _x0011__x0019__x000E_ 4HE!UDITORS_x0007_REMUNERATION FOR THE YEARWAS lXED AT `200 lakhs plus applicable taxes for Statutory Audit. In addition, reasonable out-of-pocket expenses incurred are also reimbursed at actuals. The total amount paid to the Statutory Auditors for all services rendered by them to the Company during 2018-19 was `434 lakhs.</t>
  </si>
  <si>
    <t>The Company has appointed Shri Nrupang Dholakia of Dholakia &amp; Associates LLP, a practicing Company Secretary, as Scrutinizer and in his absence Shri B. V. Dholakia of Dholakia &amp; Associates LLP to scrutinize the remote e-voting and e-voting process in a fair and transparent manner.</t>
  </si>
  <si>
    <t>The members of the Audit Committee</t>
  </si>
  <si>
    <t>have requisite financial and management expertise</t>
  </si>
  <si>
    <t>Separate Meeting of Independent Directors A separate meeting of Independent Directors was held on January 30, 2020 as per provisions of the Companies Act, 2013 and SEBI (LODR)</t>
  </si>
  <si>
    <t>Separate Meeting of Independent Directors A separate meeting of Independent Directors was held on 30.01.19 AS PER PROVISIONS OF THE#OMPANIES!CT_x000C__x0012__x0010__x0011__x0013_AND3%")_x0008_,/$2 _x000E_</t>
  </si>
  <si>
    <t>The Company has an independent Internal Audit Department, which is headed by a Chief General Manager, who reports to the Chairman. The Internal Audit Department has officers from Finance as well as technical functions. The audit assignments are carried out as per the Annual Audit Programme approved by the Chairman and the Audit Committee. Internal Audit carries out extensive audits throughout the year covering each and every aspect of the business. The Statutory Auditors are also required to issue the Independent Auditor’s Report on the Internal Financial Controls over Financial Reporting for the Company under Clause (i) of Sub-Section 3 of Section 143 of the Companies Act, 2013. The report issued thereupon has been attached along with the Standalone and Consolidated Financial Statements respectively. The Audit Committee reviews the internal control systems with the Internal Auditors and Statutory Auditors before the Financial Statements are placed before it for recommending to the Board for approva</t>
  </si>
  <si>
    <t>The Corporation has an independent Internal Audit Department, which is headed by an Executive Director, who reports to the #HAIRMAN_x000E_ 4HE )NTERNAL !UDIT $EPARTMENT COMPRISES OFlCERS from Finance and Technical functions. The audit assignments are carried out as per the Annual Audit Programme approved by the Chairman and the Audit Committee. Internal Audit carries out extensive audits throughout the year covering each and every aspect of the business. The Statutory Auditors are also required to issue the Independent Auditor’s Report on the Internal Financial Controls over Financial Reporting for the Corporation under Clause (i) of Sub-Section 3 of Section 143 of the Companies Act, 2013. The report issued thereupon has been attached along with the standalone and consolidated Financial Statements respectively. The Audit Committee calls upon Internal Auditors and Statutory</t>
  </si>
  <si>
    <t>Relatives of Key Managerial Personnel and nature of relation with whom transactions are undertaken during the year: 1) Shri B V Raghav Raju (Manager, Indian Oil Corporation Limited): Son of Key Managerial Personnel 2) Shri Siddharth Vaidya (Senior Production Engineer, Indian Oil Corporation Limited): Son of Key Managerial Personne</t>
  </si>
  <si>
    <t>Relatives of Key Managerial Personnel and nature of relation with whom transactions are undertaken during the year: 3HRI"62AGHAV 2AJU_x0008_-ANAGER_x000C_)NDIAN /IL#ORPORATION ,IMITED _x001A_3ON OF+EY -ANAGERIAL 0ERSONNE</t>
  </si>
  <si>
    <t>A separate meeting of Independent Directors was held during the year as per provisions of the Companies Act, 2013 and SEBI (LODR). BOARD MEETINGS During the year, 11 meetings of the Board of Directors were held. The details of the meetings attended by each Director are provided in the Corporate Governance Report and hence not repeated to avoid duplication</t>
  </si>
  <si>
    <t>Company comply with the sector 173 as more than four board meeting held during the year(11 board meetings)</t>
  </si>
  <si>
    <t>Separate Meeting of Independent Directors A separate meeting of Independent Directors was held on 30.01.19 AS PER PROVISIONS OF THE#OMPANIES!CT_x000C__x0012__x0010__x0011__x0013_AND3%")_x0008_,/$2 _x000E_ b. Materially significant related party transactions 4HE #OMPANY HAS A POLICY ON h-ATERIALITY OF 2ELATED 0ARTY 4RANSACTIONS AND DEALINGWITH 2ELATED 0ARTY 4RANSACTIONSv_x0008_POLICY ON 204 WHEREIN THE THRESHOLD LIMITS FOR RELATED PARTY TRANSACTIONS ARE ALSO PROVIDED_x000E_4HE SAME HAS BEEN HOSTED ON THEWEBSITE OF THE Company and can be accessed at the following lin</t>
  </si>
  <si>
    <t>Nomination and Remuneration Committee The Company being a Government Company, the appointment and the terms and conditions of appointment (including remuneration), of the Whole-time Directors are decided by the Government of India. However, the Board has constituted a Nomination and Remuneration Committee to: » approve certain perquisites for Whole-time Directors and below Board level executives as well as to approve performance related pay to the executives of the Company as per the DPE guidelines; » create and sanction posts as well as to consider and approve promotions to Grade ‘I’ (Executive Director) i.e. Senior Management Personnel. The Nomination and Remuneration Committee comprised of the following members as on March 31, 2020: Name Meeting held on April 24, 2019 May 16, 2019 June 26, 2019 July 30, 2019 August 27, 2019 September 30,2019 October 31, 2019 January 29, 2020 March 12, 2020 Shri D. S. Shekhawat Yes Yes Yes Yes Yes Yes Yes Yes Yes Shri Parindu K. Bhagat (upto December 01, 2019) Yes Yes Yes Yes Yes Yes Yes NA NA Shri Samirendra Chatterjee Yes Yes Yes Yes Yes Yes Yes Yes Yes Shri Sankar Chakraborti (w.e.f. December 04, 2019) NA NA NA NA NA NA NA Yes Yes 1. Dr. Jagdish Kishwan, Independent Director - Chairman 2. Shri C. R. Biswal, Independent Director - Member 3. Smt. Indrani Kaushal, Govt. Nominee Director - Member 4. Shri Sanjiv Singh, Chairman of the Company - Member</t>
  </si>
  <si>
    <t>Company has established nomination &amp; remuneration committee and comply with companies act 2013.</t>
  </si>
  <si>
    <t>There is no compliance statement given for Nomination &amp; Remuneration committee membership. Out of 4 members of nomination &amp; remuneratio</t>
  </si>
  <si>
    <t>There is no compliance statement given for Nomination &amp; Remuneration committee membership. Out of 4 members of nomination &amp; remuneration committee, Sanjiv Sigh is whole time directors and executive chairman of the company. As IOCL is government owned company, the</t>
  </si>
  <si>
    <t>Dematerialisation of Shares and Liquidity: The shares of the Company are traded in dematerialised form. In order to facilitate the shareholders to dematerialise the shares, the Company has entered into an agreement with NSDL and CDSL. The summarised position of shareholders in Physical and Demat segment as on March 31, 2020 is as under</t>
  </si>
  <si>
    <t>Dematerialisation of Shares and Liquidity: 4HE SHARES OF THE#OMPANY ARE TRADED IN DEMATERIALISED FORM_x000E_)N order to facilitate the shareholders to dematerialise the shares, the #OMPANY HAS ENTERED INTO AN AGREEMENTWITH .3$, AND#$3,_x000E_ 4HE SUMMARISED POSITION OF SHAREHOLDERS IN 0HYSICAL AND$EMAT segment as on 31.03.19 is as unde</t>
  </si>
  <si>
    <t>69660/9414158922*100</t>
  </si>
  <si>
    <t>no directors hold more than 2% of the shares</t>
  </si>
  <si>
    <t>(182/190)*100]</t>
  </si>
  <si>
    <t>195/205*100</t>
  </si>
  <si>
    <t>(22700000/42700000)*100=53.161%</t>
  </si>
  <si>
    <t>20000000/434000000*100</t>
  </si>
  <si>
    <t>In view of COVID-19 pandemic, the Ministry of Corporate Affairs (“MCA”) has vide circular dated May 5, 2020 read with circulars dated April 8, 2020 and April 13, 2020 (“MCA Circulars”) permitted the holding of AGM through VC / OAVM without the physical presence of the members at a common venue. As per “MCA Circulars” and SEBI Circular dated May 12, 2020 relaxing certain compliances with provisions of SEBI (Listing Obligation and Disclosure Requirements) Regulation, 2015 (SEBI (LODR)) the AGM of the Company is being held through VC / OAVM. 1. As per the provisions of the Companies Act (Act), a member entitled to attend and vote at the AGM is entitled to appoint a proxy to attend and vote on his / her behalf and such proxy need not be a member of the Company. However, MCA along with the relaxations to hold the AGM through VC / OAVM has also provided exemption from the requirement of appointing proxies. Hence for this AGM the facility for appointment of proxy by the members is not being provided. Accordingly, the proxy form, attendance slip and the route map of the venue has not been provided along with the notice. The members are requested to participate in the AGM in person through VC / OAVM from their respective location. 2. In compliance with Regulation 44 of SEBI (LODR), the top 100 Listed Companies, as per market capitalization, are required to provide the facility of Live Webcast of the proceedings of the General Meeting. As this AGM is being conducted through VC, the requirement of webcast under SEBI (LODR) has been complied with. 3. Institutional / Corporate members (i.e. other than individuals, HUF, NRI, etc.) are required to send a scanned copy (PDF / JPG Format) of its Board or Governing Body’s resolution / authorization etc., authorizing its representative to attend the AGM through VC / OAVM on its behalf and to vote through remote e-voting. The said resolution / authorization should be sent to the Scrutinizer by email from the registered email address of the member to info@dholakia-associates.com with a copy marked to evoting@nsdl.co.in.</t>
  </si>
  <si>
    <t>4HE"OARD OF$IRECTORS OF THE #OMPANY_x000C_ AT ITS MEETING HELD ON$ECEMBER _x0011__x0013__x000C_ _x0012__x0010__x0011__x0018_HAD APPROVED A PROPOSAL TO BUYBACKUPTO _x0012__x0019__x0017__x0016__x0015__x0011__x0010__x0010__x0016_ _x0008_4WENTY .INE#RORES3EVENTY3IX,AKHS &amp;IFTY /NE 4HOUSAND AND3IX %QUITY3HARES OF THE#OMPANY_x000E_4HE#OMPANY BOUGHT BACK _x0012__x0019__x0017__x0016__x0015__x0011__x0010__x0010__x0016_ _x0008_4WENTY .INE #RORES 3EVENTY 3IX ,AKH &amp;IFTY /NE 4HOUSAND AND 3IX %QUITY 3HARES OUT OF THE SHARES THATWERE TENDERED BY ELIGIBLE SHAREHOLDERS AND THE SHARES BOUGHT BACKWERE CANCELLED AND EXTINGUISHED ON &amp;EBRUARY_x0011__x0014__x000C__x0012__x0010__x0011__x0019__x000E_ !CCORDINGLY_x000C_EARNINGS PER SHARE_x0008_%03 _x0008_BASIC AND DILUTED FOR &amp;9_x0012__x0010__x0011__x0018_ _x0011__x0019_HAVE BEEN ADJUSTED ON ACCOUNT OF BUY BACK_x000E_</t>
  </si>
  <si>
    <t>ONGC, Oil India limited are listed companies and hold significant shareholding in IOCL</t>
  </si>
  <si>
    <t>Respnse: Yes 
Comment: Different term for whole-time directors, independent directors &amp; Government nominee directors
File Name:Annual report_2019_20
Source text snippet:TCthe Board is as
under:
• Whole Time Directors are appointed for a period of
5 years or their date of superannuation, whichever is
earlier;
• Government Nominee Directors are appointed on
ex-officio basis during their tenure in Ministry of
Petroleum &amp; Natural Gas (MoP&amp;NG).
• Independent Directors are appointed for a period of 3
years;
As on March 31, 2020, the Board of the Company comprised
of 18 Directors which included 8 Executive Directors
(Whole-Time Directors including Chairman), 2 Government
Nominee Directors and 8 Independent Directors. The
composition of the Board as on March 31, 2020 is given
below:</t>
  </si>
  <si>
    <t>The tenure of the Directors appointed on the Board is as under: • Whole Time Directors are appointed for a period of 5 years or their date of superannuation, whichever is earlier; • Government Nominee Directors are appointed on ex-officio basis during their tenure in Ministry of Petroleum &amp; Natural Gas (MoP&amp;NG). • Independent Directors are appointed for a period of 3 years; As on March 31, 2020, the Board of the Company comprised of 18 Directors which included 8 Executive Directors (Whole-Time Directors including Chairman), 2 Government Nominee Directors and 8 Independent Directors. The composition of the Board as on March 31, 2020 is given below:</t>
  </si>
  <si>
    <t>4HE TENURE OF THE$IRECTORS APPOINTED ON THE"OARD IS AS UNDER_x001A_ » 7HOLE 4IME$IRECTORS ARE APPOINTED FOR A PERIOD OF_x0015_YEARS OR their date of superannuation, whichever is earlier; » 'OVERNMENT .OMINEE $IRECTORS ARE APPOINTED ON EX OFlCIO basis during their tenure in Ministry of Petroleum &amp; Natural 'AS_x0008_-O0_x0006_.' _x000E_ » Independent Directors are appointed for a period of 3 years; As on 31.03.19, the Board of the Company comprised of 17 $IRECTORS WHICH INCLUDED _x0018_ %XECUTIVE $IRECTORS _x0008_7HOLE 4IME $IRECTORS INCLUDING#HAIRMAN _x000C__x0012_'OVERNMENT .OMINEE$IRECTORS AND_x0017_ )NDEPENDENT$IRECTORS_x000E_4HE COMPOSITION OF THE"OARD OF Directors as on 31.03.19 is given below</t>
  </si>
  <si>
    <t>Shareholding Pattern as on March 31, 2020:</t>
  </si>
  <si>
    <t>IOCL is government owned company. President of India owns 51.5% of shares</t>
  </si>
  <si>
    <t>Categories of Shareholders as on 31.03.19:</t>
  </si>
  <si>
    <t>[(Revenue 2019-Revenur 2018)/Revenue 2018]*100</t>
  </si>
  <si>
    <t>60593.234-506428*100</t>
  </si>
  <si>
    <t>Operations (Inclusive of Excise Duty &amp; Sale of Services) 88,304 6,17,243 79,979 5,15,542</t>
  </si>
  <si>
    <t>6747175-8798405/8798405*100</t>
  </si>
  <si>
    <t>8798405-91,13,711/91,13,711*100</t>
  </si>
  <si>
    <t>A BRIEF RESUME OF DIRECTORS PROPOSED TO BE REAPPOINTED IS GIVEN BELOW: To appoint a Director in place of Shri G. K. Satish (DIN: 06932170), who retires by rotation and is eligible for reappointment. Shri G. K. Satish, Director (Planning &amp; Business Development), aged 59 years, was inducted on the Board on September 1, 2016. He is a Mechanical Engineer from NIT, Surat and a Post Graduate in Management from Management Development Institute, Gurgaon. As Director (Planning &amp; Business Development), Shri Satish is in charge of IndianOil’s Petrochemicals, Natural Gas, Exploration &amp; Production, Alternate Energy &amp; Sustainable Development, International Business and Explosives verticals, besides Corporate Planning. Shri Satish has over 3 decades of experience in IndianOil in the areas of Marketing, Operations, Logistics, International Trade, Natural Gas, Petrochemicals, Exploration &amp; Production, Alternate Energy.” Number of Board Meetings attended during 2019-20 11 Details of Directorships in other listed companies Nil Membership / Chairmanship in the Committees of other companies NIL No. of Shares held in the Company as on date 2172 Relationship between Directors inter-se None None of the Directors / Key Managerial Personnel of the Company / their relatives are, in any way, interested or concerned financially or otherwise in the resolution except Shri Satish. To appoint a Director in place of Shri Gurmeet Singh (DIN: 08093170), who retires by rotation and is eligible for reappointment. Shri Gurmeet Singh, Director (Marketing), aged 59 years was appointed on the Board on July 26, 2018. He is a Mechanical Engineer from Punjab University. Shri Singh has over 3 decades of wide and rich experience in petroleum business in various geographies including head of Rajasthan State Office. Prior to assuming charge as Director, he was the head of business vertical of LPG and Engineering &amp; Projects. As Director (M), Shri Singh apart from spearheading many initiatives for marketing of POL products, has ensured implementation of the ambitious Pradhan Mantri Ujjwala Yojana (PMUY) scheme and launch of BS- VI fuel across India, before the stipulated timelines. Number of Board Meetings attended during 2019-20 11 Details of Directorships in other listed companies Nil Membership / Chairmanship in the Committees of other companies NIL No. of Shares held in the Company as on date 2172 Relationship between Directors inter-se None None of the Directors / Key Managerial Personnel of the Company / their relatives are, in any way, interested or concerned financially or otherwise in the resolution except Shri Gurmeet Singh. STATEMENT SETTING OUT THE MATERIAL FACTS RELATING TO THE SPECIAL BUSINESS IN PURSUANCE OF SECTION 102(1) OF THE ACT To appoint Shri Shrikant Madhav Vaidya (DIN: 06995642) as Whole-time Director and to designate him as Chairman of the Company Shri Shrikant Madhav Vaidya, aged 57 years was appointed as an Additional Director with effect from October 14, 2019 by the Board of Directors and designated as Director (Refineries), pursuant to Article 94(l) of the Articles of Association of the Company and Section 161(1) of the Act. Subsequently Shri Vaidya was re-designated as Chairman w.e.f. July 1, 2020. Shri Vaidya holds office up to the date of this AGM. Shri S. M. Vaidya, a Chemical Engineer from the National Institute of Technology, Rourkela has over 3 decades of extensive experience in refining and petrochemicals operations. He had a decade-long association with India’s largest cracker plant - the Panipat Naphtha Cracker Complex, a major driver of IndianOil’s petrochemicals business – right from the drawing board stage. He is among the select technocrats in the Indian Oil &amp; Gas industry who is proficient in all facets of refinery - petrochemicals integration, desirable for the sustainability of the Oil &amp; Gas industry in the long-term. As Director (Refineries) he steered the timely rollout of BS-VI grade auto fuels across the country, commenced supply of IMO-compliant bunker fuel (0.5% Sulphur) and a special winter-grade diesel for the high-altitude regions of the Himalayas, and expanded the Company’s green energy offerings with projects related to bio-fuels and 2G/3G ethanol-b</t>
  </si>
  <si>
    <t>51026/941,41,58,922*100</t>
  </si>
  <si>
    <t>53088/9414158922*100</t>
  </si>
  <si>
    <t>Salaries, Wages, Bonus etc 6,504.09 7,053.80</t>
  </si>
  <si>
    <t>Salaries, Wages, Bonus etc 6,504.09 7,053.80 // Total number of employees 32,998</t>
  </si>
  <si>
    <t>114,19</t>
  </si>
  <si>
    <t>3ALARIES_x000C_7AGES_x000C_"ONUS ETC 7,053.80 _x0017__x000C__x0015__x0017__x0016__x000E__x0014__x0019_</t>
  </si>
  <si>
    <t>3ALARIES_x000C_7AGES_x000C_"ONUS ETC 7,053.80 _x0017__x000C__x0015__x0017__x0016__x000E__x0014__x0019_ // Please indicate the total number of employees:
 33,498</t>
  </si>
  <si>
    <t>Total workforce salary/Total employees=65040900000/32998 = 1971055.821 INR</t>
  </si>
  <si>
    <t xml:space="preserve">Total workforce salary/Total employees= 7,053.8000000/33,498 </t>
  </si>
  <si>
    <t>Facility for E-Voting $ETAILS OF THE PROCESS AND MANNER OF E VOTING ALONGWITH THE 5SER )$AND 0ASSWORD HAS BEEN SENT_x000F_ARE BEING SENT TO THE MEMBERS ALONGWITH THE NOTICE Y EMAIL TO THOSE MEMBERSWHOSE EMAIL )$IS REGISTEREDWITH THE#OMPANY $EPOSITORY 0ARTICIPANT BY POST TO THOSE MEMBERSWHOSE EMAIL )$IS NOT REGISTEREDWITH THE#OMPANY $EPOSITORY 0ARTICIPANT 
    4HE INSTRUCTIONS AND OTHER INFORMATION RELATING TO E
VOTING ARE AS UNDE</t>
  </si>
  <si>
    <t>4O APPOINT A$IRECTOR IN PLACE OF$R_x000E_3_x000E_3_x000E_6_x000E_2AMAKUMAR_x0008_$)._x001A__x0010__x0017__x0016__x0012__x0016__x0014__x0018__x0014_ _x000C_WHO RETIRES BY ROTATION AND IS ELIGIBLE FOR REAPPOINTMENT_x000E_ _x0014__x000E_ 4O APPOINT A $IRECTOR IN PLACE OF 3HRI 2ANJAN +UMAR -OHAPATRA _x0008_$)._x001A_ _x0010__x0018__x0010__x0010__x0016__x0011__x0019__x0019_ _x000C_ WHO RETIRES BY ROTATION AND IS ELIGIBLE FOR REAPPOINTME</t>
  </si>
  <si>
    <t>The Company has appointed Shri Nrupang Dholakia of Dholakia &amp; Associates LLP, a practicing Company Secretary, as Scrutinizer and in his absence Shri B. V. Dholakia of Dholakia &amp; Associates LLP to scrutinize the remote e-voting and e-voting process in a fair and transparent manner</t>
  </si>
  <si>
    <t>The tenure of the Directors appointed on the Board is as under: • Whole Time Directors are appointed for a period of 5 years or their date of superannuation, whichever is earlier; • Government Nominee Directors are appointed on ex-officio basis during their tenure in Ministry of Petroleum &amp; Natural Gas (MoP&amp;NG). • Independent Directors are appointed for a period of 3 years; As on March 31, 2020, the Board of the Company comprised of 18 Directors which included 8 Executive Directors (Whole-Time Directors including Chairman), 2 Government Nominee Directors and 8 Independent Directors. The composition of the Board as on March 31, 2020 is given below</t>
  </si>
  <si>
    <t>Cessation 7. Shri Sanjay Kapoor ceased to be Independent Director w.e.f. 02.12.2018 consequent upon completion of his term. 8. Shri A.K.Sharma ceased to be Director(Finance) w.e.f. 01.02.2019 consequent upon his superannuation. Based on directive from MoP&amp;NG, Shri A.K.Sharma was re-appointed as Director(Finance) w.e.f. 18.02.2019 for a period of 3 months and has ceased to be Director(Finance) w.e.f. 18.05.2019. 9. Smt. Sushmita Dasgupta, Government Director ceased to be Director w.e.f. 28.05.2019</t>
  </si>
  <si>
    <t>The statutory auditors are also required to issue the Independent Auditor’s Report on the Internal Financial Controls OVER lNANCIAL REPORTING OF THE#ORPORATION UNDER#LAUSE_x0008_I OF3UB Section 3 of Section 143 of the Companies Act 2013. The report issued thereupon has been attached alongwith the Standalone and Consolidated Financial Statements respectively</t>
  </si>
  <si>
    <t>C:\Indian Company\ICICI\SNAPSHOT</t>
  </si>
  <si>
    <t>To appoint a Director in place of Shri G. K. Satish (DIN: 06932170), who retires by rotation and is eligible for reappointment. Shri G. K. Satish, Director (Planning &amp; Business Development), aged 59 years, was inducted on the Board on September 1, 2016. He is a Mechanical Engineer from NIT, Surat and a Post Graduate in Management from Management Development Institute, Gurgaon. As Director (Planning &amp; Business Development), Shri Satish is in charge of IndianOil’s Petrochemicals, Natural Gas, Exploration &amp; Production, Alternate Energy &amp; Sustainable Development, International Business and Explosives verticals, besides Corporate Planning. Shri Satish has over 3 decades of experience in IndianOil in the areas of Marketing, Operations, Logistics, International Trade, Natural Gas, Petrochemicals, Exploration &amp; Production, Alternate Energy.” Number of Board Meetings attended during 2019-20 11 Details of Directorships in other listed companies Nil Membership / Chairmanship in the Committees of other companies NIL No. of Shares held in the Company as on date 2172 Relationship between Directors inter-se None None of the Directors / Key Managerial Personnel of the Company / their relatives are, in any way, interested or concerned financially or otherwise in the resolution except Shri Satish. To appoint a Director in place of Shri Gurmeet Singh (DIN: 08093170), who retires by rotation and is eligible for reappointment. Shri Gurmeet Singh, Director (Marketing), aged 59 years was appointed on the Board on July 26, 2018. He is a Mechanical Engineer from Punjab University. Shri Singh has over 3 decades of wide and rich experience in petroleum business in various geographies including head of Rajasthan State Office. Prior to assuming charge as Director, he was the head of business vertical of LPG and Engineering &amp; Projects. As Director (M), Shri Singh apart from spearheading many initiatives for marketing of POL products, has ensured implementation of the ambitious Pradhan Mantri Ujjwala Yojana (PMUY) scheme and launch of BS- VI fuel across India, before the stipulated timelines. Number of Board Meetings attended during 2019-20 11 Details of Directorships in other listed companies Nil Membership / Chairmanship in the Committees of other companies NIL No. of Shares held in the Company as on date 2172 Relationship between Directors inter-se None None of the Directors / Key Managerial Personnel of the Company / their relatives are, in any way, interested or concerned financially or otherwise in the resolution except Shri Gurmeet Singh. STATEMENT SETTING OUT THE MATERIAL FACTS RELATING TO THE SPECIAL BUSINESS IN PURSUANCE OF SECTION 102(1) OF THE ACT To appoint Shri Shrikant Madhav Vaidya (DIN: 06995642) as Whole-time Director and to designate him as Chairman of the Company Shri Shrikant Madhav Vaidya, aged 57 years was appointed as an Additional Director with effect from October 14, 2019 by the Board of Directors and designated as Director (Refineries), pursuant to Article 94(l) of the Articles of Association of the Company and Section 161(1) of the Act. Subsequently Shri Vaidya was re-designated as Chairman w.e.f. July 1, 2020. Shri Vaidya holds office up to the date of this AGM. Shri S. M. Vaidya, a Chemical Engineer from the National Institute of Technology, Rourkela has over 3 decades of extensive experience in refining and petrochemicals operations. He had a decade-long association with India’s largest cracker plant - the Panipat Naphtha Cracker Complex, a major driver of IndianOil’s petrochemicals business – right from the drawing board stage. He is among the select technocrats in the Indian Oil &amp; Gas industry who is proficient in all facets of refinery - petrochemicals integration, desirable for the sustainability of the Oil &amp; Gas industry in the long-term. As Director (Refineries) he steered the timely rollout of BS-VI grade auto fuels across the country, commenced supply of IMO-compliant bunker fuel (0.5% Sulphur) and a special winter-grade diesel for the high-altitude regions of the Himalayas, and expanded the Company’s green energy offerings with projects related to bio-fuels and 2G/3G ethanol-blended fuels at its refineries.</t>
  </si>
  <si>
    <t>C:\Indian Oil snapshot &amp; reports</t>
  </si>
  <si>
    <t>TOTAL 6,04,753 100.00 941,41,58,922 100.00</t>
  </si>
  <si>
    <t>68,72</t>
  </si>
  <si>
    <t>Total 4,57,003 100.00 941,41,58,922 100.00</t>
  </si>
  <si>
    <t>NA</t>
  </si>
  <si>
    <t>Revenue from Operations (Inclusive of Excise Duty &amp; Sale of Services) 86,684 6,05,924 78,565 5,06,428</t>
  </si>
  <si>
    <t>The Board of Directors of the Group, at its meeting held on December 13, 2018 had approved a proposal to buyback upto 297651006 (Twenty Nine Crores Seventy Six Lakhs Fifty One Thousand and Six) Equity Shares of the Group.The Group bought back 297651006 (Twenty Nine Crores Seventy Six Lakh Fifty One Thousand and Six) Equity Shares out of the shares that were tendered by eligible shareholders and the shares bought back were cancelled and extinguished on February 14, 2019. Accordingly, earnings per share (EPS) (basic and diluted) for FY 2018-19 have been adjusted on account of buy back.</t>
  </si>
  <si>
    <t>As the end of fiscal year 31st march'2020 -IOCL has appointed woman independent director as per SEBI(LODR),</t>
  </si>
  <si>
    <t>No directors hold more than 2% of the shares</t>
  </si>
  <si>
    <t>Total shares outstanding=941,41,58,922</t>
  </si>
  <si>
    <t>Two directors retires by rotation and company mention about compliance with section 152 provison</t>
  </si>
  <si>
    <t>As the end of fiscal year 31st march'2020 -IOCL has appointed woman independent director as per SEBI(LODR)</t>
  </si>
  <si>
    <t>refer item 1</t>
  </si>
  <si>
    <t>Different term for whole-time directors, independent directors &amp; Government nominee directors</t>
  </si>
  <si>
    <t>(Total of directors shareholding/Total shares outstanding)*100=69660/9414158922*100</t>
  </si>
  <si>
    <t>(Total of directors shareholding/Total shares outstanding)*100=66668/941,41,58,922*100</t>
  </si>
  <si>
    <t>COMC009</t>
  </si>
  <si>
    <t>AUDC007</t>
  </si>
  <si>
    <t>COMP005</t>
  </si>
  <si>
    <t>BUSP010</t>
  </si>
  <si>
    <t xml:space="preserve">Whistle blower preotection </t>
  </si>
  <si>
    <t>Does the company have a whistle blower protection program?</t>
  </si>
  <si>
    <t>VIGIL MECHANISM / WHISTLE-BLOWER POLICY The Corporation has framed a whistle-blower policy wherein the employees are free to report any improper activity resulting in violation of laws, rules, regulations or code of conduct by any of the employees, to the Competent Authority or Chairman of the Audit Committee, as the case may be. Any complaint received is reviewed by the Competent Authority or Chairman of the Audit Committee AS THE CASE MAY BE_x000E_4HE POLICY PROVIDES THAT THE CONlDENTIALITY OF those reporting violations shall be maintained and they shall not be subjected to any discriminatory practice. No employee has been denied access to the Audit Committee. During the year, the Whistle Blower Policy was amended to enable employees to report leakage / misuse of Unpublished Price Sensitive Information in violation of IndianOil’s Insider Trading Code. The policy on Vigil Mechanism/Whistle-Blower can be accessed on the Corporation’s website at the link https://www.iocl.com/InvestorCenter/Whistle_ Blower_policy.pdf</t>
  </si>
  <si>
    <t>Annual Report_2017-2018</t>
  </si>
  <si>
    <t>Directorship in othelisted entities as on March 31, 2020 &amp; category of Directorship-reported for Board of directors</t>
  </si>
  <si>
    <t>There is no corporate governance committee formed by the company</t>
  </si>
  <si>
    <t>66668/9414158922</t>
  </si>
  <si>
    <t>Annual Report_2018_2019</t>
  </si>
  <si>
    <t>check data in notice of AGM</t>
  </si>
  <si>
    <t xml:space="preserve">To appoint a Director in place of Dr. S.S.V. Ramakumar (DIN: 07626484), who retires by rotation and is eligible for
reappointment.
$R 3 3 6 2AMAKUMAR $IRECTOR 2 $  AGED  YEARSWAS INDUCTED ON THE"OARD OF THE#OMPANY ON          FOR A PERIOD OF 
YEARS OR TILL THE DATE OF HIS SUPERANNUATION WHICHEVER IS EARLIER (E IS A 0H $IN#HEMISTRY FROM THE 5NIVERSITY OF 2OORKEE CURRENTLY ))4
2OORKEE  (E JOINED )NDIAN/IL 2 $#ENTRE IN    AND HAS OVER  YEARS OF EXPERIENCE IN RESEARCH AND DEVELOPMENT AND DOWNSTREAM
HYDROCARBON SECTOR NOTABLY IN THE AREAS OF 2ElNERY PROCESS RESEARCH STREAMS  !UTOMOTIVE ,UBRICANTS  .ANO
TECHNOLOGY 2ESEARCH 
4ECHNOLOGY PROMOTION FORECASTING 4RIBOLOGY ETC (E HAS AUTHORED )NDIAN/IL 2 $JOURNEY BOOK@)NVENTING THE &amp;UTURE AND HAS OVER  
RESEARCH PUBLICATIONS IN NATIONAL AND INTERNATIONAL JOURNALS ; To appoint a Director in place of Shri Ranjan Kumar Mohapatra (DIN: 08006199), who retires by rotation and is
eligible for reappointment.
3HRI 2ANJAN+UMAR -OHAPATRA $IRECTOR (UMAN 2ESOURCES  AGED  YEARSWAS INDUCTED ON THE"OARD OF THE#OMPANY ON          
FOR A PERIOD OF YEARS OR TILL THE DATE OF HIS SUPERANNUATION WHICHEVER IS EARLIER (E IS A -ECHANICAL%NGINEER FROM")43 0ILANI AND A
0OST
'RADUATE IN -ANAGEMENT FROM 8AVIER )NSTITUTE OF -ANAGEMENT "HUBANESWAR 3HRI -OHAPATRA HAS OVER THREE DECADES OF EXPERIENCE
IN THE PETROLEUM INDUSTRY AND HAS HANDLED VARIOUS ASSIGNMENTS IN THE -ARKETING$IVISION OF THE#OMPANY INCLUDING 4ERMINAL /PERATIONS 
3UPPLY #HAIN -ANAGEMENT   ,OGISTICS  3HRI -OHAPATRA WAS ALSO ONE OF THE CHIEF ARCHITECTS OF THE AUTO
FUEL QUALITY  "3
))) "3
)6 
UPGRADATION PROGRAMMES OF /IL#OMPANIES IN )NDIA ; To re-appoint Shri Parindu K. Bhagat (DIN : 01934627) as an Independent Director for a period of one year.
3HRI 0ARINDU+ "HAGAT $).           AGED  YEARS WAS APPOINTED AS AN )NDEPENDENT$IRECTOR OF THE#OMPANY FOR A PERIOD OF 
YEARSW E F $ECEMBER      AND HE HELD OFlCE UP TO$ECEMBER       hlRST TERMv  
)NDIAN/IL BEING A 'OVERNMENT#OMPANY THE APPOINTMENT OF$IRECTORS  INCLUDING )NDEPENDENT$IRECTORS IS MADE BY 'OVERNMENT OF
)NDIA 4HE -INISTRY OF 0ETROLEUM AND .ATURAL 'AS VIDE ITS LETTER DATED .OVEMBER       HAD RE
APPOINTED3HRI 0ARINDU+ "HAGAT AS
.ON
OFlCIAL )NDEPENDENT$IRECTOR FOR A PERIOD OF ONE YEAR FROM THE DATE OF COMPLETION OF HIS EXISTING TENURE I E UPTO$ECEMBER       
3HRI 0ARINDU+ "HAGAT A#HEMICAL%NGINEER AND A LAWGRADUATE IS A LEGAL PRACTITIONER IN TAXATION AND lNANCIAL SERVICES 3HRI"HAGAT HAS
VAST EXPERIENCE IN UNDERSTANDING lNANCIAL SOCIAL AND ECONOMIC ASPECTS OF GOVERNANCE AND ITS ADMINISTRATION (IS EXPERTISE IN TECHNICAL
DOMAIN GIVES HIM AN INSIGHT TO EVALUATE THINGSWITH BROADER PERSPECTIVES (EWAS A MEMBER OF THE"OARD OF$IRECTORS OF+ANDLA 0ORT 4RUST 
WHERE HE PLAYED A VITAL ROLE IN TECHNOLOGICAL REFORMS 7ITH A SOLUTION
CENTRIC APPROACH HISWORKHAS BEEN ACKNOWLEDGED IN VARIOUS PRIVATE
AND PUBLIC lRMS AND GOVERNMENT BODIESWHERE HEWAS APPOINTED IN ADVISORY POSITION (E HAS BEEN INVOLVED IN#32 ACTIVITIES THROUGH
VARIOUS .'/S TRUSTS AND RELIGIOUS INSTITUTIONS FOR THE BENElT OF SOCIETY AT LARGE </t>
  </si>
  <si>
    <t>418, 419</t>
  </si>
  <si>
    <t>Indrani Kaushal</t>
  </si>
  <si>
    <t>The Government Nominee Directors are not paid any remuneration,
sitting fees, etc</t>
  </si>
  <si>
    <t>144, 145</t>
  </si>
  <si>
    <t>67, 128</t>
  </si>
  <si>
    <t>144, 256</t>
  </si>
  <si>
    <t>COMP006</t>
  </si>
  <si>
    <t>COMP007</t>
  </si>
  <si>
    <t>AUDP002</t>
  </si>
  <si>
    <t>BUSN002</t>
  </si>
  <si>
    <t>Year on year change in revenue</t>
  </si>
  <si>
    <t>Year on year change in CEO compensation</t>
  </si>
  <si>
    <t>Ratio of change in CEO compensation to change in revenue</t>
  </si>
  <si>
    <t>Company Name</t>
  </si>
  <si>
    <t>CIN</t>
  </si>
  <si>
    <t>CMIE/Prowess Code</t>
  </si>
  <si>
    <t>NIC Code</t>
  </si>
  <si>
    <t>NIC industry</t>
  </si>
  <si>
    <t>ISIN Code</t>
  </si>
  <si>
    <t>Governance Analyst Name</t>
  </si>
  <si>
    <t>Governance QA Name</t>
  </si>
  <si>
    <t>Revenue of 2019-2020 (in Rs. millions)</t>
  </si>
  <si>
    <t>Revenue of 2018-2019 (in Rs. millions)</t>
  </si>
  <si>
    <t>Total number of directors in 2019-2020</t>
  </si>
  <si>
    <t>Total number of directors in 2018-2019</t>
  </si>
  <si>
    <t>Total number of KMPs in 2019-2020</t>
  </si>
  <si>
    <t>Total number of KMPs in 2018-2019</t>
  </si>
  <si>
    <t>Indian Oil Corporation Ltd.</t>
  </si>
  <si>
    <t>L23201MH1959GOI011388</t>
  </si>
  <si>
    <t>INE242A01010</t>
  </si>
  <si>
    <t>Supreetha</t>
  </si>
  <si>
    <t>Meghna Shah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</si>
</sst>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0"/>
    <numFmt numFmtId="165" formatCode="0.00000"/>
    <numFmt numFmtId="166" formatCode="0.000000"/>
    <numFmt numFmtId="167" formatCode="#,##0.000000"/>
    <numFmt numFmtId="168" formatCode="#,##0.00000"/>
  </numFmts>
  <fonts count="21">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theme="1"/>
      <name val="Calibri (Body)"/>
    </font>
    <font>
      <sz val="12"/>
      <color theme="1"/>
      <name val="Calibri"/>
      <family val="2"/>
      <scheme val="minor"/>
    </font>
    <font>
      <sz val="12"/>
      <color rgb="FF00000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rgb="FF000000"/>
      </patternFill>
    </fill>
    <fill>
      <patternFill patternType="solid">
        <fgColor theme="4"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s>
  <cellStyleXfs count="5">
    <xf numFmtId="0" fontId="0" fillId="0" borderId="0"/>
    <xf numFmtId="0" fontId="3" fillId="0" borderId="0"/>
    <xf numFmtId="0" fontId="4" fillId="0" borderId="0"/>
    <xf numFmtId="0" fontId="17" fillId="0" borderId="0" applyNumberFormat="0" applyFill="0" applyBorder="0" applyAlignment="0" applyProtection="0"/>
    <xf numFmtId="9" fontId="19" fillId="0" borderId="0" applyFont="0" applyFill="0" applyBorder="0" applyAlignment="0" applyProtection="0"/>
  </cellStyleXfs>
  <cellXfs count="237">
    <xf numFmtId="0" fontId="0" fillId="0" borderId="0" xfId="0"/>
    <xf numFmtId="0" fontId="0" fillId="0" borderId="0" xfId="0" applyAlignment="1">
      <alignment vertical="center"/>
    </xf>
    <xf numFmtId="0" fontId="6" fillId="0" borderId="2" xfId="0" applyFont="1" applyBorder="1" applyAlignment="1">
      <alignment horizontal="left" vertical="center" wrapText="1"/>
    </xf>
    <xf numFmtId="0" fontId="6" fillId="0" borderId="2" xfId="2" applyFont="1" applyBorder="1" applyAlignment="1">
      <alignment vertical="center" wrapText="1"/>
    </xf>
    <xf numFmtId="0" fontId="6" fillId="0" borderId="2" xfId="2" applyFont="1" applyBorder="1" applyAlignment="1">
      <alignment horizontal="center" vertical="center" wrapText="1"/>
    </xf>
    <xf numFmtId="0" fontId="7" fillId="0" borderId="2" xfId="2" applyFont="1" applyBorder="1" applyAlignment="1">
      <alignment vertical="center" wrapText="1"/>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2" borderId="0" xfId="0" applyFont="1" applyFill="1" applyAlignment="1">
      <alignment horizontal="center" vertical="center"/>
    </xf>
    <xf numFmtId="0" fontId="9" fillId="2" borderId="0" xfId="0" applyFont="1" applyFill="1" applyAlignment="1">
      <alignment horizontal="center"/>
    </xf>
    <xf numFmtId="0" fontId="9" fillId="2" borderId="0" xfId="0" applyFont="1" applyFill="1" applyAlignment="1">
      <alignment horizontal="center" wrapText="1"/>
    </xf>
    <xf numFmtId="0" fontId="0" fillId="0" borderId="0" xfId="0" applyAlignment="1"/>
    <xf numFmtId="0" fontId="6" fillId="0" borderId="2" xfId="2" applyFont="1" applyBorder="1" applyAlignment="1">
      <alignment wrapText="1"/>
    </xf>
    <xf numFmtId="0" fontId="6" fillId="0" borderId="2" xfId="2" applyFont="1" applyFill="1" applyBorder="1" applyAlignment="1">
      <alignment vertical="center" wrapText="1"/>
    </xf>
    <xf numFmtId="0" fontId="0" fillId="0" borderId="0" xfId="0" applyAlignment="1">
      <alignment horizontal="left" vertical="center"/>
    </xf>
    <xf numFmtId="0" fontId="9" fillId="2" borderId="0" xfId="0" applyFont="1" applyFill="1" applyAlignment="1">
      <alignment horizontal="left" vertical="center"/>
    </xf>
    <xf numFmtId="0" fontId="0" fillId="0" borderId="0" xfId="0" applyFont="1" applyAlignment="1">
      <alignment horizontal="left" vertical="center"/>
    </xf>
    <xf numFmtId="0" fontId="7" fillId="0" borderId="2" xfId="2" applyFont="1" applyBorder="1" applyAlignment="1">
      <alignment horizontal="left" vertical="center" wrapText="1"/>
    </xf>
    <xf numFmtId="0" fontId="6" fillId="0" borderId="2" xfId="2" applyFont="1" applyBorder="1" applyAlignment="1">
      <alignment horizontal="left" vertical="center" wrapText="1"/>
    </xf>
    <xf numFmtId="0" fontId="0" fillId="0" borderId="2" xfId="0" applyBorder="1" applyAlignment="1">
      <alignment horizontal="left" vertical="center"/>
    </xf>
    <xf numFmtId="0" fontId="6" fillId="0" borderId="2" xfId="1" applyFont="1" applyBorder="1" applyAlignment="1">
      <alignment horizontal="left" vertical="center" wrapText="1"/>
    </xf>
    <xf numFmtId="0" fontId="9" fillId="3" borderId="0" xfId="0" applyFont="1" applyFill="1" applyAlignment="1">
      <alignment horizontal="center" vertical="center"/>
    </xf>
    <xf numFmtId="0" fontId="8"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0" fillId="0" borderId="0" xfId="0" applyFill="1" applyAlignment="1"/>
    <xf numFmtId="0" fontId="0" fillId="0" borderId="0" xfId="0" applyFill="1" applyAlignment="1">
      <alignment horizontal="left" vertical="center"/>
    </xf>
    <xf numFmtId="0" fontId="0" fillId="0" borderId="0" xfId="0" applyAlignment="1">
      <alignment horizontal="left" vertical="center"/>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xf>
    <xf numFmtId="0" fontId="9" fillId="3" borderId="0" xfId="0" applyFont="1" applyFill="1" applyAlignment="1">
      <alignment horizontal="center" vertical="center"/>
    </xf>
    <xf numFmtId="0" fontId="9" fillId="2" borderId="0" xfId="0" applyFont="1" applyFill="1" applyAlignment="1">
      <alignment horizontal="center" vertical="center"/>
    </xf>
    <xf numFmtId="0" fontId="11" fillId="0" borderId="2" xfId="2" applyFont="1" applyBorder="1" applyAlignment="1">
      <alignment horizontal="left" vertical="center" wrapText="1"/>
    </xf>
    <xf numFmtId="0" fontId="6" fillId="0" borderId="5" xfId="2" applyFont="1" applyBorder="1" applyAlignment="1">
      <alignment wrapText="1"/>
    </xf>
    <xf numFmtId="0" fontId="6" fillId="0" borderId="2" xfId="2" applyFont="1" applyBorder="1"/>
    <xf numFmtId="0" fontId="6" fillId="0" borderId="5" xfId="2" applyFont="1" applyBorder="1" applyAlignment="1">
      <alignment vertical="center" wrapText="1"/>
    </xf>
    <xf numFmtId="0" fontId="6" fillId="0" borderId="2" xfId="2" applyFont="1" applyBorder="1" applyAlignment="1">
      <alignment vertical="center"/>
    </xf>
    <xf numFmtId="0" fontId="7" fillId="0" borderId="4" xfId="2" applyFont="1" applyBorder="1" applyAlignment="1">
      <alignment vertical="center" wrapText="1"/>
    </xf>
    <xf numFmtId="0" fontId="6" fillId="0" borderId="6" xfId="2" applyFont="1" applyBorder="1" applyAlignment="1">
      <alignment wrapText="1"/>
    </xf>
    <xf numFmtId="0" fontId="6" fillId="0" borderId="0" xfId="0" applyFont="1" applyAlignment="1">
      <alignment horizontal="left"/>
    </xf>
    <xf numFmtId="0" fontId="0" fillId="0" borderId="0" xfId="0" applyAlignment="1">
      <alignment vertical="center" wrapText="1"/>
    </xf>
    <xf numFmtId="0" fontId="6" fillId="0" borderId="4" xfId="2" applyFont="1" applyBorder="1" applyAlignment="1">
      <alignment wrapText="1"/>
    </xf>
    <xf numFmtId="0" fontId="6" fillId="0" borderId="7" xfId="2" applyFont="1" applyBorder="1" applyAlignment="1">
      <alignment wrapText="1"/>
    </xf>
    <xf numFmtId="0" fontId="6" fillId="0" borderId="8" xfId="2" applyFont="1" applyBorder="1" applyAlignment="1">
      <alignment wrapText="1"/>
    </xf>
    <xf numFmtId="0" fontId="6" fillId="0" borderId="6" xfId="2" applyFont="1" applyFill="1" applyBorder="1" applyAlignment="1">
      <alignment wrapText="1"/>
    </xf>
    <xf numFmtId="0" fontId="6"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2" fillId="0" borderId="3" xfId="0" applyFont="1" applyFill="1" applyBorder="1"/>
    <xf numFmtId="0" fontId="15" fillId="0" borderId="2" xfId="0" applyFont="1" applyBorder="1"/>
    <xf numFmtId="0" fontId="16" fillId="0" borderId="2" xfId="0" applyFont="1" applyBorder="1" applyAlignment="1" applyProtection="1">
      <alignment horizontal="left" vertical="center"/>
      <protection locked="0"/>
    </xf>
    <xf numFmtId="0" fontId="16" fillId="0" borderId="2" xfId="0" applyFont="1" applyBorder="1" applyAlignment="1" applyProtection="1">
      <alignment vertical="center"/>
      <protection locked="0"/>
    </xf>
    <xf numFmtId="0" fontId="16" fillId="0" borderId="2" xfId="0" applyFont="1" applyBorder="1" applyProtection="1">
      <protection locked="0"/>
    </xf>
    <xf numFmtId="0" fontId="16" fillId="0" borderId="2" xfId="0" applyFont="1" applyBorder="1" applyAlignment="1" applyProtection="1">
      <alignment wrapText="1"/>
      <protection locked="0"/>
    </xf>
    <xf numFmtId="0" fontId="9" fillId="2" borderId="0" xfId="0" applyFont="1" applyFill="1" applyAlignment="1">
      <alignment vertical="center"/>
    </xf>
    <xf numFmtId="0" fontId="0" fillId="0" borderId="0" xfId="0" applyAlignment="1">
      <alignment horizontal="center" vertical="center"/>
    </xf>
    <xf numFmtId="0" fontId="12" fillId="0" borderId="0" xfId="0" applyFont="1" applyAlignment="1" applyProtection="1">
      <protection locked="0"/>
    </xf>
    <xf numFmtId="0" fontId="9" fillId="2" borderId="0" xfId="0" applyFont="1" applyFill="1" applyAlignment="1"/>
    <xf numFmtId="0" fontId="14" fillId="7" borderId="1" xfId="0" applyFont="1" applyFill="1" applyBorder="1" applyAlignment="1">
      <alignment horizontal="center" wrapText="1"/>
    </xf>
    <xf numFmtId="0" fontId="15" fillId="0" borderId="2" xfId="0" applyFont="1" applyBorder="1" applyAlignment="1"/>
    <xf numFmtId="0" fontId="16" fillId="0" borderId="2" xfId="0" applyFont="1" applyBorder="1" applyAlignment="1" applyProtection="1">
      <alignment horizontal="left"/>
      <protection locked="0"/>
    </xf>
    <xf numFmtId="0" fontId="16" fillId="0" borderId="2" xfId="0" applyFont="1" applyBorder="1" applyAlignment="1" applyProtection="1">
      <protection locked="0"/>
    </xf>
    <xf numFmtId="0" fontId="0" fillId="0" borderId="0" xfId="0" applyFill="1" applyAlignment="1">
      <alignment vertical="center"/>
    </xf>
    <xf numFmtId="0" fontId="12" fillId="0" borderId="0" xfId="0" applyFont="1" applyAlignment="1" applyProtection="1">
      <alignment vertical="center"/>
      <protection locked="0"/>
    </xf>
    <xf numFmtId="0" fontId="6" fillId="0" borderId="6" xfId="2" applyFont="1" applyBorder="1" applyAlignment="1">
      <alignment vertical="center" wrapText="1"/>
    </xf>
    <xf numFmtId="0" fontId="6" fillId="0" borderId="4" xfId="2" applyFont="1" applyBorder="1" applyAlignment="1">
      <alignment vertical="center" wrapText="1"/>
    </xf>
    <xf numFmtId="0" fontId="6" fillId="0" borderId="7" xfId="2" applyFont="1" applyBorder="1" applyAlignment="1">
      <alignment vertical="center" wrapText="1"/>
    </xf>
    <xf numFmtId="0" fontId="6" fillId="0" borderId="8" xfId="2" applyFont="1" applyBorder="1" applyAlignment="1">
      <alignment vertical="center" wrapText="1"/>
    </xf>
    <xf numFmtId="0" fontId="15" fillId="0" borderId="2" xfId="0" applyFont="1" applyBorder="1" applyAlignment="1">
      <alignment vertical="center"/>
    </xf>
    <xf numFmtId="0" fontId="16" fillId="0" borderId="2" xfId="0" applyFont="1" applyBorder="1" applyAlignment="1" applyProtection="1">
      <alignment vertical="center" wrapText="1"/>
      <protection locked="0"/>
    </xf>
    <xf numFmtId="0" fontId="6" fillId="0" borderId="0" xfId="0" applyFont="1" applyAlignment="1">
      <alignment horizontal="left" vertical="center"/>
    </xf>
    <xf numFmtId="0" fontId="4" fillId="0" borderId="0" xfId="2"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12" fillId="0" borderId="0" xfId="0" applyFont="1" applyBorder="1" applyProtection="1">
      <protection locked="0"/>
    </xf>
    <xf numFmtId="0" fontId="0" fillId="0" borderId="11" xfId="0" applyBorder="1" applyAlignment="1">
      <alignment horizontal="left" vertical="center"/>
    </xf>
    <xf numFmtId="0" fontId="0" fillId="0" borderId="11" xfId="0" applyFill="1" applyBorder="1" applyAlignment="1">
      <alignment horizontal="left" vertical="center"/>
    </xf>
    <xf numFmtId="0" fontId="9" fillId="2" borderId="11" xfId="0" applyFont="1" applyFill="1" applyBorder="1" applyAlignment="1">
      <alignment vertical="center"/>
    </xf>
    <xf numFmtId="0" fontId="0" fillId="0" borderId="11" xfId="0" applyBorder="1" applyAlignment="1">
      <alignment vertical="center"/>
    </xf>
    <xf numFmtId="0" fontId="9" fillId="2" borderId="11" xfId="0" applyFont="1" applyFill="1" applyBorder="1" applyAlignment="1"/>
    <xf numFmtId="0" fontId="0" fillId="0" borderId="11" xfId="0" applyBorder="1" applyAlignment="1">
      <alignment horizontal="left"/>
    </xf>
    <xf numFmtId="0" fontId="0" fillId="0" borderId="11" xfId="0" applyBorder="1"/>
    <xf numFmtId="0" fontId="7" fillId="0" borderId="2" xfId="2" applyFont="1" applyBorder="1" applyAlignment="1">
      <alignment horizontal="left" vertical="center"/>
    </xf>
    <xf numFmtId="0" fontId="6" fillId="0" borderId="2" xfId="2" applyFont="1" applyBorder="1" applyAlignment="1">
      <alignment horizontal="left" vertical="center"/>
    </xf>
    <xf numFmtId="0" fontId="6" fillId="0" borderId="2" xfId="0" applyFont="1" applyBorder="1" applyAlignment="1">
      <alignment horizontal="left" vertical="center"/>
    </xf>
    <xf numFmtId="0" fontId="12" fillId="0" borderId="0" xfId="0" applyFont="1" applyBorder="1" applyAlignment="1" applyProtection="1">
      <protection locked="0"/>
    </xf>
    <xf numFmtId="0" fontId="6" fillId="0" borderId="2" xfId="1" applyFont="1" applyBorder="1" applyAlignment="1">
      <alignment horizontal="left" vertical="center"/>
    </xf>
    <xf numFmtId="3" fontId="0" fillId="0" borderId="0" xfId="0" applyNumberFormat="1" applyAlignment="1">
      <alignment vertical="center"/>
    </xf>
    <xf numFmtId="0" fontId="17" fillId="0" borderId="0" xfId="3" applyAlignment="1">
      <alignment vertical="center"/>
    </xf>
    <xf numFmtId="0" fontId="6" fillId="0" borderId="0" xfId="2" applyFont="1" applyFill="1" applyBorder="1" applyAlignment="1">
      <alignment wrapText="1"/>
    </xf>
    <xf numFmtId="0" fontId="0" fillId="0" borderId="0" xfId="0" applyFill="1" applyBorder="1" applyAlignment="1"/>
    <xf numFmtId="14" fontId="0" fillId="0" borderId="0" xfId="0" applyNumberFormat="1" applyBorder="1" applyAlignment="1">
      <alignment horizontal="center" vertical="center"/>
    </xf>
    <xf numFmtId="14" fontId="0" fillId="0" borderId="0" xfId="0" applyNumberFormat="1" applyBorder="1" applyAlignment="1">
      <alignment vertical="center"/>
    </xf>
    <xf numFmtId="14" fontId="0" fillId="0" borderId="0" xfId="0" applyNumberFormat="1" applyAlignment="1">
      <alignment horizontal="left" vertical="center"/>
    </xf>
    <xf numFmtId="0" fontId="0" fillId="0" borderId="0" xfId="0" applyAlignment="1">
      <alignment horizontal="left" vertical="center" wrapText="1"/>
    </xf>
    <xf numFmtId="0" fontId="17" fillId="0" borderId="0" xfId="3" applyAlignment="1">
      <alignment horizontal="left" vertical="center"/>
    </xf>
    <xf numFmtId="0" fontId="0" fillId="0" borderId="11" xfId="0" applyBorder="1" applyAlignment="1">
      <alignment horizontal="left" vertical="center" wrapText="1"/>
    </xf>
    <xf numFmtId="0" fontId="7" fillId="0" borderId="2" xfId="2" applyFont="1" applyFill="1" applyBorder="1" applyAlignment="1">
      <alignment horizontal="left" vertical="center"/>
    </xf>
    <xf numFmtId="0" fontId="6" fillId="0" borderId="2" xfId="2" applyFont="1" applyFill="1" applyBorder="1" applyAlignment="1">
      <alignment horizontal="left" vertical="center"/>
    </xf>
    <xf numFmtId="0" fontId="6" fillId="0" borderId="2" xfId="0" applyFont="1" applyFill="1" applyBorder="1" applyAlignment="1">
      <alignment horizontal="left" vertical="center"/>
    </xf>
    <xf numFmtId="0" fontId="0" fillId="0" borderId="2" xfId="0" applyBorder="1" applyAlignment="1">
      <alignment horizontal="left" vertical="center" wrapText="1"/>
    </xf>
    <xf numFmtId="14" fontId="0" fillId="0" borderId="0" xfId="0" applyNumberFormat="1" applyAlignment="1">
      <alignment horizontal="left" vertical="center" wrapText="1"/>
    </xf>
    <xf numFmtId="0" fontId="12" fillId="0" borderId="0" xfId="0" applyFont="1" applyBorder="1" applyAlignment="1" applyProtection="1">
      <alignment wrapText="1"/>
      <protection locked="0"/>
    </xf>
    <xf numFmtId="0" fontId="7" fillId="0" borderId="4" xfId="2" applyFont="1" applyBorder="1" applyAlignment="1">
      <alignment vertical="center"/>
    </xf>
    <xf numFmtId="0" fontId="6" fillId="0" borderId="5" xfId="2" applyFont="1" applyBorder="1" applyAlignment="1">
      <alignment vertical="center"/>
    </xf>
    <xf numFmtId="0" fontId="6" fillId="0" borderId="6" xfId="2" applyFont="1" applyBorder="1" applyAlignment="1">
      <alignment vertical="center"/>
    </xf>
    <xf numFmtId="0" fontId="6" fillId="0" borderId="4" xfId="2" applyFont="1" applyBorder="1" applyAlignment="1">
      <alignment vertical="center"/>
    </xf>
    <xf numFmtId="0" fontId="14" fillId="7" borderId="1" xfId="0" applyFont="1" applyFill="1" applyBorder="1" applyAlignment="1">
      <alignment horizontal="center" vertical="center"/>
    </xf>
    <xf numFmtId="0" fontId="6" fillId="0" borderId="8" xfId="2" applyFont="1" applyBorder="1" applyAlignment="1">
      <alignment vertical="center"/>
    </xf>
    <xf numFmtId="0" fontId="6" fillId="0" borderId="7" xfId="2" applyFont="1" applyBorder="1" applyAlignment="1">
      <alignment vertical="center"/>
    </xf>
    <xf numFmtId="0" fontId="0" fillId="0" borderId="2" xfId="0" applyFill="1" applyBorder="1" applyAlignment="1">
      <alignment horizontal="left" vertical="center"/>
    </xf>
    <xf numFmtId="3" fontId="0" fillId="0" borderId="0" xfId="0" applyNumberFormat="1" applyAlignment="1">
      <alignment horizontal="left" vertical="center"/>
    </xf>
    <xf numFmtId="0" fontId="4" fillId="0" borderId="0" xfId="2" applyAlignment="1">
      <alignment vertical="center"/>
    </xf>
    <xf numFmtId="15" fontId="0" fillId="0" borderId="0" xfId="0" applyNumberFormat="1" applyAlignment="1">
      <alignment vertical="center"/>
    </xf>
    <xf numFmtId="4" fontId="0" fillId="0" borderId="0" xfId="0" applyNumberFormat="1"/>
    <xf numFmtId="14" fontId="0" fillId="0" borderId="0" xfId="0" applyNumberFormat="1" applyAlignment="1">
      <alignment vertical="center"/>
    </xf>
    <xf numFmtId="0" fontId="12" fillId="0" borderId="0" xfId="0" applyFont="1" applyAlignment="1" applyProtection="1">
      <alignment wrapText="1"/>
      <protection locked="0"/>
    </xf>
    <xf numFmtId="0" fontId="0" fillId="0" borderId="2" xfId="0" applyNumberFormat="1" applyFill="1" applyBorder="1" applyAlignment="1">
      <alignment horizontal="left" vertical="center"/>
    </xf>
    <xf numFmtId="14" fontId="0" fillId="0" borderId="0" xfId="0" applyNumberFormat="1" applyAlignment="1">
      <alignment horizontal="right" vertical="center" wrapText="1"/>
    </xf>
    <xf numFmtId="0" fontId="0" fillId="0" borderId="0" xfId="0" applyAlignment="1">
      <alignment horizontal="right" vertical="center"/>
    </xf>
    <xf numFmtId="14" fontId="0" fillId="0" borderId="0" xfId="0" applyNumberFormat="1" applyAlignment="1">
      <alignment horizontal="right" vertical="center"/>
    </xf>
    <xf numFmtId="14" fontId="0" fillId="0" borderId="0" xfId="0" applyNumberFormat="1" applyAlignment="1">
      <alignment horizontal="right" vertical="center"/>
    </xf>
    <xf numFmtId="14" fontId="0" fillId="0" borderId="0" xfId="0" applyNumberFormat="1" applyAlignment="1">
      <alignment horizontal="right" vertical="center" wrapText="1"/>
    </xf>
    <xf numFmtId="0" fontId="6" fillId="0" borderId="2" xfId="1" applyFont="1" applyFill="1" applyBorder="1" applyAlignment="1">
      <alignment horizontal="left" vertical="center" wrapText="1"/>
    </xf>
    <xf numFmtId="14" fontId="0" fillId="0" borderId="0" xfId="0" applyNumberFormat="1" applyFill="1" applyAlignment="1">
      <alignment horizontal="left" vertical="center"/>
    </xf>
    <xf numFmtId="14" fontId="0" fillId="0" borderId="0" xfId="0" applyNumberFormat="1" applyFill="1" applyAlignment="1">
      <alignment horizontal="right" vertical="center"/>
    </xf>
    <xf numFmtId="0" fontId="0" fillId="0" borderId="0" xfId="0" applyFill="1"/>
    <xf numFmtId="0" fontId="9" fillId="3" borderId="0" xfId="0" applyFont="1" applyFill="1" applyAlignment="1">
      <alignment horizontal="right" vertical="center"/>
    </xf>
    <xf numFmtId="0" fontId="0" fillId="0" borderId="0" xfId="0" applyAlignment="1">
      <alignment horizontal="right" vertical="center" wrapText="1"/>
    </xf>
    <xf numFmtId="3" fontId="0" fillId="0" borderId="0" xfId="0" applyNumberFormat="1" applyAlignment="1">
      <alignment horizontal="right" vertical="center"/>
    </xf>
    <xf numFmtId="0" fontId="10" fillId="4" borderId="0" xfId="0" applyFont="1" applyFill="1" applyAlignment="1">
      <alignment horizontal="center" vertical="center"/>
    </xf>
    <xf numFmtId="0" fontId="6" fillId="0" borderId="0" xfId="0" applyFont="1" applyFill="1" applyAlignment="1">
      <alignment horizontal="left"/>
    </xf>
    <xf numFmtId="0" fontId="7" fillId="0" borderId="2" xfId="2" applyFont="1" applyFill="1" applyBorder="1" applyAlignment="1">
      <alignment vertical="center"/>
    </xf>
    <xf numFmtId="0" fontId="6" fillId="0" borderId="2" xfId="2" applyFont="1" applyFill="1" applyBorder="1" applyAlignment="1"/>
    <xf numFmtId="0" fontId="6" fillId="0" borderId="2" xfId="1" applyFont="1" applyFill="1" applyBorder="1" applyAlignment="1">
      <alignment horizontal="left" vertical="center"/>
    </xf>
    <xf numFmtId="2" fontId="6" fillId="0" borderId="4" xfId="2" applyNumberFormat="1" applyFont="1" applyBorder="1" applyAlignment="1">
      <alignment vertical="center" wrapText="1"/>
    </xf>
    <xf numFmtId="2" fontId="0" fillId="0" borderId="0" xfId="0" applyNumberFormat="1"/>
    <xf numFmtId="2" fontId="0" fillId="0" borderId="0" xfId="0" applyNumberFormat="1" applyAlignment="1">
      <alignment vertical="center"/>
    </xf>
    <xf numFmtId="0" fontId="9" fillId="8" borderId="0" xfId="0" applyFont="1" applyFill="1" applyAlignment="1">
      <alignment horizontal="center" vertical="center"/>
    </xf>
    <xf numFmtId="0" fontId="0" fillId="9" borderId="0" xfId="0" applyFill="1"/>
    <xf numFmtId="0" fontId="10" fillId="9" borderId="0" xfId="0" applyFont="1" applyFill="1" applyAlignment="1">
      <alignment horizontal="center" vertical="center"/>
    </xf>
    <xf numFmtId="0" fontId="9" fillId="8" borderId="11" xfId="0" applyFont="1" applyFill="1" applyBorder="1" applyAlignment="1">
      <alignment vertical="center"/>
    </xf>
    <xf numFmtId="0" fontId="9" fillId="8" borderId="0" xfId="0" applyFont="1" applyFill="1" applyAlignment="1">
      <alignment vertical="center"/>
    </xf>
    <xf numFmtId="0" fontId="0" fillId="9" borderId="0" xfId="0" applyFont="1" applyFill="1" applyAlignment="1">
      <alignment horizontal="left" vertical="center"/>
    </xf>
    <xf numFmtId="0" fontId="0" fillId="9" borderId="0" xfId="0" applyFill="1" applyAlignment="1">
      <alignment vertical="center"/>
    </xf>
    <xf numFmtId="2" fontId="7" fillId="0" borderId="2" xfId="2" applyNumberFormat="1" applyFont="1" applyBorder="1" applyAlignment="1">
      <alignment vertical="center" wrapText="1"/>
    </xf>
    <xf numFmtId="2" fontId="6" fillId="0" borderId="5" xfId="2" applyNumberFormat="1" applyFont="1" applyBorder="1" applyAlignment="1">
      <alignment wrapText="1"/>
    </xf>
    <xf numFmtId="2" fontId="6" fillId="0" borderId="6" xfId="2" applyNumberFormat="1" applyFont="1" applyBorder="1" applyAlignment="1">
      <alignment wrapText="1"/>
    </xf>
    <xf numFmtId="2" fontId="6" fillId="0" borderId="2" xfId="2" applyNumberFormat="1" applyFont="1" applyBorder="1" applyAlignment="1">
      <alignment wrapText="1"/>
    </xf>
    <xf numFmtId="2" fontId="6" fillId="0" borderId="8" xfId="2" applyNumberFormat="1" applyFont="1" applyBorder="1" applyAlignment="1">
      <alignment wrapText="1"/>
    </xf>
    <xf numFmtId="2" fontId="6" fillId="0" borderId="7" xfId="2" applyNumberFormat="1" applyFont="1" applyBorder="1" applyAlignment="1">
      <alignment wrapText="1"/>
    </xf>
    <xf numFmtId="2" fontId="0" fillId="0" borderId="2" xfId="0" applyNumberFormat="1" applyBorder="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xf numFmtId="2" fontId="0" fillId="0" borderId="0" xfId="0" applyNumberFormat="1" applyAlignment="1">
      <alignment horizontal="left" vertical="center"/>
    </xf>
    <xf numFmtId="2" fontId="0" fillId="0" borderId="0" xfId="0" applyNumberFormat="1" applyAlignment="1">
      <alignment horizontal="center"/>
    </xf>
    <xf numFmtId="2" fontId="0" fillId="0" borderId="11" xfId="0" applyNumberFormat="1" applyBorder="1" applyAlignment="1">
      <alignment horizontal="left"/>
    </xf>
    <xf numFmtId="2" fontId="0" fillId="0" borderId="0" xfId="0" applyNumberFormat="1" applyAlignment="1">
      <alignment horizontal="left"/>
    </xf>
    <xf numFmtId="2" fontId="12" fillId="0" borderId="0" xfId="0" applyNumberFormat="1" applyFont="1" applyBorder="1" applyProtection="1">
      <protection locked="0"/>
    </xf>
    <xf numFmtId="2" fontId="15" fillId="0" borderId="2" xfId="0" applyNumberFormat="1" applyFont="1" applyBorder="1" applyAlignment="1"/>
    <xf numFmtId="0" fontId="9" fillId="8" borderId="0" xfId="0" applyFont="1" applyFill="1" applyAlignment="1">
      <alignment horizontal="center"/>
    </xf>
    <xf numFmtId="0" fontId="9" fillId="8" borderId="0" xfId="0" applyFont="1" applyFill="1" applyAlignment="1">
      <alignment horizontal="center" wrapText="1"/>
    </xf>
    <xf numFmtId="0" fontId="9" fillId="8" borderId="11" xfId="0" applyFont="1" applyFill="1" applyBorder="1" applyAlignment="1"/>
    <xf numFmtId="0" fontId="9" fillId="8" borderId="0" xfId="0" applyFont="1" applyFill="1" applyAlignment="1"/>
    <xf numFmtId="0" fontId="0" fillId="9" borderId="0" xfId="0" applyFont="1" applyFill="1" applyAlignment="1">
      <alignment horizontal="left"/>
    </xf>
    <xf numFmtId="0" fontId="0" fillId="0" borderId="2" xfId="0" applyBorder="1" applyAlignment="1">
      <alignment vertical="center"/>
    </xf>
    <xf numFmtId="3" fontId="0" fillId="0" borderId="2" xfId="0" applyNumberFormat="1" applyBorder="1" applyAlignment="1">
      <alignment vertical="center"/>
    </xf>
    <xf numFmtId="2" fontId="0" fillId="0" borderId="2" xfId="0" applyNumberFormat="1" applyBorder="1" applyAlignment="1">
      <alignment vertical="center"/>
    </xf>
    <xf numFmtId="15" fontId="18" fillId="0" borderId="2" xfId="0" applyNumberFormat="1" applyFont="1" applyBorder="1" applyAlignment="1">
      <alignment horizontal="left" vertical="center"/>
    </xf>
    <xf numFmtId="0" fontId="18" fillId="0" borderId="2" xfId="0" applyFont="1" applyBorder="1" applyAlignment="1">
      <alignment horizontal="left" vertical="center"/>
    </xf>
    <xf numFmtId="0" fontId="7" fillId="0" borderId="4" xfId="2" applyFont="1" applyFill="1" applyBorder="1" applyAlignment="1">
      <alignment vertical="center" wrapText="1"/>
    </xf>
    <xf numFmtId="0" fontId="6" fillId="0" borderId="5" xfId="2" applyFont="1" applyFill="1" applyBorder="1" applyAlignment="1">
      <alignment vertical="center" wrapText="1"/>
    </xf>
    <xf numFmtId="0" fontId="6" fillId="0" borderId="6" xfId="2" applyFont="1" applyFill="1" applyBorder="1" applyAlignment="1">
      <alignment vertical="center" wrapText="1"/>
    </xf>
    <xf numFmtId="0" fontId="6" fillId="0" borderId="8" xfId="2" applyFont="1" applyFill="1" applyBorder="1" applyAlignment="1">
      <alignment vertical="center" wrapText="1"/>
    </xf>
    <xf numFmtId="0" fontId="6" fillId="0" borderId="7" xfId="2" applyFont="1" applyFill="1" applyBorder="1" applyAlignment="1">
      <alignment vertical="center" wrapText="1"/>
    </xf>
    <xf numFmtId="0" fontId="0" fillId="0" borderId="2" xfId="0" applyFill="1" applyBorder="1" applyAlignment="1">
      <alignment horizontal="center" vertical="center"/>
    </xf>
    <xf numFmtId="14" fontId="0" fillId="0" borderId="0" xfId="0" applyNumberFormat="1" applyFill="1" applyBorder="1" applyAlignment="1">
      <alignment horizontal="center" vertical="center"/>
    </xf>
    <xf numFmtId="14" fontId="0" fillId="0" borderId="0" xfId="0" applyNumberFormat="1" applyFill="1" applyAlignment="1">
      <alignment vertical="center"/>
    </xf>
    <xf numFmtId="0" fontId="12" fillId="0" borderId="0" xfId="0" applyFont="1" applyFill="1" applyBorder="1" applyProtection="1">
      <protection locked="0"/>
    </xf>
    <xf numFmtId="0" fontId="0" fillId="0" borderId="0" xfId="0" applyNumberFormat="1" applyAlignment="1">
      <alignment vertical="center"/>
    </xf>
    <xf numFmtId="3" fontId="0" fillId="0" borderId="0" xfId="0" applyNumberFormat="1"/>
    <xf numFmtId="0" fontId="0" fillId="0" borderId="12" xfId="0" applyFill="1" applyBorder="1" applyAlignment="1">
      <alignment horizontal="left" vertical="center"/>
    </xf>
    <xf numFmtId="0" fontId="0" fillId="0" borderId="0" xfId="0" applyNumberFormat="1"/>
    <xf numFmtId="0" fontId="0" fillId="0" borderId="0" xfId="0" applyNumberFormat="1" applyAlignment="1"/>
    <xf numFmtId="3" fontId="0" fillId="0" borderId="0" xfId="0" applyNumberFormat="1" applyAlignment="1"/>
    <xf numFmtId="0" fontId="0" fillId="0" borderId="0" xfId="0" applyAlignment="1">
      <alignment horizontal="left" vertical="top"/>
    </xf>
    <xf numFmtId="0" fontId="9" fillId="2" borderId="0" xfId="0" applyFont="1" applyFill="1" applyAlignment="1">
      <alignment horizontal="left" vertical="top" wrapText="1"/>
    </xf>
    <xf numFmtId="0" fontId="6" fillId="0" borderId="2" xfId="2" applyFont="1" applyBorder="1" applyAlignment="1">
      <alignment horizontal="left" vertical="top" wrapText="1"/>
    </xf>
    <xf numFmtId="0" fontId="6" fillId="0" borderId="2" xfId="2" applyFont="1" applyBorder="1" applyAlignment="1">
      <alignment horizontal="left" vertical="top"/>
    </xf>
    <xf numFmtId="0" fontId="6" fillId="0" borderId="2" xfId="2" applyFont="1" applyFill="1" applyBorder="1" applyAlignment="1">
      <alignment horizontal="left" vertical="top"/>
    </xf>
    <xf numFmtId="0" fontId="6" fillId="5" borderId="2" xfId="2" applyFont="1" applyFill="1" applyBorder="1" applyAlignment="1">
      <alignment horizontal="left" vertical="top" wrapText="1"/>
    </xf>
    <xf numFmtId="0" fontId="6" fillId="0" borderId="2" xfId="2" applyFont="1" applyFill="1" applyBorder="1" applyAlignment="1">
      <alignment horizontal="left" vertical="top" wrapText="1"/>
    </xf>
    <xf numFmtId="0" fontId="6" fillId="0" borderId="2" xfId="2" applyFont="1" applyBorder="1" applyAlignment="1">
      <alignment vertical="top" wrapText="1"/>
    </xf>
    <xf numFmtId="0" fontId="6" fillId="0" borderId="2" xfId="2" applyFont="1" applyFill="1" applyBorder="1" applyAlignment="1">
      <alignment vertical="top"/>
    </xf>
    <xf numFmtId="0" fontId="9" fillId="2" borderId="0" xfId="0" applyFont="1" applyFill="1" applyAlignment="1">
      <alignment horizontal="left" vertical="top"/>
    </xf>
    <xf numFmtId="0" fontId="6" fillId="0" borderId="6" xfId="2" applyFont="1" applyFill="1" applyBorder="1" applyAlignment="1">
      <alignment vertical="top"/>
    </xf>
    <xf numFmtId="0" fontId="0" fillId="0" borderId="0" xfId="0" applyNumberFormat="1" applyFill="1"/>
    <xf numFmtId="164" fontId="0" fillId="0" borderId="0" xfId="0" applyNumberFormat="1"/>
    <xf numFmtId="165" fontId="0" fillId="0" borderId="0" xfId="0" applyNumberFormat="1"/>
    <xf numFmtId="166" fontId="0" fillId="0" borderId="0" xfId="0" applyNumberFormat="1"/>
    <xf numFmtId="0" fontId="9" fillId="2" borderId="0" xfId="0" applyFont="1" applyFill="1" applyAlignment="1">
      <alignment horizontal="center" vertical="top" wrapText="1"/>
    </xf>
    <xf numFmtId="0" fontId="6" fillId="0" borderId="2" xfId="2" applyFont="1" applyBorder="1" applyAlignment="1">
      <alignment vertical="top"/>
    </xf>
    <xf numFmtId="0" fontId="0" fillId="0" borderId="0" xfId="0" applyAlignment="1">
      <alignment vertical="top" wrapText="1"/>
    </xf>
    <xf numFmtId="0" fontId="6" fillId="0" borderId="2" xfId="2" applyFont="1" applyFill="1" applyBorder="1" applyAlignment="1">
      <alignment vertical="top" wrapText="1"/>
    </xf>
    <xf numFmtId="0" fontId="9" fillId="8" borderId="0" xfId="0" applyFont="1" applyFill="1" applyAlignment="1">
      <alignment horizontal="center" vertical="top" wrapText="1"/>
    </xf>
    <xf numFmtId="0" fontId="0" fillId="0" borderId="0" xfId="0" applyAlignment="1">
      <alignment vertical="top"/>
    </xf>
    <xf numFmtId="165" fontId="0" fillId="0" borderId="0" xfId="0" applyNumberFormat="1" applyAlignment="1"/>
    <xf numFmtId="167" fontId="0" fillId="0" borderId="0" xfId="0" applyNumberFormat="1" applyAlignment="1"/>
    <xf numFmtId="168" fontId="0" fillId="0" borderId="0" xfId="0" applyNumberFormat="1" applyAlignment="1"/>
    <xf numFmtId="166" fontId="0" fillId="0" borderId="0" xfId="0" applyNumberFormat="1" applyAlignment="1"/>
    <xf numFmtId="3" fontId="0" fillId="0" borderId="0" xfId="0" applyNumberFormat="1" applyFill="1" applyBorder="1" applyAlignment="1"/>
    <xf numFmtId="0" fontId="8" fillId="0" borderId="0" xfId="0" applyFont="1" applyAlignment="1">
      <alignment vertical="center"/>
    </xf>
    <xf numFmtId="9" fontId="0" fillId="5" borderId="2" xfId="4" applyFont="1" applyFill="1" applyBorder="1" applyAlignment="1">
      <alignment horizontal="left" vertical="center"/>
    </xf>
    <xf numFmtId="0" fontId="9" fillId="0" borderId="13" xfId="0" applyFont="1" applyBorder="1" applyAlignment="1">
      <alignment horizontal="left" vertical="center"/>
    </xf>
    <xf numFmtId="0" fontId="5" fillId="0" borderId="1" xfId="0" applyFont="1" applyBorder="1" applyAlignment="1">
      <alignment horizontal="left" vertical="center"/>
    </xf>
    <xf numFmtId="0" fontId="9" fillId="4" borderId="2" xfId="0" applyFont="1" applyFill="1" applyBorder="1" applyAlignment="1">
      <alignment horizontal="left" vertical="center"/>
    </xf>
    <xf numFmtId="0" fontId="20" fillId="0" borderId="1" xfId="0" applyFont="1" applyBorder="1" applyAlignment="1">
      <alignment horizontal="left" vertical="center"/>
    </xf>
    <xf numFmtId="0" fontId="0" fillId="0" borderId="2" xfId="0" applyBorder="1"/>
    <xf numFmtId="0" fontId="0" fillId="0" borderId="2" xfId="0" applyFill="1" applyBorder="1" applyAlignment="1">
      <alignment vertical="center"/>
    </xf>
    <xf numFmtId="0" fontId="0" fillId="0" borderId="2" xfId="0" applyFill="1" applyBorder="1" applyAlignment="1"/>
    <xf numFmtId="0" fontId="13" fillId="6" borderId="9" xfId="0" applyFont="1" applyFill="1" applyBorder="1" applyAlignment="1" applyProtection="1">
      <alignment horizontal="center"/>
      <protection locked="0"/>
    </xf>
    <xf numFmtId="0" fontId="13" fillId="6" borderId="10" xfId="0" applyFont="1" applyFill="1" applyBorder="1" applyAlignment="1" applyProtection="1">
      <alignment horizontal="center"/>
      <protection locked="0"/>
    </xf>
    <xf numFmtId="0" fontId="13" fillId="6" borderId="8" xfId="0" applyFont="1" applyFill="1" applyBorder="1" applyAlignment="1" applyProtection="1">
      <alignment horizontal="center"/>
      <protection locked="0"/>
    </xf>
    <xf numFmtId="0" fontId="13" fillId="9" borderId="9" xfId="0" applyFont="1" applyFill="1" applyBorder="1" applyAlignment="1" applyProtection="1">
      <alignment horizontal="center" vertical="center"/>
      <protection locked="0"/>
    </xf>
    <xf numFmtId="0" fontId="13" fillId="9" borderId="10" xfId="0" applyFont="1" applyFill="1" applyBorder="1" applyAlignment="1" applyProtection="1">
      <alignment horizontal="center" vertical="center"/>
      <protection locked="0"/>
    </xf>
    <xf numFmtId="0" fontId="13" fillId="9" borderId="8" xfId="0" applyFont="1" applyFill="1" applyBorder="1" applyAlignment="1" applyProtection="1">
      <alignment horizontal="center" vertical="center"/>
      <protection locked="0"/>
    </xf>
    <xf numFmtId="0" fontId="13" fillId="6" borderId="9" xfId="0" applyFont="1" applyFill="1" applyBorder="1" applyAlignment="1" applyProtection="1">
      <alignment horizontal="center" vertical="center"/>
      <protection locked="0"/>
    </xf>
    <xf numFmtId="0" fontId="13" fillId="6" borderId="10" xfId="0" applyFont="1" applyFill="1" applyBorder="1" applyAlignment="1" applyProtection="1">
      <alignment horizontal="center" vertical="center"/>
      <protection locked="0"/>
    </xf>
    <xf numFmtId="0" fontId="13" fillId="6" borderId="8" xfId="0" applyFont="1" applyFill="1" applyBorder="1" applyAlignment="1" applyProtection="1">
      <alignment horizontal="center" vertical="center"/>
      <protection locked="0"/>
    </xf>
    <xf numFmtId="0" fontId="13" fillId="9" borderId="9" xfId="0" applyFont="1" applyFill="1" applyBorder="1" applyAlignment="1" applyProtection="1">
      <alignment horizontal="center"/>
      <protection locked="0"/>
    </xf>
    <xf numFmtId="0" fontId="13" fillId="9" borderId="10" xfId="0" applyFont="1" applyFill="1" applyBorder="1" applyAlignment="1" applyProtection="1">
      <alignment horizontal="center"/>
      <protection locked="0"/>
    </xf>
    <xf numFmtId="0" fontId="13" fillId="9" borderId="8" xfId="0" applyFont="1" applyFill="1" applyBorder="1" applyAlignment="1" applyProtection="1">
      <alignment horizontal="center"/>
      <protection locked="0"/>
    </xf>
  </cellXfs>
  <cellStyles count="5">
    <cellStyle name="Hyperlink" xfId="3" builtinId="8"/>
    <cellStyle name="Normal" xfId="0" builtinId="0"/>
    <cellStyle name="Normal 3 2" xfId="1"/>
    <cellStyle name="Normal 4" xfId="2"/>
    <cellStyle name="Percent" xfId="4"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yarajat/Library/Containers/com.microsoft.Excel/Data/Documents/C:/Users/mahammed%20sinan/Desktop/INDIA/Indian%20Oil%20Corporation%20Ltd_Governance_%20Supreeth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C industry"/>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iocl.com/download/AnnualReport2018-19.pdf" TargetMode="External"/><Relationship Id="rId2" Type="http://schemas.openxmlformats.org/officeDocument/2006/relationships/hyperlink" Target="https://iocl.com/download/Code_of_Conduct_for_Board_Members_&amp;_SMP.pdf" TargetMode="External"/><Relationship Id="rId1" Type="http://schemas.openxmlformats.org/officeDocument/2006/relationships/hyperlink" Target="https://iocl.com/download/RPT_Policy.pdf" TargetMode="External"/><Relationship Id="rId5" Type="http://schemas.openxmlformats.org/officeDocument/2006/relationships/printerSettings" Target="../printerSettings/printerSettings1.bin"/><Relationship Id="rId4" Type="http://schemas.openxmlformats.org/officeDocument/2006/relationships/hyperlink" Target="https://www.sebi.gov.in/sebi_data/attachdocs/jan-2019/1547702206910.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iocl.com/download/IndianOil-Annual-Report-2019-20.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ocl.com/download/IndianOil-Annual-Report-2018-2019.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A2" sqref="A2"/>
    </sheetView>
  </sheetViews>
  <sheetFormatPr defaultRowHeight="15.75"/>
  <sheetData>
    <row r="1" spans="1:14" ht="16.5" thickBot="1">
      <c r="A1" s="218" t="s">
        <v>1215</v>
      </c>
      <c r="B1" s="218" t="s">
        <v>1216</v>
      </c>
      <c r="C1" s="218" t="s">
        <v>1217</v>
      </c>
      <c r="D1" s="218" t="s">
        <v>1218</v>
      </c>
      <c r="E1" s="219" t="s">
        <v>1219</v>
      </c>
      <c r="F1" s="218" t="s">
        <v>1220</v>
      </c>
      <c r="G1" s="218" t="s">
        <v>1221</v>
      </c>
      <c r="H1" s="218" t="s">
        <v>1222</v>
      </c>
      <c r="I1" s="220" t="s">
        <v>1223</v>
      </c>
      <c r="J1" s="220" t="s">
        <v>1224</v>
      </c>
      <c r="K1" s="220" t="s">
        <v>1225</v>
      </c>
      <c r="L1" s="220" t="s">
        <v>1226</v>
      </c>
      <c r="M1" s="220" t="s">
        <v>1227</v>
      </c>
      <c r="N1" s="220" t="s">
        <v>1228</v>
      </c>
    </row>
    <row r="2" spans="1:14" ht="16.5" thickBot="1">
      <c r="A2" s="221" t="s">
        <v>1229</v>
      </c>
      <c r="B2" s="222" t="s">
        <v>1230</v>
      </c>
      <c r="C2" s="222">
        <v>98907</v>
      </c>
      <c r="D2" s="222">
        <v>19209</v>
      </c>
      <c r="E2" s="221" t="s">
        <v>708</v>
      </c>
      <c r="F2" s="222" t="s">
        <v>1231</v>
      </c>
      <c r="G2" s="221" t="s">
        <v>1232</v>
      </c>
      <c r="H2" s="221" t="s">
        <v>1233</v>
      </c>
      <c r="I2" s="115">
        <v>5669500</v>
      </c>
      <c r="J2" s="122">
        <v>6059320</v>
      </c>
      <c r="K2" s="223">
        <v>19</v>
      </c>
      <c r="L2" s="223">
        <v>19</v>
      </c>
      <c r="M2" s="224">
        <v>11</v>
      </c>
      <c r="N2" s="224">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87"/>
  <sheetViews>
    <sheetView zoomScale="98" zoomScaleNormal="98" workbookViewId="0">
      <selection sqref="A1:XFD18"/>
    </sheetView>
  </sheetViews>
  <sheetFormatPr defaultColWidth="10.75" defaultRowHeight="15.75"/>
  <cols>
    <col min="1" max="1" width="17.5" style="14" customWidth="1"/>
    <col min="2" max="2" width="24.25" style="14" customWidth="1"/>
    <col min="3" max="3" width="10.5" style="14" customWidth="1"/>
    <col min="4" max="4" width="13.25" style="190" customWidth="1"/>
    <col min="5" max="5" width="23.5" style="190" customWidth="1"/>
    <col min="6" max="6" width="10.75" style="14"/>
    <col min="7" max="7" width="9.25" style="14" customWidth="1"/>
    <col min="8" max="8" width="13.25" style="14" customWidth="1"/>
    <col min="9" max="9" width="18.25" style="14" customWidth="1"/>
    <col min="10" max="10" width="13.5" style="32" customWidth="1"/>
    <col min="11" max="11" width="22.75" style="14" customWidth="1"/>
    <col min="12" max="12" width="25.5" style="14" customWidth="1"/>
    <col min="13" max="13" width="13.75" style="14" customWidth="1"/>
    <col min="14" max="14" width="16.5" style="14" customWidth="1"/>
    <col min="15" max="15" width="9.75" style="14" customWidth="1"/>
    <col min="16" max="16" width="11.75" style="14" customWidth="1"/>
    <col min="17" max="17" width="14.75" style="14" customWidth="1"/>
    <col min="18" max="18" width="6.75" style="14" customWidth="1"/>
    <col min="19" max="19" width="6.25" style="14" customWidth="1"/>
    <col min="20" max="20" width="9.25" style="14" customWidth="1"/>
    <col min="21" max="21" width="4.75" style="14" customWidth="1"/>
    <col min="22" max="22" width="7.75" style="80" customWidth="1"/>
    <col min="23" max="23" width="16" style="14" customWidth="1"/>
    <col min="24" max="24" width="34" style="14" customWidth="1"/>
    <col min="25" max="25" width="34.5" style="14" customWidth="1"/>
    <col min="26" max="26" width="21.25" customWidth="1"/>
    <col min="27" max="27" width="23.5" style="14" customWidth="1"/>
    <col min="28" max="28" width="25" style="14" customWidth="1"/>
    <col min="29" max="29" width="10.75" style="14"/>
    <col min="30" max="30" width="20.5" style="14" customWidth="1"/>
    <col min="31" max="31" width="29.75" style="14" customWidth="1"/>
    <col min="32" max="32" width="61.5" style="14" customWidth="1"/>
    <col min="33" max="16384" width="10.75" style="14"/>
  </cols>
  <sheetData>
    <row r="1" spans="1:32" s="16" customFormat="1" ht="15" customHeight="1">
      <c r="A1" s="15" t="s">
        <v>3</v>
      </c>
      <c r="B1" s="15" t="s">
        <v>5</v>
      </c>
      <c r="C1" s="15" t="s">
        <v>4</v>
      </c>
      <c r="D1" s="199" t="s">
        <v>0</v>
      </c>
      <c r="E1" s="191" t="s">
        <v>651</v>
      </c>
      <c r="F1" s="15" t="s">
        <v>7</v>
      </c>
      <c r="G1" s="15" t="s">
        <v>8</v>
      </c>
      <c r="H1" s="15" t="s">
        <v>659</v>
      </c>
      <c r="I1" s="35" t="s">
        <v>650</v>
      </c>
      <c r="J1" s="35" t="s">
        <v>906</v>
      </c>
      <c r="K1" s="21" t="s">
        <v>9</v>
      </c>
      <c r="L1" s="21" t="s">
        <v>1</v>
      </c>
      <c r="M1" s="132" t="s">
        <v>2</v>
      </c>
      <c r="N1" s="21" t="s">
        <v>10</v>
      </c>
      <c r="O1" s="21" t="s">
        <v>657</v>
      </c>
      <c r="P1" s="8" t="s">
        <v>656</v>
      </c>
      <c r="Q1" s="8" t="s">
        <v>854</v>
      </c>
      <c r="R1" s="8" t="s">
        <v>855</v>
      </c>
      <c r="S1" s="8" t="s">
        <v>856</v>
      </c>
      <c r="T1" s="8" t="s">
        <v>857</v>
      </c>
      <c r="U1" s="35" t="s">
        <v>11</v>
      </c>
      <c r="V1" s="82" t="s">
        <v>871</v>
      </c>
      <c r="W1" s="58" t="s">
        <v>872</v>
      </c>
      <c r="X1" s="58" t="s">
        <v>873</v>
      </c>
      <c r="Y1" s="58" t="s">
        <v>874</v>
      </c>
      <c r="Z1" s="58" t="s">
        <v>875</v>
      </c>
      <c r="AA1" s="58" t="s">
        <v>876</v>
      </c>
      <c r="AB1" s="58" t="s">
        <v>877</v>
      </c>
      <c r="AD1" s="225" t="s">
        <v>889</v>
      </c>
      <c r="AE1" s="226"/>
      <c r="AF1" s="227"/>
    </row>
    <row r="2" spans="1:32" s="99" customFormat="1" ht="15" customHeight="1" thickBot="1">
      <c r="A2" s="17" t="s">
        <v>12</v>
      </c>
      <c r="B2" s="18" t="s">
        <v>226</v>
      </c>
      <c r="C2" s="2" t="s">
        <v>13</v>
      </c>
      <c r="D2" s="192" t="s">
        <v>241</v>
      </c>
      <c r="E2" s="192" t="s">
        <v>433</v>
      </c>
      <c r="F2" s="105" t="s">
        <v>631</v>
      </c>
      <c r="G2" s="20" t="s">
        <v>640</v>
      </c>
      <c r="H2" s="105" t="s">
        <v>660</v>
      </c>
      <c r="I2" s="99" t="s">
        <v>653</v>
      </c>
      <c r="J2" s="106">
        <v>43921</v>
      </c>
      <c r="K2" s="99" t="s">
        <v>911</v>
      </c>
      <c r="L2" s="44" t="s">
        <v>909</v>
      </c>
      <c r="M2" s="133">
        <v>64</v>
      </c>
      <c r="N2" s="123">
        <v>44064</v>
      </c>
      <c r="O2" s="23" t="s">
        <v>1144</v>
      </c>
      <c r="P2" s="99" t="s">
        <v>860</v>
      </c>
      <c r="Q2" s="99" t="s">
        <v>859</v>
      </c>
      <c r="R2" s="99" t="s">
        <v>860</v>
      </c>
      <c r="S2" s="99" t="s">
        <v>860</v>
      </c>
      <c r="T2" s="99" t="s">
        <v>1172</v>
      </c>
      <c r="U2" s="99" t="s">
        <v>1185</v>
      </c>
      <c r="V2" s="101" t="s">
        <v>859</v>
      </c>
      <c r="W2" s="99" t="s">
        <v>880</v>
      </c>
      <c r="X2" s="99" t="s">
        <v>1143</v>
      </c>
      <c r="Z2" s="107"/>
      <c r="AA2" s="107"/>
      <c r="AB2" s="107"/>
      <c r="AD2" s="121"/>
      <c r="AE2" s="121"/>
      <c r="AF2" s="121"/>
    </row>
    <row r="3" spans="1:32" s="32" customFormat="1" ht="15" customHeight="1" thickBot="1">
      <c r="A3" s="87" t="s">
        <v>12</v>
      </c>
      <c r="B3" s="88" t="s">
        <v>226</v>
      </c>
      <c r="C3" s="89" t="s">
        <v>14</v>
      </c>
      <c r="D3" s="193" t="s">
        <v>242</v>
      </c>
      <c r="E3" s="193" t="s">
        <v>434</v>
      </c>
      <c r="F3" s="19" t="s">
        <v>631</v>
      </c>
      <c r="G3" s="91" t="s">
        <v>640</v>
      </c>
      <c r="H3" s="19" t="s">
        <v>660</v>
      </c>
      <c r="J3" s="98">
        <v>43921</v>
      </c>
      <c r="N3" s="124"/>
      <c r="P3" s="32" t="s">
        <v>860</v>
      </c>
      <c r="Q3" s="32" t="s">
        <v>860</v>
      </c>
      <c r="R3" s="32" t="s">
        <v>860</v>
      </c>
      <c r="S3" s="32" t="s">
        <v>860</v>
      </c>
      <c r="V3" s="80"/>
      <c r="Z3" s="90"/>
      <c r="AA3" s="90"/>
      <c r="AB3" s="90"/>
      <c r="AD3" s="112" t="s">
        <v>890</v>
      </c>
      <c r="AE3" s="112" t="s">
        <v>891</v>
      </c>
      <c r="AF3" s="112" t="s">
        <v>892</v>
      </c>
    </row>
    <row r="4" spans="1:32" ht="15" customHeight="1">
      <c r="A4" s="17" t="s">
        <v>12</v>
      </c>
      <c r="B4" s="18" t="s">
        <v>226</v>
      </c>
      <c r="C4" s="2" t="s">
        <v>15</v>
      </c>
      <c r="D4" s="192" t="s">
        <v>243</v>
      </c>
      <c r="E4" s="192" t="s">
        <v>435</v>
      </c>
      <c r="F4" s="19" t="s">
        <v>631</v>
      </c>
      <c r="G4" s="20" t="s">
        <v>640</v>
      </c>
      <c r="H4" s="19" t="s">
        <v>660</v>
      </c>
      <c r="I4" s="27" t="s">
        <v>654</v>
      </c>
      <c r="J4" s="98">
        <v>43921</v>
      </c>
      <c r="K4" t="s">
        <v>911</v>
      </c>
      <c r="L4" s="44" t="s">
        <v>909</v>
      </c>
      <c r="M4" s="124">
        <v>68</v>
      </c>
      <c r="N4" s="125">
        <v>44064</v>
      </c>
      <c r="O4" t="s">
        <v>1176</v>
      </c>
      <c r="P4" s="32" t="s">
        <v>859</v>
      </c>
      <c r="Q4" s="30" t="s">
        <v>859</v>
      </c>
      <c r="R4" s="30" t="s">
        <v>860</v>
      </c>
      <c r="S4" s="30" t="s">
        <v>860</v>
      </c>
      <c r="T4" s="99" t="s">
        <v>1172</v>
      </c>
      <c r="U4" s="32"/>
      <c r="V4" s="80" t="s">
        <v>859</v>
      </c>
      <c r="W4" s="31"/>
      <c r="Z4" s="79"/>
      <c r="AA4" s="79"/>
      <c r="AB4" s="79"/>
      <c r="AD4" s="53" t="s">
        <v>893</v>
      </c>
      <c r="AE4" s="53" t="s">
        <v>878</v>
      </c>
      <c r="AF4" s="53" t="s">
        <v>904</v>
      </c>
    </row>
    <row r="5" spans="1:32" s="32" customFormat="1" ht="15" customHeight="1">
      <c r="A5" s="102" t="s">
        <v>12</v>
      </c>
      <c r="B5" s="103" t="s">
        <v>226</v>
      </c>
      <c r="C5" s="104" t="s">
        <v>16</v>
      </c>
      <c r="D5" s="194" t="s">
        <v>244</v>
      </c>
      <c r="E5" s="194" t="s">
        <v>436</v>
      </c>
      <c r="F5" s="19" t="s">
        <v>631</v>
      </c>
      <c r="G5" s="91" t="s">
        <v>640</v>
      </c>
      <c r="H5" s="19" t="s">
        <v>660</v>
      </c>
      <c r="I5" s="32" t="s">
        <v>653</v>
      </c>
      <c r="J5" s="98">
        <v>43921</v>
      </c>
      <c r="K5" t="s">
        <v>911</v>
      </c>
      <c r="L5" s="44" t="s">
        <v>909</v>
      </c>
      <c r="M5" s="124">
        <v>72</v>
      </c>
      <c r="N5" s="125">
        <v>44064</v>
      </c>
      <c r="O5" t="s">
        <v>1146</v>
      </c>
      <c r="P5" s="99" t="s">
        <v>860</v>
      </c>
      <c r="Q5" s="32" t="s">
        <v>859</v>
      </c>
      <c r="R5" s="99" t="s">
        <v>860</v>
      </c>
      <c r="S5" s="99" t="s">
        <v>860</v>
      </c>
      <c r="T5" s="99" t="s">
        <v>1172</v>
      </c>
      <c r="U5" s="32" t="s">
        <v>1147</v>
      </c>
      <c r="V5" s="80" t="s">
        <v>859</v>
      </c>
      <c r="W5" s="32" t="s">
        <v>880</v>
      </c>
      <c r="X5" s="99" t="s">
        <v>1002</v>
      </c>
      <c r="Z5" s="90"/>
      <c r="AD5" s="63" t="s">
        <v>893</v>
      </c>
      <c r="AE5" s="54" t="s">
        <v>879</v>
      </c>
      <c r="AF5" s="55" t="s">
        <v>894</v>
      </c>
    </row>
    <row r="6" spans="1:32" s="32" customFormat="1" ht="15" customHeight="1">
      <c r="A6" s="87" t="s">
        <v>12</v>
      </c>
      <c r="B6" s="88" t="s">
        <v>226</v>
      </c>
      <c r="C6" s="89" t="s">
        <v>17</v>
      </c>
      <c r="D6" s="193" t="s">
        <v>245</v>
      </c>
      <c r="E6" s="193" t="s">
        <v>437</v>
      </c>
      <c r="F6" s="19" t="s">
        <v>631</v>
      </c>
      <c r="G6" s="91" t="s">
        <v>640</v>
      </c>
      <c r="H6" s="19" t="s">
        <v>660</v>
      </c>
      <c r="I6" s="32" t="s">
        <v>653</v>
      </c>
      <c r="J6" s="98">
        <v>43921</v>
      </c>
      <c r="K6" t="s">
        <v>911</v>
      </c>
      <c r="L6" s="44" t="s">
        <v>909</v>
      </c>
      <c r="M6" s="124">
        <v>72</v>
      </c>
      <c r="N6" s="125">
        <v>44064</v>
      </c>
      <c r="O6" t="s">
        <v>976</v>
      </c>
      <c r="P6" s="99" t="s">
        <v>860</v>
      </c>
      <c r="Q6" s="32" t="s">
        <v>859</v>
      </c>
      <c r="R6" s="99" t="s">
        <v>860</v>
      </c>
      <c r="S6" s="99" t="s">
        <v>860</v>
      </c>
      <c r="T6" s="99" t="s">
        <v>1172</v>
      </c>
      <c r="U6" s="32" t="s">
        <v>1142</v>
      </c>
      <c r="V6" s="80" t="s">
        <v>859</v>
      </c>
      <c r="W6" s="32" t="s">
        <v>880</v>
      </c>
      <c r="X6" s="32" t="s">
        <v>1003</v>
      </c>
      <c r="Z6" s="90"/>
      <c r="AD6" s="63" t="s">
        <v>893</v>
      </c>
      <c r="AE6" s="65" t="s">
        <v>880</v>
      </c>
      <c r="AF6" s="65" t="s">
        <v>895</v>
      </c>
    </row>
    <row r="7" spans="1:32" s="32" customFormat="1" ht="15" customHeight="1">
      <c r="A7" s="87" t="s">
        <v>12</v>
      </c>
      <c r="B7" s="88" t="s">
        <v>226</v>
      </c>
      <c r="C7" s="89" t="s">
        <v>18</v>
      </c>
      <c r="D7" s="193" t="s">
        <v>246</v>
      </c>
      <c r="E7" s="193" t="s">
        <v>438</v>
      </c>
      <c r="F7" s="19" t="s">
        <v>631</v>
      </c>
      <c r="G7" s="91" t="s">
        <v>640</v>
      </c>
      <c r="H7" s="19" t="s">
        <v>660</v>
      </c>
      <c r="J7" s="98">
        <v>43921</v>
      </c>
      <c r="N7" s="124"/>
      <c r="P7" s="32" t="s">
        <v>860</v>
      </c>
      <c r="Q7" s="32" t="s">
        <v>860</v>
      </c>
      <c r="R7" s="32" t="s">
        <v>860</v>
      </c>
      <c r="S7" s="32" t="s">
        <v>860</v>
      </c>
      <c r="V7" s="80"/>
      <c r="Z7" s="90"/>
      <c r="AD7" s="63" t="s">
        <v>893</v>
      </c>
      <c r="AE7" s="65" t="s">
        <v>881</v>
      </c>
      <c r="AF7" s="65" t="s">
        <v>896</v>
      </c>
    </row>
    <row r="8" spans="1:32" s="32" customFormat="1" ht="15" customHeight="1">
      <c r="A8" s="87" t="s">
        <v>12</v>
      </c>
      <c r="B8" s="88" t="s">
        <v>226</v>
      </c>
      <c r="C8" s="89" t="s">
        <v>19</v>
      </c>
      <c r="D8" s="193" t="s">
        <v>247</v>
      </c>
      <c r="E8" s="193" t="s">
        <v>439</v>
      </c>
      <c r="F8" s="19" t="s">
        <v>631</v>
      </c>
      <c r="G8" s="91" t="s">
        <v>640</v>
      </c>
      <c r="H8" s="19" t="s">
        <v>660</v>
      </c>
      <c r="I8" s="32" t="s">
        <v>653</v>
      </c>
      <c r="J8" s="98">
        <v>43921</v>
      </c>
      <c r="K8" t="s">
        <v>911</v>
      </c>
      <c r="L8" s="44" t="s">
        <v>909</v>
      </c>
      <c r="M8" s="124">
        <v>78</v>
      </c>
      <c r="N8" s="125">
        <v>44064</v>
      </c>
      <c r="O8" t="s">
        <v>1178</v>
      </c>
      <c r="P8" s="99" t="s">
        <v>860</v>
      </c>
      <c r="Q8" s="32" t="s">
        <v>859</v>
      </c>
      <c r="R8" s="99" t="s">
        <v>860</v>
      </c>
      <c r="S8" s="99" t="s">
        <v>860</v>
      </c>
      <c r="T8" s="99" t="s">
        <v>1172</v>
      </c>
      <c r="V8" s="80" t="s">
        <v>859</v>
      </c>
      <c r="W8" s="32" t="s">
        <v>880</v>
      </c>
      <c r="X8" s="32" t="s">
        <v>1058</v>
      </c>
      <c r="Z8" s="90"/>
      <c r="AD8" s="63" t="s">
        <v>893</v>
      </c>
      <c r="AE8" s="65" t="s">
        <v>882</v>
      </c>
      <c r="AF8" s="65" t="s">
        <v>897</v>
      </c>
    </row>
    <row r="9" spans="1:32" ht="15" customHeight="1">
      <c r="A9" s="17" t="s">
        <v>12</v>
      </c>
      <c r="B9" s="18" t="s">
        <v>226</v>
      </c>
      <c r="C9" s="2" t="s">
        <v>20</v>
      </c>
      <c r="D9" s="192" t="s">
        <v>248</v>
      </c>
      <c r="E9" s="192" t="s">
        <v>440</v>
      </c>
      <c r="F9" s="18" t="s">
        <v>622</v>
      </c>
      <c r="G9" s="18" t="s">
        <v>644</v>
      </c>
      <c r="H9" s="19" t="s">
        <v>660</v>
      </c>
      <c r="I9" s="14">
        <v>4</v>
      </c>
      <c r="J9" s="98">
        <v>43921</v>
      </c>
      <c r="N9" s="124"/>
      <c r="P9" s="30" t="s">
        <v>860</v>
      </c>
      <c r="Q9" s="30" t="s">
        <v>860</v>
      </c>
      <c r="R9" s="30" t="s">
        <v>860</v>
      </c>
      <c r="S9" s="30" t="s">
        <v>860</v>
      </c>
      <c r="U9" s="32"/>
      <c r="W9" s="31"/>
      <c r="Z9" s="79"/>
      <c r="AD9" s="53" t="s">
        <v>893</v>
      </c>
      <c r="AE9" s="56" t="s">
        <v>883</v>
      </c>
      <c r="AF9" s="56" t="s">
        <v>898</v>
      </c>
    </row>
    <row r="10" spans="1:32" ht="15" customHeight="1">
      <c r="A10" s="17" t="s">
        <v>12</v>
      </c>
      <c r="B10" s="18" t="s">
        <v>232</v>
      </c>
      <c r="C10" s="2" t="s">
        <v>21</v>
      </c>
      <c r="D10" s="192" t="s">
        <v>249</v>
      </c>
      <c r="E10" s="192" t="s">
        <v>441</v>
      </c>
      <c r="F10" s="19" t="s">
        <v>631</v>
      </c>
      <c r="G10" s="20" t="s">
        <v>640</v>
      </c>
      <c r="H10" s="19" t="s">
        <v>660</v>
      </c>
      <c r="I10" s="27" t="s">
        <v>653</v>
      </c>
      <c r="J10" s="98">
        <v>43921</v>
      </c>
      <c r="K10" t="s">
        <v>911</v>
      </c>
      <c r="L10" s="44" t="s">
        <v>909</v>
      </c>
      <c r="M10" s="124">
        <v>66</v>
      </c>
      <c r="N10" s="125">
        <v>44064</v>
      </c>
      <c r="O10" t="s">
        <v>917</v>
      </c>
      <c r="P10" s="99" t="s">
        <v>860</v>
      </c>
      <c r="Q10" s="30" t="s">
        <v>859</v>
      </c>
      <c r="R10" s="99" t="s">
        <v>860</v>
      </c>
      <c r="S10" s="99" t="s">
        <v>860</v>
      </c>
      <c r="T10" s="99" t="s">
        <v>1172</v>
      </c>
      <c r="U10" s="32"/>
      <c r="V10" s="80" t="s">
        <v>859</v>
      </c>
      <c r="W10" s="31"/>
      <c r="Z10" s="79"/>
      <c r="AD10" s="53" t="s">
        <v>893</v>
      </c>
      <c r="AE10" s="56" t="s">
        <v>884</v>
      </c>
      <c r="AF10" s="56" t="s">
        <v>905</v>
      </c>
    </row>
    <row r="11" spans="1:32" s="32" customFormat="1" ht="15" customHeight="1">
      <c r="A11" s="87" t="s">
        <v>12</v>
      </c>
      <c r="B11" s="88" t="s">
        <v>232</v>
      </c>
      <c r="C11" s="89" t="s">
        <v>22</v>
      </c>
      <c r="D11" s="193" t="s">
        <v>250</v>
      </c>
      <c r="E11" s="193" t="s">
        <v>442</v>
      </c>
      <c r="F11" s="19" t="s">
        <v>631</v>
      </c>
      <c r="G11" s="91" t="s">
        <v>640</v>
      </c>
      <c r="H11" s="19" t="s">
        <v>660</v>
      </c>
      <c r="I11" s="32" t="s">
        <v>653</v>
      </c>
      <c r="J11" s="98">
        <v>43921</v>
      </c>
      <c r="K11" t="s">
        <v>911</v>
      </c>
      <c r="L11" s="44" t="s">
        <v>909</v>
      </c>
      <c r="M11" s="124">
        <v>66</v>
      </c>
      <c r="N11" s="125">
        <v>44064</v>
      </c>
      <c r="O11" t="s">
        <v>966</v>
      </c>
      <c r="P11" s="99" t="s">
        <v>860</v>
      </c>
      <c r="Q11" s="32" t="s">
        <v>859</v>
      </c>
      <c r="R11" s="99" t="s">
        <v>860</v>
      </c>
      <c r="S11" s="99" t="s">
        <v>860</v>
      </c>
      <c r="T11" s="99" t="s">
        <v>1172</v>
      </c>
      <c r="U11" s="32" t="s">
        <v>1117</v>
      </c>
      <c r="V11" s="80" t="s">
        <v>859</v>
      </c>
      <c r="W11" s="32" t="s">
        <v>880</v>
      </c>
      <c r="X11" s="32" t="s">
        <v>1004</v>
      </c>
      <c r="Z11" s="90"/>
      <c r="AD11" s="65" t="s">
        <v>899</v>
      </c>
      <c r="AE11" s="65" t="s">
        <v>885</v>
      </c>
      <c r="AF11" s="65" t="s">
        <v>900</v>
      </c>
    </row>
    <row r="12" spans="1:32" s="32" customFormat="1" ht="15" customHeight="1">
      <c r="A12" s="87" t="s">
        <v>12</v>
      </c>
      <c r="B12" s="88" t="s">
        <v>232</v>
      </c>
      <c r="C12" s="89" t="s">
        <v>23</v>
      </c>
      <c r="D12" s="193" t="s">
        <v>251</v>
      </c>
      <c r="E12" s="193" t="s">
        <v>443</v>
      </c>
      <c r="F12" s="19" t="s">
        <v>631</v>
      </c>
      <c r="G12" s="91" t="s">
        <v>640</v>
      </c>
      <c r="H12" s="19" t="s">
        <v>660</v>
      </c>
      <c r="I12" s="32" t="s">
        <v>653</v>
      </c>
      <c r="J12" s="98">
        <v>43921</v>
      </c>
      <c r="K12" t="s">
        <v>911</v>
      </c>
      <c r="L12" s="44" t="s">
        <v>909</v>
      </c>
      <c r="M12" s="124">
        <v>66</v>
      </c>
      <c r="N12" s="125">
        <v>44064</v>
      </c>
      <c r="O12" s="11" t="s">
        <v>966</v>
      </c>
      <c r="P12" s="99" t="s">
        <v>860</v>
      </c>
      <c r="Q12" s="32" t="s">
        <v>859</v>
      </c>
      <c r="R12" s="99" t="s">
        <v>860</v>
      </c>
      <c r="S12" s="99" t="s">
        <v>860</v>
      </c>
      <c r="T12" s="99" t="s">
        <v>1172</v>
      </c>
      <c r="U12" s="32" t="s">
        <v>1118</v>
      </c>
      <c r="V12" s="80" t="s">
        <v>859</v>
      </c>
      <c r="Z12" s="90"/>
      <c r="AD12" s="65" t="s">
        <v>899</v>
      </c>
      <c r="AE12" s="65" t="s">
        <v>886</v>
      </c>
      <c r="AF12" s="65" t="s">
        <v>901</v>
      </c>
    </row>
    <row r="13" spans="1:32" ht="15" customHeight="1">
      <c r="A13" s="17" t="s">
        <v>12</v>
      </c>
      <c r="B13" s="18" t="s">
        <v>232</v>
      </c>
      <c r="C13" s="2" t="s">
        <v>24</v>
      </c>
      <c r="D13" s="192" t="s">
        <v>252</v>
      </c>
      <c r="E13" s="192" t="s">
        <v>444</v>
      </c>
      <c r="F13" s="19" t="s">
        <v>631</v>
      </c>
      <c r="G13" s="20" t="s">
        <v>640</v>
      </c>
      <c r="H13" s="19" t="s">
        <v>660</v>
      </c>
      <c r="I13" s="27" t="s">
        <v>653</v>
      </c>
      <c r="J13" s="98">
        <v>43921</v>
      </c>
      <c r="K13" t="s">
        <v>911</v>
      </c>
      <c r="L13" s="44" t="s">
        <v>909</v>
      </c>
      <c r="M13" s="124">
        <v>66</v>
      </c>
      <c r="N13" s="125">
        <v>44064</v>
      </c>
      <c r="O13" t="s">
        <v>966</v>
      </c>
      <c r="P13" s="99" t="s">
        <v>860</v>
      </c>
      <c r="Q13" s="32" t="s">
        <v>859</v>
      </c>
      <c r="R13" s="99" t="s">
        <v>860</v>
      </c>
      <c r="S13" s="99" t="s">
        <v>860</v>
      </c>
      <c r="T13" s="99" t="s">
        <v>1172</v>
      </c>
      <c r="U13" s="99" t="s">
        <v>1105</v>
      </c>
      <c r="V13" s="101" t="s">
        <v>859</v>
      </c>
      <c r="W13" s="99" t="s">
        <v>887</v>
      </c>
      <c r="X13" s="14" t="s">
        <v>1005</v>
      </c>
      <c r="Z13" s="79"/>
      <c r="AD13" s="56" t="s">
        <v>899</v>
      </c>
      <c r="AE13" s="56" t="s">
        <v>887</v>
      </c>
      <c r="AF13" s="57" t="s">
        <v>902</v>
      </c>
    </row>
    <row r="14" spans="1:32" ht="15" customHeight="1">
      <c r="A14" s="17" t="s">
        <v>12</v>
      </c>
      <c r="B14" s="18" t="s">
        <v>232</v>
      </c>
      <c r="C14" s="2" t="s">
        <v>25</v>
      </c>
      <c r="D14" s="192" t="s">
        <v>253</v>
      </c>
      <c r="E14" s="192" t="s">
        <v>445</v>
      </c>
      <c r="F14" s="19" t="s">
        <v>631</v>
      </c>
      <c r="G14" s="20" t="s">
        <v>640</v>
      </c>
      <c r="H14" s="19" t="s">
        <v>660</v>
      </c>
      <c r="I14" s="27" t="s">
        <v>653</v>
      </c>
      <c r="J14" s="98">
        <v>43921</v>
      </c>
      <c r="K14" t="s">
        <v>911</v>
      </c>
      <c r="L14" s="44" t="s">
        <v>909</v>
      </c>
      <c r="M14" s="124">
        <v>66</v>
      </c>
      <c r="N14" s="125">
        <v>44064</v>
      </c>
      <c r="O14" t="s">
        <v>966</v>
      </c>
      <c r="P14" s="99" t="s">
        <v>860</v>
      </c>
      <c r="Q14" s="32" t="s">
        <v>859</v>
      </c>
      <c r="R14" s="99" t="s">
        <v>860</v>
      </c>
      <c r="S14" s="99" t="s">
        <v>860</v>
      </c>
      <c r="T14" s="99" t="s">
        <v>1172</v>
      </c>
      <c r="U14" s="32"/>
      <c r="W14" s="31"/>
      <c r="Z14" s="79"/>
      <c r="AD14" s="56" t="s">
        <v>899</v>
      </c>
      <c r="AE14" s="56" t="s">
        <v>888</v>
      </c>
      <c r="AF14" s="56" t="s">
        <v>903</v>
      </c>
    </row>
    <row r="15" spans="1:32" s="32" customFormat="1" ht="15" customHeight="1">
      <c r="A15" s="87" t="s">
        <v>12</v>
      </c>
      <c r="B15" s="88" t="s">
        <v>232</v>
      </c>
      <c r="C15" s="89" t="s">
        <v>26</v>
      </c>
      <c r="D15" s="193" t="s">
        <v>254</v>
      </c>
      <c r="E15" s="193" t="s">
        <v>446</v>
      </c>
      <c r="F15" s="19" t="s">
        <v>631</v>
      </c>
      <c r="G15" s="91" t="s">
        <v>640</v>
      </c>
      <c r="H15" s="19" t="s">
        <v>660</v>
      </c>
      <c r="I15" s="32" t="s">
        <v>653</v>
      </c>
      <c r="J15" s="98">
        <v>43921</v>
      </c>
      <c r="K15" t="s">
        <v>911</v>
      </c>
      <c r="L15" s="44" t="s">
        <v>909</v>
      </c>
      <c r="M15" s="124" t="s">
        <v>1087</v>
      </c>
      <c r="N15" s="125">
        <v>44064</v>
      </c>
      <c r="O15" t="s">
        <v>1086</v>
      </c>
      <c r="P15" s="99" t="s">
        <v>860</v>
      </c>
      <c r="Q15" s="32" t="s">
        <v>859</v>
      </c>
      <c r="R15" s="99" t="s">
        <v>860</v>
      </c>
      <c r="S15" s="99" t="s">
        <v>860</v>
      </c>
      <c r="T15" s="99" t="s">
        <v>1172</v>
      </c>
      <c r="V15" s="80" t="s">
        <v>859</v>
      </c>
      <c r="W15" s="32" t="s">
        <v>883</v>
      </c>
      <c r="X15" s="32" t="s">
        <v>1006</v>
      </c>
      <c r="Z15" s="90"/>
    </row>
    <row r="16" spans="1:32" ht="15" customHeight="1">
      <c r="A16" s="17" t="s">
        <v>12</v>
      </c>
      <c r="B16" s="18" t="s">
        <v>232</v>
      </c>
      <c r="C16" s="2" t="s">
        <v>29</v>
      </c>
      <c r="D16" s="192" t="s">
        <v>256</v>
      </c>
      <c r="E16" s="192" t="s">
        <v>449</v>
      </c>
      <c r="F16" s="18" t="s">
        <v>622</v>
      </c>
      <c r="G16" s="18" t="s">
        <v>637</v>
      </c>
      <c r="H16" s="19" t="s">
        <v>660</v>
      </c>
      <c r="I16" s="14">
        <v>3</v>
      </c>
      <c r="J16" s="98">
        <v>43921</v>
      </c>
      <c r="K16" t="s">
        <v>911</v>
      </c>
      <c r="L16" s="44" t="s">
        <v>909</v>
      </c>
      <c r="M16" s="124">
        <v>66</v>
      </c>
      <c r="N16" s="125">
        <v>44064</v>
      </c>
      <c r="O16" t="s">
        <v>941</v>
      </c>
      <c r="P16" s="99" t="s">
        <v>860</v>
      </c>
      <c r="Q16" s="32" t="s">
        <v>859</v>
      </c>
      <c r="R16" s="99" t="s">
        <v>860</v>
      </c>
      <c r="S16" s="99" t="s">
        <v>860</v>
      </c>
      <c r="T16" s="99" t="s">
        <v>1172</v>
      </c>
      <c r="U16" s="32"/>
      <c r="V16" s="80" t="s">
        <v>859</v>
      </c>
      <c r="W16" s="31"/>
      <c r="Z16" s="79"/>
    </row>
    <row r="17" spans="1:26" ht="15" customHeight="1">
      <c r="A17" s="17" t="s">
        <v>12</v>
      </c>
      <c r="B17" s="18" t="s">
        <v>232</v>
      </c>
      <c r="C17" s="2" t="s">
        <v>30</v>
      </c>
      <c r="D17" s="192" t="s">
        <v>257</v>
      </c>
      <c r="E17" s="192" t="s">
        <v>450</v>
      </c>
      <c r="F17" s="18" t="s">
        <v>625</v>
      </c>
      <c r="G17" s="18" t="s">
        <v>638</v>
      </c>
      <c r="H17" s="19" t="s">
        <v>660</v>
      </c>
      <c r="I17" s="14">
        <v>100</v>
      </c>
      <c r="J17" s="98">
        <v>43921</v>
      </c>
      <c r="K17" t="s">
        <v>911</v>
      </c>
      <c r="L17" s="44" t="s">
        <v>909</v>
      </c>
      <c r="M17" s="124">
        <v>66</v>
      </c>
      <c r="N17" s="125">
        <v>44064</v>
      </c>
      <c r="O17" t="s">
        <v>941</v>
      </c>
      <c r="P17" s="99" t="s">
        <v>860</v>
      </c>
      <c r="Q17" s="32" t="s">
        <v>859</v>
      </c>
      <c r="R17" s="99" t="s">
        <v>860</v>
      </c>
      <c r="S17" s="99" t="s">
        <v>860</v>
      </c>
      <c r="T17" s="99" t="s">
        <v>1172</v>
      </c>
      <c r="U17" s="32"/>
      <c r="V17" s="80" t="s">
        <v>859</v>
      </c>
      <c r="W17" s="31"/>
      <c r="Z17" s="79"/>
    </row>
    <row r="18" spans="1:26" s="32" customFormat="1" ht="15" customHeight="1">
      <c r="A18" s="87" t="s">
        <v>12</v>
      </c>
      <c r="B18" s="88" t="s">
        <v>233</v>
      </c>
      <c r="C18" s="89" t="s">
        <v>31</v>
      </c>
      <c r="D18" s="193" t="s">
        <v>258</v>
      </c>
      <c r="E18" s="193" t="s">
        <v>451</v>
      </c>
      <c r="F18" s="19" t="s">
        <v>631</v>
      </c>
      <c r="G18" s="91" t="s">
        <v>640</v>
      </c>
      <c r="H18" s="19" t="s">
        <v>660</v>
      </c>
      <c r="J18" s="98">
        <v>43921</v>
      </c>
      <c r="N18" s="125"/>
      <c r="P18" s="32" t="s">
        <v>860</v>
      </c>
      <c r="Q18" s="32" t="s">
        <v>860</v>
      </c>
      <c r="R18" s="32" t="s">
        <v>860</v>
      </c>
      <c r="S18" s="32" t="s">
        <v>860</v>
      </c>
      <c r="V18" s="80"/>
      <c r="Z18" s="90"/>
    </row>
    <row r="19" spans="1:26" ht="15" customHeight="1">
      <c r="A19" s="17" t="s">
        <v>12</v>
      </c>
      <c r="B19" s="18" t="s">
        <v>234</v>
      </c>
      <c r="C19" s="2" t="s">
        <v>50</v>
      </c>
      <c r="D19" s="192" t="s">
        <v>273</v>
      </c>
      <c r="E19" s="192" t="s">
        <v>468</v>
      </c>
      <c r="F19" s="19" t="s">
        <v>631</v>
      </c>
      <c r="G19" s="20" t="s">
        <v>640</v>
      </c>
      <c r="H19" s="19" t="s">
        <v>660</v>
      </c>
      <c r="I19" s="27"/>
      <c r="J19" s="98">
        <v>43921</v>
      </c>
      <c r="N19" s="125"/>
      <c r="P19" s="30" t="s">
        <v>860</v>
      </c>
      <c r="Q19" s="30" t="s">
        <v>860</v>
      </c>
      <c r="R19" s="30" t="s">
        <v>860</v>
      </c>
      <c r="S19" s="30" t="s">
        <v>860</v>
      </c>
      <c r="U19" s="32"/>
      <c r="W19" s="31"/>
      <c r="Z19" s="79"/>
    </row>
    <row r="20" spans="1:26" ht="15" customHeight="1">
      <c r="A20" s="17" t="s">
        <v>12</v>
      </c>
      <c r="B20" s="18" t="s">
        <v>234</v>
      </c>
      <c r="C20" s="2" t="s">
        <v>51</v>
      </c>
      <c r="D20" s="192" t="s">
        <v>274</v>
      </c>
      <c r="E20" s="192" t="s">
        <v>469</v>
      </c>
      <c r="F20" s="19" t="s">
        <v>631</v>
      </c>
      <c r="G20" s="20" t="s">
        <v>640</v>
      </c>
      <c r="H20" s="19" t="s">
        <v>660</v>
      </c>
      <c r="I20" s="27"/>
      <c r="J20" s="98">
        <v>43921</v>
      </c>
      <c r="N20" s="125"/>
      <c r="P20" s="30" t="s">
        <v>860</v>
      </c>
      <c r="Q20" s="30" t="s">
        <v>860</v>
      </c>
      <c r="R20" s="30" t="s">
        <v>860</v>
      </c>
      <c r="S20" s="30" t="s">
        <v>860</v>
      </c>
      <c r="U20" s="32"/>
      <c r="W20" s="31"/>
      <c r="Z20" s="79"/>
    </row>
    <row r="21" spans="1:26" s="32" customFormat="1" ht="15" customHeight="1">
      <c r="A21" s="87" t="s">
        <v>12</v>
      </c>
      <c r="B21" s="88" t="s">
        <v>234</v>
      </c>
      <c r="C21" s="89" t="s">
        <v>52</v>
      </c>
      <c r="D21" s="193" t="s">
        <v>275</v>
      </c>
      <c r="E21" s="193" t="s">
        <v>470</v>
      </c>
      <c r="F21" s="19" t="s">
        <v>631</v>
      </c>
      <c r="G21" s="91" t="s">
        <v>640</v>
      </c>
      <c r="H21" s="19" t="s">
        <v>660</v>
      </c>
      <c r="I21" s="32" t="s">
        <v>653</v>
      </c>
      <c r="J21" s="98">
        <v>43921</v>
      </c>
      <c r="K21" t="s">
        <v>911</v>
      </c>
      <c r="L21" s="44" t="s">
        <v>909</v>
      </c>
      <c r="M21" s="124">
        <v>70</v>
      </c>
      <c r="N21" s="125">
        <v>44064</v>
      </c>
      <c r="O21" t="s">
        <v>1090</v>
      </c>
      <c r="P21" s="99" t="s">
        <v>860</v>
      </c>
      <c r="Q21" s="32" t="s">
        <v>859</v>
      </c>
      <c r="R21" s="99" t="s">
        <v>860</v>
      </c>
      <c r="S21" s="99" t="s">
        <v>860</v>
      </c>
      <c r="T21" s="99" t="s">
        <v>1172</v>
      </c>
      <c r="U21" s="32" t="s">
        <v>1179</v>
      </c>
      <c r="V21" s="80" t="s">
        <v>859</v>
      </c>
      <c r="W21" s="32" t="s">
        <v>880</v>
      </c>
      <c r="X21" s="99" t="s">
        <v>1007</v>
      </c>
      <c r="Z21" s="90"/>
    </row>
    <row r="22" spans="1:26" ht="15" customHeight="1">
      <c r="A22" s="17" t="s">
        <v>12</v>
      </c>
      <c r="B22" s="18" t="s">
        <v>235</v>
      </c>
      <c r="C22" s="2" t="s">
        <v>59</v>
      </c>
      <c r="D22" s="192" t="s">
        <v>280</v>
      </c>
      <c r="E22" s="192" t="s">
        <v>477</v>
      </c>
      <c r="F22" s="19" t="s">
        <v>631</v>
      </c>
      <c r="G22" s="20" t="s">
        <v>640</v>
      </c>
      <c r="H22" s="19" t="s">
        <v>660</v>
      </c>
      <c r="I22" s="27" t="s">
        <v>653</v>
      </c>
      <c r="J22" s="98">
        <v>43921</v>
      </c>
      <c r="K22" t="s">
        <v>911</v>
      </c>
      <c r="L22" s="44" t="s">
        <v>909</v>
      </c>
      <c r="M22" s="124">
        <v>34</v>
      </c>
      <c r="N22" s="125">
        <v>44064</v>
      </c>
      <c r="O22" t="s">
        <v>957</v>
      </c>
      <c r="P22" s="99" t="s">
        <v>860</v>
      </c>
      <c r="Q22" s="32" t="s">
        <v>859</v>
      </c>
      <c r="R22" s="99" t="s">
        <v>860</v>
      </c>
      <c r="S22" s="99" t="s">
        <v>860</v>
      </c>
      <c r="T22" s="99" t="s">
        <v>1172</v>
      </c>
      <c r="U22" s="32"/>
      <c r="V22" s="80" t="s">
        <v>859</v>
      </c>
      <c r="W22" s="31"/>
      <c r="Z22" s="79"/>
    </row>
    <row r="23" spans="1:26" ht="15" customHeight="1">
      <c r="A23" s="17" t="s">
        <v>12</v>
      </c>
      <c r="B23" s="18" t="s">
        <v>235</v>
      </c>
      <c r="C23" s="2" t="s">
        <v>60</v>
      </c>
      <c r="D23" s="192" t="s">
        <v>281</v>
      </c>
      <c r="E23" s="192" t="s">
        <v>478</v>
      </c>
      <c r="F23" s="19" t="s">
        <v>631</v>
      </c>
      <c r="G23" s="20" t="s">
        <v>640</v>
      </c>
      <c r="H23" s="19" t="s">
        <v>660</v>
      </c>
      <c r="I23" s="27" t="s">
        <v>653</v>
      </c>
      <c r="J23" s="98">
        <v>43921</v>
      </c>
      <c r="K23" t="s">
        <v>911</v>
      </c>
      <c r="L23" s="44" t="s">
        <v>909</v>
      </c>
      <c r="M23" s="124">
        <v>34</v>
      </c>
      <c r="N23" s="125">
        <v>44064</v>
      </c>
      <c r="O23" t="s">
        <v>957</v>
      </c>
      <c r="P23" s="99" t="s">
        <v>860</v>
      </c>
      <c r="Q23" s="32" t="s">
        <v>859</v>
      </c>
      <c r="R23" s="99" t="s">
        <v>860</v>
      </c>
      <c r="S23" s="99" t="s">
        <v>860</v>
      </c>
      <c r="T23" s="99" t="s">
        <v>1172</v>
      </c>
      <c r="U23" s="32"/>
      <c r="V23" s="80" t="s">
        <v>859</v>
      </c>
      <c r="W23" s="31"/>
      <c r="Z23" s="79"/>
    </row>
    <row r="24" spans="1:26" s="32" customFormat="1" ht="15" customHeight="1">
      <c r="A24" s="87" t="s">
        <v>12</v>
      </c>
      <c r="B24" s="88" t="s">
        <v>235</v>
      </c>
      <c r="C24" s="89" t="s">
        <v>61</v>
      </c>
      <c r="D24" s="193" t="s">
        <v>282</v>
      </c>
      <c r="E24" s="193" t="s">
        <v>479</v>
      </c>
      <c r="F24" s="19" t="s">
        <v>631</v>
      </c>
      <c r="G24" s="91" t="s">
        <v>640</v>
      </c>
      <c r="H24" s="19" t="s">
        <v>660</v>
      </c>
      <c r="I24" s="32" t="s">
        <v>653</v>
      </c>
      <c r="J24" s="98">
        <v>43921</v>
      </c>
      <c r="K24" t="s">
        <v>911</v>
      </c>
      <c r="L24" s="44" t="s">
        <v>909</v>
      </c>
      <c r="M24" s="124">
        <v>21</v>
      </c>
      <c r="N24" s="125">
        <v>44064</v>
      </c>
      <c r="O24" t="s">
        <v>1176</v>
      </c>
      <c r="P24" s="32" t="s">
        <v>859</v>
      </c>
      <c r="Q24" s="32" t="s">
        <v>859</v>
      </c>
      <c r="R24" s="32" t="s">
        <v>860</v>
      </c>
      <c r="S24" s="32" t="s">
        <v>860</v>
      </c>
      <c r="T24" s="99" t="s">
        <v>1172</v>
      </c>
      <c r="U24" s="32" t="s">
        <v>1107</v>
      </c>
      <c r="V24" s="80" t="s">
        <v>859</v>
      </c>
      <c r="W24" s="32" t="s">
        <v>887</v>
      </c>
      <c r="X24" s="32" t="s">
        <v>1008</v>
      </c>
      <c r="Z24" s="90"/>
    </row>
    <row r="25" spans="1:26" s="32" customFormat="1" ht="15" customHeight="1">
      <c r="A25" s="87" t="s">
        <v>12</v>
      </c>
      <c r="B25" s="88" t="s">
        <v>235</v>
      </c>
      <c r="C25" s="89" t="s">
        <v>62</v>
      </c>
      <c r="D25" s="193" t="s">
        <v>283</v>
      </c>
      <c r="E25" s="193" t="s">
        <v>480</v>
      </c>
      <c r="F25" s="19" t="s">
        <v>631</v>
      </c>
      <c r="G25" s="91" t="s">
        <v>640</v>
      </c>
      <c r="H25" s="19" t="s">
        <v>660</v>
      </c>
      <c r="I25" s="32" t="s">
        <v>653</v>
      </c>
      <c r="J25" s="98">
        <v>43921</v>
      </c>
      <c r="K25" t="s">
        <v>911</v>
      </c>
      <c r="L25" s="44" t="s">
        <v>909</v>
      </c>
      <c r="M25" s="124" t="s">
        <v>939</v>
      </c>
      <c r="N25" s="125">
        <v>44064</v>
      </c>
      <c r="O25" t="s">
        <v>1176</v>
      </c>
      <c r="P25" s="32" t="s">
        <v>859</v>
      </c>
      <c r="Q25" s="32" t="s">
        <v>859</v>
      </c>
      <c r="R25" s="32" t="s">
        <v>860</v>
      </c>
      <c r="S25" s="32" t="s">
        <v>860</v>
      </c>
      <c r="T25" s="99" t="s">
        <v>1172</v>
      </c>
      <c r="U25" s="32" t="s">
        <v>1104</v>
      </c>
      <c r="V25" s="80" t="s">
        <v>859</v>
      </c>
      <c r="W25" s="32" t="s">
        <v>880</v>
      </c>
      <c r="X25" s="32" t="s">
        <v>1009</v>
      </c>
      <c r="Z25" s="90"/>
    </row>
    <row r="26" spans="1:26" s="32" customFormat="1" ht="15" customHeight="1">
      <c r="A26" s="87" t="s">
        <v>12</v>
      </c>
      <c r="B26" s="88" t="s">
        <v>235</v>
      </c>
      <c r="C26" s="89" t="s">
        <v>79</v>
      </c>
      <c r="D26" s="193" t="s">
        <v>295</v>
      </c>
      <c r="E26" s="193" t="s">
        <v>494</v>
      </c>
      <c r="F26" s="88" t="s">
        <v>625</v>
      </c>
      <c r="G26" s="88" t="s">
        <v>627</v>
      </c>
      <c r="H26" s="19" t="s">
        <v>660</v>
      </c>
      <c r="I26" s="32">
        <v>6.9999999999999999E-4</v>
      </c>
      <c r="J26" s="98">
        <v>43921</v>
      </c>
      <c r="K26" t="s">
        <v>911</v>
      </c>
      <c r="L26" s="44" t="s">
        <v>909</v>
      </c>
      <c r="M26" s="124" t="s">
        <v>1174</v>
      </c>
      <c r="N26" s="125">
        <v>44064</v>
      </c>
      <c r="O26" t="s">
        <v>1173</v>
      </c>
      <c r="P26" s="32" t="s">
        <v>859</v>
      </c>
      <c r="Q26" s="32" t="s">
        <v>859</v>
      </c>
      <c r="R26" s="32" t="s">
        <v>860</v>
      </c>
      <c r="S26" s="32" t="s">
        <v>860</v>
      </c>
      <c r="T26" s="99" t="s">
        <v>1172</v>
      </c>
      <c r="U26" s="32" t="s">
        <v>1186</v>
      </c>
      <c r="V26" s="80" t="s">
        <v>859</v>
      </c>
      <c r="W26" s="32" t="s">
        <v>880</v>
      </c>
      <c r="X26" s="99" t="s">
        <v>1010</v>
      </c>
      <c r="Z26" s="90"/>
    </row>
    <row r="27" spans="1:26" s="32" customFormat="1" ht="15" customHeight="1">
      <c r="A27" s="87" t="s">
        <v>12</v>
      </c>
      <c r="B27" s="88" t="s">
        <v>235</v>
      </c>
      <c r="C27" s="89" t="s">
        <v>80</v>
      </c>
      <c r="D27" s="193" t="s">
        <v>296</v>
      </c>
      <c r="E27" s="193" t="s">
        <v>296</v>
      </c>
      <c r="F27" s="88" t="s">
        <v>622</v>
      </c>
      <c r="G27" s="88" t="s">
        <v>624</v>
      </c>
      <c r="H27" s="19" t="s">
        <v>660</v>
      </c>
      <c r="I27" s="32">
        <v>0</v>
      </c>
      <c r="J27" s="98">
        <v>43921</v>
      </c>
      <c r="K27" t="s">
        <v>911</v>
      </c>
      <c r="L27" s="44" t="s">
        <v>909</v>
      </c>
      <c r="M27" s="124">
        <v>68</v>
      </c>
      <c r="N27" s="125">
        <v>44064</v>
      </c>
      <c r="O27" t="s">
        <v>1176</v>
      </c>
      <c r="P27" s="32" t="s">
        <v>859</v>
      </c>
      <c r="Q27" s="32" t="s">
        <v>859</v>
      </c>
      <c r="R27" s="32" t="s">
        <v>860</v>
      </c>
      <c r="S27" s="32" t="s">
        <v>860</v>
      </c>
      <c r="T27" s="99" t="s">
        <v>1172</v>
      </c>
      <c r="U27" s="32" t="s">
        <v>1180</v>
      </c>
      <c r="V27" s="80" t="s">
        <v>859</v>
      </c>
      <c r="W27" s="32" t="s">
        <v>880</v>
      </c>
      <c r="X27" s="32" t="s">
        <v>1011</v>
      </c>
      <c r="Z27" s="90"/>
    </row>
    <row r="28" spans="1:26" s="32" customFormat="1" ht="15" customHeight="1">
      <c r="A28" s="87" t="s">
        <v>12</v>
      </c>
      <c r="B28" s="88" t="s">
        <v>235</v>
      </c>
      <c r="C28" s="89" t="s">
        <v>81</v>
      </c>
      <c r="D28" s="193" t="s">
        <v>297</v>
      </c>
      <c r="E28" s="193" t="s">
        <v>495</v>
      </c>
      <c r="F28" s="88" t="s">
        <v>625</v>
      </c>
      <c r="G28" s="88" t="s">
        <v>626</v>
      </c>
      <c r="H28" s="19" t="s">
        <v>660</v>
      </c>
      <c r="I28">
        <v>0</v>
      </c>
      <c r="J28" s="98">
        <v>43921</v>
      </c>
      <c r="K28" t="s">
        <v>911</v>
      </c>
      <c r="L28" s="44" t="s">
        <v>909</v>
      </c>
      <c r="M28" s="124">
        <v>68</v>
      </c>
      <c r="N28" s="125">
        <v>44064</v>
      </c>
      <c r="O28" t="s">
        <v>1176</v>
      </c>
      <c r="P28" s="32" t="s">
        <v>859</v>
      </c>
      <c r="Q28" s="32" t="s">
        <v>859</v>
      </c>
      <c r="R28" s="32" t="s">
        <v>860</v>
      </c>
      <c r="S28" s="32" t="s">
        <v>860</v>
      </c>
      <c r="T28" s="99" t="s">
        <v>1172</v>
      </c>
      <c r="U28" s="32" t="s">
        <v>1180</v>
      </c>
      <c r="V28" s="80" t="s">
        <v>859</v>
      </c>
      <c r="W28" s="32" t="s">
        <v>880</v>
      </c>
      <c r="X28" s="32" t="s">
        <v>1011</v>
      </c>
      <c r="Z28" s="90"/>
    </row>
    <row r="29" spans="1:26" s="32" customFormat="1" ht="15" customHeight="1">
      <c r="A29" s="87" t="s">
        <v>12</v>
      </c>
      <c r="B29" s="88" t="s">
        <v>235</v>
      </c>
      <c r="C29" s="89" t="s">
        <v>89</v>
      </c>
      <c r="D29" s="193" t="s">
        <v>301</v>
      </c>
      <c r="E29" s="193" t="s">
        <v>502</v>
      </c>
      <c r="F29" s="88" t="s">
        <v>622</v>
      </c>
      <c r="G29" s="88" t="s">
        <v>634</v>
      </c>
      <c r="H29" s="19" t="s">
        <v>660</v>
      </c>
      <c r="I29" s="185">
        <v>9414158922</v>
      </c>
      <c r="J29" s="98">
        <v>43921</v>
      </c>
      <c r="K29" t="s">
        <v>911</v>
      </c>
      <c r="L29" s="44" t="s">
        <v>909</v>
      </c>
      <c r="M29" s="124">
        <v>72</v>
      </c>
      <c r="N29" s="125">
        <v>44064</v>
      </c>
      <c r="O29" t="s">
        <v>1132</v>
      </c>
      <c r="P29" s="99" t="s">
        <v>860</v>
      </c>
      <c r="Q29" s="32" t="s">
        <v>859</v>
      </c>
      <c r="R29" s="99" t="s">
        <v>860</v>
      </c>
      <c r="S29" s="99" t="s">
        <v>860</v>
      </c>
      <c r="T29" s="99" t="s">
        <v>1172</v>
      </c>
      <c r="U29" s="32" t="s">
        <v>1181</v>
      </c>
      <c r="V29" s="80" t="s">
        <v>859</v>
      </c>
      <c r="W29" s="32" t="s">
        <v>880</v>
      </c>
      <c r="X29" s="99" t="s">
        <v>1012</v>
      </c>
      <c r="Z29" s="90"/>
    </row>
    <row r="30" spans="1:26" s="32" customFormat="1" ht="15" customHeight="1">
      <c r="A30" s="87" t="s">
        <v>12</v>
      </c>
      <c r="B30" s="88" t="s">
        <v>236</v>
      </c>
      <c r="C30" s="89" t="s">
        <v>91</v>
      </c>
      <c r="D30" s="193" t="s">
        <v>302</v>
      </c>
      <c r="E30" s="193" t="s">
        <v>504</v>
      </c>
      <c r="F30" s="19" t="s">
        <v>631</v>
      </c>
      <c r="G30" s="91" t="s">
        <v>640</v>
      </c>
      <c r="H30" s="19" t="s">
        <v>660</v>
      </c>
      <c r="I30" s="32" t="s">
        <v>653</v>
      </c>
      <c r="J30" s="98">
        <v>43921</v>
      </c>
      <c r="K30" t="s">
        <v>911</v>
      </c>
      <c r="L30" s="44" t="s">
        <v>909</v>
      </c>
      <c r="M30" s="124">
        <v>65</v>
      </c>
      <c r="N30" s="125">
        <v>44064</v>
      </c>
      <c r="O30" t="s">
        <v>1088</v>
      </c>
      <c r="P30" s="99" t="s">
        <v>860</v>
      </c>
      <c r="Q30" s="32" t="s">
        <v>859</v>
      </c>
      <c r="R30" s="99" t="s">
        <v>860</v>
      </c>
      <c r="S30" s="99" t="s">
        <v>860</v>
      </c>
      <c r="T30" s="99" t="s">
        <v>1172</v>
      </c>
      <c r="V30" s="80" t="s">
        <v>859</v>
      </c>
      <c r="W30" s="32" t="s">
        <v>880</v>
      </c>
      <c r="X30" s="32" t="s">
        <v>1018</v>
      </c>
      <c r="Z30" s="90"/>
    </row>
    <row r="31" spans="1:26" ht="15" customHeight="1">
      <c r="A31" s="17" t="s">
        <v>12</v>
      </c>
      <c r="B31" s="18" t="s">
        <v>236</v>
      </c>
      <c r="C31" s="2" t="s">
        <v>92</v>
      </c>
      <c r="D31" s="192" t="s">
        <v>303</v>
      </c>
      <c r="E31" s="192" t="s">
        <v>505</v>
      </c>
      <c r="F31" s="19" t="s">
        <v>631</v>
      </c>
      <c r="G31" s="20" t="s">
        <v>640</v>
      </c>
      <c r="H31" s="19" t="s">
        <v>660</v>
      </c>
      <c r="I31" s="27" t="s">
        <v>653</v>
      </c>
      <c r="J31" s="98">
        <v>43921</v>
      </c>
      <c r="K31" t="s">
        <v>911</v>
      </c>
      <c r="L31" s="44" t="s">
        <v>909</v>
      </c>
      <c r="M31" s="124">
        <v>64</v>
      </c>
      <c r="N31" s="125">
        <v>44064</v>
      </c>
      <c r="O31" t="s">
        <v>959</v>
      </c>
      <c r="P31" s="99" t="s">
        <v>860</v>
      </c>
      <c r="Q31" s="30" t="s">
        <v>859</v>
      </c>
      <c r="R31" s="99" t="s">
        <v>860</v>
      </c>
      <c r="S31" s="99" t="s">
        <v>860</v>
      </c>
      <c r="T31" s="99" t="s">
        <v>1172</v>
      </c>
      <c r="U31" s="99"/>
      <c r="V31" s="101" t="s">
        <v>859</v>
      </c>
      <c r="W31" s="99" t="s">
        <v>880</v>
      </c>
      <c r="X31" s="14" t="s">
        <v>1013</v>
      </c>
      <c r="Z31" s="79"/>
    </row>
    <row r="32" spans="1:26" s="32" customFormat="1" ht="15" customHeight="1">
      <c r="A32" s="87" t="s">
        <v>12</v>
      </c>
      <c r="B32" s="88" t="s">
        <v>236</v>
      </c>
      <c r="C32" s="89" t="s">
        <v>93</v>
      </c>
      <c r="D32" s="193" t="s">
        <v>304</v>
      </c>
      <c r="E32" s="193" t="s">
        <v>506</v>
      </c>
      <c r="F32" s="19" t="s">
        <v>631</v>
      </c>
      <c r="G32" s="91" t="s">
        <v>640</v>
      </c>
      <c r="H32" s="19" t="s">
        <v>660</v>
      </c>
      <c r="I32" s="32" t="s">
        <v>653</v>
      </c>
      <c r="J32" s="98">
        <v>43921</v>
      </c>
      <c r="K32" t="s">
        <v>911</v>
      </c>
      <c r="L32" s="44" t="s">
        <v>909</v>
      </c>
      <c r="M32" s="124">
        <v>69</v>
      </c>
      <c r="N32" s="125">
        <v>44064</v>
      </c>
      <c r="O32" s="11" t="s">
        <v>1119</v>
      </c>
      <c r="P32" s="99" t="s">
        <v>860</v>
      </c>
      <c r="Q32" s="32" t="s">
        <v>859</v>
      </c>
      <c r="R32" s="99" t="s">
        <v>860</v>
      </c>
      <c r="S32" s="99" t="s">
        <v>860</v>
      </c>
      <c r="T32" s="99" t="s">
        <v>1172</v>
      </c>
      <c r="V32" s="80" t="s">
        <v>859</v>
      </c>
      <c r="W32" s="32" t="s">
        <v>880</v>
      </c>
      <c r="X32" s="32" t="s">
        <v>1014</v>
      </c>
      <c r="Z32" s="90"/>
    </row>
    <row r="33" spans="1:26" s="32" customFormat="1" ht="15" customHeight="1">
      <c r="A33" s="87" t="s">
        <v>12</v>
      </c>
      <c r="B33" s="88" t="s">
        <v>236</v>
      </c>
      <c r="C33" s="89" t="s">
        <v>94</v>
      </c>
      <c r="D33" s="193" t="s">
        <v>305</v>
      </c>
      <c r="E33" s="193" t="s">
        <v>507</v>
      </c>
      <c r="F33" s="19" t="s">
        <v>631</v>
      </c>
      <c r="G33" s="91" t="s">
        <v>640</v>
      </c>
      <c r="H33" s="19" t="s">
        <v>660</v>
      </c>
      <c r="I33" s="32" t="s">
        <v>653</v>
      </c>
      <c r="J33" s="98">
        <v>43921</v>
      </c>
      <c r="K33" t="s">
        <v>911</v>
      </c>
      <c r="L33" s="44" t="s">
        <v>909</v>
      </c>
      <c r="M33" s="124">
        <v>34</v>
      </c>
      <c r="N33" s="125">
        <v>44064</v>
      </c>
      <c r="O33" t="s">
        <v>1125</v>
      </c>
      <c r="P33" s="32" t="s">
        <v>860</v>
      </c>
      <c r="Q33" s="32" t="s">
        <v>859</v>
      </c>
      <c r="R33" s="32" t="s">
        <v>860</v>
      </c>
      <c r="S33" s="32" t="s">
        <v>860</v>
      </c>
      <c r="T33" s="99" t="s">
        <v>1172</v>
      </c>
      <c r="U33" s="32" t="s">
        <v>1126</v>
      </c>
      <c r="V33" s="80" t="s">
        <v>859</v>
      </c>
      <c r="W33" s="32" t="s">
        <v>880</v>
      </c>
      <c r="X33" s="32" t="s">
        <v>1015</v>
      </c>
      <c r="Z33" s="90"/>
    </row>
    <row r="34" spans="1:26" s="32" customFormat="1" ht="15" customHeight="1">
      <c r="A34" s="87" t="s">
        <v>12</v>
      </c>
      <c r="B34" s="88" t="s">
        <v>236</v>
      </c>
      <c r="C34" s="89" t="s">
        <v>95</v>
      </c>
      <c r="D34" s="193" t="s">
        <v>306</v>
      </c>
      <c r="E34" s="193" t="s">
        <v>508</v>
      </c>
      <c r="F34" s="19" t="s">
        <v>631</v>
      </c>
      <c r="G34" s="91" t="s">
        <v>640</v>
      </c>
      <c r="H34" s="19" t="s">
        <v>660</v>
      </c>
      <c r="I34" s="32" t="s">
        <v>653</v>
      </c>
      <c r="J34" s="98">
        <v>43921</v>
      </c>
      <c r="K34" t="s">
        <v>911</v>
      </c>
      <c r="L34" s="44" t="s">
        <v>909</v>
      </c>
      <c r="M34" s="124" t="s">
        <v>940</v>
      </c>
      <c r="N34" s="125">
        <v>44064</v>
      </c>
      <c r="O34" t="s">
        <v>1176</v>
      </c>
      <c r="P34" s="32" t="s">
        <v>859</v>
      </c>
      <c r="Q34" s="32" t="s">
        <v>859</v>
      </c>
      <c r="R34" s="32" t="s">
        <v>860</v>
      </c>
      <c r="S34" s="32" t="s">
        <v>860</v>
      </c>
      <c r="T34" s="99" t="s">
        <v>1172</v>
      </c>
      <c r="U34" s="32" t="s">
        <v>1196</v>
      </c>
      <c r="V34" s="80" t="s">
        <v>859</v>
      </c>
      <c r="W34" s="32" t="s">
        <v>887</v>
      </c>
      <c r="X34" s="99" t="s">
        <v>1016</v>
      </c>
      <c r="Z34" s="90"/>
    </row>
    <row r="35" spans="1:26" s="32" customFormat="1" ht="15" customHeight="1">
      <c r="A35" s="87" t="s">
        <v>12</v>
      </c>
      <c r="B35" s="18" t="s">
        <v>237</v>
      </c>
      <c r="C35" s="89" t="s">
        <v>1188</v>
      </c>
      <c r="D35" s="193" t="s">
        <v>307</v>
      </c>
      <c r="E35" s="193" t="s">
        <v>509</v>
      </c>
      <c r="F35" s="19" t="s">
        <v>631</v>
      </c>
      <c r="G35" s="91" t="s">
        <v>640</v>
      </c>
      <c r="H35" s="19" t="s">
        <v>660</v>
      </c>
      <c r="I35" s="32" t="s">
        <v>653</v>
      </c>
      <c r="J35" s="98">
        <v>43921</v>
      </c>
      <c r="K35" t="s">
        <v>911</v>
      </c>
      <c r="L35" s="44" t="s">
        <v>909</v>
      </c>
      <c r="M35" s="124">
        <v>68</v>
      </c>
      <c r="N35" s="125">
        <v>44064</v>
      </c>
      <c r="O35" s="11" t="s">
        <v>943</v>
      </c>
      <c r="P35" s="99" t="s">
        <v>860</v>
      </c>
      <c r="Q35" s="32" t="s">
        <v>859</v>
      </c>
      <c r="R35" s="99" t="s">
        <v>860</v>
      </c>
      <c r="S35" s="99" t="s">
        <v>860</v>
      </c>
      <c r="T35" s="99" t="s">
        <v>1172</v>
      </c>
      <c r="V35" s="80" t="s">
        <v>859</v>
      </c>
      <c r="W35" s="32" t="s">
        <v>884</v>
      </c>
      <c r="X35" s="32" t="s">
        <v>1017</v>
      </c>
      <c r="Z35" s="90"/>
    </row>
    <row r="36" spans="1:26" ht="15" customHeight="1">
      <c r="A36" s="17" t="s">
        <v>12</v>
      </c>
      <c r="B36" s="18" t="s">
        <v>237</v>
      </c>
      <c r="C36" s="2" t="s">
        <v>1189</v>
      </c>
      <c r="D36" s="192" t="s">
        <v>308</v>
      </c>
      <c r="E36" s="192" t="s">
        <v>510</v>
      </c>
      <c r="F36" s="19" t="s">
        <v>631</v>
      </c>
      <c r="G36" s="20" t="s">
        <v>640</v>
      </c>
      <c r="H36" s="19" t="s">
        <v>660</v>
      </c>
      <c r="I36" s="27" t="s">
        <v>653</v>
      </c>
      <c r="J36" s="98">
        <v>43921</v>
      </c>
      <c r="K36" t="s">
        <v>911</v>
      </c>
      <c r="L36" s="44" t="s">
        <v>909</v>
      </c>
      <c r="M36" s="124">
        <v>68</v>
      </c>
      <c r="N36" s="125">
        <v>44064</v>
      </c>
      <c r="O36" t="s">
        <v>986</v>
      </c>
      <c r="P36" s="99" t="s">
        <v>860</v>
      </c>
      <c r="Q36" s="32" t="s">
        <v>859</v>
      </c>
      <c r="R36" s="99" t="s">
        <v>860</v>
      </c>
      <c r="S36" s="99" t="s">
        <v>860</v>
      </c>
      <c r="T36" s="99" t="s">
        <v>1172</v>
      </c>
      <c r="U36" s="32"/>
      <c r="V36" s="80" t="s">
        <v>859</v>
      </c>
      <c r="W36" s="31"/>
      <c r="Z36" s="79"/>
    </row>
    <row r="37" spans="1:26" ht="15" customHeight="1">
      <c r="A37" s="17" t="s">
        <v>12</v>
      </c>
      <c r="B37" s="18" t="s">
        <v>236</v>
      </c>
      <c r="C37" s="2" t="s">
        <v>96</v>
      </c>
      <c r="D37" s="192" t="s">
        <v>309</v>
      </c>
      <c r="E37" s="192" t="s">
        <v>511</v>
      </c>
      <c r="F37" s="19" t="s">
        <v>631</v>
      </c>
      <c r="G37" s="20" t="s">
        <v>640</v>
      </c>
      <c r="H37" s="19" t="s">
        <v>660</v>
      </c>
      <c r="I37" s="27" t="s">
        <v>653</v>
      </c>
      <c r="J37" s="98">
        <v>43921</v>
      </c>
      <c r="K37" t="s">
        <v>911</v>
      </c>
      <c r="L37" s="44" t="s">
        <v>909</v>
      </c>
      <c r="M37" s="124">
        <v>35</v>
      </c>
      <c r="N37" s="125">
        <v>44064</v>
      </c>
      <c r="O37" t="s">
        <v>993</v>
      </c>
      <c r="P37" s="99" t="s">
        <v>860</v>
      </c>
      <c r="Q37" s="32" t="s">
        <v>859</v>
      </c>
      <c r="R37" s="99" t="s">
        <v>860</v>
      </c>
      <c r="S37" s="99" t="s">
        <v>860</v>
      </c>
      <c r="T37" s="99" t="s">
        <v>1172</v>
      </c>
      <c r="U37" s="32"/>
      <c r="V37" s="80" t="s">
        <v>859</v>
      </c>
      <c r="W37" s="31"/>
      <c r="Z37" s="79"/>
    </row>
    <row r="38" spans="1:26" s="32" customFormat="1" ht="15" customHeight="1">
      <c r="A38" s="87" t="s">
        <v>12</v>
      </c>
      <c r="B38" s="88" t="s">
        <v>236</v>
      </c>
      <c r="C38" s="89" t="s">
        <v>97</v>
      </c>
      <c r="D38" s="193" t="s">
        <v>310</v>
      </c>
      <c r="E38" s="193" t="s">
        <v>512</v>
      </c>
      <c r="F38" s="19" t="s">
        <v>631</v>
      </c>
      <c r="G38" s="91" t="s">
        <v>640</v>
      </c>
      <c r="H38" s="19" t="s">
        <v>660</v>
      </c>
      <c r="I38" s="32" t="s">
        <v>654</v>
      </c>
      <c r="J38" s="98">
        <v>43921</v>
      </c>
      <c r="K38" t="s">
        <v>911</v>
      </c>
      <c r="L38" s="44" t="s">
        <v>909</v>
      </c>
      <c r="M38" s="124">
        <v>67</v>
      </c>
      <c r="N38" s="125">
        <v>44064</v>
      </c>
      <c r="O38" t="s">
        <v>1089</v>
      </c>
      <c r="P38" s="99" t="s">
        <v>860</v>
      </c>
      <c r="Q38" s="32" t="s">
        <v>859</v>
      </c>
      <c r="R38" s="99" t="s">
        <v>860</v>
      </c>
      <c r="S38" s="99" t="s">
        <v>860</v>
      </c>
      <c r="T38" s="99" t="s">
        <v>1172</v>
      </c>
      <c r="V38" s="80" t="s">
        <v>859</v>
      </c>
      <c r="W38" s="32" t="s">
        <v>880</v>
      </c>
      <c r="X38" s="32" t="s">
        <v>1019</v>
      </c>
      <c r="Z38" s="90"/>
    </row>
    <row r="39" spans="1:26" s="32" customFormat="1" ht="15" customHeight="1">
      <c r="A39" s="87" t="s">
        <v>12</v>
      </c>
      <c r="B39" s="18" t="s">
        <v>237</v>
      </c>
      <c r="C39" s="136" t="s">
        <v>1190</v>
      </c>
      <c r="D39" s="193" t="s">
        <v>311</v>
      </c>
      <c r="E39" s="193" t="s">
        <v>513</v>
      </c>
      <c r="F39" s="19" t="s">
        <v>631</v>
      </c>
      <c r="G39" s="91" t="s">
        <v>640</v>
      </c>
      <c r="H39" s="19" t="s">
        <v>660</v>
      </c>
      <c r="I39" s="32" t="s">
        <v>654</v>
      </c>
      <c r="J39" s="98">
        <v>43921</v>
      </c>
      <c r="K39" t="s">
        <v>911</v>
      </c>
      <c r="L39" s="44" t="s">
        <v>909</v>
      </c>
      <c r="M39" s="124">
        <v>12</v>
      </c>
      <c r="N39" s="125">
        <v>44064</v>
      </c>
      <c r="O39" t="s">
        <v>1109</v>
      </c>
      <c r="P39" s="99" t="s">
        <v>860</v>
      </c>
      <c r="Q39" s="32" t="s">
        <v>859</v>
      </c>
      <c r="R39" s="99" t="s">
        <v>860</v>
      </c>
      <c r="S39" s="99" t="s">
        <v>860</v>
      </c>
      <c r="T39" s="99" t="s">
        <v>1172</v>
      </c>
      <c r="U39" s="32" t="s">
        <v>1197</v>
      </c>
      <c r="V39" s="80" t="s">
        <v>859</v>
      </c>
      <c r="W39" s="32" t="s">
        <v>883</v>
      </c>
      <c r="X39" s="32" t="s">
        <v>1020</v>
      </c>
      <c r="Z39" s="90"/>
    </row>
    <row r="40" spans="1:26" s="32" customFormat="1" ht="15" customHeight="1">
      <c r="A40" s="87" t="s">
        <v>12</v>
      </c>
      <c r="B40" s="88" t="s">
        <v>236</v>
      </c>
      <c r="C40" s="89" t="s">
        <v>108</v>
      </c>
      <c r="D40" s="193" t="s">
        <v>320</v>
      </c>
      <c r="E40" s="193" t="s">
        <v>524</v>
      </c>
      <c r="F40" s="88" t="s">
        <v>622</v>
      </c>
      <c r="G40" s="88" t="s">
        <v>629</v>
      </c>
      <c r="H40" s="19" t="s">
        <v>660</v>
      </c>
      <c r="I40" s="32">
        <v>11</v>
      </c>
      <c r="J40" s="98">
        <v>43921</v>
      </c>
      <c r="K40" t="s">
        <v>911</v>
      </c>
      <c r="L40" s="44" t="s">
        <v>909</v>
      </c>
      <c r="M40" s="124" t="s">
        <v>940</v>
      </c>
      <c r="N40" s="125">
        <v>44064</v>
      </c>
      <c r="O40" t="s">
        <v>1176</v>
      </c>
      <c r="P40" s="32" t="s">
        <v>859</v>
      </c>
      <c r="Q40" s="32" t="s">
        <v>859</v>
      </c>
      <c r="R40" s="32" t="s">
        <v>860</v>
      </c>
      <c r="S40" s="32" t="s">
        <v>860</v>
      </c>
      <c r="T40" s="99" t="s">
        <v>1172</v>
      </c>
      <c r="V40" s="80" t="s">
        <v>859</v>
      </c>
      <c r="W40" s="32" t="s">
        <v>881</v>
      </c>
      <c r="X40" s="32" t="s">
        <v>1021</v>
      </c>
      <c r="Z40" s="90"/>
    </row>
    <row r="41" spans="1:26" ht="15" customHeight="1">
      <c r="A41" s="17" t="s">
        <v>12</v>
      </c>
      <c r="B41" s="18" t="s">
        <v>236</v>
      </c>
      <c r="C41" s="2" t="s">
        <v>109</v>
      </c>
      <c r="D41" s="192" t="s">
        <v>321</v>
      </c>
      <c r="E41" s="192" t="s">
        <v>525</v>
      </c>
      <c r="F41" s="18" t="s">
        <v>625</v>
      </c>
      <c r="G41" s="18" t="s">
        <v>635</v>
      </c>
      <c r="H41" s="19" t="s">
        <v>660</v>
      </c>
      <c r="I41" s="14">
        <v>96.08</v>
      </c>
      <c r="J41" s="98">
        <v>43921</v>
      </c>
      <c r="K41" t="s">
        <v>911</v>
      </c>
      <c r="L41" s="44" t="s">
        <v>909</v>
      </c>
      <c r="M41" s="124" t="s">
        <v>940</v>
      </c>
      <c r="N41" s="125">
        <v>44064</v>
      </c>
      <c r="O41" t="s">
        <v>1176</v>
      </c>
      <c r="P41" s="32" t="s">
        <v>859</v>
      </c>
      <c r="Q41" s="32" t="s">
        <v>859</v>
      </c>
      <c r="R41" s="32" t="s">
        <v>860</v>
      </c>
      <c r="S41" s="32" t="s">
        <v>860</v>
      </c>
      <c r="T41" s="99" t="s">
        <v>1172</v>
      </c>
      <c r="U41" s="99" t="s">
        <v>1136</v>
      </c>
      <c r="V41" s="101" t="s">
        <v>859</v>
      </c>
      <c r="W41" s="99" t="s">
        <v>884</v>
      </c>
      <c r="X41" s="14" t="s">
        <v>1022</v>
      </c>
      <c r="Z41" s="79"/>
    </row>
    <row r="42" spans="1:26" s="32" customFormat="1" ht="15" customHeight="1">
      <c r="A42" s="87" t="s">
        <v>12</v>
      </c>
      <c r="B42" s="88" t="s">
        <v>237</v>
      </c>
      <c r="C42" s="89" t="s">
        <v>114</v>
      </c>
      <c r="D42" s="193" t="s">
        <v>325</v>
      </c>
      <c r="E42" s="193" t="s">
        <v>528</v>
      </c>
      <c r="F42" s="19" t="s">
        <v>631</v>
      </c>
      <c r="G42" s="91" t="s">
        <v>640</v>
      </c>
      <c r="H42" s="19" t="s">
        <v>660</v>
      </c>
      <c r="I42" s="32" t="s">
        <v>653</v>
      </c>
      <c r="J42" s="98">
        <v>43921</v>
      </c>
      <c r="K42" t="s">
        <v>911</v>
      </c>
      <c r="L42" s="44" t="s">
        <v>909</v>
      </c>
      <c r="M42" s="124">
        <v>67</v>
      </c>
      <c r="N42" s="125">
        <v>44064</v>
      </c>
      <c r="O42" s="11" t="s">
        <v>942</v>
      </c>
      <c r="P42" s="99" t="s">
        <v>860</v>
      </c>
      <c r="Q42" s="32" t="s">
        <v>859</v>
      </c>
      <c r="R42" s="99" t="s">
        <v>860</v>
      </c>
      <c r="S42" s="99" t="s">
        <v>860</v>
      </c>
      <c r="T42" s="99" t="s">
        <v>1172</v>
      </c>
      <c r="U42" s="32" t="s">
        <v>1129</v>
      </c>
      <c r="V42" s="80" t="s">
        <v>859</v>
      </c>
      <c r="W42" s="32" t="s">
        <v>887</v>
      </c>
      <c r="X42" s="32" t="s">
        <v>1027</v>
      </c>
      <c r="Z42" s="90"/>
    </row>
    <row r="43" spans="1:26" s="32" customFormat="1" ht="15" customHeight="1">
      <c r="A43" s="87" t="s">
        <v>12</v>
      </c>
      <c r="B43" s="88" t="s">
        <v>237</v>
      </c>
      <c r="C43" s="89" t="s">
        <v>115</v>
      </c>
      <c r="D43" s="193" t="s">
        <v>326</v>
      </c>
      <c r="E43" s="193" t="s">
        <v>529</v>
      </c>
      <c r="F43" s="19" t="s">
        <v>631</v>
      </c>
      <c r="G43" s="91" t="s">
        <v>640</v>
      </c>
      <c r="H43" s="19" t="s">
        <v>660</v>
      </c>
      <c r="I43" s="32" t="s">
        <v>654</v>
      </c>
      <c r="J43" s="98">
        <v>43921</v>
      </c>
      <c r="K43" t="s">
        <v>911</v>
      </c>
      <c r="L43" s="44" t="s">
        <v>909</v>
      </c>
      <c r="M43" s="124">
        <v>67</v>
      </c>
      <c r="N43" s="125">
        <v>44064</v>
      </c>
      <c r="O43" s="11" t="s">
        <v>1023</v>
      </c>
      <c r="P43" s="99" t="s">
        <v>860</v>
      </c>
      <c r="Q43" s="32" t="s">
        <v>859</v>
      </c>
      <c r="R43" s="99" t="s">
        <v>860</v>
      </c>
      <c r="S43" s="99" t="s">
        <v>860</v>
      </c>
      <c r="T43" s="99" t="s">
        <v>1172</v>
      </c>
      <c r="U43" s="32" t="s">
        <v>1131</v>
      </c>
      <c r="V43" s="80" t="s">
        <v>859</v>
      </c>
      <c r="W43" s="32" t="s">
        <v>881</v>
      </c>
      <c r="X43" s="32" t="s">
        <v>1024</v>
      </c>
      <c r="Z43" s="90"/>
    </row>
    <row r="44" spans="1:26" s="32" customFormat="1" ht="15" customHeight="1">
      <c r="A44" s="87" t="s">
        <v>12</v>
      </c>
      <c r="B44" s="88" t="s">
        <v>237</v>
      </c>
      <c r="C44" s="89" t="s">
        <v>116</v>
      </c>
      <c r="D44" s="193" t="s">
        <v>327</v>
      </c>
      <c r="E44" s="193" t="s">
        <v>530</v>
      </c>
      <c r="F44" s="19" t="s">
        <v>631</v>
      </c>
      <c r="G44" s="91" t="s">
        <v>640</v>
      </c>
      <c r="H44" s="19" t="s">
        <v>660</v>
      </c>
      <c r="I44" s="32" t="s">
        <v>653</v>
      </c>
      <c r="J44" s="98">
        <v>43921</v>
      </c>
      <c r="K44" t="s">
        <v>911</v>
      </c>
      <c r="L44" s="44" t="s">
        <v>909</v>
      </c>
      <c r="M44" s="124">
        <v>67</v>
      </c>
      <c r="N44" s="125">
        <v>44064</v>
      </c>
      <c r="O44" s="11" t="s">
        <v>942</v>
      </c>
      <c r="P44" s="99" t="s">
        <v>860</v>
      </c>
      <c r="Q44" s="32" t="s">
        <v>859</v>
      </c>
      <c r="R44" s="99" t="s">
        <v>860</v>
      </c>
      <c r="S44" s="99" t="s">
        <v>860</v>
      </c>
      <c r="T44" s="99" t="s">
        <v>1172</v>
      </c>
      <c r="U44" s="32" t="s">
        <v>1106</v>
      </c>
      <c r="V44" s="80" t="s">
        <v>859</v>
      </c>
      <c r="W44" s="32" t="s">
        <v>887</v>
      </c>
      <c r="X44" s="32" t="s">
        <v>1025</v>
      </c>
      <c r="Z44" s="90"/>
    </row>
    <row r="45" spans="1:26" s="32" customFormat="1" ht="15" customHeight="1">
      <c r="A45" s="87" t="s">
        <v>12</v>
      </c>
      <c r="B45" s="88" t="s">
        <v>237</v>
      </c>
      <c r="C45" s="89" t="s">
        <v>117</v>
      </c>
      <c r="D45" s="193" t="s">
        <v>328</v>
      </c>
      <c r="E45" s="193" t="s">
        <v>531</v>
      </c>
      <c r="F45" s="19" t="s">
        <v>631</v>
      </c>
      <c r="G45" s="91" t="s">
        <v>640</v>
      </c>
      <c r="H45" s="19" t="s">
        <v>660</v>
      </c>
      <c r="I45" s="32" t="s">
        <v>653</v>
      </c>
      <c r="J45" s="98">
        <v>43921</v>
      </c>
      <c r="K45" t="s">
        <v>911</v>
      </c>
      <c r="L45" s="44" t="s">
        <v>909</v>
      </c>
      <c r="M45" s="124">
        <v>67</v>
      </c>
      <c r="N45" s="125">
        <v>44064</v>
      </c>
      <c r="O45" s="11" t="s">
        <v>942</v>
      </c>
      <c r="P45" s="99" t="s">
        <v>860</v>
      </c>
      <c r="Q45" s="32" t="s">
        <v>859</v>
      </c>
      <c r="R45" s="99" t="s">
        <v>860</v>
      </c>
      <c r="S45" s="99" t="s">
        <v>860</v>
      </c>
      <c r="T45" s="99" t="s">
        <v>1172</v>
      </c>
      <c r="U45" s="32" t="s">
        <v>1026</v>
      </c>
      <c r="V45" s="80" t="s">
        <v>859</v>
      </c>
      <c r="W45" s="32" t="s">
        <v>887</v>
      </c>
      <c r="X45" s="32" t="s">
        <v>1026</v>
      </c>
      <c r="Z45" s="90"/>
    </row>
    <row r="46" spans="1:26" s="32" customFormat="1" ht="15" customHeight="1">
      <c r="A46" s="87" t="s">
        <v>12</v>
      </c>
      <c r="B46" s="88" t="s">
        <v>237</v>
      </c>
      <c r="C46" s="89" t="s">
        <v>118</v>
      </c>
      <c r="D46" s="193" t="s">
        <v>329</v>
      </c>
      <c r="E46" s="193" t="s">
        <v>532</v>
      </c>
      <c r="F46" s="19" t="s">
        <v>631</v>
      </c>
      <c r="G46" s="91" t="s">
        <v>640</v>
      </c>
      <c r="H46" s="19" t="s">
        <v>660</v>
      </c>
      <c r="I46" s="32" t="s">
        <v>653</v>
      </c>
      <c r="J46" s="98">
        <v>43921</v>
      </c>
      <c r="K46" t="s">
        <v>911</v>
      </c>
      <c r="L46" s="44" t="s">
        <v>909</v>
      </c>
      <c r="M46" s="124">
        <v>67</v>
      </c>
      <c r="N46" s="125">
        <v>44064</v>
      </c>
      <c r="O46" t="s">
        <v>1128</v>
      </c>
      <c r="P46" s="99" t="s">
        <v>860</v>
      </c>
      <c r="Q46" s="32" t="s">
        <v>859</v>
      </c>
      <c r="R46" s="99" t="s">
        <v>860</v>
      </c>
      <c r="S46" s="99" t="s">
        <v>860</v>
      </c>
      <c r="T46" s="99" t="s">
        <v>1172</v>
      </c>
      <c r="U46" s="32" t="s">
        <v>1129</v>
      </c>
      <c r="V46" s="80" t="s">
        <v>859</v>
      </c>
      <c r="W46" s="32" t="s">
        <v>880</v>
      </c>
      <c r="X46" s="99" t="s">
        <v>1028</v>
      </c>
      <c r="Z46" s="90"/>
    </row>
    <row r="47" spans="1:26" s="32" customFormat="1" ht="15" customHeight="1">
      <c r="A47" s="87" t="s">
        <v>12</v>
      </c>
      <c r="B47" s="88" t="s">
        <v>237</v>
      </c>
      <c r="C47" s="89" t="s">
        <v>119</v>
      </c>
      <c r="D47" s="193" t="s">
        <v>330</v>
      </c>
      <c r="E47" s="193" t="s">
        <v>533</v>
      </c>
      <c r="F47" s="19" t="s">
        <v>631</v>
      </c>
      <c r="G47" s="91" t="s">
        <v>640</v>
      </c>
      <c r="H47" s="19" t="s">
        <v>660</v>
      </c>
      <c r="I47" s="32" t="s">
        <v>654</v>
      </c>
      <c r="J47" s="98">
        <v>43921</v>
      </c>
      <c r="K47" t="s">
        <v>911</v>
      </c>
      <c r="L47" s="44" t="s">
        <v>909</v>
      </c>
      <c r="M47" s="124">
        <v>67</v>
      </c>
      <c r="N47" s="125">
        <v>44064</v>
      </c>
      <c r="O47" s="11" t="s">
        <v>942</v>
      </c>
      <c r="P47" s="99" t="s">
        <v>860</v>
      </c>
      <c r="Q47" s="32" t="s">
        <v>859</v>
      </c>
      <c r="R47" s="99" t="s">
        <v>860</v>
      </c>
      <c r="S47" s="99" t="s">
        <v>860</v>
      </c>
      <c r="T47" s="99" t="s">
        <v>1172</v>
      </c>
      <c r="U47" s="32" t="s">
        <v>1130</v>
      </c>
      <c r="V47" s="80" t="s">
        <v>859</v>
      </c>
      <c r="W47" s="32" t="s">
        <v>881</v>
      </c>
      <c r="X47" s="32" t="s">
        <v>1024</v>
      </c>
      <c r="Z47" s="90"/>
    </row>
    <row r="48" spans="1:26" s="32" customFormat="1" ht="15" customHeight="1">
      <c r="A48" s="87" t="s">
        <v>12</v>
      </c>
      <c r="B48" s="88" t="s">
        <v>237</v>
      </c>
      <c r="C48" s="89" t="s">
        <v>120</v>
      </c>
      <c r="D48" s="193" t="s">
        <v>331</v>
      </c>
      <c r="E48" s="193" t="s">
        <v>534</v>
      </c>
      <c r="F48" s="19" t="s">
        <v>631</v>
      </c>
      <c r="G48" s="91" t="s">
        <v>640</v>
      </c>
      <c r="H48" s="19" t="s">
        <v>660</v>
      </c>
      <c r="I48" s="32" t="s">
        <v>653</v>
      </c>
      <c r="J48" s="98">
        <v>43921</v>
      </c>
      <c r="K48" t="s">
        <v>911</v>
      </c>
      <c r="L48" s="44" t="s">
        <v>909</v>
      </c>
      <c r="M48" s="124">
        <v>67</v>
      </c>
      <c r="N48" s="125">
        <v>44064</v>
      </c>
      <c r="O48" s="11" t="s">
        <v>942</v>
      </c>
      <c r="P48" s="99" t="s">
        <v>860</v>
      </c>
      <c r="Q48" s="32" t="s">
        <v>859</v>
      </c>
      <c r="R48" s="99" t="s">
        <v>860</v>
      </c>
      <c r="S48" s="99" t="s">
        <v>860</v>
      </c>
      <c r="T48" s="99" t="s">
        <v>1172</v>
      </c>
      <c r="U48" s="32" t="s">
        <v>1106</v>
      </c>
      <c r="V48" s="80" t="s">
        <v>859</v>
      </c>
      <c r="W48" s="32" t="s">
        <v>887</v>
      </c>
      <c r="X48" s="32" t="s">
        <v>1025</v>
      </c>
      <c r="Z48" s="90"/>
    </row>
    <row r="49" spans="1:26" s="32" customFormat="1" ht="15" customHeight="1">
      <c r="A49" s="87" t="s">
        <v>12</v>
      </c>
      <c r="B49" s="88" t="s">
        <v>237</v>
      </c>
      <c r="C49" s="89" t="s">
        <v>121</v>
      </c>
      <c r="D49" s="193" t="s">
        <v>332</v>
      </c>
      <c r="E49" s="193" t="s">
        <v>535</v>
      </c>
      <c r="F49" s="19" t="s">
        <v>631</v>
      </c>
      <c r="G49" s="91" t="s">
        <v>640</v>
      </c>
      <c r="H49" s="19" t="s">
        <v>660</v>
      </c>
      <c r="I49" s="32" t="s">
        <v>653</v>
      </c>
      <c r="J49" s="98">
        <v>43921</v>
      </c>
      <c r="K49" t="s">
        <v>911</v>
      </c>
      <c r="L49" s="44" t="s">
        <v>909</v>
      </c>
      <c r="M49" s="124">
        <v>67</v>
      </c>
      <c r="N49" s="125">
        <v>44064</v>
      </c>
      <c r="O49" s="11" t="s">
        <v>942</v>
      </c>
      <c r="P49" s="99" t="s">
        <v>860</v>
      </c>
      <c r="Q49" s="32" t="s">
        <v>859</v>
      </c>
      <c r="R49" s="99" t="s">
        <v>860</v>
      </c>
      <c r="S49" s="99" t="s">
        <v>860</v>
      </c>
      <c r="T49" s="99" t="s">
        <v>1172</v>
      </c>
      <c r="U49" s="32" t="s">
        <v>1026</v>
      </c>
      <c r="V49" s="80" t="s">
        <v>859</v>
      </c>
      <c r="W49" s="32" t="s">
        <v>887</v>
      </c>
      <c r="X49" s="32" t="s">
        <v>1026</v>
      </c>
      <c r="Z49" s="90"/>
    </row>
    <row r="50" spans="1:26" ht="15" customHeight="1">
      <c r="A50" s="17" t="s">
        <v>12</v>
      </c>
      <c r="B50" s="18" t="s">
        <v>237</v>
      </c>
      <c r="C50" s="2" t="s">
        <v>122</v>
      </c>
      <c r="D50" s="192" t="s">
        <v>333</v>
      </c>
      <c r="E50" s="192" t="s">
        <v>536</v>
      </c>
      <c r="F50" s="19" t="s">
        <v>631</v>
      </c>
      <c r="G50" s="20" t="s">
        <v>640</v>
      </c>
      <c r="H50" s="19" t="s">
        <v>660</v>
      </c>
      <c r="I50" s="27"/>
      <c r="J50" s="98">
        <v>43921</v>
      </c>
      <c r="N50" s="125"/>
      <c r="P50" s="30" t="s">
        <v>860</v>
      </c>
      <c r="Q50" s="30" t="s">
        <v>860</v>
      </c>
      <c r="R50" s="30" t="s">
        <v>860</v>
      </c>
      <c r="S50" s="30" t="s">
        <v>860</v>
      </c>
      <c r="U50" s="32"/>
      <c r="W50" s="31"/>
      <c r="Z50" s="79"/>
    </row>
    <row r="51" spans="1:26" ht="15" customHeight="1">
      <c r="A51" s="17" t="s">
        <v>12</v>
      </c>
      <c r="B51" s="18" t="s">
        <v>237</v>
      </c>
      <c r="C51" s="2" t="s">
        <v>123</v>
      </c>
      <c r="D51" s="192" t="s">
        <v>334</v>
      </c>
      <c r="E51" s="192" t="s">
        <v>537</v>
      </c>
      <c r="F51" s="19" t="s">
        <v>631</v>
      </c>
      <c r="G51" s="20" t="s">
        <v>640</v>
      </c>
      <c r="H51" s="19" t="s">
        <v>660</v>
      </c>
      <c r="I51" s="27"/>
      <c r="J51" s="98">
        <v>43921</v>
      </c>
      <c r="N51" s="125"/>
      <c r="P51" s="30" t="s">
        <v>860</v>
      </c>
      <c r="Q51" s="30" t="s">
        <v>860</v>
      </c>
      <c r="R51" s="30" t="s">
        <v>860</v>
      </c>
      <c r="S51" s="30" t="s">
        <v>860</v>
      </c>
      <c r="U51" s="32"/>
      <c r="W51" s="31"/>
      <c r="Z51" s="79"/>
    </row>
    <row r="52" spans="1:26" ht="15" customHeight="1">
      <c r="A52" s="17" t="s">
        <v>12</v>
      </c>
      <c r="B52" s="18" t="s">
        <v>237</v>
      </c>
      <c r="C52" s="2" t="s">
        <v>127</v>
      </c>
      <c r="D52" s="192" t="s">
        <v>336</v>
      </c>
      <c r="E52" s="192" t="s">
        <v>541</v>
      </c>
      <c r="F52" s="18" t="s">
        <v>622</v>
      </c>
      <c r="G52" s="18" t="s">
        <v>637</v>
      </c>
      <c r="H52" s="19" t="s">
        <v>660</v>
      </c>
      <c r="I52" s="14">
        <v>2</v>
      </c>
      <c r="J52" s="98">
        <v>43921</v>
      </c>
      <c r="K52" t="s">
        <v>911</v>
      </c>
      <c r="L52" s="44" t="s">
        <v>909</v>
      </c>
      <c r="M52" s="124">
        <v>67</v>
      </c>
      <c r="N52" s="125">
        <v>44064</v>
      </c>
      <c r="O52" s="11" t="s">
        <v>942</v>
      </c>
      <c r="P52" s="99" t="s">
        <v>860</v>
      </c>
      <c r="Q52" s="32" t="s">
        <v>859</v>
      </c>
      <c r="R52" s="99" t="s">
        <v>860</v>
      </c>
      <c r="S52" s="99" t="s">
        <v>860</v>
      </c>
      <c r="T52" s="99" t="s">
        <v>1172</v>
      </c>
      <c r="U52" s="32"/>
      <c r="V52" s="80" t="s">
        <v>859</v>
      </c>
      <c r="W52" s="31"/>
      <c r="Z52" s="79"/>
    </row>
    <row r="53" spans="1:26" ht="15" customHeight="1">
      <c r="A53" s="17" t="s">
        <v>12</v>
      </c>
      <c r="B53" s="18" t="s">
        <v>237</v>
      </c>
      <c r="C53" s="2" t="s">
        <v>128</v>
      </c>
      <c r="D53" s="192" t="s">
        <v>337</v>
      </c>
      <c r="E53" s="192" t="s">
        <v>542</v>
      </c>
      <c r="F53" s="18" t="s">
        <v>625</v>
      </c>
      <c r="G53" s="18" t="s">
        <v>638</v>
      </c>
      <c r="H53" s="19" t="s">
        <v>660</v>
      </c>
      <c r="I53" s="14">
        <v>50</v>
      </c>
      <c r="J53" s="98">
        <v>43921</v>
      </c>
      <c r="K53" t="s">
        <v>911</v>
      </c>
      <c r="L53" s="44" t="s">
        <v>909</v>
      </c>
      <c r="M53" s="124">
        <v>67</v>
      </c>
      <c r="N53" s="125">
        <v>44064</v>
      </c>
      <c r="O53" s="11" t="s">
        <v>942</v>
      </c>
      <c r="P53" s="99" t="s">
        <v>860</v>
      </c>
      <c r="Q53" s="32" t="s">
        <v>859</v>
      </c>
      <c r="R53" s="99" t="s">
        <v>860</v>
      </c>
      <c r="S53" s="99" t="s">
        <v>860</v>
      </c>
      <c r="T53" s="99" t="s">
        <v>1172</v>
      </c>
      <c r="U53" s="32"/>
      <c r="V53" s="80" t="s">
        <v>859</v>
      </c>
      <c r="W53" s="31"/>
      <c r="Z53" s="79"/>
    </row>
    <row r="54" spans="1:26" ht="15" customHeight="1">
      <c r="A54" s="17" t="s">
        <v>12</v>
      </c>
      <c r="B54" s="18" t="s">
        <v>237</v>
      </c>
      <c r="C54" s="2" t="s">
        <v>130</v>
      </c>
      <c r="D54" s="192" t="s">
        <v>339</v>
      </c>
      <c r="E54" s="192" t="s">
        <v>544</v>
      </c>
      <c r="F54" s="18" t="s">
        <v>622</v>
      </c>
      <c r="G54" s="18" t="s">
        <v>637</v>
      </c>
      <c r="H54" s="19" t="s">
        <v>660</v>
      </c>
      <c r="I54" s="14">
        <v>2</v>
      </c>
      <c r="J54" s="98">
        <v>43921</v>
      </c>
      <c r="K54" t="s">
        <v>911</v>
      </c>
      <c r="L54" s="44" t="s">
        <v>909</v>
      </c>
      <c r="M54" s="124">
        <v>67</v>
      </c>
      <c r="N54" s="125">
        <v>44064</v>
      </c>
      <c r="O54" s="11" t="s">
        <v>942</v>
      </c>
      <c r="P54" s="99" t="s">
        <v>860</v>
      </c>
      <c r="Q54" s="32" t="s">
        <v>859</v>
      </c>
      <c r="R54" s="99" t="s">
        <v>860</v>
      </c>
      <c r="S54" s="99" t="s">
        <v>860</v>
      </c>
      <c r="T54" s="99" t="s">
        <v>1172</v>
      </c>
      <c r="U54" s="32"/>
      <c r="V54" s="80" t="s">
        <v>859</v>
      </c>
      <c r="W54" s="31"/>
      <c r="Z54" s="79"/>
    </row>
    <row r="55" spans="1:26" ht="15" customHeight="1">
      <c r="A55" s="17" t="s">
        <v>12</v>
      </c>
      <c r="B55" s="18" t="s">
        <v>237</v>
      </c>
      <c r="C55" s="2" t="s">
        <v>131</v>
      </c>
      <c r="D55" s="192" t="s">
        <v>340</v>
      </c>
      <c r="E55" s="192" t="s">
        <v>545</v>
      </c>
      <c r="F55" s="18" t="s">
        <v>625</v>
      </c>
      <c r="G55" s="18" t="s">
        <v>638</v>
      </c>
      <c r="H55" s="19" t="s">
        <v>660</v>
      </c>
      <c r="I55" s="14">
        <v>50</v>
      </c>
      <c r="J55" s="98">
        <v>43921</v>
      </c>
      <c r="K55" t="s">
        <v>911</v>
      </c>
      <c r="L55" s="44" t="s">
        <v>909</v>
      </c>
      <c r="M55" s="124">
        <v>67</v>
      </c>
      <c r="N55" s="125">
        <v>44064</v>
      </c>
      <c r="O55" s="11" t="s">
        <v>942</v>
      </c>
      <c r="P55" s="99" t="s">
        <v>860</v>
      </c>
      <c r="Q55" s="32" t="s">
        <v>859</v>
      </c>
      <c r="R55" s="99" t="s">
        <v>860</v>
      </c>
      <c r="S55" s="99" t="s">
        <v>860</v>
      </c>
      <c r="T55" s="99" t="s">
        <v>1172</v>
      </c>
      <c r="U55" s="32"/>
      <c r="V55" s="80" t="s">
        <v>859</v>
      </c>
      <c r="W55" s="31"/>
      <c r="Z55" s="79"/>
    </row>
    <row r="56" spans="1:26" s="32" customFormat="1" ht="15" customHeight="1">
      <c r="A56" s="87" t="s">
        <v>12</v>
      </c>
      <c r="B56" s="88" t="s">
        <v>228</v>
      </c>
      <c r="C56" s="89" t="s">
        <v>132</v>
      </c>
      <c r="D56" s="193" t="s">
        <v>341</v>
      </c>
      <c r="E56" s="193" t="s">
        <v>546</v>
      </c>
      <c r="F56" s="88" t="s">
        <v>631</v>
      </c>
      <c r="G56" s="91" t="s">
        <v>640</v>
      </c>
      <c r="H56" s="19" t="s">
        <v>660</v>
      </c>
      <c r="I56" s="32" t="s">
        <v>653</v>
      </c>
      <c r="J56" s="98">
        <v>43921</v>
      </c>
      <c r="K56" t="s">
        <v>911</v>
      </c>
      <c r="L56" s="44" t="s">
        <v>909</v>
      </c>
      <c r="M56" s="124">
        <v>58</v>
      </c>
      <c r="N56" s="125">
        <v>44064</v>
      </c>
      <c r="O56" t="s">
        <v>1102</v>
      </c>
      <c r="P56" s="99" t="s">
        <v>860</v>
      </c>
      <c r="Q56" s="32" t="s">
        <v>859</v>
      </c>
      <c r="R56" s="99" t="s">
        <v>860</v>
      </c>
      <c r="S56" s="99" t="s">
        <v>860</v>
      </c>
      <c r="T56" s="99" t="s">
        <v>1172</v>
      </c>
      <c r="V56" s="80" t="s">
        <v>859</v>
      </c>
      <c r="W56" s="32" t="s">
        <v>880</v>
      </c>
      <c r="X56" s="32" t="s">
        <v>1035</v>
      </c>
      <c r="Z56" s="90"/>
    </row>
    <row r="57" spans="1:26" s="32" customFormat="1" ht="15" customHeight="1">
      <c r="A57" s="87" t="s">
        <v>12</v>
      </c>
      <c r="B57" s="88" t="s">
        <v>228</v>
      </c>
      <c r="C57" s="89" t="s">
        <v>133</v>
      </c>
      <c r="D57" s="193" t="s">
        <v>342</v>
      </c>
      <c r="E57" s="193" t="s">
        <v>547</v>
      </c>
      <c r="F57" s="19" t="s">
        <v>631</v>
      </c>
      <c r="G57" s="91" t="s">
        <v>640</v>
      </c>
      <c r="H57" s="19" t="s">
        <v>660</v>
      </c>
      <c r="I57" s="32" t="s">
        <v>653</v>
      </c>
      <c r="J57" s="98">
        <v>43921</v>
      </c>
      <c r="K57" t="s">
        <v>911</v>
      </c>
      <c r="L57" s="44" t="s">
        <v>909</v>
      </c>
      <c r="M57" s="124" t="s">
        <v>1084</v>
      </c>
      <c r="N57" s="125">
        <v>44064</v>
      </c>
      <c r="O57" t="s">
        <v>1083</v>
      </c>
      <c r="P57" s="99" t="s">
        <v>860</v>
      </c>
      <c r="Q57" s="32" t="s">
        <v>859</v>
      </c>
      <c r="R57" s="99" t="s">
        <v>860</v>
      </c>
      <c r="S57" s="99" t="s">
        <v>860</v>
      </c>
      <c r="T57" s="99" t="s">
        <v>1172</v>
      </c>
      <c r="V57" s="80" t="s">
        <v>859</v>
      </c>
      <c r="W57" s="32" t="s">
        <v>880</v>
      </c>
      <c r="X57" s="32" t="s">
        <v>1038</v>
      </c>
      <c r="Z57" s="90"/>
    </row>
    <row r="58" spans="1:26" ht="15" customHeight="1">
      <c r="A58" s="17" t="s">
        <v>12</v>
      </c>
      <c r="B58" s="18" t="s">
        <v>228</v>
      </c>
      <c r="C58" s="2" t="s">
        <v>134</v>
      </c>
      <c r="D58" s="192" t="s">
        <v>343</v>
      </c>
      <c r="E58" s="192" t="s">
        <v>548</v>
      </c>
      <c r="F58" s="19" t="s">
        <v>631</v>
      </c>
      <c r="G58" s="20" t="s">
        <v>640</v>
      </c>
      <c r="H58" s="19" t="s">
        <v>660</v>
      </c>
      <c r="I58" s="27"/>
      <c r="J58" s="98">
        <v>43921</v>
      </c>
      <c r="N58" s="124"/>
      <c r="P58" s="30" t="s">
        <v>860</v>
      </c>
      <c r="Q58" s="30" t="s">
        <v>860</v>
      </c>
      <c r="R58" s="32" t="s">
        <v>860</v>
      </c>
      <c r="S58" s="30" t="s">
        <v>860</v>
      </c>
      <c r="U58" s="32"/>
      <c r="W58" s="31"/>
      <c r="Z58" s="79"/>
    </row>
    <row r="59" spans="1:26" ht="15" customHeight="1">
      <c r="A59" s="17" t="s">
        <v>12</v>
      </c>
      <c r="B59" s="18" t="s">
        <v>228</v>
      </c>
      <c r="C59" s="2" t="s">
        <v>135</v>
      </c>
      <c r="D59" s="192" t="s">
        <v>344</v>
      </c>
      <c r="E59" s="192" t="s">
        <v>549</v>
      </c>
      <c r="F59" s="19" t="s">
        <v>631</v>
      </c>
      <c r="G59" s="20" t="s">
        <v>640</v>
      </c>
      <c r="H59" s="19" t="s">
        <v>660</v>
      </c>
      <c r="I59" s="27" t="s">
        <v>653</v>
      </c>
      <c r="J59" s="98">
        <v>43921</v>
      </c>
      <c r="K59" s="14" t="s">
        <v>916</v>
      </c>
      <c r="L59" s="32" t="s">
        <v>915</v>
      </c>
      <c r="M59" s="124">
        <v>3</v>
      </c>
      <c r="N59" s="125">
        <v>43389</v>
      </c>
      <c r="O59" t="s">
        <v>983</v>
      </c>
      <c r="P59" s="99" t="s">
        <v>860</v>
      </c>
      <c r="Q59" s="30" t="s">
        <v>859</v>
      </c>
      <c r="R59" s="99" t="s">
        <v>860</v>
      </c>
      <c r="S59" s="99" t="s">
        <v>860</v>
      </c>
      <c r="T59" s="99" t="s">
        <v>1172</v>
      </c>
      <c r="U59" s="99"/>
      <c r="V59" s="101" t="s">
        <v>859</v>
      </c>
      <c r="W59" s="99" t="s">
        <v>884</v>
      </c>
      <c r="X59" s="14" t="s">
        <v>1029</v>
      </c>
      <c r="Z59" s="79"/>
    </row>
    <row r="60" spans="1:26" ht="15" customHeight="1">
      <c r="A60" s="17" t="s">
        <v>12</v>
      </c>
      <c r="B60" s="18" t="s">
        <v>228</v>
      </c>
      <c r="C60" s="2" t="s">
        <v>136</v>
      </c>
      <c r="D60" s="192" t="s">
        <v>345</v>
      </c>
      <c r="E60" s="192" t="s">
        <v>550</v>
      </c>
      <c r="F60" s="19" t="s">
        <v>631</v>
      </c>
      <c r="G60" s="20" t="s">
        <v>640</v>
      </c>
      <c r="H60" s="19" t="s">
        <v>660</v>
      </c>
      <c r="I60" s="27" t="s">
        <v>653</v>
      </c>
      <c r="J60" s="98">
        <v>43921</v>
      </c>
      <c r="K60" s="14" t="s">
        <v>916</v>
      </c>
      <c r="L60" s="32" t="s">
        <v>915</v>
      </c>
      <c r="M60" s="124">
        <v>6</v>
      </c>
      <c r="N60" s="125">
        <v>43389</v>
      </c>
      <c r="O60" t="s">
        <v>988</v>
      </c>
      <c r="P60" s="99" t="s">
        <v>860</v>
      </c>
      <c r="Q60" s="30" t="s">
        <v>859</v>
      </c>
      <c r="R60" s="99" t="s">
        <v>860</v>
      </c>
      <c r="S60" s="99" t="s">
        <v>860</v>
      </c>
      <c r="T60" s="99" t="s">
        <v>1172</v>
      </c>
      <c r="U60" s="32"/>
      <c r="W60" s="31"/>
      <c r="Z60" s="79"/>
    </row>
    <row r="61" spans="1:26" ht="15" customHeight="1">
      <c r="A61" s="17" t="s">
        <v>12</v>
      </c>
      <c r="B61" s="18" t="s">
        <v>228</v>
      </c>
      <c r="C61" s="2" t="s">
        <v>137</v>
      </c>
      <c r="D61" s="192" t="s">
        <v>346</v>
      </c>
      <c r="E61" s="192" t="s">
        <v>551</v>
      </c>
      <c r="F61" s="19" t="s">
        <v>631</v>
      </c>
      <c r="G61" s="20" t="s">
        <v>640</v>
      </c>
      <c r="H61" s="19" t="s">
        <v>660</v>
      </c>
      <c r="I61" s="27" t="s">
        <v>653</v>
      </c>
      <c r="J61" s="98">
        <v>43921</v>
      </c>
      <c r="K61" s="32" t="s">
        <v>916</v>
      </c>
      <c r="L61" s="100" t="s">
        <v>915</v>
      </c>
      <c r="M61" s="124">
        <v>10</v>
      </c>
      <c r="N61" s="125">
        <v>43389</v>
      </c>
      <c r="O61" t="s">
        <v>914</v>
      </c>
      <c r="P61" s="99" t="s">
        <v>860</v>
      </c>
      <c r="Q61" s="30" t="s">
        <v>859</v>
      </c>
      <c r="R61" s="99" t="s">
        <v>860</v>
      </c>
      <c r="S61" s="99" t="s">
        <v>860</v>
      </c>
      <c r="T61" s="99" t="s">
        <v>1172</v>
      </c>
      <c r="U61" s="32"/>
      <c r="W61" s="31"/>
      <c r="Z61" s="79"/>
    </row>
    <row r="62" spans="1:26" ht="15" customHeight="1">
      <c r="A62" s="17" t="s">
        <v>12</v>
      </c>
      <c r="B62" s="18" t="s">
        <v>228</v>
      </c>
      <c r="C62" s="2" t="s">
        <v>138</v>
      </c>
      <c r="D62" s="192" t="s">
        <v>347</v>
      </c>
      <c r="E62" s="192" t="s">
        <v>552</v>
      </c>
      <c r="F62" s="19" t="s">
        <v>631</v>
      </c>
      <c r="G62" s="20" t="s">
        <v>640</v>
      </c>
      <c r="H62" s="19" t="s">
        <v>660</v>
      </c>
      <c r="I62" s="27" t="s">
        <v>653</v>
      </c>
      <c r="J62" s="98">
        <v>43921</v>
      </c>
      <c r="K62" t="s">
        <v>911</v>
      </c>
      <c r="L62" s="44" t="s">
        <v>909</v>
      </c>
      <c r="M62" s="124">
        <v>44</v>
      </c>
      <c r="N62" s="125">
        <v>44064</v>
      </c>
      <c r="O62" t="s">
        <v>981</v>
      </c>
      <c r="P62" s="99" t="s">
        <v>860</v>
      </c>
      <c r="Q62" s="32" t="s">
        <v>859</v>
      </c>
      <c r="R62" s="99" t="s">
        <v>860</v>
      </c>
      <c r="S62" s="99" t="s">
        <v>860</v>
      </c>
      <c r="T62" s="99" t="s">
        <v>1172</v>
      </c>
      <c r="U62" s="32"/>
      <c r="W62" s="31"/>
      <c r="Z62" s="79"/>
    </row>
    <row r="63" spans="1:26" s="32" customFormat="1" ht="15" customHeight="1">
      <c r="A63" s="87" t="s">
        <v>12</v>
      </c>
      <c r="B63" s="88" t="s">
        <v>228</v>
      </c>
      <c r="C63" s="89" t="s">
        <v>139</v>
      </c>
      <c r="D63" s="193" t="s">
        <v>348</v>
      </c>
      <c r="E63" s="193" t="s">
        <v>553</v>
      </c>
      <c r="F63" s="19" t="s">
        <v>631</v>
      </c>
      <c r="G63" s="91" t="s">
        <v>640</v>
      </c>
      <c r="H63" s="19" t="s">
        <v>660</v>
      </c>
      <c r="I63" s="32" t="s">
        <v>653</v>
      </c>
      <c r="J63" s="98">
        <v>43921</v>
      </c>
      <c r="K63" t="s">
        <v>911</v>
      </c>
      <c r="L63" s="44" t="s">
        <v>909</v>
      </c>
      <c r="M63" s="124">
        <v>58</v>
      </c>
      <c r="N63" s="125">
        <v>44064</v>
      </c>
      <c r="O63" t="s">
        <v>1100</v>
      </c>
      <c r="P63" s="99" t="s">
        <v>860</v>
      </c>
      <c r="Q63" s="32" t="s">
        <v>859</v>
      </c>
      <c r="R63" s="99" t="s">
        <v>860</v>
      </c>
      <c r="S63" s="99" t="s">
        <v>860</v>
      </c>
      <c r="T63" s="99" t="s">
        <v>1172</v>
      </c>
      <c r="V63" s="80" t="s">
        <v>859</v>
      </c>
      <c r="W63" s="32" t="s">
        <v>880</v>
      </c>
      <c r="X63" s="32" t="s">
        <v>1036</v>
      </c>
      <c r="Z63" s="90"/>
    </row>
    <row r="64" spans="1:26" ht="15" customHeight="1">
      <c r="A64" s="17" t="s">
        <v>12</v>
      </c>
      <c r="B64" s="18" t="s">
        <v>228</v>
      </c>
      <c r="C64" s="2" t="s">
        <v>140</v>
      </c>
      <c r="D64" s="192" t="s">
        <v>349</v>
      </c>
      <c r="E64" s="192" t="s">
        <v>554</v>
      </c>
      <c r="F64" s="19" t="s">
        <v>631</v>
      </c>
      <c r="G64" s="20" t="s">
        <v>640</v>
      </c>
      <c r="H64" s="19" t="s">
        <v>660</v>
      </c>
      <c r="I64" s="27"/>
      <c r="J64" s="98">
        <v>43921</v>
      </c>
      <c r="N64" s="124"/>
      <c r="P64" s="30" t="s">
        <v>860</v>
      </c>
      <c r="Q64" s="30" t="s">
        <v>860</v>
      </c>
      <c r="R64" s="32" t="s">
        <v>860</v>
      </c>
      <c r="S64" s="30" t="s">
        <v>860</v>
      </c>
      <c r="U64" s="32"/>
      <c r="W64" s="31"/>
      <c r="Z64" s="79"/>
    </row>
    <row r="65" spans="1:26" ht="15" customHeight="1">
      <c r="A65" s="17" t="s">
        <v>12</v>
      </c>
      <c r="B65" s="18" t="s">
        <v>228</v>
      </c>
      <c r="C65" s="2" t="s">
        <v>141</v>
      </c>
      <c r="D65" s="192" t="s">
        <v>350</v>
      </c>
      <c r="E65" s="192" t="s">
        <v>555</v>
      </c>
      <c r="F65" s="19" t="s">
        <v>631</v>
      </c>
      <c r="G65" s="20" t="s">
        <v>640</v>
      </c>
      <c r="H65" s="19" t="s">
        <v>660</v>
      </c>
      <c r="I65" s="27"/>
      <c r="J65" s="98">
        <v>43921</v>
      </c>
      <c r="N65" s="124"/>
      <c r="P65" s="30" t="s">
        <v>860</v>
      </c>
      <c r="Q65" s="30" t="s">
        <v>860</v>
      </c>
      <c r="R65" s="32" t="s">
        <v>860</v>
      </c>
      <c r="S65" s="30" t="s">
        <v>860</v>
      </c>
      <c r="U65" s="32"/>
      <c r="W65" s="31"/>
      <c r="Z65" s="79"/>
    </row>
    <row r="66" spans="1:26" ht="15" customHeight="1">
      <c r="A66" s="17" t="s">
        <v>12</v>
      </c>
      <c r="B66" s="18" t="s">
        <v>228</v>
      </c>
      <c r="C66" s="2" t="s">
        <v>142</v>
      </c>
      <c r="D66" s="192" t="s">
        <v>351</v>
      </c>
      <c r="E66" s="192" t="s">
        <v>556</v>
      </c>
      <c r="F66" s="19" t="s">
        <v>631</v>
      </c>
      <c r="G66" s="20" t="s">
        <v>640</v>
      </c>
      <c r="H66" s="19" t="s">
        <v>660</v>
      </c>
      <c r="I66" s="27"/>
      <c r="J66" s="98">
        <v>43921</v>
      </c>
      <c r="N66" s="124"/>
      <c r="P66" s="30" t="s">
        <v>860</v>
      </c>
      <c r="Q66" s="30" t="s">
        <v>860</v>
      </c>
      <c r="R66" s="32" t="s">
        <v>860</v>
      </c>
      <c r="S66" s="30" t="s">
        <v>860</v>
      </c>
      <c r="U66" s="32"/>
      <c r="W66" s="31"/>
      <c r="Z66" s="79"/>
    </row>
    <row r="67" spans="1:26" ht="15" customHeight="1">
      <c r="A67" s="17" t="s">
        <v>12</v>
      </c>
      <c r="B67" s="18" t="s">
        <v>228</v>
      </c>
      <c r="C67" s="2" t="s">
        <v>143</v>
      </c>
      <c r="D67" s="192" t="s">
        <v>352</v>
      </c>
      <c r="E67" s="192" t="s">
        <v>557</v>
      </c>
      <c r="F67" s="19" t="s">
        <v>631</v>
      </c>
      <c r="G67" s="20" t="s">
        <v>640</v>
      </c>
      <c r="H67" s="19" t="s">
        <v>660</v>
      </c>
      <c r="I67" s="27"/>
      <c r="J67" s="98">
        <v>43921</v>
      </c>
      <c r="N67" s="124"/>
      <c r="P67" s="30" t="s">
        <v>860</v>
      </c>
      <c r="Q67" s="30" t="s">
        <v>860</v>
      </c>
      <c r="R67" s="32" t="s">
        <v>860</v>
      </c>
      <c r="S67" s="30" t="s">
        <v>860</v>
      </c>
      <c r="U67" s="32"/>
      <c r="W67" s="31"/>
      <c r="Z67" s="79"/>
    </row>
    <row r="68" spans="1:26" ht="15" customHeight="1">
      <c r="A68" s="17" t="s">
        <v>12</v>
      </c>
      <c r="B68" s="18" t="s">
        <v>228</v>
      </c>
      <c r="C68" s="2" t="s">
        <v>144</v>
      </c>
      <c r="D68" s="192" t="s">
        <v>353</v>
      </c>
      <c r="E68" s="192" t="s">
        <v>558</v>
      </c>
      <c r="F68" s="19" t="s">
        <v>631</v>
      </c>
      <c r="G68" s="20" t="s">
        <v>640</v>
      </c>
      <c r="H68" s="19" t="s">
        <v>660</v>
      </c>
      <c r="I68" s="27" t="s">
        <v>653</v>
      </c>
      <c r="J68" s="98">
        <v>43921</v>
      </c>
      <c r="K68" s="14" t="s">
        <v>963</v>
      </c>
      <c r="L68" s="100" t="s">
        <v>962</v>
      </c>
      <c r="M68" s="124">
        <v>1</v>
      </c>
      <c r="N68" s="125">
        <v>42096</v>
      </c>
      <c r="O68" t="s">
        <v>961</v>
      </c>
      <c r="P68" s="99" t="s">
        <v>860</v>
      </c>
      <c r="Q68" s="30" t="s">
        <v>859</v>
      </c>
      <c r="R68" s="99" t="s">
        <v>860</v>
      </c>
      <c r="S68" s="99" t="s">
        <v>860</v>
      </c>
      <c r="T68" s="99" t="s">
        <v>1172</v>
      </c>
      <c r="U68" s="32"/>
      <c r="V68" s="80" t="s">
        <v>859</v>
      </c>
      <c r="W68" s="31"/>
      <c r="Z68" s="79"/>
    </row>
    <row r="69" spans="1:26" s="32" customFormat="1" ht="15" customHeight="1">
      <c r="A69" s="87" t="s">
        <v>12</v>
      </c>
      <c r="B69" s="88" t="s">
        <v>228</v>
      </c>
      <c r="C69" s="89" t="s">
        <v>145</v>
      </c>
      <c r="D69" s="193" t="s">
        <v>354</v>
      </c>
      <c r="E69" s="193" t="s">
        <v>559</v>
      </c>
      <c r="F69" s="19" t="s">
        <v>631</v>
      </c>
      <c r="G69" s="91" t="s">
        <v>640</v>
      </c>
      <c r="H69" s="19" t="s">
        <v>660</v>
      </c>
      <c r="I69" s="32" t="s">
        <v>653</v>
      </c>
      <c r="J69" s="98">
        <v>43921</v>
      </c>
      <c r="K69" t="s">
        <v>911</v>
      </c>
      <c r="L69" s="44" t="s">
        <v>909</v>
      </c>
      <c r="M69" s="124" t="s">
        <v>1098</v>
      </c>
      <c r="N69" s="125">
        <v>44064</v>
      </c>
      <c r="O69" t="s">
        <v>1097</v>
      </c>
      <c r="P69" s="99" t="s">
        <v>860</v>
      </c>
      <c r="Q69" s="32" t="s">
        <v>859</v>
      </c>
      <c r="R69" s="99" t="s">
        <v>860</v>
      </c>
      <c r="S69" s="99" t="s">
        <v>860</v>
      </c>
      <c r="T69" s="99" t="s">
        <v>1172</v>
      </c>
      <c r="V69" s="80" t="s">
        <v>859</v>
      </c>
      <c r="W69" s="32" t="s">
        <v>883</v>
      </c>
      <c r="X69" s="32" t="s">
        <v>1037</v>
      </c>
      <c r="Z69" s="90"/>
    </row>
    <row r="70" spans="1:26" ht="15" customHeight="1">
      <c r="A70" s="17" t="s">
        <v>12</v>
      </c>
      <c r="B70" s="18" t="s">
        <v>228</v>
      </c>
      <c r="C70" s="2" t="s">
        <v>146</v>
      </c>
      <c r="D70" s="192" t="s">
        <v>355</v>
      </c>
      <c r="E70" s="192" t="s">
        <v>560</v>
      </c>
      <c r="F70" s="19" t="s">
        <v>631</v>
      </c>
      <c r="G70" s="20" t="s">
        <v>640</v>
      </c>
      <c r="H70" s="19" t="s">
        <v>660</v>
      </c>
      <c r="I70" s="27"/>
      <c r="J70" s="98">
        <v>43921</v>
      </c>
      <c r="N70" s="124"/>
      <c r="P70" s="30" t="s">
        <v>860</v>
      </c>
      <c r="Q70" s="30" t="s">
        <v>860</v>
      </c>
      <c r="R70" s="32" t="s">
        <v>860</v>
      </c>
      <c r="S70" s="30" t="s">
        <v>860</v>
      </c>
      <c r="U70" s="32"/>
      <c r="W70" s="31"/>
      <c r="Z70" s="79"/>
    </row>
    <row r="71" spans="1:26" s="32" customFormat="1" ht="15" customHeight="1">
      <c r="A71" s="87" t="s">
        <v>12</v>
      </c>
      <c r="B71" s="88" t="s">
        <v>228</v>
      </c>
      <c r="C71" s="89" t="s">
        <v>147</v>
      </c>
      <c r="D71" s="193" t="s">
        <v>356</v>
      </c>
      <c r="E71" s="193" t="s">
        <v>561</v>
      </c>
      <c r="F71" s="19" t="s">
        <v>631</v>
      </c>
      <c r="G71" s="91" t="s">
        <v>640</v>
      </c>
      <c r="H71" s="19" t="s">
        <v>660</v>
      </c>
      <c r="I71" s="32" t="s">
        <v>653</v>
      </c>
      <c r="J71" s="98">
        <v>43921</v>
      </c>
      <c r="K71" s="32" t="s">
        <v>916</v>
      </c>
      <c r="L71" s="32" t="s">
        <v>915</v>
      </c>
      <c r="M71" s="124">
        <v>195</v>
      </c>
      <c r="N71" s="125">
        <v>43389</v>
      </c>
      <c r="O71" t="s">
        <v>1123</v>
      </c>
      <c r="P71" s="99" t="s">
        <v>860</v>
      </c>
      <c r="Q71" s="32" t="s">
        <v>859</v>
      </c>
      <c r="R71" s="99" t="s">
        <v>860</v>
      </c>
      <c r="S71" s="99" t="s">
        <v>860</v>
      </c>
      <c r="T71" s="99" t="s">
        <v>1172</v>
      </c>
      <c r="V71" s="80" t="s">
        <v>859</v>
      </c>
      <c r="W71" s="32" t="s">
        <v>882</v>
      </c>
      <c r="X71" s="32" t="s">
        <v>1030</v>
      </c>
      <c r="Z71" s="90"/>
    </row>
    <row r="72" spans="1:26" ht="15" customHeight="1">
      <c r="A72" s="17" t="s">
        <v>12</v>
      </c>
      <c r="B72" s="18" t="s">
        <v>228</v>
      </c>
      <c r="C72" s="2" t="s">
        <v>1211</v>
      </c>
      <c r="D72" s="192" t="s">
        <v>357</v>
      </c>
      <c r="E72" s="192" t="s">
        <v>562</v>
      </c>
      <c r="F72" s="18" t="s">
        <v>622</v>
      </c>
      <c r="G72" s="18" t="s">
        <v>647</v>
      </c>
      <c r="H72" s="19" t="s">
        <v>660</v>
      </c>
      <c r="J72" s="98">
        <v>43921</v>
      </c>
      <c r="N72" s="124"/>
      <c r="P72" s="30" t="s">
        <v>860</v>
      </c>
      <c r="Q72" s="30" t="s">
        <v>860</v>
      </c>
      <c r="R72" s="32" t="s">
        <v>860</v>
      </c>
      <c r="S72" s="30" t="s">
        <v>860</v>
      </c>
      <c r="U72" s="32"/>
      <c r="W72" s="31"/>
      <c r="Z72" s="79"/>
    </row>
    <row r="73" spans="1:26" s="32" customFormat="1" ht="15" customHeight="1">
      <c r="A73" s="87" t="s">
        <v>12</v>
      </c>
      <c r="B73" s="88" t="s">
        <v>229</v>
      </c>
      <c r="C73" s="89" t="s">
        <v>148</v>
      </c>
      <c r="D73" s="193" t="s">
        <v>358</v>
      </c>
      <c r="E73" s="193" t="s">
        <v>563</v>
      </c>
      <c r="F73" s="19" t="s">
        <v>631</v>
      </c>
      <c r="G73" s="91" t="s">
        <v>640</v>
      </c>
      <c r="H73" s="19" t="s">
        <v>660</v>
      </c>
      <c r="I73" s="32" t="s">
        <v>653</v>
      </c>
      <c r="J73" s="98">
        <v>43921</v>
      </c>
      <c r="K73" t="s">
        <v>911</v>
      </c>
      <c r="L73" s="44" t="s">
        <v>909</v>
      </c>
      <c r="M73" s="124">
        <v>213</v>
      </c>
      <c r="N73" s="125">
        <v>44064</v>
      </c>
      <c r="O73" t="s">
        <v>1113</v>
      </c>
      <c r="P73" s="99" t="s">
        <v>860</v>
      </c>
      <c r="Q73" s="32" t="s">
        <v>859</v>
      </c>
      <c r="R73" s="99" t="s">
        <v>860</v>
      </c>
      <c r="S73" s="99" t="s">
        <v>860</v>
      </c>
      <c r="T73" s="99" t="s">
        <v>1172</v>
      </c>
      <c r="V73" s="80" t="s">
        <v>859</v>
      </c>
      <c r="W73" s="32" t="s">
        <v>880</v>
      </c>
      <c r="X73" s="32" t="s">
        <v>1068</v>
      </c>
      <c r="Z73" s="90"/>
    </row>
    <row r="74" spans="1:26" ht="15" customHeight="1">
      <c r="A74" s="17" t="s">
        <v>12</v>
      </c>
      <c r="B74" s="18" t="s">
        <v>229</v>
      </c>
      <c r="C74" s="2" t="s">
        <v>149</v>
      </c>
      <c r="D74" s="192" t="s">
        <v>359</v>
      </c>
      <c r="E74" s="192" t="s">
        <v>564</v>
      </c>
      <c r="F74" s="19" t="s">
        <v>631</v>
      </c>
      <c r="G74" s="20" t="s">
        <v>640</v>
      </c>
      <c r="H74" s="19" t="s">
        <v>660</v>
      </c>
      <c r="I74" s="27" t="s">
        <v>653</v>
      </c>
      <c r="J74" s="98">
        <v>43921</v>
      </c>
      <c r="K74" t="s">
        <v>911</v>
      </c>
      <c r="L74" s="44" t="s">
        <v>909</v>
      </c>
      <c r="M74" s="124">
        <v>76</v>
      </c>
      <c r="N74" s="125">
        <v>44064</v>
      </c>
      <c r="O74" t="s">
        <v>991</v>
      </c>
      <c r="P74" s="99" t="s">
        <v>860</v>
      </c>
      <c r="Q74" s="32" t="s">
        <v>859</v>
      </c>
      <c r="R74" s="99" t="s">
        <v>860</v>
      </c>
      <c r="S74" s="99" t="s">
        <v>860</v>
      </c>
      <c r="T74" s="99" t="s">
        <v>1172</v>
      </c>
      <c r="U74" s="32"/>
      <c r="V74" s="80" t="s">
        <v>859</v>
      </c>
      <c r="W74" s="31"/>
      <c r="Z74" s="79"/>
    </row>
    <row r="75" spans="1:26" s="32" customFormat="1" ht="15" customHeight="1">
      <c r="A75" s="87" t="s">
        <v>12</v>
      </c>
      <c r="B75" s="88" t="s">
        <v>229</v>
      </c>
      <c r="C75" s="89" t="s">
        <v>150</v>
      </c>
      <c r="D75" s="193" t="s">
        <v>360</v>
      </c>
      <c r="E75" s="193" t="s">
        <v>565</v>
      </c>
      <c r="F75" s="19" t="s">
        <v>631</v>
      </c>
      <c r="G75" s="91" t="s">
        <v>640</v>
      </c>
      <c r="H75" s="19" t="s">
        <v>660</v>
      </c>
      <c r="I75" s="32" t="s">
        <v>653</v>
      </c>
      <c r="J75" s="98">
        <v>43921</v>
      </c>
      <c r="K75" t="s">
        <v>911</v>
      </c>
      <c r="L75" s="44" t="s">
        <v>909</v>
      </c>
      <c r="M75" s="124">
        <v>55</v>
      </c>
      <c r="N75" s="125">
        <v>44064</v>
      </c>
      <c r="O75" t="s">
        <v>1121</v>
      </c>
      <c r="P75" s="99" t="s">
        <v>860</v>
      </c>
      <c r="Q75" s="32" t="s">
        <v>859</v>
      </c>
      <c r="R75" s="99" t="s">
        <v>860</v>
      </c>
      <c r="S75" s="99" t="s">
        <v>860</v>
      </c>
      <c r="T75" s="99" t="s">
        <v>1172</v>
      </c>
      <c r="V75" s="80" t="s">
        <v>859</v>
      </c>
      <c r="W75" s="32" t="s">
        <v>880</v>
      </c>
      <c r="X75" s="32" t="s">
        <v>1032</v>
      </c>
      <c r="Z75" s="90"/>
    </row>
    <row r="76" spans="1:26" ht="15" customHeight="1">
      <c r="A76" s="17" t="s">
        <v>12</v>
      </c>
      <c r="B76" s="18" t="s">
        <v>229</v>
      </c>
      <c r="C76" s="2" t="s">
        <v>151</v>
      </c>
      <c r="D76" s="192" t="s">
        <v>361</v>
      </c>
      <c r="E76" s="192" t="s">
        <v>566</v>
      </c>
      <c r="F76" s="18" t="s">
        <v>622</v>
      </c>
      <c r="G76" s="18" t="s">
        <v>639</v>
      </c>
      <c r="H76" s="19" t="s">
        <v>660</v>
      </c>
      <c r="I76" s="14">
        <v>2020000</v>
      </c>
      <c r="J76" s="98">
        <v>43921</v>
      </c>
      <c r="K76" t="s">
        <v>911</v>
      </c>
      <c r="L76" s="32" t="s">
        <v>909</v>
      </c>
      <c r="M76" s="14">
        <v>218</v>
      </c>
      <c r="N76" s="125">
        <v>44064</v>
      </c>
      <c r="O76" t="s">
        <v>969</v>
      </c>
      <c r="P76" s="99" t="s">
        <v>860</v>
      </c>
      <c r="Q76" s="32" t="s">
        <v>859</v>
      </c>
      <c r="R76" s="99" t="s">
        <v>860</v>
      </c>
      <c r="S76" s="99" t="s">
        <v>860</v>
      </c>
      <c r="T76" s="99" t="s">
        <v>1172</v>
      </c>
      <c r="U76" s="32"/>
      <c r="V76" s="80" t="s">
        <v>859</v>
      </c>
      <c r="W76" s="31"/>
      <c r="Z76" s="79"/>
    </row>
    <row r="77" spans="1:26" s="32" customFormat="1" ht="15" customHeight="1">
      <c r="A77" s="87" t="s">
        <v>12</v>
      </c>
      <c r="B77" s="88" t="s">
        <v>229</v>
      </c>
      <c r="C77" s="89" t="s">
        <v>152</v>
      </c>
      <c r="D77" s="193" t="s">
        <v>362</v>
      </c>
      <c r="E77" s="193" t="s">
        <v>567</v>
      </c>
      <c r="F77" s="88" t="s">
        <v>622</v>
      </c>
      <c r="G77" s="88" t="s">
        <v>639</v>
      </c>
      <c r="H77" s="19" t="s">
        <v>660</v>
      </c>
      <c r="I77" s="32">
        <v>22700000</v>
      </c>
      <c r="J77" s="98">
        <v>43921</v>
      </c>
      <c r="K77" t="s">
        <v>911</v>
      </c>
      <c r="L77" s="44" t="s">
        <v>909</v>
      </c>
      <c r="M77" s="124">
        <v>33</v>
      </c>
      <c r="N77" s="125">
        <v>44064</v>
      </c>
      <c r="O77" t="s">
        <v>1114</v>
      </c>
      <c r="P77" s="99" t="s">
        <v>860</v>
      </c>
      <c r="Q77" s="32" t="s">
        <v>859</v>
      </c>
      <c r="R77" s="99" t="s">
        <v>860</v>
      </c>
      <c r="S77" s="99" t="s">
        <v>860</v>
      </c>
      <c r="T77" s="99" t="s">
        <v>1172</v>
      </c>
      <c r="V77" s="80" t="s">
        <v>859</v>
      </c>
      <c r="W77" s="32" t="s">
        <v>880</v>
      </c>
      <c r="X77" s="99" t="s">
        <v>1033</v>
      </c>
      <c r="Z77" s="90"/>
    </row>
    <row r="78" spans="1:26" s="32" customFormat="1" ht="15" customHeight="1">
      <c r="A78" s="87" t="s">
        <v>12</v>
      </c>
      <c r="B78" s="88" t="s">
        <v>229</v>
      </c>
      <c r="C78" s="89" t="s">
        <v>153</v>
      </c>
      <c r="D78" s="193" t="s">
        <v>363</v>
      </c>
      <c r="E78" s="193" t="s">
        <v>568</v>
      </c>
      <c r="F78" s="88" t="s">
        <v>625</v>
      </c>
      <c r="G78" s="88" t="s">
        <v>649</v>
      </c>
      <c r="H78" s="19" t="s">
        <v>660</v>
      </c>
      <c r="I78" s="32">
        <v>53.16</v>
      </c>
      <c r="J78" s="98">
        <v>43921</v>
      </c>
      <c r="K78" t="s">
        <v>911</v>
      </c>
      <c r="L78" s="44" t="s">
        <v>909</v>
      </c>
      <c r="M78" s="124">
        <v>33</v>
      </c>
      <c r="N78" s="125">
        <v>44064</v>
      </c>
      <c r="O78" t="s">
        <v>1114</v>
      </c>
      <c r="P78" s="99" t="s">
        <v>860</v>
      </c>
      <c r="Q78" s="32" t="s">
        <v>859</v>
      </c>
      <c r="R78" s="99" t="s">
        <v>860</v>
      </c>
      <c r="S78" s="99" t="s">
        <v>860</v>
      </c>
      <c r="T78" s="99" t="s">
        <v>1172</v>
      </c>
      <c r="U78" s="32" t="s">
        <v>1138</v>
      </c>
      <c r="V78" s="80" t="s">
        <v>1031</v>
      </c>
      <c r="W78" s="32" t="s">
        <v>880</v>
      </c>
      <c r="X78" s="32" t="s">
        <v>1034</v>
      </c>
      <c r="Z78" s="90"/>
    </row>
    <row r="79" spans="1:26" ht="15" customHeight="1">
      <c r="A79" s="17" t="s">
        <v>12</v>
      </c>
      <c r="B79" s="18" t="s">
        <v>238</v>
      </c>
      <c r="C79" s="2" t="s">
        <v>154</v>
      </c>
      <c r="D79" s="192" t="s">
        <v>364</v>
      </c>
      <c r="E79" s="192" t="s">
        <v>569</v>
      </c>
      <c r="F79" s="19" t="s">
        <v>631</v>
      </c>
      <c r="G79" s="20" t="s">
        <v>640</v>
      </c>
      <c r="H79" s="19" t="s">
        <v>660</v>
      </c>
      <c r="I79" s="27"/>
      <c r="J79" s="98">
        <v>43921</v>
      </c>
      <c r="N79" s="124"/>
      <c r="P79" s="30" t="s">
        <v>860</v>
      </c>
      <c r="Q79" s="32" t="s">
        <v>860</v>
      </c>
      <c r="R79" s="32" t="s">
        <v>860</v>
      </c>
      <c r="S79" s="30" t="s">
        <v>860</v>
      </c>
      <c r="U79" s="32"/>
      <c r="W79" s="31"/>
      <c r="Z79" s="79"/>
    </row>
    <row r="80" spans="1:26" ht="15" customHeight="1">
      <c r="A80" s="17" t="s">
        <v>12</v>
      </c>
      <c r="B80" s="18" t="s">
        <v>238</v>
      </c>
      <c r="C80" s="2" t="s">
        <v>155</v>
      </c>
      <c r="D80" s="192" t="s">
        <v>365</v>
      </c>
      <c r="E80" s="192" t="s">
        <v>570</v>
      </c>
      <c r="F80" s="19" t="s">
        <v>631</v>
      </c>
      <c r="G80" s="20" t="s">
        <v>640</v>
      </c>
      <c r="H80" s="19" t="s">
        <v>660</v>
      </c>
      <c r="I80" s="27"/>
      <c r="J80" s="98">
        <v>43921</v>
      </c>
      <c r="N80" s="124"/>
      <c r="P80" s="30" t="s">
        <v>860</v>
      </c>
      <c r="Q80" s="32" t="s">
        <v>860</v>
      </c>
      <c r="R80" s="32" t="s">
        <v>860</v>
      </c>
      <c r="S80" s="30" t="s">
        <v>860</v>
      </c>
      <c r="U80" s="32"/>
      <c r="W80" s="31"/>
      <c r="Z80" s="79"/>
    </row>
    <row r="81" spans="1:26" ht="15" customHeight="1">
      <c r="A81" s="17" t="s">
        <v>12</v>
      </c>
      <c r="B81" s="18" t="s">
        <v>238</v>
      </c>
      <c r="C81" s="2" t="s">
        <v>156</v>
      </c>
      <c r="D81" s="192" t="s">
        <v>366</v>
      </c>
      <c r="E81" s="192" t="s">
        <v>571</v>
      </c>
      <c r="F81" s="19" t="s">
        <v>631</v>
      </c>
      <c r="G81" s="20" t="s">
        <v>640</v>
      </c>
      <c r="H81" s="19" t="s">
        <v>660</v>
      </c>
      <c r="I81" s="27"/>
      <c r="J81" s="98">
        <v>43921</v>
      </c>
      <c r="N81" s="124"/>
      <c r="P81" s="30" t="s">
        <v>860</v>
      </c>
      <c r="Q81" s="32" t="s">
        <v>860</v>
      </c>
      <c r="R81" s="32" t="s">
        <v>860</v>
      </c>
      <c r="S81" s="30" t="s">
        <v>860</v>
      </c>
      <c r="U81" s="32"/>
      <c r="W81" s="31"/>
      <c r="Z81" s="79"/>
    </row>
    <row r="82" spans="1:26" ht="15" customHeight="1">
      <c r="A82" s="17" t="s">
        <v>12</v>
      </c>
      <c r="B82" s="18" t="s">
        <v>238</v>
      </c>
      <c r="C82" s="2" t="s">
        <v>157</v>
      </c>
      <c r="D82" s="192" t="s">
        <v>367</v>
      </c>
      <c r="E82" s="192" t="s">
        <v>572</v>
      </c>
      <c r="F82" s="19" t="s">
        <v>631</v>
      </c>
      <c r="G82" s="20" t="s">
        <v>640</v>
      </c>
      <c r="H82" s="19" t="s">
        <v>660</v>
      </c>
      <c r="I82" s="27"/>
      <c r="J82" s="98">
        <v>43921</v>
      </c>
      <c r="N82" s="124"/>
      <c r="P82" s="30" t="s">
        <v>860</v>
      </c>
      <c r="Q82" s="32" t="s">
        <v>860</v>
      </c>
      <c r="R82" s="32" t="s">
        <v>860</v>
      </c>
      <c r="S82" s="30" t="s">
        <v>860</v>
      </c>
      <c r="U82" s="32"/>
      <c r="W82" s="31"/>
      <c r="Z82" s="79"/>
    </row>
    <row r="83" spans="1:26" ht="15" customHeight="1">
      <c r="A83" s="17" t="s">
        <v>12</v>
      </c>
      <c r="B83" s="18" t="s">
        <v>238</v>
      </c>
      <c r="C83" s="2" t="s">
        <v>158</v>
      </c>
      <c r="D83" s="192" t="s">
        <v>368</v>
      </c>
      <c r="E83" s="192" t="s">
        <v>573</v>
      </c>
      <c r="F83" s="19" t="s">
        <v>631</v>
      </c>
      <c r="G83" s="20" t="s">
        <v>640</v>
      </c>
      <c r="H83" s="19" t="s">
        <v>660</v>
      </c>
      <c r="I83" s="27"/>
      <c r="J83" s="98">
        <v>43921</v>
      </c>
      <c r="N83" s="124"/>
      <c r="P83" s="30" t="s">
        <v>860</v>
      </c>
      <c r="Q83" s="32" t="s">
        <v>860</v>
      </c>
      <c r="R83" s="32" t="s">
        <v>860</v>
      </c>
      <c r="S83" s="30" t="s">
        <v>860</v>
      </c>
      <c r="U83" s="32"/>
      <c r="W83" s="31"/>
      <c r="Z83" s="79"/>
    </row>
    <row r="84" spans="1:26" ht="15" customHeight="1">
      <c r="A84" s="17" t="s">
        <v>12</v>
      </c>
      <c r="B84" s="18" t="s">
        <v>238</v>
      </c>
      <c r="C84" s="2" t="s">
        <v>159</v>
      </c>
      <c r="D84" s="192" t="s">
        <v>369</v>
      </c>
      <c r="E84" s="192" t="s">
        <v>574</v>
      </c>
      <c r="F84" s="19" t="s">
        <v>631</v>
      </c>
      <c r="G84" s="20" t="s">
        <v>640</v>
      </c>
      <c r="H84" s="19" t="s">
        <v>660</v>
      </c>
      <c r="I84" s="27"/>
      <c r="J84" s="98">
        <v>43921</v>
      </c>
      <c r="N84" s="124"/>
      <c r="P84" s="30" t="s">
        <v>860</v>
      </c>
      <c r="Q84" s="32" t="s">
        <v>860</v>
      </c>
      <c r="R84" s="32" t="s">
        <v>860</v>
      </c>
      <c r="S84" s="30" t="s">
        <v>860</v>
      </c>
      <c r="U84" s="32"/>
      <c r="W84" s="31"/>
      <c r="Z84" s="79"/>
    </row>
    <row r="85" spans="1:26" ht="15" customHeight="1">
      <c r="A85" s="17" t="s">
        <v>12</v>
      </c>
      <c r="B85" s="18" t="s">
        <v>238</v>
      </c>
      <c r="C85" s="2" t="s">
        <v>160</v>
      </c>
      <c r="D85" s="192" t="s">
        <v>370</v>
      </c>
      <c r="E85" s="192" t="s">
        <v>575</v>
      </c>
      <c r="F85" s="18" t="s">
        <v>622</v>
      </c>
      <c r="G85" s="18" t="s">
        <v>648</v>
      </c>
      <c r="H85" s="19" t="s">
        <v>660</v>
      </c>
      <c r="J85" s="98">
        <v>43921</v>
      </c>
      <c r="N85" s="124"/>
      <c r="P85" s="32" t="s">
        <v>860</v>
      </c>
      <c r="Q85" s="32" t="s">
        <v>860</v>
      </c>
      <c r="R85" s="32" t="s">
        <v>860</v>
      </c>
      <c r="S85" s="30" t="s">
        <v>860</v>
      </c>
      <c r="U85" s="32"/>
      <c r="W85" s="31"/>
      <c r="Z85" s="79"/>
    </row>
    <row r="86" spans="1:26" ht="15" customHeight="1">
      <c r="A86" s="17" t="s">
        <v>12</v>
      </c>
      <c r="B86" s="18" t="s">
        <v>238</v>
      </c>
      <c r="C86" s="2" t="s">
        <v>161</v>
      </c>
      <c r="D86" s="192" t="s">
        <v>371</v>
      </c>
      <c r="E86" s="192" t="s">
        <v>576</v>
      </c>
      <c r="F86" s="19" t="s">
        <v>631</v>
      </c>
      <c r="G86" s="20" t="s">
        <v>640</v>
      </c>
      <c r="H86" s="19" t="s">
        <v>660</v>
      </c>
      <c r="I86" s="27"/>
      <c r="J86" s="98">
        <v>43921</v>
      </c>
      <c r="N86" s="124"/>
      <c r="P86" s="32" t="s">
        <v>860</v>
      </c>
      <c r="Q86" s="32" t="s">
        <v>860</v>
      </c>
      <c r="R86" s="32" t="s">
        <v>860</v>
      </c>
      <c r="S86" s="30" t="s">
        <v>860</v>
      </c>
      <c r="U86" s="32"/>
      <c r="W86" s="31"/>
      <c r="Z86" s="79"/>
    </row>
    <row r="87" spans="1:26" ht="15" customHeight="1">
      <c r="A87" s="17" t="s">
        <v>12</v>
      </c>
      <c r="B87" s="18" t="s">
        <v>238</v>
      </c>
      <c r="C87" s="2" t="s">
        <v>162</v>
      </c>
      <c r="D87" s="192" t="s">
        <v>372</v>
      </c>
      <c r="E87" s="192" t="s">
        <v>577</v>
      </c>
      <c r="F87" s="19" t="s">
        <v>631</v>
      </c>
      <c r="G87" s="20" t="s">
        <v>640</v>
      </c>
      <c r="H87" s="19" t="s">
        <v>660</v>
      </c>
      <c r="I87" s="27"/>
      <c r="J87" s="98">
        <v>43921</v>
      </c>
      <c r="N87" s="124"/>
      <c r="P87" s="32" t="s">
        <v>860</v>
      </c>
      <c r="Q87" s="32" t="s">
        <v>860</v>
      </c>
      <c r="R87" s="32" t="s">
        <v>860</v>
      </c>
      <c r="S87" s="30" t="s">
        <v>860</v>
      </c>
      <c r="U87" s="32"/>
      <c r="W87" s="31"/>
      <c r="Z87" s="79"/>
    </row>
    <row r="88" spans="1:26" ht="15" customHeight="1">
      <c r="A88" s="17" t="s">
        <v>12</v>
      </c>
      <c r="B88" s="18" t="s">
        <v>238</v>
      </c>
      <c r="C88" s="2" t="s">
        <v>163</v>
      </c>
      <c r="D88" s="192" t="s">
        <v>373</v>
      </c>
      <c r="E88" s="192" t="s">
        <v>578</v>
      </c>
      <c r="F88" s="19" t="s">
        <v>631</v>
      </c>
      <c r="G88" s="20" t="s">
        <v>640</v>
      </c>
      <c r="H88" s="19" t="s">
        <v>660</v>
      </c>
      <c r="I88" s="27"/>
      <c r="J88" s="98">
        <v>43921</v>
      </c>
      <c r="K88" s="32"/>
      <c r="L88" s="32"/>
      <c r="N88" s="125"/>
      <c r="O88"/>
      <c r="P88" s="32" t="s">
        <v>860</v>
      </c>
      <c r="Q88" s="32" t="s">
        <v>860</v>
      </c>
      <c r="R88" s="32" t="s">
        <v>860</v>
      </c>
      <c r="S88" s="99" t="s">
        <v>860</v>
      </c>
      <c r="T88" s="99"/>
      <c r="U88" s="99"/>
      <c r="V88" s="101" t="s">
        <v>859</v>
      </c>
      <c r="W88" s="99"/>
      <c r="Z88" s="79"/>
    </row>
    <row r="89" spans="1:26" ht="15" customHeight="1">
      <c r="A89" s="17" t="s">
        <v>12</v>
      </c>
      <c r="B89" s="18" t="s">
        <v>238</v>
      </c>
      <c r="C89" s="2" t="s">
        <v>164</v>
      </c>
      <c r="D89" s="192" t="s">
        <v>374</v>
      </c>
      <c r="E89" s="192" t="s">
        <v>579</v>
      </c>
      <c r="F89" s="19" t="s">
        <v>631</v>
      </c>
      <c r="G89" s="20" t="s">
        <v>640</v>
      </c>
      <c r="H89" s="19" t="s">
        <v>660</v>
      </c>
      <c r="I89" s="27"/>
      <c r="J89" s="98">
        <v>43921</v>
      </c>
      <c r="N89" s="124"/>
      <c r="P89" s="32" t="s">
        <v>860</v>
      </c>
      <c r="Q89" s="32" t="s">
        <v>860</v>
      </c>
      <c r="R89" s="32" t="s">
        <v>860</v>
      </c>
      <c r="S89" s="30" t="s">
        <v>860</v>
      </c>
      <c r="U89" s="32"/>
      <c r="W89" s="31"/>
      <c r="Z89" s="79"/>
    </row>
    <row r="90" spans="1:26" ht="15" customHeight="1">
      <c r="A90" s="17" t="s">
        <v>12</v>
      </c>
      <c r="B90" s="18" t="s">
        <v>238</v>
      </c>
      <c r="C90" s="2" t="s">
        <v>165</v>
      </c>
      <c r="D90" s="192" t="s">
        <v>375</v>
      </c>
      <c r="E90" s="192" t="s">
        <v>375</v>
      </c>
      <c r="F90" s="19" t="s">
        <v>622</v>
      </c>
      <c r="G90" s="18" t="s">
        <v>643</v>
      </c>
      <c r="H90" s="19" t="s">
        <v>660</v>
      </c>
      <c r="I90" s="32">
        <v>65040900000</v>
      </c>
      <c r="J90" s="98">
        <v>43921</v>
      </c>
      <c r="K90" t="s">
        <v>911</v>
      </c>
      <c r="L90" s="44" t="s">
        <v>909</v>
      </c>
      <c r="M90" s="124">
        <v>114</v>
      </c>
      <c r="N90" s="125">
        <v>44064</v>
      </c>
      <c r="O90" t="s">
        <v>1157</v>
      </c>
      <c r="P90" s="99" t="s">
        <v>860</v>
      </c>
      <c r="Q90" s="30" t="s">
        <v>859</v>
      </c>
      <c r="R90" s="99" t="s">
        <v>860</v>
      </c>
      <c r="S90" s="99" t="s">
        <v>860</v>
      </c>
      <c r="T90" s="99" t="s">
        <v>1172</v>
      </c>
      <c r="U90" s="99"/>
      <c r="V90" s="101" t="s">
        <v>859</v>
      </c>
      <c r="W90" s="99" t="s">
        <v>883</v>
      </c>
      <c r="X90" s="99" t="s">
        <v>1042</v>
      </c>
      <c r="Z90" s="79"/>
    </row>
    <row r="91" spans="1:26" s="32" customFormat="1" ht="15" customHeight="1">
      <c r="A91" s="87" t="s">
        <v>12</v>
      </c>
      <c r="B91" s="88" t="s">
        <v>238</v>
      </c>
      <c r="C91" s="89" t="s">
        <v>166</v>
      </c>
      <c r="D91" s="193" t="s">
        <v>376</v>
      </c>
      <c r="E91" s="193" t="s">
        <v>376</v>
      </c>
      <c r="F91" s="19" t="s">
        <v>622</v>
      </c>
      <c r="G91" s="88" t="s">
        <v>643</v>
      </c>
      <c r="H91" s="19" t="s">
        <v>660</v>
      </c>
      <c r="I91" s="32">
        <v>1971055.821</v>
      </c>
      <c r="J91" s="98">
        <v>43921</v>
      </c>
      <c r="K91" t="s">
        <v>911</v>
      </c>
      <c r="L91" s="44" t="s">
        <v>909</v>
      </c>
      <c r="M91" s="124" t="s">
        <v>1159</v>
      </c>
      <c r="N91" s="125">
        <v>44064</v>
      </c>
      <c r="O91" t="s">
        <v>1158</v>
      </c>
      <c r="P91" s="99" t="s">
        <v>860</v>
      </c>
      <c r="Q91" s="32" t="s">
        <v>859</v>
      </c>
      <c r="R91" s="99" t="s">
        <v>860</v>
      </c>
      <c r="S91" s="99" t="s">
        <v>860</v>
      </c>
      <c r="T91" s="99" t="s">
        <v>1172</v>
      </c>
      <c r="U91" s="32" t="s">
        <v>1162</v>
      </c>
      <c r="V91" s="80" t="s">
        <v>859</v>
      </c>
      <c r="W91" s="32" t="s">
        <v>883</v>
      </c>
      <c r="X91" s="32" t="s">
        <v>1043</v>
      </c>
      <c r="Z91" s="90"/>
    </row>
    <row r="92" spans="1:26" ht="15" customHeight="1">
      <c r="A92" s="17" t="s">
        <v>12</v>
      </c>
      <c r="B92" s="18" t="s">
        <v>238</v>
      </c>
      <c r="C92" s="2" t="s">
        <v>167</v>
      </c>
      <c r="D92" s="192" t="s">
        <v>377</v>
      </c>
      <c r="E92" s="192" t="s">
        <v>377</v>
      </c>
      <c r="F92" s="19" t="s">
        <v>622</v>
      </c>
      <c r="G92" s="18" t="s">
        <v>643</v>
      </c>
      <c r="H92" s="19" t="s">
        <v>660</v>
      </c>
      <c r="I92" s="185">
        <v>3989914</v>
      </c>
      <c r="J92" s="98">
        <v>43921</v>
      </c>
      <c r="K92" t="s">
        <v>911</v>
      </c>
      <c r="L92" s="44" t="s">
        <v>909</v>
      </c>
      <c r="M92" s="124">
        <v>67</v>
      </c>
      <c r="N92" s="125">
        <v>44064</v>
      </c>
      <c r="O92" t="s">
        <v>1176</v>
      </c>
      <c r="P92" s="32" t="s">
        <v>859</v>
      </c>
      <c r="Q92" s="32" t="s">
        <v>859</v>
      </c>
      <c r="R92" s="32" t="s">
        <v>860</v>
      </c>
      <c r="S92" s="32" t="s">
        <v>860</v>
      </c>
      <c r="T92" s="99" t="s">
        <v>1172</v>
      </c>
      <c r="U92" s="32"/>
      <c r="W92" s="31"/>
      <c r="Z92" s="79"/>
    </row>
    <row r="93" spans="1:26" ht="15" customHeight="1">
      <c r="A93" s="17" t="s">
        <v>12</v>
      </c>
      <c r="B93" s="18" t="s">
        <v>238</v>
      </c>
      <c r="C93" s="2" t="s">
        <v>169</v>
      </c>
      <c r="D93" s="192" t="s">
        <v>379</v>
      </c>
      <c r="E93" s="192" t="s">
        <v>581</v>
      </c>
      <c r="F93" s="19" t="s">
        <v>622</v>
      </c>
      <c r="G93" s="18" t="s">
        <v>636</v>
      </c>
      <c r="H93" s="19" t="s">
        <v>660</v>
      </c>
      <c r="I93" s="115">
        <v>5669500</v>
      </c>
      <c r="J93" s="98">
        <v>43921</v>
      </c>
      <c r="K93" t="s">
        <v>911</v>
      </c>
      <c r="L93" s="44" t="s">
        <v>909</v>
      </c>
      <c r="M93" s="124">
        <v>18</v>
      </c>
      <c r="N93" s="125">
        <v>44064</v>
      </c>
      <c r="O93" t="s">
        <v>967</v>
      </c>
      <c r="P93" s="99" t="s">
        <v>860</v>
      </c>
      <c r="Q93" s="30" t="s">
        <v>859</v>
      </c>
      <c r="R93" s="99" t="s">
        <v>860</v>
      </c>
      <c r="S93" s="99" t="s">
        <v>860</v>
      </c>
      <c r="T93" s="99" t="s">
        <v>1172</v>
      </c>
      <c r="U93" s="32"/>
      <c r="W93" s="31"/>
      <c r="Z93" s="79"/>
    </row>
    <row r="94" spans="1:26" ht="15" customHeight="1">
      <c r="A94" s="17" t="s">
        <v>12</v>
      </c>
      <c r="B94" s="18" t="s">
        <v>238</v>
      </c>
      <c r="C94" s="2" t="s">
        <v>170</v>
      </c>
      <c r="D94" s="192" t="s">
        <v>380</v>
      </c>
      <c r="E94" s="192" t="s">
        <v>582</v>
      </c>
      <c r="F94" s="19" t="s">
        <v>622</v>
      </c>
      <c r="G94" s="18" t="s">
        <v>636</v>
      </c>
      <c r="H94" s="19" t="s">
        <v>660</v>
      </c>
      <c r="I94" s="122">
        <v>6059320</v>
      </c>
      <c r="J94" s="98">
        <v>43921</v>
      </c>
      <c r="K94" s="32" t="s">
        <v>912</v>
      </c>
      <c r="L94" s="93" t="s">
        <v>913</v>
      </c>
      <c r="M94" s="14">
        <v>27</v>
      </c>
      <c r="N94" s="125">
        <v>43661</v>
      </c>
      <c r="O94" t="s">
        <v>984</v>
      </c>
      <c r="P94" s="99" t="s">
        <v>860</v>
      </c>
      <c r="Q94" s="30" t="s">
        <v>859</v>
      </c>
      <c r="R94" s="99" t="s">
        <v>860</v>
      </c>
      <c r="S94" s="99" t="s">
        <v>860</v>
      </c>
      <c r="T94" s="99" t="s">
        <v>1172</v>
      </c>
      <c r="U94" s="99"/>
      <c r="V94" s="101" t="s">
        <v>859</v>
      </c>
      <c r="W94" s="99" t="s">
        <v>884</v>
      </c>
      <c r="X94" s="14" t="s">
        <v>1039</v>
      </c>
      <c r="Z94" s="79"/>
    </row>
    <row r="95" spans="1:26" ht="15" customHeight="1">
      <c r="A95" s="17" t="s">
        <v>12</v>
      </c>
      <c r="B95" s="18" t="s">
        <v>238</v>
      </c>
      <c r="C95" s="2" t="s">
        <v>171</v>
      </c>
      <c r="D95" s="195" t="s">
        <v>1212</v>
      </c>
      <c r="E95" s="195" t="s">
        <v>1212</v>
      </c>
      <c r="F95" s="19" t="s">
        <v>625</v>
      </c>
      <c r="G95" s="18" t="s">
        <v>625</v>
      </c>
      <c r="H95" s="19" t="s">
        <v>660</v>
      </c>
      <c r="I95" s="217">
        <f>I93/I94</f>
        <v>0.93566604833545675</v>
      </c>
      <c r="J95" s="98">
        <v>43921</v>
      </c>
      <c r="K95" t="s">
        <v>911</v>
      </c>
      <c r="L95" s="44" t="s">
        <v>909</v>
      </c>
      <c r="M95" s="124">
        <v>18</v>
      </c>
      <c r="N95" s="125">
        <v>44064</v>
      </c>
      <c r="O95" t="s">
        <v>967</v>
      </c>
      <c r="P95" s="99" t="s">
        <v>860</v>
      </c>
      <c r="Q95" s="32" t="s">
        <v>859</v>
      </c>
      <c r="R95" s="99" t="s">
        <v>860</v>
      </c>
      <c r="S95" s="99" t="s">
        <v>860</v>
      </c>
      <c r="T95" s="99" t="s">
        <v>1172</v>
      </c>
      <c r="U95" s="32" t="s">
        <v>1149</v>
      </c>
      <c r="V95" s="101" t="s">
        <v>859</v>
      </c>
      <c r="W95" s="99" t="s">
        <v>880</v>
      </c>
      <c r="X95" s="14" t="s">
        <v>1041</v>
      </c>
      <c r="Z95" s="79"/>
    </row>
    <row r="96" spans="1:26" ht="15" customHeight="1">
      <c r="A96" s="17" t="s">
        <v>12</v>
      </c>
      <c r="B96" s="18" t="s">
        <v>238</v>
      </c>
      <c r="C96" s="2" t="s">
        <v>172</v>
      </c>
      <c r="D96" s="192" t="s">
        <v>381</v>
      </c>
      <c r="E96" s="192" t="s">
        <v>583</v>
      </c>
      <c r="F96" s="19" t="s">
        <v>622</v>
      </c>
      <c r="G96" s="18" t="s">
        <v>643</v>
      </c>
      <c r="H96" s="19" t="s">
        <v>660</v>
      </c>
      <c r="I96" s="14">
        <v>6747175</v>
      </c>
      <c r="J96" s="98">
        <v>43921</v>
      </c>
      <c r="K96" t="s">
        <v>911</v>
      </c>
      <c r="L96" s="44" t="s">
        <v>909</v>
      </c>
      <c r="M96" s="124">
        <v>67</v>
      </c>
      <c r="N96" s="125">
        <v>44064</v>
      </c>
      <c r="O96" t="s">
        <v>1176</v>
      </c>
      <c r="P96" s="32" t="s">
        <v>859</v>
      </c>
      <c r="Q96" s="32" t="s">
        <v>859</v>
      </c>
      <c r="R96" s="32" t="s">
        <v>860</v>
      </c>
      <c r="S96" s="32" t="s">
        <v>860</v>
      </c>
      <c r="T96" s="99" t="s">
        <v>1172</v>
      </c>
      <c r="U96" s="32"/>
      <c r="V96" s="80" t="s">
        <v>859</v>
      </c>
      <c r="W96" s="31"/>
      <c r="Z96" s="79"/>
    </row>
    <row r="97" spans="1:26" ht="15" customHeight="1">
      <c r="A97" s="17" t="s">
        <v>12</v>
      </c>
      <c r="B97" s="18" t="s">
        <v>238</v>
      </c>
      <c r="C97" s="2" t="s">
        <v>173</v>
      </c>
      <c r="D97" s="192" t="s">
        <v>382</v>
      </c>
      <c r="E97" s="192" t="s">
        <v>382</v>
      </c>
      <c r="F97" s="19" t="s">
        <v>622</v>
      </c>
      <c r="G97" s="18" t="s">
        <v>643</v>
      </c>
      <c r="H97" s="19" t="s">
        <v>660</v>
      </c>
      <c r="I97" s="32">
        <v>8798405</v>
      </c>
      <c r="J97" s="98">
        <v>43921</v>
      </c>
      <c r="K97" t="s">
        <v>911</v>
      </c>
      <c r="L97" s="44" t="s">
        <v>909</v>
      </c>
      <c r="M97" s="124">
        <v>144</v>
      </c>
      <c r="N97" s="125">
        <v>43661</v>
      </c>
      <c r="O97" t="s">
        <v>1176</v>
      </c>
      <c r="P97" s="32" t="s">
        <v>859</v>
      </c>
      <c r="Q97" s="32" t="s">
        <v>859</v>
      </c>
      <c r="R97" s="32" t="s">
        <v>860</v>
      </c>
      <c r="S97" s="32" t="s">
        <v>860</v>
      </c>
      <c r="T97" s="99" t="s">
        <v>1172</v>
      </c>
      <c r="U97" s="32"/>
      <c r="V97" s="80" t="s">
        <v>859</v>
      </c>
      <c r="W97" s="31"/>
      <c r="Z97" s="79"/>
    </row>
    <row r="98" spans="1:26" s="32" customFormat="1" ht="15" customHeight="1">
      <c r="A98" s="87" t="s">
        <v>12</v>
      </c>
      <c r="B98" s="88" t="s">
        <v>238</v>
      </c>
      <c r="C98" s="89" t="s">
        <v>174</v>
      </c>
      <c r="D98" s="195" t="s">
        <v>1213</v>
      </c>
      <c r="E98" s="195" t="s">
        <v>1213</v>
      </c>
      <c r="F98" s="19" t="s">
        <v>625</v>
      </c>
      <c r="G98" s="88" t="s">
        <v>625</v>
      </c>
      <c r="H98" s="19" t="s">
        <v>660</v>
      </c>
      <c r="I98" s="217">
        <f>I96/I97</f>
        <v>0.7668634258141106</v>
      </c>
      <c r="J98" s="98">
        <v>43921</v>
      </c>
      <c r="K98" t="s">
        <v>911</v>
      </c>
      <c r="L98" s="44" t="s">
        <v>909</v>
      </c>
      <c r="M98" s="124">
        <v>67</v>
      </c>
      <c r="N98" s="125">
        <v>44064</v>
      </c>
      <c r="O98" t="s">
        <v>1176</v>
      </c>
      <c r="P98" s="32" t="s">
        <v>859</v>
      </c>
      <c r="Q98" s="32" t="s">
        <v>859</v>
      </c>
      <c r="R98" s="32" t="s">
        <v>860</v>
      </c>
      <c r="S98" s="32" t="s">
        <v>860</v>
      </c>
      <c r="T98" s="99" t="s">
        <v>1172</v>
      </c>
      <c r="U98" s="32" t="s">
        <v>1152</v>
      </c>
      <c r="V98" s="80" t="s">
        <v>859</v>
      </c>
      <c r="W98" s="32" t="s">
        <v>880</v>
      </c>
      <c r="X98" s="32" t="s">
        <v>1040</v>
      </c>
      <c r="Z98" s="90"/>
    </row>
    <row r="99" spans="1:26" ht="15" customHeight="1">
      <c r="A99" s="17" t="s">
        <v>12</v>
      </c>
      <c r="B99" s="18" t="s">
        <v>239</v>
      </c>
      <c r="C99" s="2" t="s">
        <v>192</v>
      </c>
      <c r="D99" s="192" t="s">
        <v>399</v>
      </c>
      <c r="E99" s="192" t="s">
        <v>596</v>
      </c>
      <c r="F99" s="19" t="s">
        <v>631</v>
      </c>
      <c r="G99" s="20" t="s">
        <v>640</v>
      </c>
      <c r="H99" s="19" t="s">
        <v>660</v>
      </c>
      <c r="I99" s="27" t="s">
        <v>653</v>
      </c>
      <c r="J99" s="98">
        <v>43921</v>
      </c>
      <c r="K99" t="s">
        <v>911</v>
      </c>
      <c r="L99" s="44" t="s">
        <v>909</v>
      </c>
      <c r="M99" s="124">
        <v>66</v>
      </c>
      <c r="N99" s="125">
        <v>44064</v>
      </c>
      <c r="O99" t="s">
        <v>989</v>
      </c>
      <c r="P99" s="99" t="s">
        <v>860</v>
      </c>
      <c r="Q99" s="32" t="s">
        <v>859</v>
      </c>
      <c r="R99" s="99" t="s">
        <v>860</v>
      </c>
      <c r="S99" s="99" t="s">
        <v>860</v>
      </c>
      <c r="T99" s="99" t="s">
        <v>1172</v>
      </c>
      <c r="U99" s="32"/>
      <c r="V99" s="80" t="s">
        <v>859</v>
      </c>
      <c r="W99" s="31"/>
      <c r="Z99" s="79"/>
    </row>
    <row r="100" spans="1:26" ht="15" customHeight="1">
      <c r="A100" s="17" t="s">
        <v>12</v>
      </c>
      <c r="B100" s="18" t="s">
        <v>239</v>
      </c>
      <c r="C100" s="2" t="s">
        <v>196</v>
      </c>
      <c r="D100" s="192" t="s">
        <v>403</v>
      </c>
      <c r="E100" s="192" t="s">
        <v>598</v>
      </c>
      <c r="F100" s="18" t="s">
        <v>625</v>
      </c>
      <c r="G100" s="18" t="s">
        <v>627</v>
      </c>
      <c r="H100" s="19" t="s">
        <v>660</v>
      </c>
      <c r="J100" s="98">
        <v>43921</v>
      </c>
      <c r="N100" s="124"/>
      <c r="P100" s="32" t="s">
        <v>860</v>
      </c>
      <c r="Q100" s="32" t="s">
        <v>860</v>
      </c>
      <c r="R100" s="32" t="s">
        <v>860</v>
      </c>
      <c r="S100" s="30" t="s">
        <v>860</v>
      </c>
      <c r="U100" s="32"/>
      <c r="V100" s="80" t="s">
        <v>859</v>
      </c>
      <c r="W100" s="31"/>
      <c r="Z100" s="79"/>
    </row>
    <row r="101" spans="1:26" s="32" customFormat="1" ht="15" customHeight="1">
      <c r="A101" s="87" t="s">
        <v>12</v>
      </c>
      <c r="B101" s="88" t="s">
        <v>231</v>
      </c>
      <c r="C101" s="89" t="s">
        <v>205</v>
      </c>
      <c r="D101" s="193" t="s">
        <v>412</v>
      </c>
      <c r="E101" s="193" t="s">
        <v>601</v>
      </c>
      <c r="F101" s="88" t="s">
        <v>631</v>
      </c>
      <c r="G101" s="91" t="s">
        <v>640</v>
      </c>
      <c r="H101" s="19" t="s">
        <v>660</v>
      </c>
      <c r="I101" s="32" t="s">
        <v>653</v>
      </c>
      <c r="J101" s="98">
        <v>43921</v>
      </c>
      <c r="K101" t="s">
        <v>911</v>
      </c>
      <c r="L101" s="44" t="s">
        <v>909</v>
      </c>
      <c r="M101" s="124">
        <v>108</v>
      </c>
      <c r="N101" s="125">
        <v>44064</v>
      </c>
      <c r="O101" t="s">
        <v>1111</v>
      </c>
      <c r="P101" s="99" t="s">
        <v>860</v>
      </c>
      <c r="Q101" s="32" t="s">
        <v>859</v>
      </c>
      <c r="R101" s="99" t="s">
        <v>860</v>
      </c>
      <c r="S101" s="99" t="s">
        <v>860</v>
      </c>
      <c r="T101" s="99" t="s">
        <v>1172</v>
      </c>
      <c r="V101" s="80" t="s">
        <v>859</v>
      </c>
      <c r="W101" s="32" t="s">
        <v>880</v>
      </c>
      <c r="X101" s="32" t="s">
        <v>1044</v>
      </c>
      <c r="Z101" s="90"/>
    </row>
    <row r="102" spans="1:26" ht="15" customHeight="1">
      <c r="A102" s="17" t="s">
        <v>12</v>
      </c>
      <c r="B102" s="18" t="s">
        <v>231</v>
      </c>
      <c r="C102" s="2" t="s">
        <v>206</v>
      </c>
      <c r="D102" s="192" t="s">
        <v>413</v>
      </c>
      <c r="E102" s="196" t="s">
        <v>602</v>
      </c>
      <c r="F102" s="115" t="s">
        <v>631</v>
      </c>
      <c r="G102" s="128" t="s">
        <v>640</v>
      </c>
      <c r="H102" s="115" t="s">
        <v>660</v>
      </c>
      <c r="I102" s="26"/>
      <c r="J102" s="129">
        <v>43921</v>
      </c>
      <c r="K102" s="26"/>
      <c r="L102" s="26"/>
      <c r="M102" s="26"/>
      <c r="N102" s="130"/>
      <c r="O102" s="131"/>
      <c r="P102" s="32" t="s">
        <v>860</v>
      </c>
      <c r="Q102" s="32" t="s">
        <v>860</v>
      </c>
      <c r="R102" s="32" t="s">
        <v>860</v>
      </c>
      <c r="S102" s="99" t="s">
        <v>860</v>
      </c>
      <c r="T102" s="99"/>
      <c r="U102" s="99"/>
      <c r="V102" s="101" t="s">
        <v>859</v>
      </c>
      <c r="W102" s="99" t="s">
        <v>881</v>
      </c>
      <c r="X102" s="14" t="s">
        <v>1045</v>
      </c>
      <c r="Z102" s="79"/>
    </row>
    <row r="103" spans="1:26" ht="15" customHeight="1">
      <c r="A103" s="17" t="s">
        <v>12</v>
      </c>
      <c r="B103" s="18" t="s">
        <v>231</v>
      </c>
      <c r="C103" s="2" t="s">
        <v>207</v>
      </c>
      <c r="D103" s="192" t="s">
        <v>414</v>
      </c>
      <c r="E103" s="192" t="s">
        <v>603</v>
      </c>
      <c r="F103" s="19" t="s">
        <v>631</v>
      </c>
      <c r="G103" s="20" t="s">
        <v>640</v>
      </c>
      <c r="H103" s="19" t="s">
        <v>660</v>
      </c>
      <c r="I103" s="27"/>
      <c r="J103" s="98">
        <v>43921</v>
      </c>
      <c r="N103" s="124"/>
      <c r="P103" s="32" t="s">
        <v>860</v>
      </c>
      <c r="Q103" s="32" t="s">
        <v>860</v>
      </c>
      <c r="R103" s="32" t="s">
        <v>860</v>
      </c>
      <c r="S103" s="30" t="s">
        <v>860</v>
      </c>
      <c r="U103" s="32"/>
      <c r="V103" s="80" t="s">
        <v>859</v>
      </c>
      <c r="W103" s="31"/>
      <c r="Z103" s="79"/>
    </row>
    <row r="104" spans="1:26" s="32" customFormat="1" ht="15" customHeight="1">
      <c r="A104" s="87" t="s">
        <v>12</v>
      </c>
      <c r="B104" s="88" t="s">
        <v>231</v>
      </c>
      <c r="C104" s="89" t="s">
        <v>208</v>
      </c>
      <c r="D104" s="193" t="s">
        <v>415</v>
      </c>
      <c r="E104" s="193" t="s">
        <v>604</v>
      </c>
      <c r="F104" s="19" t="s">
        <v>631</v>
      </c>
      <c r="G104" s="91" t="s">
        <v>640</v>
      </c>
      <c r="H104" s="19" t="s">
        <v>660</v>
      </c>
      <c r="I104" s="32" t="s">
        <v>653</v>
      </c>
      <c r="J104" s="98">
        <v>43921</v>
      </c>
      <c r="K104" t="s">
        <v>911</v>
      </c>
      <c r="L104" s="44" t="s">
        <v>909</v>
      </c>
      <c r="M104" s="124">
        <v>6</v>
      </c>
      <c r="N104" s="126">
        <v>43138</v>
      </c>
      <c r="O104" t="s">
        <v>1176</v>
      </c>
      <c r="P104" s="32" t="s">
        <v>859</v>
      </c>
      <c r="Q104" s="32" t="s">
        <v>859</v>
      </c>
      <c r="R104" s="32" t="s">
        <v>860</v>
      </c>
      <c r="S104" s="32" t="s">
        <v>860</v>
      </c>
      <c r="T104" s="99" t="s">
        <v>1172</v>
      </c>
      <c r="U104" s="32" t="s">
        <v>1184</v>
      </c>
      <c r="V104" s="80" t="s">
        <v>859</v>
      </c>
      <c r="W104" s="32" t="s">
        <v>880</v>
      </c>
      <c r="X104" s="99" t="s">
        <v>1046</v>
      </c>
      <c r="Z104" s="90"/>
    </row>
    <row r="105" spans="1:26" ht="15" customHeight="1">
      <c r="A105" s="17" t="s">
        <v>12</v>
      </c>
      <c r="B105" s="18" t="s">
        <v>231</v>
      </c>
      <c r="C105" s="2" t="s">
        <v>209</v>
      </c>
      <c r="D105" s="192" t="s">
        <v>416</v>
      </c>
      <c r="E105" s="192" t="s">
        <v>605</v>
      </c>
      <c r="F105" s="19" t="s">
        <v>631</v>
      </c>
      <c r="G105" s="20" t="s">
        <v>640</v>
      </c>
      <c r="H105" s="19" t="s">
        <v>660</v>
      </c>
      <c r="I105" s="27" t="s">
        <v>653</v>
      </c>
      <c r="J105" s="98">
        <v>43921</v>
      </c>
      <c r="K105" s="32" t="s">
        <v>975</v>
      </c>
      <c r="L105" s="100" t="s">
        <v>974</v>
      </c>
      <c r="M105" s="124">
        <v>47</v>
      </c>
      <c r="N105" s="125">
        <v>43478</v>
      </c>
      <c r="O105" t="s">
        <v>973</v>
      </c>
      <c r="P105" s="99" t="s">
        <v>860</v>
      </c>
      <c r="Q105" s="32" t="s">
        <v>859</v>
      </c>
      <c r="R105" s="99" t="s">
        <v>860</v>
      </c>
      <c r="S105" s="99" t="s">
        <v>860</v>
      </c>
      <c r="T105" s="99" t="s">
        <v>1172</v>
      </c>
      <c r="U105" s="32"/>
      <c r="V105" s="80" t="s">
        <v>859</v>
      </c>
      <c r="W105" s="31" t="s">
        <v>882</v>
      </c>
      <c r="X105" s="32"/>
      <c r="Z105" s="79"/>
    </row>
    <row r="106" spans="1:26" ht="15" customHeight="1">
      <c r="A106" s="17" t="s">
        <v>12</v>
      </c>
      <c r="B106" s="18" t="s">
        <v>231</v>
      </c>
      <c r="C106" s="2" t="s">
        <v>210</v>
      </c>
      <c r="D106" s="192" t="s">
        <v>417</v>
      </c>
      <c r="E106" s="192" t="s">
        <v>606</v>
      </c>
      <c r="F106" s="19" t="s">
        <v>631</v>
      </c>
      <c r="G106" s="20" t="s">
        <v>640</v>
      </c>
      <c r="H106" s="19" t="s">
        <v>660</v>
      </c>
      <c r="I106" s="27" t="s">
        <v>653</v>
      </c>
      <c r="J106" s="98">
        <v>43921</v>
      </c>
      <c r="K106" s="14" t="s">
        <v>975</v>
      </c>
      <c r="L106" s="32" t="s">
        <v>974</v>
      </c>
      <c r="M106" s="124">
        <v>47</v>
      </c>
      <c r="N106" s="125">
        <v>43478</v>
      </c>
      <c r="O106" t="s">
        <v>973</v>
      </c>
      <c r="P106" s="99" t="s">
        <v>860</v>
      </c>
      <c r="Q106" s="30" t="s">
        <v>859</v>
      </c>
      <c r="R106" s="99" t="s">
        <v>860</v>
      </c>
      <c r="S106" s="99" t="s">
        <v>860</v>
      </c>
      <c r="T106" s="99" t="s">
        <v>1172</v>
      </c>
      <c r="U106" s="32"/>
      <c r="V106" s="80" t="s">
        <v>859</v>
      </c>
      <c r="W106" s="31" t="s">
        <v>882</v>
      </c>
      <c r="Z106" s="79"/>
    </row>
    <row r="107" spans="1:26" ht="15" customHeight="1">
      <c r="A107" s="17" t="s">
        <v>12</v>
      </c>
      <c r="B107" s="18" t="s">
        <v>231</v>
      </c>
      <c r="C107" s="2" t="s">
        <v>211</v>
      </c>
      <c r="D107" s="192" t="s">
        <v>418</v>
      </c>
      <c r="E107" s="192" t="s">
        <v>607</v>
      </c>
      <c r="F107" s="19" t="s">
        <v>631</v>
      </c>
      <c r="G107" s="20" t="s">
        <v>640</v>
      </c>
      <c r="H107" s="19" t="s">
        <v>660</v>
      </c>
      <c r="I107" s="27"/>
      <c r="J107" s="98">
        <v>43921</v>
      </c>
      <c r="N107" s="124"/>
      <c r="P107" s="32" t="s">
        <v>860</v>
      </c>
      <c r="Q107" s="32" t="s">
        <v>860</v>
      </c>
      <c r="R107" s="32" t="s">
        <v>860</v>
      </c>
      <c r="S107" s="30" t="s">
        <v>860</v>
      </c>
      <c r="U107" s="32"/>
      <c r="V107" s="80" t="s">
        <v>859</v>
      </c>
      <c r="W107" s="31"/>
      <c r="Z107" s="79"/>
    </row>
    <row r="108" spans="1:26" ht="15" customHeight="1">
      <c r="A108" s="17" t="s">
        <v>12</v>
      </c>
      <c r="B108" s="18" t="s">
        <v>231</v>
      </c>
      <c r="C108" s="2" t="s">
        <v>212</v>
      </c>
      <c r="D108" s="192" t="s">
        <v>419</v>
      </c>
      <c r="E108" s="192" t="s">
        <v>608</v>
      </c>
      <c r="F108" s="19" t="s">
        <v>631</v>
      </c>
      <c r="G108" s="20" t="s">
        <v>640</v>
      </c>
      <c r="H108" s="19" t="s">
        <v>660</v>
      </c>
      <c r="I108" s="27"/>
      <c r="J108" s="98">
        <v>43921</v>
      </c>
      <c r="N108" s="124"/>
      <c r="P108" s="32" t="s">
        <v>860</v>
      </c>
      <c r="Q108" s="32" t="s">
        <v>860</v>
      </c>
      <c r="R108" s="32" t="s">
        <v>860</v>
      </c>
      <c r="S108" s="30" t="s">
        <v>860</v>
      </c>
      <c r="U108" s="32"/>
      <c r="V108" s="80" t="s">
        <v>859</v>
      </c>
      <c r="W108" s="31"/>
      <c r="Z108" s="79"/>
    </row>
    <row r="109" spans="1:26" ht="15" customHeight="1">
      <c r="A109" s="17" t="s">
        <v>12</v>
      </c>
      <c r="B109" s="18" t="s">
        <v>231</v>
      </c>
      <c r="C109" s="2" t="s">
        <v>213</v>
      </c>
      <c r="D109" s="192" t="s">
        <v>420</v>
      </c>
      <c r="E109" s="192" t="s">
        <v>609</v>
      </c>
      <c r="F109" s="19" t="s">
        <v>631</v>
      </c>
      <c r="G109" s="20" t="s">
        <v>640</v>
      </c>
      <c r="H109" s="19" t="s">
        <v>660</v>
      </c>
      <c r="I109" s="32" t="s">
        <v>654</v>
      </c>
      <c r="J109" s="98">
        <v>43921</v>
      </c>
      <c r="K109" t="s">
        <v>911</v>
      </c>
      <c r="L109" s="44" t="s">
        <v>909</v>
      </c>
      <c r="M109" s="124">
        <v>69</v>
      </c>
      <c r="N109" s="125">
        <v>44064</v>
      </c>
      <c r="O109" t="s">
        <v>964</v>
      </c>
      <c r="P109" s="99" t="s">
        <v>860</v>
      </c>
      <c r="Q109" s="32" t="s">
        <v>859</v>
      </c>
      <c r="R109" s="99" t="s">
        <v>860</v>
      </c>
      <c r="S109" s="99" t="s">
        <v>860</v>
      </c>
      <c r="T109" s="99" t="s">
        <v>1172</v>
      </c>
      <c r="U109" s="32"/>
      <c r="V109" s="80" t="s">
        <v>859</v>
      </c>
      <c r="W109" s="32" t="s">
        <v>882</v>
      </c>
      <c r="Z109" s="79"/>
    </row>
    <row r="110" spans="1:26" s="32" customFormat="1" ht="15" customHeight="1">
      <c r="A110" s="87" t="s">
        <v>12</v>
      </c>
      <c r="B110" s="88" t="s">
        <v>231</v>
      </c>
      <c r="C110" s="89" t="s">
        <v>214</v>
      </c>
      <c r="D110" s="193" t="s">
        <v>421</v>
      </c>
      <c r="E110" s="193" t="s">
        <v>978</v>
      </c>
      <c r="F110" s="19" t="s">
        <v>631</v>
      </c>
      <c r="G110" s="91" t="s">
        <v>640</v>
      </c>
      <c r="H110" s="19" t="s">
        <v>660</v>
      </c>
      <c r="I110" s="32" t="s">
        <v>653</v>
      </c>
      <c r="J110" s="98">
        <v>43921</v>
      </c>
      <c r="K110" t="s">
        <v>911</v>
      </c>
      <c r="L110" s="44" t="s">
        <v>909</v>
      </c>
      <c r="M110" s="124">
        <v>69</v>
      </c>
      <c r="N110" s="125">
        <v>44064</v>
      </c>
      <c r="O110" s="11" t="s">
        <v>979</v>
      </c>
      <c r="P110" s="99" t="s">
        <v>860</v>
      </c>
      <c r="Q110" s="32" t="s">
        <v>859</v>
      </c>
      <c r="R110" s="99" t="s">
        <v>860</v>
      </c>
      <c r="S110" s="99" t="s">
        <v>860</v>
      </c>
      <c r="T110" s="99" t="s">
        <v>1172</v>
      </c>
      <c r="V110" s="80" t="s">
        <v>859</v>
      </c>
      <c r="W110" s="32" t="s">
        <v>883</v>
      </c>
      <c r="X110" s="32" t="s">
        <v>1047</v>
      </c>
      <c r="Z110" s="90"/>
    </row>
    <row r="111" spans="1:26" s="32" customFormat="1" ht="15" customHeight="1">
      <c r="A111" s="87" t="s">
        <v>12</v>
      </c>
      <c r="B111" s="88" t="s">
        <v>231</v>
      </c>
      <c r="C111" s="89" t="s">
        <v>215</v>
      </c>
      <c r="D111" s="193" t="s">
        <v>422</v>
      </c>
      <c r="E111" s="193" t="s">
        <v>611</v>
      </c>
      <c r="F111" s="19" t="s">
        <v>631</v>
      </c>
      <c r="G111" s="91" t="s">
        <v>640</v>
      </c>
      <c r="H111" s="19" t="s">
        <v>660</v>
      </c>
      <c r="I111" s="32" t="s">
        <v>653</v>
      </c>
      <c r="J111" s="98">
        <v>43921</v>
      </c>
      <c r="K111" t="s">
        <v>911</v>
      </c>
      <c r="L111" s="44" t="s">
        <v>909</v>
      </c>
      <c r="M111" s="124">
        <v>215</v>
      </c>
      <c r="N111" s="125">
        <v>44064</v>
      </c>
      <c r="O111" t="s">
        <v>1140</v>
      </c>
      <c r="P111" s="99" t="s">
        <v>860</v>
      </c>
      <c r="Q111" s="32" t="s">
        <v>859</v>
      </c>
      <c r="R111" s="99" t="s">
        <v>860</v>
      </c>
      <c r="S111" s="99" t="s">
        <v>860</v>
      </c>
      <c r="T111" s="99" t="s">
        <v>1172</v>
      </c>
      <c r="V111" s="80" t="s">
        <v>859</v>
      </c>
      <c r="W111" s="32" t="s">
        <v>880</v>
      </c>
      <c r="X111" s="32" t="s">
        <v>1048</v>
      </c>
      <c r="Z111" s="90"/>
    </row>
    <row r="112" spans="1:26" s="32" customFormat="1" ht="15" customHeight="1">
      <c r="A112" s="87" t="s">
        <v>12</v>
      </c>
      <c r="B112" s="88" t="s">
        <v>231</v>
      </c>
      <c r="C112" s="89" t="s">
        <v>216</v>
      </c>
      <c r="D112" s="193" t="s">
        <v>423</v>
      </c>
      <c r="E112" s="193" t="s">
        <v>612</v>
      </c>
      <c r="F112" s="19" t="s">
        <v>631</v>
      </c>
      <c r="G112" s="91" t="s">
        <v>640</v>
      </c>
      <c r="H112" s="19" t="s">
        <v>660</v>
      </c>
      <c r="I112" s="32" t="s">
        <v>653</v>
      </c>
      <c r="J112" s="98">
        <v>43921</v>
      </c>
      <c r="K112" t="s">
        <v>911</v>
      </c>
      <c r="L112" s="44" t="s">
        <v>909</v>
      </c>
      <c r="M112" s="124">
        <v>215</v>
      </c>
      <c r="N112" s="125">
        <v>44064</v>
      </c>
      <c r="O112" s="11" t="s">
        <v>908</v>
      </c>
      <c r="P112" s="99" t="s">
        <v>860</v>
      </c>
      <c r="Q112" s="32" t="s">
        <v>859</v>
      </c>
      <c r="R112" s="99" t="s">
        <v>860</v>
      </c>
      <c r="S112" s="99" t="s">
        <v>860</v>
      </c>
      <c r="T112" s="99" t="s">
        <v>1172</v>
      </c>
      <c r="V112" s="80" t="s">
        <v>859</v>
      </c>
      <c r="Z112" s="90"/>
    </row>
    <row r="113" spans="1:26" ht="15" customHeight="1">
      <c r="A113" s="17" t="s">
        <v>12</v>
      </c>
      <c r="B113" s="18" t="s">
        <v>231</v>
      </c>
      <c r="C113" s="2" t="s">
        <v>217</v>
      </c>
      <c r="D113" s="192" t="s">
        <v>424</v>
      </c>
      <c r="E113" s="192" t="s">
        <v>613</v>
      </c>
      <c r="F113" s="19" t="s">
        <v>631</v>
      </c>
      <c r="G113" s="20" t="s">
        <v>640</v>
      </c>
      <c r="H113" s="19" t="s">
        <v>660</v>
      </c>
      <c r="I113" s="27"/>
      <c r="J113" s="98">
        <v>43921</v>
      </c>
      <c r="N113" s="124"/>
      <c r="P113" s="32" t="s">
        <v>860</v>
      </c>
      <c r="Q113" s="32" t="s">
        <v>860</v>
      </c>
      <c r="R113" s="32" t="s">
        <v>860</v>
      </c>
      <c r="S113" s="30" t="s">
        <v>860</v>
      </c>
      <c r="U113" s="32"/>
      <c r="V113" s="32"/>
      <c r="W113" s="31"/>
      <c r="Z113" s="79"/>
    </row>
    <row r="114" spans="1:26" s="32" customFormat="1" ht="15" customHeight="1">
      <c r="A114" s="87" t="s">
        <v>12</v>
      </c>
      <c r="B114" s="88" t="s">
        <v>231</v>
      </c>
      <c r="C114" s="89" t="s">
        <v>218</v>
      </c>
      <c r="D114" s="193" t="s">
        <v>425</v>
      </c>
      <c r="E114" s="193" t="s">
        <v>614</v>
      </c>
      <c r="F114" s="19" t="s">
        <v>631</v>
      </c>
      <c r="G114" s="91" t="s">
        <v>640</v>
      </c>
      <c r="H114" s="19" t="s">
        <v>660</v>
      </c>
      <c r="I114" s="32" t="s">
        <v>653</v>
      </c>
      <c r="J114" s="98">
        <v>43921</v>
      </c>
      <c r="K114" t="s">
        <v>911</v>
      </c>
      <c r="L114" s="44" t="s">
        <v>909</v>
      </c>
      <c r="M114" s="124">
        <v>214</v>
      </c>
      <c r="N114" s="125">
        <v>44064</v>
      </c>
      <c r="O114" t="s">
        <v>1096</v>
      </c>
      <c r="P114" s="99" t="s">
        <v>860</v>
      </c>
      <c r="Q114" s="32" t="s">
        <v>859</v>
      </c>
      <c r="R114" s="99" t="s">
        <v>860</v>
      </c>
      <c r="S114" s="99" t="s">
        <v>860</v>
      </c>
      <c r="T114" s="99" t="s">
        <v>1172</v>
      </c>
      <c r="U114" s="32" t="s">
        <v>1182</v>
      </c>
      <c r="V114" s="80" t="s">
        <v>859</v>
      </c>
      <c r="W114" s="32" t="s">
        <v>880</v>
      </c>
      <c r="X114" s="99" t="s">
        <v>1049</v>
      </c>
      <c r="Z114" s="90"/>
    </row>
    <row r="115" spans="1:26" ht="15" customHeight="1">
      <c r="A115" s="17" t="s">
        <v>12</v>
      </c>
      <c r="B115" s="18" t="s">
        <v>231</v>
      </c>
      <c r="C115" s="2" t="s">
        <v>219</v>
      </c>
      <c r="D115" s="192" t="s">
        <v>426</v>
      </c>
      <c r="E115" s="192" t="s">
        <v>615</v>
      </c>
      <c r="F115" s="19" t="s">
        <v>631</v>
      </c>
      <c r="G115" s="20" t="s">
        <v>640</v>
      </c>
      <c r="H115" s="19" t="s">
        <v>660</v>
      </c>
      <c r="I115" s="27"/>
      <c r="J115" s="98">
        <v>43921</v>
      </c>
      <c r="N115" s="124"/>
      <c r="P115" s="32" t="s">
        <v>860</v>
      </c>
      <c r="Q115" s="32" t="s">
        <v>860</v>
      </c>
      <c r="R115" s="32" t="s">
        <v>860</v>
      </c>
      <c r="S115" s="30" t="s">
        <v>860</v>
      </c>
      <c r="U115" s="32"/>
      <c r="V115" s="80" t="s">
        <v>859</v>
      </c>
      <c r="W115" s="31"/>
      <c r="Z115" s="79"/>
    </row>
    <row r="116" spans="1:26" ht="15" customHeight="1">
      <c r="A116" s="17" t="s">
        <v>12</v>
      </c>
      <c r="B116" s="18" t="s">
        <v>231</v>
      </c>
      <c r="C116" s="2" t="s">
        <v>220</v>
      </c>
      <c r="D116" s="192" t="s">
        <v>427</v>
      </c>
      <c r="E116" s="192" t="s">
        <v>616</v>
      </c>
      <c r="F116" s="19" t="s">
        <v>631</v>
      </c>
      <c r="G116" s="20" t="s">
        <v>640</v>
      </c>
      <c r="H116" s="19" t="s">
        <v>660</v>
      </c>
      <c r="I116" s="27"/>
      <c r="J116" s="98">
        <v>43921</v>
      </c>
      <c r="N116" s="124"/>
      <c r="P116" s="32" t="s">
        <v>860</v>
      </c>
      <c r="Q116" s="32" t="s">
        <v>860</v>
      </c>
      <c r="R116" s="32" t="s">
        <v>860</v>
      </c>
      <c r="S116" s="30" t="s">
        <v>860</v>
      </c>
      <c r="U116" s="32"/>
      <c r="V116" s="32"/>
      <c r="W116" s="31"/>
      <c r="Z116" s="79"/>
    </row>
    <row r="117" spans="1:26" ht="15" customHeight="1">
      <c r="A117" s="17" t="s">
        <v>12</v>
      </c>
      <c r="B117" s="18" t="s">
        <v>231</v>
      </c>
      <c r="C117" s="2" t="s">
        <v>221</v>
      </c>
      <c r="D117" s="192" t="s">
        <v>428</v>
      </c>
      <c r="E117" s="192" t="s">
        <v>617</v>
      </c>
      <c r="F117" s="19" t="s">
        <v>631</v>
      </c>
      <c r="G117" s="20" t="s">
        <v>640</v>
      </c>
      <c r="H117" s="19" t="s">
        <v>660</v>
      </c>
      <c r="I117" s="27"/>
      <c r="J117" s="98">
        <v>43921</v>
      </c>
      <c r="N117" s="124"/>
      <c r="P117" s="32" t="s">
        <v>860</v>
      </c>
      <c r="Q117" s="32" t="s">
        <v>860</v>
      </c>
      <c r="R117" s="32" t="s">
        <v>860</v>
      </c>
      <c r="S117" s="30" t="s">
        <v>860</v>
      </c>
      <c r="U117" s="32"/>
      <c r="V117" s="32"/>
      <c r="W117" s="31"/>
      <c r="Z117" s="79"/>
    </row>
    <row r="118" spans="1:26" s="32" customFormat="1" ht="15" customHeight="1">
      <c r="A118" s="87" t="s">
        <v>12</v>
      </c>
      <c r="B118" s="88" t="s">
        <v>231</v>
      </c>
      <c r="C118" s="89" t="s">
        <v>222</v>
      </c>
      <c r="D118" s="193" t="s">
        <v>429</v>
      </c>
      <c r="E118" s="193" t="s">
        <v>618</v>
      </c>
      <c r="F118" s="19" t="s">
        <v>631</v>
      </c>
      <c r="G118" s="91" t="s">
        <v>640</v>
      </c>
      <c r="H118" s="19" t="s">
        <v>660</v>
      </c>
      <c r="I118" s="32" t="s">
        <v>653</v>
      </c>
      <c r="J118" s="98">
        <v>43921</v>
      </c>
      <c r="K118" t="s">
        <v>911</v>
      </c>
      <c r="L118" s="44" t="s">
        <v>909</v>
      </c>
      <c r="M118" s="124">
        <v>216</v>
      </c>
      <c r="N118" s="125">
        <v>44064</v>
      </c>
      <c r="O118" t="s">
        <v>1116</v>
      </c>
      <c r="P118" s="99" t="s">
        <v>860</v>
      </c>
      <c r="Q118" s="32" t="s">
        <v>859</v>
      </c>
      <c r="R118" s="99" t="s">
        <v>860</v>
      </c>
      <c r="S118" s="99" t="s">
        <v>860</v>
      </c>
      <c r="T118" s="99" t="s">
        <v>1172</v>
      </c>
      <c r="V118" s="80" t="s">
        <v>859</v>
      </c>
      <c r="W118" s="32" t="s">
        <v>880</v>
      </c>
      <c r="X118" s="32" t="s">
        <v>1050</v>
      </c>
      <c r="Z118" s="90"/>
    </row>
    <row r="119" spans="1:26" ht="15" customHeight="1">
      <c r="A119" s="17" t="s">
        <v>12</v>
      </c>
      <c r="B119" s="18" t="s">
        <v>231</v>
      </c>
      <c r="C119" s="2" t="s">
        <v>223</v>
      </c>
      <c r="D119" s="192" t="s">
        <v>430</v>
      </c>
      <c r="E119" s="192" t="s">
        <v>619</v>
      </c>
      <c r="F119" s="19" t="s">
        <v>631</v>
      </c>
      <c r="G119" s="20" t="s">
        <v>640</v>
      </c>
      <c r="H119" s="19" t="s">
        <v>660</v>
      </c>
      <c r="I119" s="27"/>
      <c r="J119" s="98">
        <v>43921</v>
      </c>
      <c r="N119" s="124"/>
      <c r="P119" s="32" t="s">
        <v>860</v>
      </c>
      <c r="Q119" s="32" t="s">
        <v>860</v>
      </c>
      <c r="R119" s="32" t="s">
        <v>860</v>
      </c>
      <c r="S119" s="30" t="s">
        <v>860</v>
      </c>
      <c r="U119" s="32"/>
      <c r="V119" s="80" t="s">
        <v>859</v>
      </c>
      <c r="W119" s="31"/>
      <c r="Z119" s="79"/>
    </row>
    <row r="120" spans="1:26" s="32" customFormat="1" ht="15" customHeight="1">
      <c r="A120" s="87" t="s">
        <v>12</v>
      </c>
      <c r="B120" s="88" t="s">
        <v>231</v>
      </c>
      <c r="C120" s="89" t="s">
        <v>224</v>
      </c>
      <c r="D120" s="193" t="s">
        <v>431</v>
      </c>
      <c r="E120" s="193" t="s">
        <v>620</v>
      </c>
      <c r="F120" s="88" t="s">
        <v>622</v>
      </c>
      <c r="G120" s="88" t="s">
        <v>623</v>
      </c>
      <c r="H120" s="19" t="s">
        <v>660</v>
      </c>
      <c r="I120" s="32">
        <v>3</v>
      </c>
      <c r="J120" s="98">
        <v>43921</v>
      </c>
      <c r="K120" t="s">
        <v>911</v>
      </c>
      <c r="L120" s="44" t="s">
        <v>909</v>
      </c>
      <c r="M120" s="124">
        <v>64</v>
      </c>
      <c r="N120" s="125">
        <v>44064</v>
      </c>
      <c r="O120" t="s">
        <v>1095</v>
      </c>
      <c r="P120" s="99" t="s">
        <v>860</v>
      </c>
      <c r="Q120" s="32" t="s">
        <v>859</v>
      </c>
      <c r="R120" s="99" t="s">
        <v>860</v>
      </c>
      <c r="S120" s="99" t="s">
        <v>860</v>
      </c>
      <c r="T120" s="99" t="s">
        <v>1172</v>
      </c>
      <c r="V120" s="80" t="s">
        <v>859</v>
      </c>
      <c r="W120" s="32" t="s">
        <v>880</v>
      </c>
      <c r="X120" s="32" t="s">
        <v>1051</v>
      </c>
      <c r="Z120" s="90"/>
    </row>
    <row r="121" spans="1:26" ht="15" customHeight="1">
      <c r="A121" s="17" t="s">
        <v>12</v>
      </c>
      <c r="B121" s="18" t="s">
        <v>231</v>
      </c>
      <c r="C121" s="2" t="s">
        <v>225</v>
      </c>
      <c r="D121" s="192" t="s">
        <v>432</v>
      </c>
      <c r="E121" s="192" t="s">
        <v>621</v>
      </c>
      <c r="F121" s="19" t="s">
        <v>631</v>
      </c>
      <c r="G121" s="20" t="s">
        <v>640</v>
      </c>
      <c r="H121" s="19" t="s">
        <v>660</v>
      </c>
      <c r="I121" s="27" t="s">
        <v>653</v>
      </c>
      <c r="J121" s="98">
        <v>43921</v>
      </c>
      <c r="K121" t="s">
        <v>911</v>
      </c>
      <c r="L121" s="44" t="s">
        <v>909</v>
      </c>
      <c r="M121" s="124">
        <v>72</v>
      </c>
      <c r="N121" s="125">
        <v>44064</v>
      </c>
      <c r="O121" t="s">
        <v>1176</v>
      </c>
      <c r="P121" s="30" t="s">
        <v>859</v>
      </c>
      <c r="Q121" s="32" t="s">
        <v>859</v>
      </c>
      <c r="R121" s="32" t="s">
        <v>860</v>
      </c>
      <c r="S121" s="32" t="s">
        <v>860</v>
      </c>
      <c r="T121" s="99" t="s">
        <v>1172</v>
      </c>
      <c r="U121" s="32"/>
      <c r="V121" s="80" t="s">
        <v>859</v>
      </c>
      <c r="W121" s="31"/>
      <c r="Z121" s="79"/>
    </row>
    <row r="122" spans="1:26" s="32" customFormat="1" ht="15" customHeight="1">
      <c r="A122" s="87" t="s">
        <v>12</v>
      </c>
      <c r="B122" s="88" t="s">
        <v>226</v>
      </c>
      <c r="C122" s="89" t="s">
        <v>13</v>
      </c>
      <c r="D122" s="193" t="s">
        <v>241</v>
      </c>
      <c r="E122" s="193" t="s">
        <v>433</v>
      </c>
      <c r="F122" s="19" t="s">
        <v>631</v>
      </c>
      <c r="G122" s="91" t="s">
        <v>640</v>
      </c>
      <c r="H122" s="19" t="s">
        <v>661</v>
      </c>
      <c r="I122" s="32" t="s">
        <v>653</v>
      </c>
      <c r="J122" s="98">
        <v>43555</v>
      </c>
      <c r="K122" s="32" t="s">
        <v>912</v>
      </c>
      <c r="L122" s="32" t="s">
        <v>913</v>
      </c>
      <c r="M122" s="124">
        <v>138</v>
      </c>
      <c r="N122" s="126">
        <v>43661</v>
      </c>
      <c r="O122" s="11" t="s">
        <v>1145</v>
      </c>
      <c r="P122" s="99" t="s">
        <v>860</v>
      </c>
      <c r="Q122" s="32" t="s">
        <v>859</v>
      </c>
      <c r="R122" s="99" t="s">
        <v>860</v>
      </c>
      <c r="S122" s="99" t="s">
        <v>860</v>
      </c>
      <c r="T122" s="99" t="s">
        <v>1172</v>
      </c>
      <c r="U122" s="32" t="s">
        <v>1185</v>
      </c>
      <c r="V122" s="80" t="s">
        <v>859</v>
      </c>
      <c r="W122" s="32" t="s">
        <v>880</v>
      </c>
      <c r="X122" s="32" t="s">
        <v>1057</v>
      </c>
      <c r="Z122" s="90"/>
    </row>
    <row r="123" spans="1:26" ht="15" customHeight="1">
      <c r="A123" s="17" t="s">
        <v>12</v>
      </c>
      <c r="B123" s="18" t="s">
        <v>226</v>
      </c>
      <c r="C123" s="2" t="s">
        <v>14</v>
      </c>
      <c r="D123" s="192" t="s">
        <v>242</v>
      </c>
      <c r="E123" s="192" t="s">
        <v>434</v>
      </c>
      <c r="F123" s="19" t="s">
        <v>631</v>
      </c>
      <c r="G123" s="20" t="s">
        <v>640</v>
      </c>
      <c r="H123" s="19" t="s">
        <v>661</v>
      </c>
      <c r="I123" s="27"/>
      <c r="J123" s="98">
        <v>43555</v>
      </c>
      <c r="N123" s="124"/>
      <c r="P123" s="32" t="s">
        <v>860</v>
      </c>
      <c r="Q123" s="32" t="s">
        <v>860</v>
      </c>
      <c r="R123" s="32" t="s">
        <v>860</v>
      </c>
      <c r="S123" s="30" t="s">
        <v>860</v>
      </c>
      <c r="U123" s="32"/>
      <c r="W123" s="31"/>
      <c r="Z123" s="79"/>
    </row>
    <row r="124" spans="1:26" ht="15" customHeight="1">
      <c r="A124" s="17" t="s">
        <v>12</v>
      </c>
      <c r="B124" s="18" t="s">
        <v>226</v>
      </c>
      <c r="C124" s="2" t="s">
        <v>15</v>
      </c>
      <c r="D124" s="192" t="s">
        <v>243</v>
      </c>
      <c r="E124" s="192" t="s">
        <v>435</v>
      </c>
      <c r="F124" s="19" t="s">
        <v>631</v>
      </c>
      <c r="G124" s="20" t="s">
        <v>640</v>
      </c>
      <c r="H124" s="19" t="s">
        <v>661</v>
      </c>
      <c r="I124" s="27" t="s">
        <v>654</v>
      </c>
      <c r="J124" s="98">
        <v>43555</v>
      </c>
      <c r="K124" t="s">
        <v>912</v>
      </c>
      <c r="L124" s="32" t="s">
        <v>913</v>
      </c>
      <c r="M124" s="1">
        <v>145</v>
      </c>
      <c r="N124" s="125">
        <v>43661</v>
      </c>
      <c r="O124" t="s">
        <v>1176</v>
      </c>
      <c r="P124" s="32" t="s">
        <v>859</v>
      </c>
      <c r="Q124" s="32" t="s">
        <v>859</v>
      </c>
      <c r="R124" s="32" t="s">
        <v>860</v>
      </c>
      <c r="S124" s="32" t="s">
        <v>860</v>
      </c>
      <c r="T124" s="99" t="s">
        <v>1172</v>
      </c>
      <c r="U124" s="32"/>
      <c r="W124" s="31"/>
      <c r="Z124" s="79"/>
    </row>
    <row r="125" spans="1:26" s="32" customFormat="1" ht="15" customHeight="1">
      <c r="A125" s="87" t="s">
        <v>12</v>
      </c>
      <c r="B125" s="88" t="s">
        <v>226</v>
      </c>
      <c r="C125" s="89" t="s">
        <v>16</v>
      </c>
      <c r="D125" s="193" t="s">
        <v>244</v>
      </c>
      <c r="E125" s="193" t="s">
        <v>436</v>
      </c>
      <c r="F125" s="19" t="s">
        <v>631</v>
      </c>
      <c r="G125" s="91" t="s">
        <v>640</v>
      </c>
      <c r="H125" s="19" t="s">
        <v>661</v>
      </c>
      <c r="I125" s="32" t="s">
        <v>653</v>
      </c>
      <c r="J125" s="98">
        <v>43555</v>
      </c>
      <c r="K125" s="32" t="s">
        <v>912</v>
      </c>
      <c r="L125" s="32" t="s">
        <v>913</v>
      </c>
      <c r="M125" s="124">
        <v>153</v>
      </c>
      <c r="N125" s="126">
        <v>43661</v>
      </c>
      <c r="O125" s="11" t="s">
        <v>1148</v>
      </c>
      <c r="P125" s="99" t="s">
        <v>860</v>
      </c>
      <c r="Q125" s="32" t="s">
        <v>859</v>
      </c>
      <c r="R125" s="99" t="s">
        <v>860</v>
      </c>
      <c r="S125" s="99" t="s">
        <v>860</v>
      </c>
      <c r="T125" s="99" t="s">
        <v>1172</v>
      </c>
      <c r="U125" s="32" t="s">
        <v>1147</v>
      </c>
      <c r="V125" s="80" t="s">
        <v>859</v>
      </c>
      <c r="W125" s="32" t="s">
        <v>880</v>
      </c>
      <c r="X125" s="32" t="s">
        <v>1056</v>
      </c>
      <c r="Z125" s="90"/>
    </row>
    <row r="126" spans="1:26" ht="15" customHeight="1">
      <c r="A126" s="87" t="s">
        <v>12</v>
      </c>
      <c r="B126" s="88" t="s">
        <v>226</v>
      </c>
      <c r="C126" s="89" t="s">
        <v>17</v>
      </c>
      <c r="D126" s="193" t="s">
        <v>245</v>
      </c>
      <c r="E126" s="193" t="s">
        <v>437</v>
      </c>
      <c r="F126" s="19" t="s">
        <v>631</v>
      </c>
      <c r="G126" s="91" t="s">
        <v>640</v>
      </c>
      <c r="H126" s="19" t="s">
        <v>661</v>
      </c>
      <c r="I126" s="32" t="s">
        <v>653</v>
      </c>
      <c r="J126" s="98">
        <v>43555</v>
      </c>
      <c r="K126" s="32" t="s">
        <v>912</v>
      </c>
      <c r="L126" s="32" t="s">
        <v>913</v>
      </c>
      <c r="M126" s="124">
        <v>154</v>
      </c>
      <c r="N126" s="126">
        <v>43661</v>
      </c>
      <c r="O126" s="11" t="s">
        <v>977</v>
      </c>
      <c r="P126" s="99" t="s">
        <v>860</v>
      </c>
      <c r="Q126" s="32" t="s">
        <v>859</v>
      </c>
      <c r="R126" s="99" t="s">
        <v>860</v>
      </c>
      <c r="S126" s="99" t="s">
        <v>860</v>
      </c>
      <c r="T126" s="99" t="s">
        <v>1172</v>
      </c>
      <c r="U126" s="32" t="s">
        <v>1142</v>
      </c>
      <c r="V126" s="80" t="s">
        <v>859</v>
      </c>
      <c r="W126" s="32" t="s">
        <v>880</v>
      </c>
      <c r="X126" s="32" t="s">
        <v>1056</v>
      </c>
      <c r="Y126" s="32"/>
      <c r="Z126" s="79"/>
    </row>
    <row r="127" spans="1:26" ht="15" customHeight="1">
      <c r="A127" s="17" t="s">
        <v>12</v>
      </c>
      <c r="B127" s="18" t="s">
        <v>226</v>
      </c>
      <c r="C127" s="2" t="s">
        <v>18</v>
      </c>
      <c r="D127" s="192" t="s">
        <v>246</v>
      </c>
      <c r="E127" s="192" t="s">
        <v>438</v>
      </c>
      <c r="F127" s="19" t="s">
        <v>631</v>
      </c>
      <c r="G127" s="20" t="s">
        <v>640</v>
      </c>
      <c r="H127" s="19" t="s">
        <v>661</v>
      </c>
      <c r="I127" s="27"/>
      <c r="J127" s="98">
        <v>43555</v>
      </c>
      <c r="N127" s="124"/>
      <c r="P127" s="32" t="s">
        <v>860</v>
      </c>
      <c r="Q127" s="32" t="s">
        <v>860</v>
      </c>
      <c r="R127" s="32" t="s">
        <v>860</v>
      </c>
      <c r="S127" s="30" t="s">
        <v>860</v>
      </c>
      <c r="U127" s="32"/>
      <c r="W127" s="31"/>
      <c r="Z127" s="79"/>
    </row>
    <row r="128" spans="1:26" ht="15" customHeight="1">
      <c r="A128" s="87" t="s">
        <v>12</v>
      </c>
      <c r="B128" s="88" t="s">
        <v>226</v>
      </c>
      <c r="C128" s="89" t="s">
        <v>19</v>
      </c>
      <c r="D128" s="193" t="s">
        <v>247</v>
      </c>
      <c r="E128" s="193" t="s">
        <v>439</v>
      </c>
      <c r="F128" s="19" t="s">
        <v>631</v>
      </c>
      <c r="G128" s="91" t="s">
        <v>640</v>
      </c>
      <c r="H128" s="19" t="s">
        <v>661</v>
      </c>
      <c r="I128" s="32" t="s">
        <v>653</v>
      </c>
      <c r="J128" s="98">
        <v>43555</v>
      </c>
      <c r="K128" s="32" t="s">
        <v>912</v>
      </c>
      <c r="L128" s="32" t="s">
        <v>913</v>
      </c>
      <c r="M128" s="124">
        <v>236</v>
      </c>
      <c r="N128" s="126">
        <v>43661</v>
      </c>
      <c r="O128" s="11" t="s">
        <v>1141</v>
      </c>
      <c r="P128" s="99" t="s">
        <v>860</v>
      </c>
      <c r="Q128" s="32" t="s">
        <v>859</v>
      </c>
      <c r="R128" s="99" t="s">
        <v>860</v>
      </c>
      <c r="S128" s="99" t="s">
        <v>860</v>
      </c>
      <c r="T128" s="99" t="s">
        <v>1172</v>
      </c>
      <c r="U128" s="32"/>
      <c r="V128" s="80" t="s">
        <v>859</v>
      </c>
      <c r="W128" s="32" t="s">
        <v>880</v>
      </c>
      <c r="X128" s="32" t="s">
        <v>1059</v>
      </c>
      <c r="Y128" s="32"/>
      <c r="Z128" s="79"/>
    </row>
    <row r="129" spans="1:26" ht="15" customHeight="1">
      <c r="A129" s="17" t="s">
        <v>12</v>
      </c>
      <c r="B129" s="18" t="s">
        <v>226</v>
      </c>
      <c r="C129" s="2" t="s">
        <v>20</v>
      </c>
      <c r="D129" s="192" t="s">
        <v>248</v>
      </c>
      <c r="E129" s="192" t="s">
        <v>440</v>
      </c>
      <c r="F129" s="18" t="s">
        <v>622</v>
      </c>
      <c r="G129" s="18" t="s">
        <v>644</v>
      </c>
      <c r="H129" s="19" t="s">
        <v>661</v>
      </c>
      <c r="I129" s="14">
        <v>4</v>
      </c>
      <c r="J129" s="98">
        <v>43555</v>
      </c>
      <c r="N129" s="124"/>
      <c r="P129" s="32" t="s">
        <v>860</v>
      </c>
      <c r="Q129" s="32" t="s">
        <v>860</v>
      </c>
      <c r="R129" s="32" t="s">
        <v>860</v>
      </c>
      <c r="S129" s="30" t="s">
        <v>860</v>
      </c>
      <c r="U129" s="32"/>
      <c r="W129" s="31"/>
      <c r="Z129" s="79"/>
    </row>
    <row r="130" spans="1:26" ht="15" customHeight="1">
      <c r="A130" s="17" t="s">
        <v>12</v>
      </c>
      <c r="B130" s="18" t="s">
        <v>232</v>
      </c>
      <c r="C130" s="2" t="s">
        <v>21</v>
      </c>
      <c r="D130" s="192" t="s">
        <v>249</v>
      </c>
      <c r="E130" s="192" t="s">
        <v>441</v>
      </c>
      <c r="F130" s="19" t="s">
        <v>631</v>
      </c>
      <c r="G130" s="20" t="s">
        <v>640</v>
      </c>
      <c r="H130" s="19" t="s">
        <v>661</v>
      </c>
      <c r="I130" s="27" t="s">
        <v>653</v>
      </c>
      <c r="J130" s="98">
        <v>43555</v>
      </c>
      <c r="K130" s="32" t="s">
        <v>912</v>
      </c>
      <c r="L130" s="32" t="s">
        <v>913</v>
      </c>
      <c r="M130" s="124">
        <v>142</v>
      </c>
      <c r="N130" s="125">
        <v>43661</v>
      </c>
      <c r="O130" t="s">
        <v>918</v>
      </c>
      <c r="P130" s="99" t="s">
        <v>860</v>
      </c>
      <c r="Q130" s="30" t="s">
        <v>859</v>
      </c>
      <c r="R130" s="99" t="s">
        <v>860</v>
      </c>
      <c r="S130" s="99" t="s">
        <v>860</v>
      </c>
      <c r="T130" s="99" t="s">
        <v>1172</v>
      </c>
      <c r="U130" s="32"/>
      <c r="W130" s="31"/>
      <c r="Z130" s="79"/>
    </row>
    <row r="131" spans="1:26" ht="15" customHeight="1">
      <c r="A131" s="87" t="s">
        <v>12</v>
      </c>
      <c r="B131" s="88" t="s">
        <v>232</v>
      </c>
      <c r="C131" s="89" t="s">
        <v>22</v>
      </c>
      <c r="D131" s="193" t="s">
        <v>250</v>
      </c>
      <c r="E131" s="193" t="s">
        <v>442</v>
      </c>
      <c r="F131" s="19" t="s">
        <v>631</v>
      </c>
      <c r="G131" s="91" t="s">
        <v>640</v>
      </c>
      <c r="H131" s="19" t="s">
        <v>661</v>
      </c>
      <c r="I131" s="32" t="s">
        <v>653</v>
      </c>
      <c r="J131" s="98">
        <v>43555</v>
      </c>
      <c r="K131" s="32" t="s">
        <v>912</v>
      </c>
      <c r="L131" s="32" t="s">
        <v>913</v>
      </c>
      <c r="M131" s="124">
        <v>142</v>
      </c>
      <c r="N131" s="126">
        <v>43661</v>
      </c>
      <c r="O131" s="11" t="s">
        <v>966</v>
      </c>
      <c r="P131" s="99" t="s">
        <v>860</v>
      </c>
      <c r="Q131" s="32" t="s">
        <v>859</v>
      </c>
      <c r="R131" s="99" t="s">
        <v>860</v>
      </c>
      <c r="S131" s="99" t="s">
        <v>860</v>
      </c>
      <c r="T131" s="99" t="s">
        <v>1172</v>
      </c>
      <c r="U131" s="32" t="s">
        <v>1117</v>
      </c>
      <c r="V131" s="80" t="s">
        <v>859</v>
      </c>
      <c r="W131" s="32" t="s">
        <v>880</v>
      </c>
      <c r="X131" s="32" t="s">
        <v>1059</v>
      </c>
      <c r="Y131" s="32"/>
      <c r="Z131" s="79"/>
    </row>
    <row r="132" spans="1:26" ht="15" customHeight="1">
      <c r="A132" s="17" t="s">
        <v>12</v>
      </c>
      <c r="B132" s="18" t="s">
        <v>232</v>
      </c>
      <c r="C132" s="2" t="s">
        <v>23</v>
      </c>
      <c r="D132" s="192" t="s">
        <v>251</v>
      </c>
      <c r="E132" s="192" t="s">
        <v>443</v>
      </c>
      <c r="F132" s="19" t="s">
        <v>631</v>
      </c>
      <c r="G132" s="20" t="s">
        <v>640</v>
      </c>
      <c r="H132" s="19" t="s">
        <v>661</v>
      </c>
      <c r="I132" s="27" t="s">
        <v>653</v>
      </c>
      <c r="J132" s="98">
        <v>43555</v>
      </c>
      <c r="K132" s="32" t="s">
        <v>912</v>
      </c>
      <c r="L132" s="32" t="s">
        <v>913</v>
      </c>
      <c r="M132" s="124">
        <v>142</v>
      </c>
      <c r="N132" s="125">
        <v>43661</v>
      </c>
      <c r="O132" t="s">
        <v>971</v>
      </c>
      <c r="P132" s="99" t="s">
        <v>860</v>
      </c>
      <c r="Q132" s="32" t="s">
        <v>859</v>
      </c>
      <c r="R132" s="99" t="s">
        <v>860</v>
      </c>
      <c r="S132" s="99" t="s">
        <v>860</v>
      </c>
      <c r="T132" s="99" t="s">
        <v>1172</v>
      </c>
      <c r="U132" s="32" t="s">
        <v>1118</v>
      </c>
      <c r="W132" s="31"/>
      <c r="Z132" s="79"/>
    </row>
    <row r="133" spans="1:26" ht="15" customHeight="1">
      <c r="A133" s="87" t="s">
        <v>12</v>
      </c>
      <c r="B133" s="88" t="s">
        <v>232</v>
      </c>
      <c r="C133" s="89" t="s">
        <v>24</v>
      </c>
      <c r="D133" s="193" t="s">
        <v>252</v>
      </c>
      <c r="E133" s="193" t="s">
        <v>444</v>
      </c>
      <c r="F133" s="19" t="s">
        <v>631</v>
      </c>
      <c r="G133" s="91" t="s">
        <v>640</v>
      </c>
      <c r="H133" s="19" t="s">
        <v>661</v>
      </c>
      <c r="I133" s="32" t="s">
        <v>653</v>
      </c>
      <c r="J133" s="98">
        <v>43555</v>
      </c>
      <c r="K133" s="32" t="s">
        <v>912</v>
      </c>
      <c r="L133" s="32" t="s">
        <v>913</v>
      </c>
      <c r="M133" s="124">
        <v>142</v>
      </c>
      <c r="N133" s="125">
        <v>43661</v>
      </c>
      <c r="O133" s="11" t="s">
        <v>970</v>
      </c>
      <c r="P133" s="99" t="s">
        <v>860</v>
      </c>
      <c r="Q133" s="32" t="s">
        <v>859</v>
      </c>
      <c r="R133" s="99" t="s">
        <v>860</v>
      </c>
      <c r="S133" s="99" t="s">
        <v>860</v>
      </c>
      <c r="T133" s="99" t="s">
        <v>1172</v>
      </c>
      <c r="U133" s="32" t="s">
        <v>1105</v>
      </c>
      <c r="V133" s="80" t="s">
        <v>859</v>
      </c>
      <c r="W133" s="32" t="s">
        <v>887</v>
      </c>
      <c r="X133" s="32" t="s">
        <v>1060</v>
      </c>
      <c r="Y133" s="32"/>
      <c r="Z133" s="79"/>
    </row>
    <row r="134" spans="1:26" ht="15" customHeight="1">
      <c r="A134" s="17" t="s">
        <v>12</v>
      </c>
      <c r="B134" s="18" t="s">
        <v>232</v>
      </c>
      <c r="C134" s="2" t="s">
        <v>25</v>
      </c>
      <c r="D134" s="192" t="s">
        <v>253</v>
      </c>
      <c r="E134" s="192" t="s">
        <v>445</v>
      </c>
      <c r="F134" s="19" t="s">
        <v>631</v>
      </c>
      <c r="G134" s="20" t="s">
        <v>640</v>
      </c>
      <c r="H134" s="19" t="s">
        <v>661</v>
      </c>
      <c r="I134" s="27" t="s">
        <v>653</v>
      </c>
      <c r="J134" s="98">
        <v>43555</v>
      </c>
      <c r="K134" s="32" t="s">
        <v>912</v>
      </c>
      <c r="L134" s="32" t="s">
        <v>913</v>
      </c>
      <c r="M134" s="124">
        <v>142</v>
      </c>
      <c r="N134" s="125">
        <v>43661</v>
      </c>
      <c r="O134" t="s">
        <v>970</v>
      </c>
      <c r="P134" s="99" t="s">
        <v>860</v>
      </c>
      <c r="Q134" s="32" t="s">
        <v>859</v>
      </c>
      <c r="R134" s="99" t="s">
        <v>860</v>
      </c>
      <c r="S134" s="99" t="s">
        <v>860</v>
      </c>
      <c r="T134" s="99" t="s">
        <v>1172</v>
      </c>
      <c r="U134" s="32"/>
      <c r="W134" s="31"/>
      <c r="Z134" s="79"/>
    </row>
    <row r="135" spans="1:26" ht="15" customHeight="1">
      <c r="A135" s="17" t="s">
        <v>12</v>
      </c>
      <c r="B135" s="18" t="s">
        <v>232</v>
      </c>
      <c r="C135" s="2" t="s">
        <v>26</v>
      </c>
      <c r="D135" s="192" t="s">
        <v>254</v>
      </c>
      <c r="E135" s="192" t="s">
        <v>446</v>
      </c>
      <c r="F135" s="19" t="s">
        <v>631</v>
      </c>
      <c r="G135" s="20" t="s">
        <v>640</v>
      </c>
      <c r="H135" s="19" t="s">
        <v>661</v>
      </c>
      <c r="I135" s="27"/>
      <c r="J135" s="98">
        <v>43555</v>
      </c>
      <c r="N135" s="124"/>
      <c r="P135" s="32" t="s">
        <v>860</v>
      </c>
      <c r="Q135" s="32" t="s">
        <v>860</v>
      </c>
      <c r="R135" s="32" t="s">
        <v>860</v>
      </c>
      <c r="S135" s="30" t="s">
        <v>860</v>
      </c>
      <c r="U135" s="32"/>
      <c r="W135" s="31"/>
      <c r="Z135" s="79"/>
    </row>
    <row r="136" spans="1:26" ht="15" customHeight="1">
      <c r="A136" s="17" t="s">
        <v>12</v>
      </c>
      <c r="B136" s="18" t="s">
        <v>232</v>
      </c>
      <c r="C136" s="2" t="s">
        <v>29</v>
      </c>
      <c r="D136" s="192" t="s">
        <v>256</v>
      </c>
      <c r="E136" s="192" t="s">
        <v>449</v>
      </c>
      <c r="F136" s="18" t="s">
        <v>622</v>
      </c>
      <c r="G136" s="18" t="s">
        <v>637</v>
      </c>
      <c r="H136" s="19" t="s">
        <v>661</v>
      </c>
      <c r="I136" s="14">
        <v>3</v>
      </c>
      <c r="J136" s="98">
        <v>43555</v>
      </c>
      <c r="K136" s="32" t="s">
        <v>912</v>
      </c>
      <c r="L136" s="32" t="s">
        <v>913</v>
      </c>
      <c r="M136" s="1">
        <v>142</v>
      </c>
      <c r="N136" s="125">
        <v>43661</v>
      </c>
      <c r="O136" s="11" t="s">
        <v>955</v>
      </c>
      <c r="P136" s="99" t="s">
        <v>860</v>
      </c>
      <c r="Q136" s="32" t="s">
        <v>859</v>
      </c>
      <c r="R136" s="99" t="s">
        <v>860</v>
      </c>
      <c r="S136" s="99" t="s">
        <v>860</v>
      </c>
      <c r="T136" s="99" t="s">
        <v>1172</v>
      </c>
      <c r="U136" s="32"/>
      <c r="W136" s="31"/>
      <c r="Z136" s="79"/>
    </row>
    <row r="137" spans="1:26" ht="15" customHeight="1">
      <c r="A137" s="17" t="s">
        <v>12</v>
      </c>
      <c r="B137" s="18" t="s">
        <v>232</v>
      </c>
      <c r="C137" s="2" t="s">
        <v>30</v>
      </c>
      <c r="D137" s="192" t="s">
        <v>257</v>
      </c>
      <c r="E137" s="192" t="s">
        <v>450</v>
      </c>
      <c r="F137" s="18" t="s">
        <v>625</v>
      </c>
      <c r="G137" s="18" t="s">
        <v>638</v>
      </c>
      <c r="H137" s="19" t="s">
        <v>661</v>
      </c>
      <c r="I137" s="14">
        <v>100</v>
      </c>
      <c r="J137" s="98">
        <v>43555</v>
      </c>
      <c r="K137" s="32" t="s">
        <v>912</v>
      </c>
      <c r="L137" s="32" t="s">
        <v>913</v>
      </c>
      <c r="M137" s="1">
        <v>142</v>
      </c>
      <c r="N137" s="125">
        <v>43661</v>
      </c>
      <c r="O137" s="11" t="s">
        <v>955</v>
      </c>
      <c r="P137" s="99" t="s">
        <v>860</v>
      </c>
      <c r="Q137" s="32" t="s">
        <v>859</v>
      </c>
      <c r="R137" s="99" t="s">
        <v>860</v>
      </c>
      <c r="S137" s="99" t="s">
        <v>860</v>
      </c>
      <c r="T137" s="99" t="s">
        <v>1172</v>
      </c>
      <c r="U137" s="32"/>
      <c r="W137" s="31"/>
      <c r="Z137" s="79"/>
    </row>
    <row r="138" spans="1:26" ht="15" customHeight="1">
      <c r="A138" s="17" t="s">
        <v>12</v>
      </c>
      <c r="B138" s="18" t="s">
        <v>233</v>
      </c>
      <c r="C138" s="2" t="s">
        <v>31</v>
      </c>
      <c r="D138" s="192" t="s">
        <v>258</v>
      </c>
      <c r="E138" s="192" t="s">
        <v>451</v>
      </c>
      <c r="F138" s="19" t="s">
        <v>631</v>
      </c>
      <c r="G138" s="20" t="s">
        <v>640</v>
      </c>
      <c r="H138" s="19" t="s">
        <v>661</v>
      </c>
      <c r="I138" s="27"/>
      <c r="J138" s="98">
        <v>43555</v>
      </c>
      <c r="N138" s="124"/>
      <c r="P138" s="32" t="s">
        <v>860</v>
      </c>
      <c r="Q138" s="32" t="s">
        <v>860</v>
      </c>
      <c r="R138" s="32" t="s">
        <v>860</v>
      </c>
      <c r="S138" s="30" t="s">
        <v>860</v>
      </c>
      <c r="U138" s="32"/>
      <c r="W138" s="31"/>
      <c r="Z138" s="79"/>
    </row>
    <row r="139" spans="1:26" ht="15" customHeight="1">
      <c r="A139" s="17" t="s">
        <v>12</v>
      </c>
      <c r="B139" s="18" t="s">
        <v>234</v>
      </c>
      <c r="C139" s="2" t="s">
        <v>50</v>
      </c>
      <c r="D139" s="192" t="s">
        <v>273</v>
      </c>
      <c r="E139" s="192" t="s">
        <v>468</v>
      </c>
      <c r="F139" s="19" t="s">
        <v>631</v>
      </c>
      <c r="G139" s="20" t="s">
        <v>640</v>
      </c>
      <c r="H139" s="19" t="s">
        <v>661</v>
      </c>
      <c r="I139" s="27"/>
      <c r="J139" s="98">
        <v>43555</v>
      </c>
      <c r="N139" s="124"/>
      <c r="P139" s="32" t="s">
        <v>860</v>
      </c>
      <c r="Q139" s="32" t="s">
        <v>860</v>
      </c>
      <c r="R139" s="32" t="s">
        <v>860</v>
      </c>
      <c r="S139" s="30" t="s">
        <v>860</v>
      </c>
      <c r="U139" s="32"/>
      <c r="W139" s="31"/>
      <c r="Z139" s="79"/>
    </row>
    <row r="140" spans="1:26" ht="15" customHeight="1">
      <c r="A140" s="17" t="s">
        <v>12</v>
      </c>
      <c r="B140" s="18" t="s">
        <v>234</v>
      </c>
      <c r="C140" s="2" t="s">
        <v>51</v>
      </c>
      <c r="D140" s="192" t="s">
        <v>274</v>
      </c>
      <c r="E140" s="192" t="s">
        <v>469</v>
      </c>
      <c r="F140" s="19" t="s">
        <v>631</v>
      </c>
      <c r="G140" s="20" t="s">
        <v>640</v>
      </c>
      <c r="H140" s="19" t="s">
        <v>661</v>
      </c>
      <c r="I140" s="27"/>
      <c r="J140" s="98">
        <v>43555</v>
      </c>
      <c r="N140" s="124"/>
      <c r="P140" s="32" t="s">
        <v>860</v>
      </c>
      <c r="Q140" s="32" t="s">
        <v>860</v>
      </c>
      <c r="R140" s="32" t="s">
        <v>860</v>
      </c>
      <c r="S140" s="30" t="s">
        <v>860</v>
      </c>
      <c r="U140" s="32"/>
      <c r="W140" s="31"/>
      <c r="Z140" s="79"/>
    </row>
    <row r="141" spans="1:26" ht="15" customHeight="1">
      <c r="A141" s="87" t="s">
        <v>12</v>
      </c>
      <c r="B141" s="88" t="s">
        <v>234</v>
      </c>
      <c r="C141" s="89" t="s">
        <v>52</v>
      </c>
      <c r="D141" s="193" t="s">
        <v>275</v>
      </c>
      <c r="E141" s="193" t="s">
        <v>470</v>
      </c>
      <c r="F141" s="19" t="s">
        <v>631</v>
      </c>
      <c r="G141" s="91" t="s">
        <v>640</v>
      </c>
      <c r="H141" s="19" t="s">
        <v>661</v>
      </c>
      <c r="I141" s="32" t="s">
        <v>653</v>
      </c>
      <c r="J141" s="98">
        <v>43555</v>
      </c>
      <c r="K141" s="32" t="s">
        <v>912</v>
      </c>
      <c r="L141" s="32" t="s">
        <v>913</v>
      </c>
      <c r="M141" s="134">
        <v>149150</v>
      </c>
      <c r="N141" s="126">
        <v>43661</v>
      </c>
      <c r="O141" s="11" t="s">
        <v>1090</v>
      </c>
      <c r="P141" s="99" t="s">
        <v>860</v>
      </c>
      <c r="Q141" s="32" t="s">
        <v>859</v>
      </c>
      <c r="R141" s="99" t="s">
        <v>860</v>
      </c>
      <c r="S141" s="99" t="s">
        <v>860</v>
      </c>
      <c r="T141" s="99" t="s">
        <v>1172</v>
      </c>
      <c r="U141" s="32" t="s">
        <v>1183</v>
      </c>
      <c r="V141" s="80" t="s">
        <v>859</v>
      </c>
      <c r="W141" s="32" t="s">
        <v>880</v>
      </c>
      <c r="X141" s="32" t="s">
        <v>1061</v>
      </c>
      <c r="Y141" s="32"/>
      <c r="Z141" s="79"/>
    </row>
    <row r="142" spans="1:26" ht="15" customHeight="1">
      <c r="A142" s="17" t="s">
        <v>12</v>
      </c>
      <c r="B142" s="18" t="s">
        <v>235</v>
      </c>
      <c r="C142" s="2" t="s">
        <v>59</v>
      </c>
      <c r="D142" s="192" t="s">
        <v>280</v>
      </c>
      <c r="E142" s="192" t="s">
        <v>477</v>
      </c>
      <c r="F142" s="19" t="s">
        <v>631</v>
      </c>
      <c r="G142" s="20" t="s">
        <v>640</v>
      </c>
      <c r="H142" s="19" t="s">
        <v>661</v>
      </c>
      <c r="I142" s="27" t="s">
        <v>653</v>
      </c>
      <c r="J142" s="98">
        <v>43555</v>
      </c>
      <c r="K142" s="1" t="s">
        <v>912</v>
      </c>
      <c r="L142" s="32" t="s">
        <v>913</v>
      </c>
      <c r="M142" s="124">
        <v>139</v>
      </c>
      <c r="N142" s="125">
        <v>43661</v>
      </c>
      <c r="O142" t="s">
        <v>958</v>
      </c>
      <c r="P142" s="30" t="s">
        <v>860</v>
      </c>
      <c r="Q142" s="30" t="s">
        <v>859</v>
      </c>
      <c r="R142" s="30" t="s">
        <v>860</v>
      </c>
      <c r="S142" s="30" t="s">
        <v>860</v>
      </c>
      <c r="T142" s="99" t="s">
        <v>1172</v>
      </c>
      <c r="U142" s="32"/>
      <c r="W142" s="31"/>
      <c r="Z142" s="79"/>
    </row>
    <row r="143" spans="1:26" ht="15" customHeight="1">
      <c r="A143" s="17" t="s">
        <v>12</v>
      </c>
      <c r="B143" s="18" t="s">
        <v>235</v>
      </c>
      <c r="C143" s="2" t="s">
        <v>60</v>
      </c>
      <c r="D143" s="192" t="s">
        <v>281</v>
      </c>
      <c r="E143" s="192" t="s">
        <v>478</v>
      </c>
      <c r="F143" s="19" t="s">
        <v>631</v>
      </c>
      <c r="G143" s="20" t="s">
        <v>640</v>
      </c>
      <c r="H143" s="19" t="s">
        <v>661</v>
      </c>
      <c r="I143" s="27" t="s">
        <v>653</v>
      </c>
      <c r="J143" s="98">
        <v>43555</v>
      </c>
      <c r="K143" s="32" t="s">
        <v>912</v>
      </c>
      <c r="L143" s="32" t="s">
        <v>913</v>
      </c>
      <c r="M143" s="124">
        <v>139</v>
      </c>
      <c r="N143" s="125">
        <v>43661</v>
      </c>
      <c r="O143" t="s">
        <v>958</v>
      </c>
      <c r="P143" s="99" t="s">
        <v>860</v>
      </c>
      <c r="Q143" s="30" t="s">
        <v>859</v>
      </c>
      <c r="R143" s="99" t="s">
        <v>860</v>
      </c>
      <c r="S143" s="99" t="s">
        <v>860</v>
      </c>
      <c r="T143" s="99" t="s">
        <v>1172</v>
      </c>
      <c r="U143" s="32"/>
      <c r="W143" s="31"/>
      <c r="Z143" s="79"/>
    </row>
    <row r="144" spans="1:26" ht="15" customHeight="1">
      <c r="A144" s="17" t="s">
        <v>12</v>
      </c>
      <c r="B144" s="18" t="s">
        <v>235</v>
      </c>
      <c r="C144" s="2" t="s">
        <v>61</v>
      </c>
      <c r="D144" s="192" t="s">
        <v>282</v>
      </c>
      <c r="E144" s="192" t="s">
        <v>479</v>
      </c>
      <c r="F144" s="19" t="s">
        <v>631</v>
      </c>
      <c r="G144" s="20" t="s">
        <v>640</v>
      </c>
      <c r="H144" s="19" t="s">
        <v>661</v>
      </c>
      <c r="I144" s="27" t="s">
        <v>653</v>
      </c>
      <c r="J144" s="98">
        <v>43555</v>
      </c>
      <c r="K144" t="s">
        <v>912</v>
      </c>
      <c r="L144" s="32" t="s">
        <v>913</v>
      </c>
      <c r="M144" s="124">
        <v>51</v>
      </c>
      <c r="N144" s="125">
        <v>43661</v>
      </c>
      <c r="O144" t="s">
        <v>1176</v>
      </c>
      <c r="P144" s="32" t="s">
        <v>859</v>
      </c>
      <c r="Q144" s="32" t="s">
        <v>859</v>
      </c>
      <c r="R144" s="32" t="s">
        <v>860</v>
      </c>
      <c r="S144" s="32" t="s">
        <v>860</v>
      </c>
      <c r="T144" s="99" t="s">
        <v>1172</v>
      </c>
      <c r="U144" s="32"/>
      <c r="W144" s="31"/>
      <c r="Z144" s="79"/>
    </row>
    <row r="145" spans="1:26" ht="15" customHeight="1">
      <c r="A145" s="87" t="s">
        <v>12</v>
      </c>
      <c r="B145" s="88" t="s">
        <v>235</v>
      </c>
      <c r="C145" s="89" t="s">
        <v>62</v>
      </c>
      <c r="D145" s="193" t="s">
        <v>283</v>
      </c>
      <c r="E145" s="193" t="s">
        <v>480</v>
      </c>
      <c r="F145" s="19" t="s">
        <v>631</v>
      </c>
      <c r="G145" s="91" t="s">
        <v>640</v>
      </c>
      <c r="H145" s="19" t="s">
        <v>661</v>
      </c>
      <c r="I145" s="32" t="s">
        <v>653</v>
      </c>
      <c r="J145" s="98">
        <v>43555</v>
      </c>
      <c r="K145" t="s">
        <v>912</v>
      </c>
      <c r="L145" s="32" t="s">
        <v>913</v>
      </c>
      <c r="M145" s="92">
        <v>138139</v>
      </c>
      <c r="N145" s="125">
        <v>43661</v>
      </c>
      <c r="O145" t="s">
        <v>1176</v>
      </c>
      <c r="P145" s="32" t="s">
        <v>859</v>
      </c>
      <c r="Q145" s="32" t="s">
        <v>859</v>
      </c>
      <c r="R145" s="32" t="s">
        <v>860</v>
      </c>
      <c r="S145" s="32" t="s">
        <v>860</v>
      </c>
      <c r="T145" s="99" t="s">
        <v>1172</v>
      </c>
      <c r="U145" s="32" t="s">
        <v>1104</v>
      </c>
      <c r="V145" s="80" t="s">
        <v>859</v>
      </c>
      <c r="W145" s="32" t="s">
        <v>880</v>
      </c>
      <c r="X145" s="32" t="s">
        <v>1062</v>
      </c>
      <c r="Y145" s="32"/>
      <c r="Z145" s="79"/>
    </row>
    <row r="146" spans="1:26" ht="15" customHeight="1">
      <c r="A146" s="87" t="s">
        <v>12</v>
      </c>
      <c r="B146" s="88" t="s">
        <v>235</v>
      </c>
      <c r="C146" s="89" t="s">
        <v>79</v>
      </c>
      <c r="D146" s="193" t="s">
        <v>295</v>
      </c>
      <c r="E146" s="193" t="s">
        <v>494</v>
      </c>
      <c r="F146" s="88" t="s">
        <v>625</v>
      </c>
      <c r="G146" s="88" t="s">
        <v>627</v>
      </c>
      <c r="H146" s="19" t="s">
        <v>661</v>
      </c>
      <c r="I146" s="32">
        <v>6.9999999999999999E-4</v>
      </c>
      <c r="J146" s="98">
        <v>43555</v>
      </c>
      <c r="K146" t="s">
        <v>912</v>
      </c>
      <c r="L146" s="32" t="s">
        <v>913</v>
      </c>
      <c r="M146" s="92">
        <v>145154</v>
      </c>
      <c r="N146" s="125">
        <v>43661</v>
      </c>
      <c r="O146" t="s">
        <v>1175</v>
      </c>
      <c r="P146" s="32" t="s">
        <v>859</v>
      </c>
      <c r="Q146" s="32" t="s">
        <v>859</v>
      </c>
      <c r="R146" s="32" t="s">
        <v>860</v>
      </c>
      <c r="S146" s="32" t="s">
        <v>860</v>
      </c>
      <c r="T146" s="99" t="s">
        <v>1172</v>
      </c>
      <c r="U146" s="32" t="s">
        <v>1187</v>
      </c>
      <c r="V146" s="80" t="s">
        <v>859</v>
      </c>
      <c r="W146" s="32" t="s">
        <v>880</v>
      </c>
      <c r="X146" s="32" t="s">
        <v>1062</v>
      </c>
      <c r="Y146" s="32"/>
      <c r="Z146" s="79"/>
    </row>
    <row r="147" spans="1:26" ht="15" customHeight="1">
      <c r="A147" s="87" t="s">
        <v>12</v>
      </c>
      <c r="B147" s="88" t="s">
        <v>235</v>
      </c>
      <c r="C147" s="89" t="s">
        <v>80</v>
      </c>
      <c r="D147" s="193" t="s">
        <v>296</v>
      </c>
      <c r="E147" s="193" t="s">
        <v>296</v>
      </c>
      <c r="F147" s="88" t="s">
        <v>622</v>
      </c>
      <c r="G147" s="88" t="s">
        <v>624</v>
      </c>
      <c r="H147" s="19" t="s">
        <v>661</v>
      </c>
      <c r="I147" s="32">
        <v>0</v>
      </c>
      <c r="J147" s="98">
        <v>43555</v>
      </c>
      <c r="K147" t="s">
        <v>912</v>
      </c>
      <c r="L147" s="32" t="s">
        <v>913</v>
      </c>
      <c r="M147" s="1">
        <v>145</v>
      </c>
      <c r="N147" s="125">
        <v>43661</v>
      </c>
      <c r="O147" t="s">
        <v>1176</v>
      </c>
      <c r="P147" s="32" t="s">
        <v>859</v>
      </c>
      <c r="Q147" s="32" t="s">
        <v>859</v>
      </c>
      <c r="R147" s="32" t="s">
        <v>860</v>
      </c>
      <c r="S147" s="32" t="s">
        <v>860</v>
      </c>
      <c r="T147" s="99" t="s">
        <v>1172</v>
      </c>
      <c r="U147" s="32" t="s">
        <v>1180</v>
      </c>
      <c r="V147" s="80" t="s">
        <v>859</v>
      </c>
      <c r="W147" s="32" t="s">
        <v>880</v>
      </c>
      <c r="X147" s="32" t="s">
        <v>1062</v>
      </c>
      <c r="Y147" s="32"/>
      <c r="Z147" s="79"/>
    </row>
    <row r="148" spans="1:26" ht="15" customHeight="1">
      <c r="A148" s="87" t="s">
        <v>12</v>
      </c>
      <c r="B148" s="88" t="s">
        <v>235</v>
      </c>
      <c r="C148" s="89" t="s">
        <v>81</v>
      </c>
      <c r="D148" s="193" t="s">
        <v>297</v>
      </c>
      <c r="E148" s="193" t="s">
        <v>495</v>
      </c>
      <c r="F148" s="88" t="s">
        <v>625</v>
      </c>
      <c r="G148" s="88" t="s">
        <v>626</v>
      </c>
      <c r="H148" s="19" t="s">
        <v>661</v>
      </c>
      <c r="I148">
        <v>0</v>
      </c>
      <c r="J148" s="98">
        <v>43555</v>
      </c>
      <c r="K148" t="s">
        <v>912</v>
      </c>
      <c r="L148" s="32" t="s">
        <v>913</v>
      </c>
      <c r="M148" s="1">
        <v>145</v>
      </c>
      <c r="N148" s="125">
        <v>43661</v>
      </c>
      <c r="O148" t="s">
        <v>1176</v>
      </c>
      <c r="P148" s="32" t="s">
        <v>859</v>
      </c>
      <c r="Q148" s="32" t="s">
        <v>859</v>
      </c>
      <c r="R148" s="32" t="s">
        <v>860</v>
      </c>
      <c r="S148" s="32" t="s">
        <v>860</v>
      </c>
      <c r="T148" s="99" t="s">
        <v>1172</v>
      </c>
      <c r="U148" s="32" t="s">
        <v>1135</v>
      </c>
      <c r="V148" s="80" t="s">
        <v>859</v>
      </c>
      <c r="W148" s="32" t="s">
        <v>880</v>
      </c>
      <c r="X148" s="32" t="s">
        <v>1062</v>
      </c>
      <c r="Y148" s="32"/>
      <c r="Z148" s="79"/>
    </row>
    <row r="149" spans="1:26" ht="15" customHeight="1">
      <c r="A149" s="87" t="s">
        <v>12</v>
      </c>
      <c r="B149" s="88" t="s">
        <v>235</v>
      </c>
      <c r="C149" s="89" t="s">
        <v>89</v>
      </c>
      <c r="D149" s="193" t="s">
        <v>301</v>
      </c>
      <c r="E149" s="193" t="s">
        <v>502</v>
      </c>
      <c r="F149" s="88" t="s">
        <v>622</v>
      </c>
      <c r="G149" s="88" t="s">
        <v>634</v>
      </c>
      <c r="H149" s="19" t="s">
        <v>661</v>
      </c>
      <c r="I149" s="189">
        <v>9414158922</v>
      </c>
      <c r="J149" s="98">
        <v>43555</v>
      </c>
      <c r="K149" s="32" t="s">
        <v>912</v>
      </c>
      <c r="L149" s="32" t="s">
        <v>913</v>
      </c>
      <c r="M149" s="32">
        <v>154</v>
      </c>
      <c r="N149" s="126">
        <v>43661</v>
      </c>
      <c r="O149" s="11" t="s">
        <v>1133</v>
      </c>
      <c r="P149" s="99" t="s">
        <v>860</v>
      </c>
      <c r="Q149" s="32" t="s">
        <v>859</v>
      </c>
      <c r="R149" s="99" t="s">
        <v>860</v>
      </c>
      <c r="S149" s="99" t="s">
        <v>860</v>
      </c>
      <c r="T149" s="99" t="s">
        <v>1172</v>
      </c>
      <c r="U149" s="32" t="s">
        <v>1181</v>
      </c>
      <c r="V149" s="80" t="s">
        <v>859</v>
      </c>
      <c r="W149" s="32" t="s">
        <v>880</v>
      </c>
      <c r="X149" s="32" t="s">
        <v>1062</v>
      </c>
      <c r="Y149" s="32"/>
      <c r="Z149" s="79"/>
    </row>
    <row r="150" spans="1:26" ht="15" customHeight="1">
      <c r="A150" s="87" t="s">
        <v>12</v>
      </c>
      <c r="B150" s="88" t="s">
        <v>236</v>
      </c>
      <c r="C150" s="89" t="s">
        <v>91</v>
      </c>
      <c r="D150" s="193" t="s">
        <v>302</v>
      </c>
      <c r="E150" s="193" t="s">
        <v>504</v>
      </c>
      <c r="F150" s="19" t="s">
        <v>631</v>
      </c>
      <c r="G150" s="91" t="s">
        <v>640</v>
      </c>
      <c r="H150" s="19" t="s">
        <v>661</v>
      </c>
      <c r="I150" s="32" t="s">
        <v>653</v>
      </c>
      <c r="J150" s="98">
        <v>43555</v>
      </c>
      <c r="K150" s="32" t="s">
        <v>912</v>
      </c>
      <c r="L150" s="32" t="s">
        <v>913</v>
      </c>
      <c r="M150" s="124">
        <v>139</v>
      </c>
      <c r="N150" s="126">
        <v>43661</v>
      </c>
      <c r="O150" s="11" t="s">
        <v>1088</v>
      </c>
      <c r="P150" s="99" t="s">
        <v>860</v>
      </c>
      <c r="Q150" s="32" t="s">
        <v>859</v>
      </c>
      <c r="R150" s="99" t="s">
        <v>860</v>
      </c>
      <c r="S150" s="99" t="s">
        <v>860</v>
      </c>
      <c r="T150" s="99" t="s">
        <v>1172</v>
      </c>
      <c r="U150" s="32"/>
      <c r="V150" s="80" t="s">
        <v>859</v>
      </c>
      <c r="W150" s="32" t="s">
        <v>880</v>
      </c>
      <c r="X150" s="32" t="s">
        <v>1062</v>
      </c>
      <c r="Y150" s="32"/>
      <c r="Z150" s="79"/>
    </row>
    <row r="151" spans="1:26" ht="15" customHeight="1">
      <c r="A151" s="87" t="s">
        <v>12</v>
      </c>
      <c r="B151" s="88" t="s">
        <v>236</v>
      </c>
      <c r="C151" s="89" t="s">
        <v>92</v>
      </c>
      <c r="D151" s="193" t="s">
        <v>303</v>
      </c>
      <c r="E151" s="193" t="s">
        <v>505</v>
      </c>
      <c r="F151" s="19" t="s">
        <v>631</v>
      </c>
      <c r="G151" s="91" t="s">
        <v>640</v>
      </c>
      <c r="H151" s="19" t="s">
        <v>661</v>
      </c>
      <c r="I151" s="32" t="s">
        <v>653</v>
      </c>
      <c r="J151" s="98">
        <v>43555</v>
      </c>
      <c r="K151" s="32" t="s">
        <v>912</v>
      </c>
      <c r="L151" s="32" t="s">
        <v>913</v>
      </c>
      <c r="M151" s="124">
        <v>138</v>
      </c>
      <c r="N151" s="125">
        <v>43661</v>
      </c>
      <c r="O151" s="11" t="s">
        <v>960</v>
      </c>
      <c r="P151" s="99" t="s">
        <v>860</v>
      </c>
      <c r="Q151" s="32" t="s">
        <v>859</v>
      </c>
      <c r="R151" s="99" t="s">
        <v>860</v>
      </c>
      <c r="S151" s="99" t="s">
        <v>860</v>
      </c>
      <c r="T151" s="99" t="s">
        <v>1172</v>
      </c>
      <c r="U151" s="32"/>
      <c r="V151" s="80" t="s">
        <v>859</v>
      </c>
      <c r="W151" s="32" t="s">
        <v>880</v>
      </c>
      <c r="X151" s="32" t="s">
        <v>1062</v>
      </c>
      <c r="Y151" s="32"/>
      <c r="Z151" s="79"/>
    </row>
    <row r="152" spans="1:26" s="32" customFormat="1" ht="15" customHeight="1">
      <c r="A152" s="87" t="s">
        <v>12</v>
      </c>
      <c r="B152" s="88" t="s">
        <v>236</v>
      </c>
      <c r="C152" s="89" t="s">
        <v>93</v>
      </c>
      <c r="D152" s="193" t="s">
        <v>304</v>
      </c>
      <c r="E152" s="193" t="s">
        <v>506</v>
      </c>
      <c r="F152" s="19" t="s">
        <v>631</v>
      </c>
      <c r="G152" s="91" t="s">
        <v>640</v>
      </c>
      <c r="H152" s="19" t="s">
        <v>661</v>
      </c>
      <c r="I152" s="32" t="s">
        <v>653</v>
      </c>
      <c r="J152" s="98">
        <v>43555</v>
      </c>
      <c r="K152" s="32" t="s">
        <v>912</v>
      </c>
      <c r="L152" s="32" t="s">
        <v>913</v>
      </c>
      <c r="M152" s="124">
        <v>147</v>
      </c>
      <c r="N152" s="126">
        <v>43661</v>
      </c>
      <c r="O152" s="11" t="s">
        <v>1120</v>
      </c>
      <c r="P152" s="99" t="s">
        <v>860</v>
      </c>
      <c r="Q152" s="32" t="s">
        <v>859</v>
      </c>
      <c r="R152" s="99" t="s">
        <v>860</v>
      </c>
      <c r="S152" s="99" t="s">
        <v>860</v>
      </c>
      <c r="T152" s="99" t="s">
        <v>1172</v>
      </c>
      <c r="V152" s="80" t="s">
        <v>859</v>
      </c>
      <c r="W152" s="32" t="s">
        <v>880</v>
      </c>
      <c r="X152" s="32" t="s">
        <v>1062</v>
      </c>
      <c r="Z152" s="90"/>
    </row>
    <row r="153" spans="1:26" s="99" customFormat="1" ht="15" customHeight="1">
      <c r="A153" s="17" t="s">
        <v>12</v>
      </c>
      <c r="B153" s="18" t="s">
        <v>236</v>
      </c>
      <c r="C153" s="2" t="s">
        <v>94</v>
      </c>
      <c r="D153" s="192" t="s">
        <v>305</v>
      </c>
      <c r="E153" s="192" t="s">
        <v>507</v>
      </c>
      <c r="F153" s="105" t="s">
        <v>631</v>
      </c>
      <c r="G153" s="20" t="s">
        <v>640</v>
      </c>
      <c r="H153" s="105" t="s">
        <v>661</v>
      </c>
      <c r="I153" s="99" t="s">
        <v>653</v>
      </c>
      <c r="J153" s="106">
        <v>43555</v>
      </c>
      <c r="K153" s="99" t="s">
        <v>912</v>
      </c>
      <c r="L153" s="32" t="s">
        <v>913</v>
      </c>
      <c r="M153" s="133">
        <v>147</v>
      </c>
      <c r="N153" s="127">
        <v>43661</v>
      </c>
      <c r="O153" s="23" t="s">
        <v>1127</v>
      </c>
      <c r="P153" s="99" t="s">
        <v>860</v>
      </c>
      <c r="Q153" s="99" t="s">
        <v>859</v>
      </c>
      <c r="R153" s="99" t="s">
        <v>860</v>
      </c>
      <c r="S153" s="99" t="s">
        <v>860</v>
      </c>
      <c r="T153" s="99" t="s">
        <v>1172</v>
      </c>
      <c r="U153" s="99" t="s">
        <v>1126</v>
      </c>
      <c r="V153" s="101" t="s">
        <v>859</v>
      </c>
      <c r="W153" s="99" t="s">
        <v>880</v>
      </c>
      <c r="X153" s="99" t="s">
        <v>1062</v>
      </c>
      <c r="Z153" s="107"/>
    </row>
    <row r="154" spans="1:26" ht="15" customHeight="1">
      <c r="A154" s="87" t="s">
        <v>12</v>
      </c>
      <c r="B154" s="88" t="s">
        <v>236</v>
      </c>
      <c r="C154" s="89" t="s">
        <v>95</v>
      </c>
      <c r="D154" s="193" t="s">
        <v>306</v>
      </c>
      <c r="E154" s="193" t="s">
        <v>508</v>
      </c>
      <c r="F154" s="19" t="s">
        <v>631</v>
      </c>
      <c r="G154" s="91" t="s">
        <v>640</v>
      </c>
      <c r="H154" s="19" t="s">
        <v>661</v>
      </c>
      <c r="I154" s="32" t="s">
        <v>653</v>
      </c>
      <c r="J154" s="98">
        <v>43555</v>
      </c>
      <c r="K154" t="s">
        <v>912</v>
      </c>
      <c r="L154" s="32" t="s">
        <v>913</v>
      </c>
      <c r="M154" s="134">
        <v>140141</v>
      </c>
      <c r="N154" s="125">
        <v>43661</v>
      </c>
      <c r="O154" t="s">
        <v>1176</v>
      </c>
      <c r="P154" s="32" t="s">
        <v>859</v>
      </c>
      <c r="Q154" s="32" t="s">
        <v>859</v>
      </c>
      <c r="R154" s="32" t="s">
        <v>860</v>
      </c>
      <c r="S154" s="32" t="s">
        <v>860</v>
      </c>
      <c r="T154" s="99" t="s">
        <v>1172</v>
      </c>
      <c r="U154" s="32" t="s">
        <v>1091</v>
      </c>
      <c r="V154" s="80" t="s">
        <v>859</v>
      </c>
      <c r="W154" s="32" t="s">
        <v>887</v>
      </c>
      <c r="X154" s="32" t="s">
        <v>1066</v>
      </c>
      <c r="Y154" s="32"/>
      <c r="Z154" s="79"/>
    </row>
    <row r="155" spans="1:26" ht="15" customHeight="1">
      <c r="A155" s="87" t="s">
        <v>12</v>
      </c>
      <c r="B155" s="88" t="s">
        <v>237</v>
      </c>
      <c r="C155" s="89" t="s">
        <v>1188</v>
      </c>
      <c r="D155" s="193" t="s">
        <v>307</v>
      </c>
      <c r="E155" s="193" t="s">
        <v>509</v>
      </c>
      <c r="F155" s="19" t="s">
        <v>631</v>
      </c>
      <c r="G155" s="91" t="s">
        <v>640</v>
      </c>
      <c r="H155" s="19" t="s">
        <v>661</v>
      </c>
      <c r="I155" s="32" t="s">
        <v>653</v>
      </c>
      <c r="J155" s="98">
        <v>43555</v>
      </c>
      <c r="K155" s="32" t="s">
        <v>912</v>
      </c>
      <c r="L155" s="32" t="s">
        <v>913</v>
      </c>
      <c r="M155" s="124">
        <v>145</v>
      </c>
      <c r="N155" s="125">
        <v>43661</v>
      </c>
      <c r="O155" s="11" t="s">
        <v>956</v>
      </c>
      <c r="P155" s="99" t="s">
        <v>860</v>
      </c>
      <c r="Q155" s="32" t="s">
        <v>859</v>
      </c>
      <c r="R155" s="99" t="s">
        <v>860</v>
      </c>
      <c r="S155" s="99" t="s">
        <v>860</v>
      </c>
      <c r="T155" s="99" t="s">
        <v>1172</v>
      </c>
      <c r="U155" s="32" t="s">
        <v>1092</v>
      </c>
      <c r="V155" s="80" t="s">
        <v>859</v>
      </c>
      <c r="W155" s="32" t="s">
        <v>884</v>
      </c>
      <c r="X155" s="32" t="s">
        <v>1065</v>
      </c>
      <c r="Y155" s="32"/>
      <c r="Z155" s="79"/>
    </row>
    <row r="156" spans="1:26" ht="15" customHeight="1">
      <c r="A156" s="17" t="s">
        <v>12</v>
      </c>
      <c r="B156" s="18" t="s">
        <v>237</v>
      </c>
      <c r="C156" s="2" t="s">
        <v>1189</v>
      </c>
      <c r="D156" s="192" t="s">
        <v>308</v>
      </c>
      <c r="E156" s="192" t="s">
        <v>510</v>
      </c>
      <c r="F156" s="19" t="s">
        <v>631</v>
      </c>
      <c r="G156" s="20" t="s">
        <v>640</v>
      </c>
      <c r="H156" s="19" t="s">
        <v>661</v>
      </c>
      <c r="I156" s="27" t="s">
        <v>653</v>
      </c>
      <c r="J156" s="98">
        <v>43555</v>
      </c>
      <c r="K156" s="32" t="s">
        <v>912</v>
      </c>
      <c r="L156" s="32" t="s">
        <v>913</v>
      </c>
      <c r="M156" s="124">
        <v>146</v>
      </c>
      <c r="N156" s="125">
        <v>43661</v>
      </c>
      <c r="O156" t="s">
        <v>987</v>
      </c>
      <c r="P156" s="99" t="s">
        <v>860</v>
      </c>
      <c r="Q156" s="30" t="s">
        <v>859</v>
      </c>
      <c r="R156" s="99" t="s">
        <v>860</v>
      </c>
      <c r="S156" s="99" t="s">
        <v>860</v>
      </c>
      <c r="T156" s="99" t="s">
        <v>1172</v>
      </c>
      <c r="U156" s="32" t="s">
        <v>1093</v>
      </c>
      <c r="V156" s="80" t="s">
        <v>859</v>
      </c>
      <c r="W156" s="32"/>
      <c r="Z156" s="79"/>
    </row>
    <row r="157" spans="1:26" ht="15" customHeight="1">
      <c r="A157" s="17" t="s">
        <v>12</v>
      </c>
      <c r="B157" s="18" t="s">
        <v>236</v>
      </c>
      <c r="C157" s="2" t="s">
        <v>96</v>
      </c>
      <c r="D157" s="192" t="s">
        <v>309</v>
      </c>
      <c r="E157" s="192" t="s">
        <v>511</v>
      </c>
      <c r="F157" s="19" t="s">
        <v>631</v>
      </c>
      <c r="G157" s="20" t="s">
        <v>640</v>
      </c>
      <c r="H157" s="19" t="s">
        <v>661</v>
      </c>
      <c r="I157" s="27" t="s">
        <v>653</v>
      </c>
      <c r="J157" s="98">
        <v>43555</v>
      </c>
      <c r="K157" s="32" t="s">
        <v>912</v>
      </c>
      <c r="L157" s="32" t="s">
        <v>913</v>
      </c>
      <c r="M157" s="124">
        <v>148</v>
      </c>
      <c r="N157" s="125">
        <v>43661</v>
      </c>
      <c r="O157" t="s">
        <v>994</v>
      </c>
      <c r="P157" s="99" t="s">
        <v>860</v>
      </c>
      <c r="Q157" s="32" t="s">
        <v>859</v>
      </c>
      <c r="R157" s="99" t="s">
        <v>860</v>
      </c>
      <c r="S157" s="99" t="s">
        <v>860</v>
      </c>
      <c r="T157" s="99" t="s">
        <v>1172</v>
      </c>
      <c r="U157" s="32" t="s">
        <v>1094</v>
      </c>
      <c r="V157" s="80" t="s">
        <v>859</v>
      </c>
      <c r="W157" s="32"/>
      <c r="Z157" s="79"/>
    </row>
    <row r="158" spans="1:26" ht="15" customHeight="1">
      <c r="A158" s="87" t="s">
        <v>12</v>
      </c>
      <c r="B158" s="88" t="s">
        <v>236</v>
      </c>
      <c r="C158" s="89" t="s">
        <v>97</v>
      </c>
      <c r="D158" s="193" t="s">
        <v>310</v>
      </c>
      <c r="E158" s="193" t="s">
        <v>512</v>
      </c>
      <c r="F158" s="19" t="s">
        <v>631</v>
      </c>
      <c r="G158" s="91" t="s">
        <v>640</v>
      </c>
      <c r="H158" s="19" t="s">
        <v>661</v>
      </c>
      <c r="I158" s="32" t="s">
        <v>654</v>
      </c>
      <c r="J158" s="98">
        <v>43555</v>
      </c>
      <c r="K158" s="32" t="s">
        <v>912</v>
      </c>
      <c r="L158" s="32" t="s">
        <v>913</v>
      </c>
      <c r="M158" s="124">
        <v>143</v>
      </c>
      <c r="N158" s="126">
        <v>43661</v>
      </c>
      <c r="O158" s="11" t="s">
        <v>1089</v>
      </c>
      <c r="P158" s="99" t="s">
        <v>860</v>
      </c>
      <c r="Q158" s="32" t="s">
        <v>859</v>
      </c>
      <c r="R158" s="99" t="s">
        <v>860</v>
      </c>
      <c r="S158" s="99" t="s">
        <v>860</v>
      </c>
      <c r="T158" s="99" t="s">
        <v>1172</v>
      </c>
      <c r="U158" s="32"/>
      <c r="V158" s="80" t="s">
        <v>859</v>
      </c>
      <c r="W158" s="32" t="s">
        <v>880</v>
      </c>
      <c r="X158" s="32" t="s">
        <v>1062</v>
      </c>
      <c r="Y158" s="32"/>
      <c r="Z158" s="79"/>
    </row>
    <row r="159" spans="1:26" ht="15" customHeight="1">
      <c r="A159" s="87" t="s">
        <v>12</v>
      </c>
      <c r="B159" s="18" t="s">
        <v>237</v>
      </c>
      <c r="C159" s="89" t="s">
        <v>1190</v>
      </c>
      <c r="D159" s="193" t="s">
        <v>311</v>
      </c>
      <c r="E159" s="193" t="s">
        <v>513</v>
      </c>
      <c r="F159" s="19" t="s">
        <v>631</v>
      </c>
      <c r="G159" s="91" t="s">
        <v>640</v>
      </c>
      <c r="H159" s="19" t="s">
        <v>661</v>
      </c>
      <c r="I159" s="32" t="s">
        <v>654</v>
      </c>
      <c r="J159" s="98">
        <v>43555</v>
      </c>
      <c r="K159" s="32" t="s">
        <v>912</v>
      </c>
      <c r="L159" s="32" t="s">
        <v>913</v>
      </c>
      <c r="M159" s="32">
        <v>18</v>
      </c>
      <c r="N159" s="126">
        <v>43661</v>
      </c>
      <c r="O159" s="11" t="s">
        <v>1110</v>
      </c>
      <c r="P159" s="99" t="s">
        <v>860</v>
      </c>
      <c r="Q159" s="32" t="s">
        <v>859</v>
      </c>
      <c r="R159" s="99" t="s">
        <v>860</v>
      </c>
      <c r="S159" s="99" t="s">
        <v>860</v>
      </c>
      <c r="T159" s="99" t="s">
        <v>1172</v>
      </c>
      <c r="U159" s="32" t="s">
        <v>1108</v>
      </c>
      <c r="V159" s="80" t="s">
        <v>859</v>
      </c>
      <c r="W159" s="32" t="s">
        <v>883</v>
      </c>
      <c r="X159" s="32" t="s">
        <v>1062</v>
      </c>
      <c r="Y159" s="32"/>
      <c r="Z159" s="79"/>
    </row>
    <row r="160" spans="1:26" ht="15" customHeight="1">
      <c r="A160" s="87" t="s">
        <v>12</v>
      </c>
      <c r="B160" s="88" t="s">
        <v>236</v>
      </c>
      <c r="C160" s="89" t="s">
        <v>108</v>
      </c>
      <c r="D160" s="193" t="s">
        <v>320</v>
      </c>
      <c r="E160" s="193" t="s">
        <v>524</v>
      </c>
      <c r="F160" s="88" t="s">
        <v>622</v>
      </c>
      <c r="G160" s="88" t="s">
        <v>629</v>
      </c>
      <c r="H160" s="19" t="s">
        <v>661</v>
      </c>
      <c r="I160" s="32">
        <v>12</v>
      </c>
      <c r="J160" s="98">
        <v>43555</v>
      </c>
      <c r="K160" t="s">
        <v>912</v>
      </c>
      <c r="L160" s="32" t="s">
        <v>913</v>
      </c>
      <c r="M160" s="92">
        <v>140141</v>
      </c>
      <c r="N160" s="125">
        <v>43661</v>
      </c>
      <c r="O160" t="s">
        <v>1176</v>
      </c>
      <c r="P160" s="32" t="s">
        <v>859</v>
      </c>
      <c r="Q160" s="32" t="s">
        <v>859</v>
      </c>
      <c r="R160" s="32" t="s">
        <v>860</v>
      </c>
      <c r="S160" s="32" t="s">
        <v>860</v>
      </c>
      <c r="T160" s="99" t="s">
        <v>1172</v>
      </c>
      <c r="U160" s="32"/>
      <c r="V160" s="80" t="s">
        <v>859</v>
      </c>
      <c r="W160" s="32" t="s">
        <v>881</v>
      </c>
      <c r="X160" s="32" t="s">
        <v>1064</v>
      </c>
      <c r="Y160" s="32"/>
      <c r="Z160" s="79"/>
    </row>
    <row r="161" spans="1:26" ht="15" customHeight="1">
      <c r="A161" s="87" t="s">
        <v>12</v>
      </c>
      <c r="B161" s="88" t="s">
        <v>236</v>
      </c>
      <c r="C161" s="89" t="s">
        <v>109</v>
      </c>
      <c r="D161" s="193" t="s">
        <v>321</v>
      </c>
      <c r="E161" s="193" t="s">
        <v>525</v>
      </c>
      <c r="F161" s="88" t="s">
        <v>625</v>
      </c>
      <c r="G161" s="88" t="s">
        <v>635</v>
      </c>
      <c r="H161" s="19" t="s">
        <v>661</v>
      </c>
      <c r="I161" s="32">
        <v>95.12</v>
      </c>
      <c r="J161" s="98">
        <v>43555</v>
      </c>
      <c r="K161" t="s">
        <v>912</v>
      </c>
      <c r="L161" s="32" t="s">
        <v>913</v>
      </c>
      <c r="M161" s="92">
        <v>140141</v>
      </c>
      <c r="N161" s="125">
        <v>43661</v>
      </c>
      <c r="O161" t="s">
        <v>1176</v>
      </c>
      <c r="P161" s="32" t="s">
        <v>859</v>
      </c>
      <c r="Q161" s="32" t="s">
        <v>859</v>
      </c>
      <c r="R161" s="32" t="s">
        <v>860</v>
      </c>
      <c r="S161" s="32" t="s">
        <v>860</v>
      </c>
      <c r="T161" s="99" t="s">
        <v>1172</v>
      </c>
      <c r="U161" s="32" t="s">
        <v>1137</v>
      </c>
      <c r="V161" s="80" t="s">
        <v>859</v>
      </c>
      <c r="W161" s="32" t="s">
        <v>884</v>
      </c>
      <c r="X161" s="32" t="s">
        <v>1063</v>
      </c>
      <c r="Y161" s="32"/>
      <c r="Z161" s="79"/>
    </row>
    <row r="162" spans="1:26" ht="15" customHeight="1">
      <c r="A162" s="17" t="s">
        <v>12</v>
      </c>
      <c r="B162" s="18" t="s">
        <v>237</v>
      </c>
      <c r="C162" s="2" t="s">
        <v>114</v>
      </c>
      <c r="D162" s="192" t="s">
        <v>325</v>
      </c>
      <c r="E162" s="192" t="s">
        <v>528</v>
      </c>
      <c r="F162" s="19" t="s">
        <v>631</v>
      </c>
      <c r="G162" s="20" t="s">
        <v>640</v>
      </c>
      <c r="H162" s="19" t="s">
        <v>661</v>
      </c>
      <c r="I162" s="27" t="s">
        <v>653</v>
      </c>
      <c r="J162" s="98">
        <v>43555</v>
      </c>
      <c r="K162" s="32" t="s">
        <v>912</v>
      </c>
      <c r="L162" s="32" t="s">
        <v>913</v>
      </c>
      <c r="M162" s="124">
        <v>143</v>
      </c>
      <c r="N162" s="125">
        <v>43661</v>
      </c>
      <c r="O162" t="s">
        <v>954</v>
      </c>
      <c r="P162" s="99" t="s">
        <v>860</v>
      </c>
      <c r="Q162" s="32" t="s">
        <v>859</v>
      </c>
      <c r="R162" s="99" t="s">
        <v>860</v>
      </c>
      <c r="S162" s="99" t="s">
        <v>860</v>
      </c>
      <c r="T162" s="99" t="s">
        <v>1172</v>
      </c>
      <c r="U162" s="32"/>
      <c r="W162" s="31"/>
      <c r="Z162" s="79"/>
    </row>
    <row r="163" spans="1:26" ht="15" customHeight="1">
      <c r="A163" s="17" t="s">
        <v>12</v>
      </c>
      <c r="B163" s="18" t="s">
        <v>237</v>
      </c>
      <c r="C163" s="2" t="s">
        <v>115</v>
      </c>
      <c r="D163" s="192" t="s">
        <v>326</v>
      </c>
      <c r="E163" s="192" t="s">
        <v>529</v>
      </c>
      <c r="F163" s="19" t="s">
        <v>631</v>
      </c>
      <c r="G163" s="20" t="s">
        <v>640</v>
      </c>
      <c r="H163" s="19" t="s">
        <v>661</v>
      </c>
      <c r="I163" s="27" t="s">
        <v>653</v>
      </c>
      <c r="J163" s="98">
        <v>43555</v>
      </c>
      <c r="K163" s="32" t="s">
        <v>912</v>
      </c>
      <c r="L163" s="32" t="s">
        <v>913</v>
      </c>
      <c r="M163" s="124">
        <v>143</v>
      </c>
      <c r="N163" s="125">
        <v>43661</v>
      </c>
      <c r="O163" t="s">
        <v>954</v>
      </c>
      <c r="P163" s="99" t="s">
        <v>860</v>
      </c>
      <c r="Q163" s="30" t="s">
        <v>859</v>
      </c>
      <c r="R163" s="99" t="s">
        <v>860</v>
      </c>
      <c r="S163" s="99" t="s">
        <v>860</v>
      </c>
      <c r="T163" s="99" t="s">
        <v>1172</v>
      </c>
      <c r="U163" s="32"/>
      <c r="W163" s="31"/>
      <c r="Z163" s="79"/>
    </row>
    <row r="164" spans="1:26" ht="15" customHeight="1">
      <c r="A164" s="17" t="s">
        <v>12</v>
      </c>
      <c r="B164" s="18" t="s">
        <v>237</v>
      </c>
      <c r="C164" s="2" t="s">
        <v>116</v>
      </c>
      <c r="D164" s="192" t="s">
        <v>327</v>
      </c>
      <c r="E164" s="192" t="s">
        <v>530</v>
      </c>
      <c r="F164" s="19" t="s">
        <v>631</v>
      </c>
      <c r="G164" s="20" t="s">
        <v>640</v>
      </c>
      <c r="H164" s="19" t="s">
        <v>661</v>
      </c>
      <c r="I164" s="27" t="s">
        <v>653</v>
      </c>
      <c r="J164" s="98">
        <v>43555</v>
      </c>
      <c r="K164" s="32" t="s">
        <v>912</v>
      </c>
      <c r="L164" s="32" t="s">
        <v>913</v>
      </c>
      <c r="M164" s="124">
        <v>143</v>
      </c>
      <c r="N164" s="125">
        <v>43661</v>
      </c>
      <c r="O164" t="s">
        <v>954</v>
      </c>
      <c r="P164" s="99" t="s">
        <v>860</v>
      </c>
      <c r="Q164" s="32" t="s">
        <v>859</v>
      </c>
      <c r="R164" s="99" t="s">
        <v>860</v>
      </c>
      <c r="S164" s="99" t="s">
        <v>860</v>
      </c>
      <c r="T164" s="99" t="s">
        <v>1172</v>
      </c>
      <c r="U164" s="32"/>
      <c r="W164" s="31"/>
      <c r="Z164" s="79"/>
    </row>
    <row r="165" spans="1:26" ht="15" customHeight="1">
      <c r="A165" s="17" t="s">
        <v>12</v>
      </c>
      <c r="B165" s="18" t="s">
        <v>237</v>
      </c>
      <c r="C165" s="2" t="s">
        <v>117</v>
      </c>
      <c r="D165" s="192" t="s">
        <v>328</v>
      </c>
      <c r="E165" s="192" t="s">
        <v>531</v>
      </c>
      <c r="F165" s="19" t="s">
        <v>631</v>
      </c>
      <c r="G165" s="20" t="s">
        <v>640</v>
      </c>
      <c r="H165" s="19" t="s">
        <v>661</v>
      </c>
      <c r="I165" s="27" t="s">
        <v>653</v>
      </c>
      <c r="J165" s="98">
        <v>43555</v>
      </c>
      <c r="K165" s="32" t="s">
        <v>912</v>
      </c>
      <c r="L165" s="32" t="s">
        <v>913</v>
      </c>
      <c r="M165" s="124">
        <v>143</v>
      </c>
      <c r="N165" s="125">
        <v>43661</v>
      </c>
      <c r="O165" t="s">
        <v>954</v>
      </c>
      <c r="P165" s="99" t="s">
        <v>860</v>
      </c>
      <c r="Q165" s="32" t="s">
        <v>859</v>
      </c>
      <c r="R165" s="99" t="s">
        <v>860</v>
      </c>
      <c r="S165" s="99" t="s">
        <v>860</v>
      </c>
      <c r="T165" s="99" t="s">
        <v>1172</v>
      </c>
      <c r="U165" s="32"/>
      <c r="W165" s="31"/>
      <c r="Z165" s="79"/>
    </row>
    <row r="166" spans="1:26" ht="15" customHeight="1">
      <c r="A166" s="17" t="s">
        <v>12</v>
      </c>
      <c r="B166" s="18" t="s">
        <v>237</v>
      </c>
      <c r="C166" s="2" t="s">
        <v>118</v>
      </c>
      <c r="D166" s="192" t="s">
        <v>329</v>
      </c>
      <c r="E166" s="192" t="s">
        <v>532</v>
      </c>
      <c r="F166" s="19" t="s">
        <v>631</v>
      </c>
      <c r="G166" s="20" t="s">
        <v>640</v>
      </c>
      <c r="H166" s="19" t="s">
        <v>661</v>
      </c>
      <c r="I166" s="27"/>
      <c r="J166" s="98">
        <v>43555</v>
      </c>
      <c r="N166" s="124"/>
      <c r="P166" s="32" t="s">
        <v>860</v>
      </c>
      <c r="Q166" s="32" t="s">
        <v>860</v>
      </c>
      <c r="R166" s="32" t="s">
        <v>860</v>
      </c>
      <c r="S166" s="30" t="s">
        <v>860</v>
      </c>
      <c r="U166" s="32"/>
      <c r="W166" s="31"/>
      <c r="Z166" s="79"/>
    </row>
    <row r="167" spans="1:26" ht="15" customHeight="1">
      <c r="A167" s="17" t="s">
        <v>12</v>
      </c>
      <c r="B167" s="18" t="s">
        <v>237</v>
      </c>
      <c r="C167" s="2" t="s">
        <v>119</v>
      </c>
      <c r="D167" s="192" t="s">
        <v>330</v>
      </c>
      <c r="E167" s="192" t="s">
        <v>533</v>
      </c>
      <c r="F167" s="19" t="s">
        <v>631</v>
      </c>
      <c r="G167" s="20" t="s">
        <v>640</v>
      </c>
      <c r="H167" s="19" t="s">
        <v>661</v>
      </c>
      <c r="I167" s="27" t="s">
        <v>653</v>
      </c>
      <c r="J167" s="98">
        <v>43555</v>
      </c>
      <c r="K167" s="32" t="s">
        <v>912</v>
      </c>
      <c r="L167" s="32" t="s">
        <v>913</v>
      </c>
      <c r="M167" s="124">
        <v>143</v>
      </c>
      <c r="N167" s="125">
        <v>43661</v>
      </c>
      <c r="O167" t="s">
        <v>954</v>
      </c>
      <c r="P167" s="99" t="s">
        <v>860</v>
      </c>
      <c r="Q167" s="30" t="s">
        <v>859</v>
      </c>
      <c r="R167" s="99" t="s">
        <v>860</v>
      </c>
      <c r="S167" s="99" t="s">
        <v>860</v>
      </c>
      <c r="T167" s="99" t="s">
        <v>1172</v>
      </c>
      <c r="U167" s="32"/>
      <c r="W167" s="31"/>
      <c r="Z167" s="79"/>
    </row>
    <row r="168" spans="1:26" ht="15" customHeight="1">
      <c r="A168" s="17" t="s">
        <v>12</v>
      </c>
      <c r="B168" s="18" t="s">
        <v>237</v>
      </c>
      <c r="C168" s="2" t="s">
        <v>120</v>
      </c>
      <c r="D168" s="192" t="s">
        <v>331</v>
      </c>
      <c r="E168" s="192" t="s">
        <v>534</v>
      </c>
      <c r="F168" s="19" t="s">
        <v>631</v>
      </c>
      <c r="G168" s="20" t="s">
        <v>640</v>
      </c>
      <c r="H168" s="19" t="s">
        <v>661</v>
      </c>
      <c r="I168" s="27" t="s">
        <v>653</v>
      </c>
      <c r="J168" s="98">
        <v>43555</v>
      </c>
      <c r="K168" s="32" t="s">
        <v>912</v>
      </c>
      <c r="L168" s="32" t="s">
        <v>913</v>
      </c>
      <c r="M168" s="124">
        <v>143</v>
      </c>
      <c r="N168" s="125">
        <v>43661</v>
      </c>
      <c r="O168" t="s">
        <v>954</v>
      </c>
      <c r="P168" s="99" t="s">
        <v>860</v>
      </c>
      <c r="Q168" s="32" t="s">
        <v>859</v>
      </c>
      <c r="R168" s="99" t="s">
        <v>860</v>
      </c>
      <c r="S168" s="99" t="s">
        <v>860</v>
      </c>
      <c r="T168" s="99" t="s">
        <v>1172</v>
      </c>
      <c r="U168" s="32"/>
      <c r="W168" s="31"/>
      <c r="Z168" s="79"/>
    </row>
    <row r="169" spans="1:26" ht="15" customHeight="1">
      <c r="A169" s="17" t="s">
        <v>12</v>
      </c>
      <c r="B169" s="18" t="s">
        <v>237</v>
      </c>
      <c r="C169" s="2" t="s">
        <v>121</v>
      </c>
      <c r="D169" s="192" t="s">
        <v>332</v>
      </c>
      <c r="E169" s="192" t="s">
        <v>535</v>
      </c>
      <c r="F169" s="19" t="s">
        <v>631</v>
      </c>
      <c r="G169" s="20" t="s">
        <v>640</v>
      </c>
      <c r="H169" s="19" t="s">
        <v>661</v>
      </c>
      <c r="I169" s="27" t="s">
        <v>653</v>
      </c>
      <c r="J169" s="98">
        <v>43555</v>
      </c>
      <c r="K169" s="32" t="s">
        <v>912</v>
      </c>
      <c r="L169" s="32" t="s">
        <v>913</v>
      </c>
      <c r="M169" s="124">
        <v>143</v>
      </c>
      <c r="N169" s="125">
        <v>43661</v>
      </c>
      <c r="O169" t="s">
        <v>954</v>
      </c>
      <c r="P169" s="99" t="s">
        <v>860</v>
      </c>
      <c r="Q169" s="32" t="s">
        <v>859</v>
      </c>
      <c r="R169" s="99" t="s">
        <v>860</v>
      </c>
      <c r="S169" s="99" t="s">
        <v>860</v>
      </c>
      <c r="T169" s="99" t="s">
        <v>1172</v>
      </c>
      <c r="U169" s="32"/>
      <c r="W169" s="31"/>
      <c r="Z169" s="79"/>
    </row>
    <row r="170" spans="1:26" ht="15" customHeight="1">
      <c r="A170" s="17" t="s">
        <v>12</v>
      </c>
      <c r="B170" s="18" t="s">
        <v>237</v>
      </c>
      <c r="C170" s="2" t="s">
        <v>122</v>
      </c>
      <c r="D170" s="192" t="s">
        <v>333</v>
      </c>
      <c r="E170" s="192" t="s">
        <v>536</v>
      </c>
      <c r="F170" s="19" t="s">
        <v>631</v>
      </c>
      <c r="G170" s="20" t="s">
        <v>640</v>
      </c>
      <c r="H170" s="19" t="s">
        <v>661</v>
      </c>
      <c r="I170" s="27"/>
      <c r="J170" s="98">
        <v>43555</v>
      </c>
      <c r="N170" s="124"/>
      <c r="P170" s="32" t="s">
        <v>860</v>
      </c>
      <c r="Q170" s="32" t="s">
        <v>860</v>
      </c>
      <c r="R170" s="32" t="s">
        <v>860</v>
      </c>
      <c r="S170" s="30" t="s">
        <v>860</v>
      </c>
      <c r="U170" s="32"/>
      <c r="W170" s="31"/>
      <c r="Z170" s="79"/>
    </row>
    <row r="171" spans="1:26" ht="15" customHeight="1">
      <c r="A171" s="17" t="s">
        <v>12</v>
      </c>
      <c r="B171" s="18" t="s">
        <v>237</v>
      </c>
      <c r="C171" s="2" t="s">
        <v>123</v>
      </c>
      <c r="D171" s="192" t="s">
        <v>334</v>
      </c>
      <c r="E171" s="192" t="s">
        <v>537</v>
      </c>
      <c r="F171" s="19" t="s">
        <v>631</v>
      </c>
      <c r="G171" s="20" t="s">
        <v>640</v>
      </c>
      <c r="H171" s="19" t="s">
        <v>661</v>
      </c>
      <c r="I171" s="27"/>
      <c r="J171" s="98">
        <v>43555</v>
      </c>
      <c r="N171" s="124"/>
      <c r="P171" s="32" t="s">
        <v>860</v>
      </c>
      <c r="Q171" s="32" t="s">
        <v>860</v>
      </c>
      <c r="R171" s="32" t="s">
        <v>860</v>
      </c>
      <c r="S171" s="30" t="s">
        <v>860</v>
      </c>
      <c r="U171" s="32"/>
      <c r="W171" s="31"/>
      <c r="Z171" s="79"/>
    </row>
    <row r="172" spans="1:26" ht="15" customHeight="1">
      <c r="A172" s="17" t="s">
        <v>12</v>
      </c>
      <c r="B172" s="18" t="s">
        <v>237</v>
      </c>
      <c r="C172" s="2" t="s">
        <v>127</v>
      </c>
      <c r="D172" s="192" t="s">
        <v>336</v>
      </c>
      <c r="E172" s="192" t="s">
        <v>541</v>
      </c>
      <c r="F172" s="18" t="s">
        <v>622</v>
      </c>
      <c r="G172" s="18" t="s">
        <v>637</v>
      </c>
      <c r="H172" s="19" t="s">
        <v>661</v>
      </c>
      <c r="I172" s="14">
        <v>2</v>
      </c>
      <c r="J172" s="98">
        <v>43555</v>
      </c>
      <c r="K172" s="32" t="s">
        <v>912</v>
      </c>
      <c r="L172" s="32" t="s">
        <v>913</v>
      </c>
      <c r="M172" s="1">
        <v>143</v>
      </c>
      <c r="N172" s="125">
        <v>43661</v>
      </c>
      <c r="O172" t="s">
        <v>954</v>
      </c>
      <c r="P172" s="99" t="s">
        <v>860</v>
      </c>
      <c r="Q172" s="32" t="s">
        <v>859</v>
      </c>
      <c r="R172" s="99" t="s">
        <v>860</v>
      </c>
      <c r="S172" s="99" t="s">
        <v>860</v>
      </c>
      <c r="T172" s="99" t="s">
        <v>1172</v>
      </c>
      <c r="U172" s="32"/>
      <c r="W172" s="31"/>
      <c r="Z172" s="79"/>
    </row>
    <row r="173" spans="1:26" ht="15" customHeight="1">
      <c r="A173" s="17" t="s">
        <v>12</v>
      </c>
      <c r="B173" s="18" t="s">
        <v>237</v>
      </c>
      <c r="C173" s="2" t="s">
        <v>128</v>
      </c>
      <c r="D173" s="192" t="s">
        <v>337</v>
      </c>
      <c r="E173" s="192" t="s">
        <v>542</v>
      </c>
      <c r="F173" s="18" t="s">
        <v>625</v>
      </c>
      <c r="G173" s="18" t="s">
        <v>638</v>
      </c>
      <c r="H173" s="19" t="s">
        <v>661</v>
      </c>
      <c r="I173" s="14">
        <v>50</v>
      </c>
      <c r="J173" s="98">
        <v>43555</v>
      </c>
      <c r="K173" s="32" t="s">
        <v>912</v>
      </c>
      <c r="L173" s="32" t="s">
        <v>913</v>
      </c>
      <c r="M173" s="1">
        <v>143</v>
      </c>
      <c r="N173" s="125">
        <v>43661</v>
      </c>
      <c r="O173" t="s">
        <v>954</v>
      </c>
      <c r="P173" s="99" t="s">
        <v>860</v>
      </c>
      <c r="Q173" s="32" t="s">
        <v>859</v>
      </c>
      <c r="R173" s="99" t="s">
        <v>860</v>
      </c>
      <c r="S173" s="99" t="s">
        <v>860</v>
      </c>
      <c r="T173" s="99" t="s">
        <v>1172</v>
      </c>
      <c r="U173" s="32"/>
      <c r="W173" s="31"/>
      <c r="Z173" s="79"/>
    </row>
    <row r="174" spans="1:26" ht="15" customHeight="1">
      <c r="A174" s="17" t="s">
        <v>12</v>
      </c>
      <c r="B174" s="18" t="s">
        <v>237</v>
      </c>
      <c r="C174" s="2" t="s">
        <v>130</v>
      </c>
      <c r="D174" s="192" t="s">
        <v>339</v>
      </c>
      <c r="E174" s="192" t="s">
        <v>544</v>
      </c>
      <c r="F174" s="18" t="s">
        <v>622</v>
      </c>
      <c r="G174" s="18" t="s">
        <v>637</v>
      </c>
      <c r="H174" s="19" t="s">
        <v>661</v>
      </c>
      <c r="I174" s="14">
        <v>2</v>
      </c>
      <c r="J174" s="98">
        <v>43555</v>
      </c>
      <c r="K174" s="32" t="s">
        <v>912</v>
      </c>
      <c r="L174" s="32" t="s">
        <v>913</v>
      </c>
      <c r="M174" s="1">
        <v>143</v>
      </c>
      <c r="N174" s="125">
        <v>43661</v>
      </c>
      <c r="O174" t="s">
        <v>954</v>
      </c>
      <c r="P174" s="99" t="s">
        <v>860</v>
      </c>
      <c r="Q174" s="32" t="s">
        <v>859</v>
      </c>
      <c r="R174" s="99" t="s">
        <v>860</v>
      </c>
      <c r="S174" s="99" t="s">
        <v>860</v>
      </c>
      <c r="T174" s="99" t="s">
        <v>1172</v>
      </c>
      <c r="U174" s="32"/>
      <c r="W174" s="31"/>
      <c r="Z174" s="79"/>
    </row>
    <row r="175" spans="1:26" ht="15" customHeight="1">
      <c r="A175" s="17" t="s">
        <v>12</v>
      </c>
      <c r="B175" s="18" t="s">
        <v>237</v>
      </c>
      <c r="C175" s="2" t="s">
        <v>131</v>
      </c>
      <c r="D175" s="192" t="s">
        <v>340</v>
      </c>
      <c r="E175" s="192" t="s">
        <v>545</v>
      </c>
      <c r="F175" s="18" t="s">
        <v>625</v>
      </c>
      <c r="G175" s="18" t="s">
        <v>638</v>
      </c>
      <c r="H175" s="19" t="s">
        <v>661</v>
      </c>
      <c r="I175" s="14">
        <v>50</v>
      </c>
      <c r="J175" s="98">
        <v>43555</v>
      </c>
      <c r="K175" s="32" t="s">
        <v>912</v>
      </c>
      <c r="L175" s="32" t="s">
        <v>913</v>
      </c>
      <c r="M175" s="1">
        <v>143</v>
      </c>
      <c r="N175" s="125">
        <v>43661</v>
      </c>
      <c r="O175" t="s">
        <v>954</v>
      </c>
      <c r="P175" s="99" t="s">
        <v>860</v>
      </c>
      <c r="Q175" s="32" t="s">
        <v>859</v>
      </c>
      <c r="R175" s="99" t="s">
        <v>860</v>
      </c>
      <c r="S175" s="99" t="s">
        <v>860</v>
      </c>
      <c r="T175" s="99" t="s">
        <v>1172</v>
      </c>
      <c r="U175" s="32"/>
      <c r="W175" s="31"/>
      <c r="Z175" s="79"/>
    </row>
    <row r="176" spans="1:26" ht="15" customHeight="1">
      <c r="A176" s="87" t="s">
        <v>12</v>
      </c>
      <c r="B176" s="88" t="s">
        <v>228</v>
      </c>
      <c r="C176" s="89" t="s">
        <v>132</v>
      </c>
      <c r="D176" s="193" t="s">
        <v>341</v>
      </c>
      <c r="E176" s="193" t="s">
        <v>546</v>
      </c>
      <c r="F176" s="88" t="s">
        <v>631</v>
      </c>
      <c r="G176" s="91" t="s">
        <v>640</v>
      </c>
      <c r="H176" s="19" t="s">
        <v>661</v>
      </c>
      <c r="I176" s="32" t="s">
        <v>653</v>
      </c>
      <c r="J176" s="98">
        <v>43555</v>
      </c>
      <c r="K176" s="32" t="s">
        <v>912</v>
      </c>
      <c r="L176" s="32" t="s">
        <v>913</v>
      </c>
      <c r="M176" s="124">
        <v>126</v>
      </c>
      <c r="N176" s="126">
        <v>43661</v>
      </c>
      <c r="O176" s="11" t="s">
        <v>1103</v>
      </c>
      <c r="P176" s="99" t="s">
        <v>860</v>
      </c>
      <c r="Q176" s="32" t="s">
        <v>859</v>
      </c>
      <c r="R176" s="99" t="s">
        <v>860</v>
      </c>
      <c r="S176" s="99" t="s">
        <v>860</v>
      </c>
      <c r="T176" s="99" t="s">
        <v>1172</v>
      </c>
      <c r="U176" s="32"/>
      <c r="V176" s="80" t="s">
        <v>859</v>
      </c>
      <c r="W176" s="32" t="s">
        <v>880</v>
      </c>
      <c r="X176" s="32" t="s">
        <v>1067</v>
      </c>
      <c r="Y176" s="32"/>
      <c r="Z176" s="79"/>
    </row>
    <row r="177" spans="1:26" s="32" customFormat="1" ht="15" customHeight="1">
      <c r="A177" s="87" t="s">
        <v>12</v>
      </c>
      <c r="B177" s="88" t="s">
        <v>228</v>
      </c>
      <c r="C177" s="89" t="s">
        <v>133</v>
      </c>
      <c r="D177" s="193" t="s">
        <v>342</v>
      </c>
      <c r="E177" s="193" t="s">
        <v>547</v>
      </c>
      <c r="F177" s="19" t="s">
        <v>631</v>
      </c>
      <c r="G177" s="91" t="s">
        <v>640</v>
      </c>
      <c r="H177" s="19" t="s">
        <v>661</v>
      </c>
      <c r="I177" s="32" t="s">
        <v>653</v>
      </c>
      <c r="J177" s="98">
        <v>43555</v>
      </c>
      <c r="K177" s="32" t="s">
        <v>912</v>
      </c>
      <c r="L177" s="32" t="s">
        <v>913</v>
      </c>
      <c r="M177" s="134">
        <v>126133</v>
      </c>
      <c r="N177" s="126">
        <v>43661</v>
      </c>
      <c r="O177" s="11" t="s">
        <v>1085</v>
      </c>
      <c r="P177" s="99" t="s">
        <v>860</v>
      </c>
      <c r="Q177" s="32" t="s">
        <v>859</v>
      </c>
      <c r="R177" s="99" t="s">
        <v>860</v>
      </c>
      <c r="S177" s="99" t="s">
        <v>860</v>
      </c>
      <c r="T177" s="99" t="s">
        <v>1172</v>
      </c>
      <c r="V177" s="80" t="s">
        <v>859</v>
      </c>
      <c r="W177" s="32" t="s">
        <v>880</v>
      </c>
      <c r="X177" s="32" t="s">
        <v>1067</v>
      </c>
      <c r="Z177" s="90"/>
    </row>
    <row r="178" spans="1:26" ht="15" customHeight="1">
      <c r="A178" s="17" t="s">
        <v>12</v>
      </c>
      <c r="B178" s="18" t="s">
        <v>228</v>
      </c>
      <c r="C178" s="2" t="s">
        <v>134</v>
      </c>
      <c r="D178" s="192" t="s">
        <v>343</v>
      </c>
      <c r="E178" s="192" t="s">
        <v>548</v>
      </c>
      <c r="F178" s="19" t="s">
        <v>631</v>
      </c>
      <c r="G178" s="20" t="s">
        <v>640</v>
      </c>
      <c r="H178" s="19" t="s">
        <v>661</v>
      </c>
      <c r="I178" s="27"/>
      <c r="J178" s="98">
        <v>43555</v>
      </c>
      <c r="N178" s="124"/>
      <c r="P178" s="32" t="s">
        <v>860</v>
      </c>
      <c r="Q178" s="32" t="s">
        <v>860</v>
      </c>
      <c r="R178" s="32" t="s">
        <v>860</v>
      </c>
      <c r="S178" s="30" t="s">
        <v>860</v>
      </c>
      <c r="U178" s="32"/>
      <c r="W178" s="32"/>
      <c r="Z178" s="79"/>
    </row>
    <row r="179" spans="1:26" ht="15" customHeight="1">
      <c r="A179" s="17" t="s">
        <v>12</v>
      </c>
      <c r="B179" s="18" t="s">
        <v>228</v>
      </c>
      <c r="C179" s="2" t="s">
        <v>135</v>
      </c>
      <c r="D179" s="192" t="s">
        <v>344</v>
      </c>
      <c r="E179" s="192" t="s">
        <v>549</v>
      </c>
      <c r="F179" s="19" t="s">
        <v>631</v>
      </c>
      <c r="G179" s="20" t="s">
        <v>640</v>
      </c>
      <c r="H179" s="19" t="s">
        <v>661</v>
      </c>
      <c r="I179" s="27" t="s">
        <v>653</v>
      </c>
      <c r="J179" s="98">
        <v>43555</v>
      </c>
      <c r="K179" s="32" t="s">
        <v>916</v>
      </c>
      <c r="L179" s="32" t="s">
        <v>915</v>
      </c>
      <c r="M179" s="124">
        <v>3</v>
      </c>
      <c r="N179" s="125">
        <v>43389</v>
      </c>
      <c r="O179" t="s">
        <v>983</v>
      </c>
      <c r="P179" s="99" t="s">
        <v>860</v>
      </c>
      <c r="Q179" s="30" t="s">
        <v>859</v>
      </c>
      <c r="R179" s="99" t="s">
        <v>860</v>
      </c>
      <c r="S179" s="99" t="s">
        <v>860</v>
      </c>
      <c r="T179" s="99" t="s">
        <v>1172</v>
      </c>
      <c r="U179" s="32"/>
      <c r="V179" s="80" t="s">
        <v>859</v>
      </c>
      <c r="W179" s="32"/>
      <c r="Z179" s="79"/>
    </row>
    <row r="180" spans="1:26" ht="15" customHeight="1">
      <c r="A180" s="17" t="s">
        <v>12</v>
      </c>
      <c r="B180" s="18" t="s">
        <v>228</v>
      </c>
      <c r="C180" s="2" t="s">
        <v>136</v>
      </c>
      <c r="D180" s="192" t="s">
        <v>345</v>
      </c>
      <c r="E180" s="192" t="s">
        <v>550</v>
      </c>
      <c r="F180" s="19" t="s">
        <v>631</v>
      </c>
      <c r="G180" s="20" t="s">
        <v>640</v>
      </c>
      <c r="H180" s="19" t="s">
        <v>661</v>
      </c>
      <c r="I180" s="27" t="s">
        <v>653</v>
      </c>
      <c r="J180" s="98">
        <v>43555</v>
      </c>
      <c r="K180" s="32" t="s">
        <v>916</v>
      </c>
      <c r="L180" s="32" t="s">
        <v>915</v>
      </c>
      <c r="M180" s="124">
        <v>6</v>
      </c>
      <c r="N180" s="125">
        <v>43389</v>
      </c>
      <c r="O180" t="s">
        <v>988</v>
      </c>
      <c r="P180" s="99" t="s">
        <v>860</v>
      </c>
      <c r="Q180" s="32" t="s">
        <v>859</v>
      </c>
      <c r="R180" s="99" t="s">
        <v>860</v>
      </c>
      <c r="S180" s="99" t="s">
        <v>860</v>
      </c>
      <c r="T180" s="99" t="s">
        <v>1172</v>
      </c>
      <c r="U180" s="32"/>
      <c r="W180" s="32"/>
      <c r="Z180" s="79"/>
    </row>
    <row r="181" spans="1:26" ht="15" customHeight="1">
      <c r="A181" s="17" t="s">
        <v>12</v>
      </c>
      <c r="B181" s="18" t="s">
        <v>228</v>
      </c>
      <c r="C181" s="2" t="s">
        <v>137</v>
      </c>
      <c r="D181" s="192" t="s">
        <v>346</v>
      </c>
      <c r="E181" s="192" t="s">
        <v>551</v>
      </c>
      <c r="F181" s="19" t="s">
        <v>631</v>
      </c>
      <c r="G181" s="20" t="s">
        <v>640</v>
      </c>
      <c r="H181" s="19" t="s">
        <v>661</v>
      </c>
      <c r="I181" s="27" t="s">
        <v>653</v>
      </c>
      <c r="J181" s="98">
        <v>43555</v>
      </c>
      <c r="K181" s="32" t="s">
        <v>916</v>
      </c>
      <c r="L181" s="32" t="s">
        <v>915</v>
      </c>
      <c r="M181" s="124">
        <v>10</v>
      </c>
      <c r="N181" s="125">
        <v>43389</v>
      </c>
      <c r="O181" t="s">
        <v>914</v>
      </c>
      <c r="P181" s="99" t="s">
        <v>860</v>
      </c>
      <c r="Q181" s="30" t="s">
        <v>859</v>
      </c>
      <c r="R181" s="99" t="s">
        <v>860</v>
      </c>
      <c r="S181" s="99" t="s">
        <v>860</v>
      </c>
      <c r="T181" s="99" t="s">
        <v>1172</v>
      </c>
      <c r="U181" s="32"/>
      <c r="W181" s="32"/>
      <c r="Z181" s="79"/>
    </row>
    <row r="182" spans="1:26" ht="15" customHeight="1">
      <c r="A182" s="17" t="s">
        <v>12</v>
      </c>
      <c r="B182" s="18" t="s">
        <v>228</v>
      </c>
      <c r="C182" s="2" t="s">
        <v>138</v>
      </c>
      <c r="D182" s="192" t="s">
        <v>347</v>
      </c>
      <c r="E182" s="192" t="s">
        <v>552</v>
      </c>
      <c r="F182" s="19" t="s">
        <v>631</v>
      </c>
      <c r="G182" s="20" t="s">
        <v>640</v>
      </c>
      <c r="H182" s="19" t="s">
        <v>661</v>
      </c>
      <c r="I182" s="27" t="s">
        <v>653</v>
      </c>
      <c r="J182" s="98">
        <v>43555</v>
      </c>
      <c r="K182" s="32" t="s">
        <v>912</v>
      </c>
      <c r="L182" s="32" t="s">
        <v>913</v>
      </c>
      <c r="M182" s="124">
        <v>93</v>
      </c>
      <c r="N182" s="125">
        <v>43661</v>
      </c>
      <c r="O182" t="s">
        <v>982</v>
      </c>
      <c r="P182" s="99" t="s">
        <v>860</v>
      </c>
      <c r="Q182" s="30" t="s">
        <v>859</v>
      </c>
      <c r="R182" s="99" t="s">
        <v>860</v>
      </c>
      <c r="S182" s="99" t="s">
        <v>860</v>
      </c>
      <c r="T182" s="99" t="s">
        <v>1172</v>
      </c>
      <c r="U182" s="32"/>
      <c r="W182" s="32"/>
      <c r="Z182" s="79"/>
    </row>
    <row r="183" spans="1:26" ht="15" customHeight="1">
      <c r="A183" s="87" t="s">
        <v>12</v>
      </c>
      <c r="B183" s="88" t="s">
        <v>228</v>
      </c>
      <c r="C183" s="89" t="s">
        <v>139</v>
      </c>
      <c r="D183" s="193" t="s">
        <v>348</v>
      </c>
      <c r="E183" s="193" t="s">
        <v>553</v>
      </c>
      <c r="F183" s="19" t="s">
        <v>631</v>
      </c>
      <c r="G183" s="91" t="s">
        <v>640</v>
      </c>
      <c r="H183" s="19" t="s">
        <v>661</v>
      </c>
      <c r="I183" s="32" t="s">
        <v>653</v>
      </c>
      <c r="J183" s="98">
        <v>43555</v>
      </c>
      <c r="K183" s="32" t="s">
        <v>912</v>
      </c>
      <c r="L183" s="32" t="s">
        <v>913</v>
      </c>
      <c r="M183" s="124">
        <v>126</v>
      </c>
      <c r="N183" s="126">
        <v>43661</v>
      </c>
      <c r="O183" s="11" t="s">
        <v>1101</v>
      </c>
      <c r="P183" s="99" t="s">
        <v>860</v>
      </c>
      <c r="Q183" s="32" t="s">
        <v>859</v>
      </c>
      <c r="R183" s="99" t="s">
        <v>860</v>
      </c>
      <c r="S183" s="99" t="s">
        <v>860</v>
      </c>
      <c r="T183" s="99" t="s">
        <v>1172</v>
      </c>
      <c r="U183" s="32"/>
      <c r="V183" s="80" t="s">
        <v>859</v>
      </c>
      <c r="W183" s="32" t="s">
        <v>880</v>
      </c>
      <c r="X183" s="32" t="s">
        <v>1067</v>
      </c>
      <c r="Y183" s="32"/>
      <c r="Z183" s="79"/>
    </row>
    <row r="184" spans="1:26" ht="15" customHeight="1">
      <c r="A184" s="17" t="s">
        <v>12</v>
      </c>
      <c r="B184" s="18" t="s">
        <v>228</v>
      </c>
      <c r="C184" s="2" t="s">
        <v>140</v>
      </c>
      <c r="D184" s="192" t="s">
        <v>349</v>
      </c>
      <c r="E184" s="192" t="s">
        <v>554</v>
      </c>
      <c r="F184" s="19" t="s">
        <v>631</v>
      </c>
      <c r="G184" s="20" t="s">
        <v>640</v>
      </c>
      <c r="H184" s="19" t="s">
        <v>661</v>
      </c>
      <c r="I184" s="27"/>
      <c r="J184" s="98">
        <v>43555</v>
      </c>
      <c r="N184" s="125"/>
      <c r="P184" s="32" t="s">
        <v>860</v>
      </c>
      <c r="Q184" s="32" t="s">
        <v>860</v>
      </c>
      <c r="R184" s="32" t="s">
        <v>860</v>
      </c>
      <c r="S184" s="30" t="s">
        <v>860</v>
      </c>
      <c r="U184" s="32"/>
      <c r="W184" s="32"/>
      <c r="Z184" s="79"/>
    </row>
    <row r="185" spans="1:26" ht="15" customHeight="1">
      <c r="A185" s="17" t="s">
        <v>12</v>
      </c>
      <c r="B185" s="18" t="s">
        <v>228</v>
      </c>
      <c r="C185" s="2" t="s">
        <v>141</v>
      </c>
      <c r="D185" s="192" t="s">
        <v>350</v>
      </c>
      <c r="E185" s="192" t="s">
        <v>555</v>
      </c>
      <c r="F185" s="19" t="s">
        <v>631</v>
      </c>
      <c r="G185" s="20" t="s">
        <v>640</v>
      </c>
      <c r="H185" s="19" t="s">
        <v>661</v>
      </c>
      <c r="I185" s="27"/>
      <c r="J185" s="98">
        <v>43555</v>
      </c>
      <c r="N185" s="125"/>
      <c r="P185" s="32" t="s">
        <v>860</v>
      </c>
      <c r="Q185" s="32" t="s">
        <v>860</v>
      </c>
      <c r="R185" s="32" t="s">
        <v>860</v>
      </c>
      <c r="S185" s="30" t="s">
        <v>860</v>
      </c>
      <c r="U185" s="32"/>
      <c r="W185" s="32"/>
      <c r="Z185" s="79"/>
    </row>
    <row r="186" spans="1:26" ht="15" customHeight="1">
      <c r="A186" s="17" t="s">
        <v>12</v>
      </c>
      <c r="B186" s="18" t="s">
        <v>228</v>
      </c>
      <c r="C186" s="2" t="s">
        <v>142</v>
      </c>
      <c r="D186" s="192" t="s">
        <v>351</v>
      </c>
      <c r="E186" s="192" t="s">
        <v>556</v>
      </c>
      <c r="F186" s="19" t="s">
        <v>631</v>
      </c>
      <c r="G186" s="20" t="s">
        <v>640</v>
      </c>
      <c r="H186" s="19" t="s">
        <v>661</v>
      </c>
      <c r="I186" s="27"/>
      <c r="J186" s="98">
        <v>43555</v>
      </c>
      <c r="N186" s="125"/>
      <c r="P186" s="32" t="s">
        <v>860</v>
      </c>
      <c r="Q186" s="32" t="s">
        <v>860</v>
      </c>
      <c r="R186" s="32" t="s">
        <v>860</v>
      </c>
      <c r="S186" s="30" t="s">
        <v>860</v>
      </c>
      <c r="U186" s="32"/>
      <c r="W186" s="32"/>
      <c r="Z186" s="79"/>
    </row>
    <row r="187" spans="1:26" ht="15" customHeight="1">
      <c r="A187" s="17" t="s">
        <v>12</v>
      </c>
      <c r="B187" s="18" t="s">
        <v>228</v>
      </c>
      <c r="C187" s="2" t="s">
        <v>143</v>
      </c>
      <c r="D187" s="192" t="s">
        <v>352</v>
      </c>
      <c r="E187" s="192" t="s">
        <v>557</v>
      </c>
      <c r="F187" s="19" t="s">
        <v>631</v>
      </c>
      <c r="G187" s="20" t="s">
        <v>640</v>
      </c>
      <c r="H187" s="19" t="s">
        <v>661</v>
      </c>
      <c r="I187" s="27"/>
      <c r="J187" s="98">
        <v>43555</v>
      </c>
      <c r="N187" s="125"/>
      <c r="P187" s="32" t="s">
        <v>860</v>
      </c>
      <c r="Q187" s="32" t="s">
        <v>860</v>
      </c>
      <c r="R187" s="32" t="s">
        <v>860</v>
      </c>
      <c r="S187" s="30" t="s">
        <v>860</v>
      </c>
      <c r="U187" s="32"/>
      <c r="W187" s="32"/>
      <c r="Z187" s="79"/>
    </row>
    <row r="188" spans="1:26" ht="15" customHeight="1">
      <c r="A188" s="17" t="s">
        <v>12</v>
      </c>
      <c r="B188" s="18" t="s">
        <v>228</v>
      </c>
      <c r="C188" s="2" t="s">
        <v>144</v>
      </c>
      <c r="D188" s="192" t="s">
        <v>353</v>
      </c>
      <c r="E188" s="192" t="s">
        <v>558</v>
      </c>
      <c r="F188" s="19" t="s">
        <v>631</v>
      </c>
      <c r="G188" s="20" t="s">
        <v>640</v>
      </c>
      <c r="H188" s="19" t="s">
        <v>661</v>
      </c>
      <c r="I188" s="27" t="s">
        <v>653</v>
      </c>
      <c r="J188" s="98">
        <v>43555</v>
      </c>
      <c r="K188" s="32" t="s">
        <v>963</v>
      </c>
      <c r="L188" s="32" t="s">
        <v>962</v>
      </c>
      <c r="M188" s="124">
        <v>1</v>
      </c>
      <c r="N188" s="125">
        <v>42096</v>
      </c>
      <c r="O188" t="s">
        <v>961</v>
      </c>
      <c r="P188" s="99" t="s">
        <v>860</v>
      </c>
      <c r="Q188" s="32" t="s">
        <v>859</v>
      </c>
      <c r="R188" s="99" t="s">
        <v>860</v>
      </c>
      <c r="S188" s="99" t="s">
        <v>860</v>
      </c>
      <c r="T188" s="99" t="s">
        <v>1172</v>
      </c>
      <c r="U188" s="32"/>
      <c r="V188" s="80" t="s">
        <v>859</v>
      </c>
      <c r="W188" s="32"/>
      <c r="Z188" s="79"/>
    </row>
    <row r="189" spans="1:26" ht="15" customHeight="1">
      <c r="A189" s="87" t="s">
        <v>12</v>
      </c>
      <c r="B189" s="88" t="s">
        <v>228</v>
      </c>
      <c r="C189" s="89" t="s">
        <v>145</v>
      </c>
      <c r="D189" s="193" t="s">
        <v>354</v>
      </c>
      <c r="E189" s="193" t="s">
        <v>559</v>
      </c>
      <c r="F189" s="19" t="s">
        <v>631</v>
      </c>
      <c r="G189" s="91" t="s">
        <v>640</v>
      </c>
      <c r="H189" s="19" t="s">
        <v>661</v>
      </c>
      <c r="I189" s="32" t="s">
        <v>653</v>
      </c>
      <c r="J189" s="98">
        <v>43555</v>
      </c>
      <c r="K189" s="32" t="s">
        <v>912</v>
      </c>
      <c r="L189" s="32" t="s">
        <v>913</v>
      </c>
      <c r="M189" s="124">
        <v>128</v>
      </c>
      <c r="N189" s="126">
        <v>43661</v>
      </c>
      <c r="O189" s="11" t="s">
        <v>1099</v>
      </c>
      <c r="P189" s="99" t="s">
        <v>860</v>
      </c>
      <c r="Q189" s="32" t="s">
        <v>859</v>
      </c>
      <c r="R189" s="99" t="s">
        <v>860</v>
      </c>
      <c r="S189" s="99" t="s">
        <v>860</v>
      </c>
      <c r="T189" s="99" t="s">
        <v>1172</v>
      </c>
      <c r="U189" s="32"/>
      <c r="V189" s="80" t="s">
        <v>859</v>
      </c>
      <c r="W189" s="32" t="s">
        <v>883</v>
      </c>
      <c r="X189" s="32" t="s">
        <v>1067</v>
      </c>
      <c r="Y189" s="32"/>
      <c r="Z189" s="79"/>
    </row>
    <row r="190" spans="1:26" ht="15" customHeight="1">
      <c r="A190" s="17" t="s">
        <v>12</v>
      </c>
      <c r="B190" s="18" t="s">
        <v>228</v>
      </c>
      <c r="C190" s="2" t="s">
        <v>146</v>
      </c>
      <c r="D190" s="192" t="s">
        <v>355</v>
      </c>
      <c r="E190" s="192" t="s">
        <v>560</v>
      </c>
      <c r="F190" s="19" t="s">
        <v>631</v>
      </c>
      <c r="G190" s="20" t="s">
        <v>640</v>
      </c>
      <c r="H190" s="19" t="s">
        <v>661</v>
      </c>
      <c r="I190" s="27"/>
      <c r="J190" s="98">
        <v>43555</v>
      </c>
      <c r="N190" s="125"/>
      <c r="P190" s="32" t="s">
        <v>860</v>
      </c>
      <c r="Q190" s="32" t="s">
        <v>860</v>
      </c>
      <c r="R190" s="32" t="s">
        <v>860</v>
      </c>
      <c r="S190" s="32" t="s">
        <v>860</v>
      </c>
      <c r="U190" s="32"/>
      <c r="W190" s="32"/>
      <c r="Z190" s="79"/>
    </row>
    <row r="191" spans="1:26" ht="15" customHeight="1">
      <c r="A191" s="87" t="s">
        <v>12</v>
      </c>
      <c r="B191" s="88" t="s">
        <v>228</v>
      </c>
      <c r="C191" s="89" t="s">
        <v>147</v>
      </c>
      <c r="D191" s="193" t="s">
        <v>356</v>
      </c>
      <c r="E191" s="193" t="s">
        <v>561</v>
      </c>
      <c r="F191" s="19" t="s">
        <v>631</v>
      </c>
      <c r="G191" s="91" t="s">
        <v>640</v>
      </c>
      <c r="H191" s="19" t="s">
        <v>661</v>
      </c>
      <c r="I191" s="32" t="s">
        <v>653</v>
      </c>
      <c r="J191" s="98">
        <v>43555</v>
      </c>
      <c r="K191" s="32" t="s">
        <v>916</v>
      </c>
      <c r="L191" s="32" t="s">
        <v>915</v>
      </c>
      <c r="M191" s="124">
        <v>254</v>
      </c>
      <c r="N191" s="125">
        <v>43389</v>
      </c>
      <c r="O191" s="11" t="s">
        <v>1124</v>
      </c>
      <c r="P191" s="99" t="s">
        <v>860</v>
      </c>
      <c r="Q191" s="32" t="s">
        <v>859</v>
      </c>
      <c r="R191" s="99" t="s">
        <v>860</v>
      </c>
      <c r="S191" s="99" t="s">
        <v>860</v>
      </c>
      <c r="T191" s="99" t="s">
        <v>1172</v>
      </c>
      <c r="U191" s="32"/>
      <c r="V191" s="80" t="s">
        <v>859</v>
      </c>
      <c r="W191" s="32" t="s">
        <v>882</v>
      </c>
      <c r="X191" s="32" t="s">
        <v>1067</v>
      </c>
      <c r="Y191" s="32"/>
      <c r="Z191" s="79"/>
    </row>
    <row r="192" spans="1:26" ht="15" customHeight="1">
      <c r="A192" s="17" t="s">
        <v>12</v>
      </c>
      <c r="B192" s="18" t="s">
        <v>228</v>
      </c>
      <c r="C192" s="2" t="s">
        <v>1211</v>
      </c>
      <c r="D192" s="192" t="s">
        <v>357</v>
      </c>
      <c r="E192" s="192" t="s">
        <v>562</v>
      </c>
      <c r="F192" s="18" t="s">
        <v>622</v>
      </c>
      <c r="G192" s="18" t="s">
        <v>865</v>
      </c>
      <c r="H192" s="19" t="s">
        <v>661</v>
      </c>
      <c r="J192" s="98">
        <v>43555</v>
      </c>
      <c r="N192" s="125"/>
      <c r="P192" s="32" t="s">
        <v>860</v>
      </c>
      <c r="Q192" s="32" t="s">
        <v>860</v>
      </c>
      <c r="R192" s="32" t="s">
        <v>860</v>
      </c>
      <c r="S192" s="32" t="s">
        <v>860</v>
      </c>
      <c r="U192" s="32"/>
      <c r="W192" s="31"/>
      <c r="Z192" s="79"/>
    </row>
    <row r="193" spans="1:26" ht="15" customHeight="1">
      <c r="A193" s="87" t="s">
        <v>12</v>
      </c>
      <c r="B193" s="88" t="s">
        <v>229</v>
      </c>
      <c r="C193" s="89" t="s">
        <v>148</v>
      </c>
      <c r="D193" s="193" t="s">
        <v>358</v>
      </c>
      <c r="E193" s="193" t="s">
        <v>563</v>
      </c>
      <c r="F193" s="19" t="s">
        <v>631</v>
      </c>
      <c r="G193" s="91" t="s">
        <v>640</v>
      </c>
      <c r="H193" s="19" t="s">
        <v>661</v>
      </c>
      <c r="I193" s="32" t="s">
        <v>653</v>
      </c>
      <c r="J193" s="98">
        <v>43555</v>
      </c>
      <c r="K193" s="32" t="s">
        <v>912</v>
      </c>
      <c r="L193" s="32" t="s">
        <v>913</v>
      </c>
      <c r="M193" s="124">
        <v>74</v>
      </c>
      <c r="N193" s="126">
        <v>43661</v>
      </c>
      <c r="O193" t="s">
        <v>1169</v>
      </c>
      <c r="P193" s="99" t="s">
        <v>860</v>
      </c>
      <c r="Q193" s="32" t="s">
        <v>859</v>
      </c>
      <c r="R193" s="99" t="s">
        <v>860</v>
      </c>
      <c r="S193" s="99" t="s">
        <v>860</v>
      </c>
      <c r="T193" s="99" t="s">
        <v>1172</v>
      </c>
      <c r="U193" s="32"/>
      <c r="V193" s="80" t="s">
        <v>859</v>
      </c>
      <c r="W193" s="32" t="s">
        <v>880</v>
      </c>
      <c r="X193" s="32" t="s">
        <v>1069</v>
      </c>
      <c r="Y193" s="32"/>
      <c r="Z193" s="79"/>
    </row>
    <row r="194" spans="1:26" ht="15" customHeight="1">
      <c r="A194" s="17" t="s">
        <v>12</v>
      </c>
      <c r="B194" s="18" t="s">
        <v>229</v>
      </c>
      <c r="C194" s="2" t="s">
        <v>149</v>
      </c>
      <c r="D194" s="192" t="s">
        <v>359</v>
      </c>
      <c r="E194" s="192" t="s">
        <v>564</v>
      </c>
      <c r="F194" s="19" t="s">
        <v>631</v>
      </c>
      <c r="G194" s="20" t="s">
        <v>640</v>
      </c>
      <c r="H194" s="19" t="s">
        <v>661</v>
      </c>
      <c r="I194" s="27" t="s">
        <v>653</v>
      </c>
      <c r="J194" s="98">
        <v>43555</v>
      </c>
      <c r="K194" s="32" t="s">
        <v>912</v>
      </c>
      <c r="L194" s="32" t="s">
        <v>913</v>
      </c>
      <c r="M194" s="124">
        <v>158</v>
      </c>
      <c r="N194" s="125">
        <v>43661</v>
      </c>
      <c r="O194" t="s">
        <v>992</v>
      </c>
      <c r="P194" s="99" t="s">
        <v>860</v>
      </c>
      <c r="Q194" s="32" t="s">
        <v>859</v>
      </c>
      <c r="R194" s="99" t="s">
        <v>860</v>
      </c>
      <c r="S194" s="99" t="s">
        <v>860</v>
      </c>
      <c r="T194" s="99" t="s">
        <v>1172</v>
      </c>
      <c r="U194" s="32"/>
      <c r="V194" s="80" t="s">
        <v>859</v>
      </c>
      <c r="W194" s="32"/>
      <c r="Z194" s="79"/>
    </row>
    <row r="195" spans="1:26" ht="15" customHeight="1">
      <c r="A195" s="87" t="s">
        <v>12</v>
      </c>
      <c r="B195" s="88" t="s">
        <v>229</v>
      </c>
      <c r="C195" s="89" t="s">
        <v>150</v>
      </c>
      <c r="D195" s="193" t="s">
        <v>360</v>
      </c>
      <c r="E195" s="193" t="s">
        <v>565</v>
      </c>
      <c r="F195" s="19" t="s">
        <v>631</v>
      </c>
      <c r="G195" s="91" t="s">
        <v>640</v>
      </c>
      <c r="H195" s="19" t="s">
        <v>661</v>
      </c>
      <c r="I195" s="32" t="s">
        <v>653</v>
      </c>
      <c r="J195" s="98">
        <v>43555</v>
      </c>
      <c r="K195" s="32" t="s">
        <v>912</v>
      </c>
      <c r="L195" s="32" t="s">
        <v>913</v>
      </c>
      <c r="M195" s="124">
        <v>120</v>
      </c>
      <c r="N195" s="126">
        <v>43661</v>
      </c>
      <c r="O195" s="11" t="s">
        <v>1122</v>
      </c>
      <c r="P195" s="99" t="s">
        <v>860</v>
      </c>
      <c r="Q195" s="32" t="s">
        <v>859</v>
      </c>
      <c r="R195" s="99" t="s">
        <v>860</v>
      </c>
      <c r="S195" s="99" t="s">
        <v>860</v>
      </c>
      <c r="T195" s="99" t="s">
        <v>1172</v>
      </c>
      <c r="U195" s="32"/>
      <c r="V195" s="80" t="s">
        <v>859</v>
      </c>
      <c r="W195" s="32" t="s">
        <v>880</v>
      </c>
      <c r="X195" s="32" t="s">
        <v>1069</v>
      </c>
      <c r="Y195" s="32"/>
      <c r="Z195" s="79"/>
    </row>
    <row r="196" spans="1:26" ht="15" customHeight="1">
      <c r="A196" s="17" t="s">
        <v>12</v>
      </c>
      <c r="B196" s="18" t="s">
        <v>229</v>
      </c>
      <c r="C196" s="2" t="s">
        <v>151</v>
      </c>
      <c r="D196" s="192" t="s">
        <v>361</v>
      </c>
      <c r="E196" s="192" t="s">
        <v>566</v>
      </c>
      <c r="F196" s="18" t="s">
        <v>622</v>
      </c>
      <c r="G196" s="18" t="s">
        <v>639</v>
      </c>
      <c r="H196" s="19" t="s">
        <v>661</v>
      </c>
      <c r="I196" s="32">
        <v>2020000</v>
      </c>
      <c r="J196" s="98">
        <v>43555</v>
      </c>
      <c r="K196" t="s">
        <v>912</v>
      </c>
      <c r="L196" s="32" t="s">
        <v>913</v>
      </c>
      <c r="M196" s="14">
        <v>420</v>
      </c>
      <c r="N196" s="125">
        <v>43661</v>
      </c>
      <c r="O196" t="s">
        <v>1176</v>
      </c>
      <c r="P196" s="99" t="s">
        <v>859</v>
      </c>
      <c r="Q196" s="32" t="s">
        <v>859</v>
      </c>
      <c r="R196" s="99" t="s">
        <v>860</v>
      </c>
      <c r="S196" s="99" t="s">
        <v>860</v>
      </c>
      <c r="T196" s="99" t="s">
        <v>1172</v>
      </c>
      <c r="U196" s="32"/>
      <c r="V196" s="80" t="s">
        <v>859</v>
      </c>
      <c r="W196" s="32"/>
      <c r="Z196" s="79"/>
    </row>
    <row r="197" spans="1:26" ht="15" customHeight="1">
      <c r="A197" s="87" t="s">
        <v>12</v>
      </c>
      <c r="B197" s="88" t="s">
        <v>229</v>
      </c>
      <c r="C197" s="89" t="s">
        <v>152</v>
      </c>
      <c r="D197" s="193" t="s">
        <v>362</v>
      </c>
      <c r="E197" s="193" t="s">
        <v>567</v>
      </c>
      <c r="F197" s="88" t="s">
        <v>622</v>
      </c>
      <c r="G197" s="88" t="s">
        <v>639</v>
      </c>
      <c r="H197" s="19" t="s">
        <v>661</v>
      </c>
      <c r="I197" s="32">
        <v>23400000</v>
      </c>
      <c r="J197" s="98">
        <v>43555</v>
      </c>
      <c r="K197" s="32" t="s">
        <v>912</v>
      </c>
      <c r="L197" s="32" t="s">
        <v>913</v>
      </c>
      <c r="M197" s="32">
        <v>74</v>
      </c>
      <c r="N197" s="126">
        <v>43661</v>
      </c>
      <c r="O197" s="11" t="s">
        <v>1115</v>
      </c>
      <c r="P197" s="99" t="s">
        <v>860</v>
      </c>
      <c r="Q197" s="32" t="s">
        <v>859</v>
      </c>
      <c r="R197" s="99" t="s">
        <v>860</v>
      </c>
      <c r="S197" s="99" t="s">
        <v>860</v>
      </c>
      <c r="T197" s="99" t="s">
        <v>1172</v>
      </c>
      <c r="U197" s="32"/>
      <c r="V197" s="80" t="s">
        <v>859</v>
      </c>
      <c r="W197" s="32" t="s">
        <v>880</v>
      </c>
      <c r="X197" s="32" t="s">
        <v>1069</v>
      </c>
      <c r="Y197" s="32"/>
      <c r="Z197" s="79"/>
    </row>
    <row r="198" spans="1:26" ht="15" customHeight="1">
      <c r="A198" s="87" t="s">
        <v>12</v>
      </c>
      <c r="B198" s="88" t="s">
        <v>229</v>
      </c>
      <c r="C198" s="89" t="s">
        <v>153</v>
      </c>
      <c r="D198" s="193" t="s">
        <v>363</v>
      </c>
      <c r="E198" s="193" t="s">
        <v>568</v>
      </c>
      <c r="F198" s="88" t="s">
        <v>625</v>
      </c>
      <c r="G198" s="88" t="s">
        <v>649</v>
      </c>
      <c r="H198" s="19" t="s">
        <v>661</v>
      </c>
      <c r="I198" s="32">
        <v>46.08</v>
      </c>
      <c r="J198" s="98">
        <v>43555</v>
      </c>
      <c r="K198" s="32" t="s">
        <v>912</v>
      </c>
      <c r="L198" s="32" t="s">
        <v>913</v>
      </c>
      <c r="M198" s="32">
        <v>74</v>
      </c>
      <c r="N198" s="126">
        <v>43661</v>
      </c>
      <c r="O198" s="11" t="s">
        <v>1115</v>
      </c>
      <c r="P198" s="99" t="s">
        <v>860</v>
      </c>
      <c r="Q198" s="32" t="s">
        <v>859</v>
      </c>
      <c r="R198" s="99" t="s">
        <v>860</v>
      </c>
      <c r="S198" s="99" t="s">
        <v>860</v>
      </c>
      <c r="T198" s="99" t="s">
        <v>1172</v>
      </c>
      <c r="U198" s="32" t="s">
        <v>1139</v>
      </c>
      <c r="V198" s="80" t="s">
        <v>1031</v>
      </c>
      <c r="W198" s="32" t="s">
        <v>880</v>
      </c>
      <c r="X198" s="32" t="s">
        <v>1069</v>
      </c>
      <c r="Y198" s="32"/>
      <c r="Z198" s="79"/>
    </row>
    <row r="199" spans="1:26" ht="15" customHeight="1">
      <c r="A199" s="17" t="s">
        <v>12</v>
      </c>
      <c r="B199" s="18" t="s">
        <v>238</v>
      </c>
      <c r="C199" s="2" t="s">
        <v>154</v>
      </c>
      <c r="D199" s="192" t="s">
        <v>364</v>
      </c>
      <c r="E199" s="192" t="s">
        <v>569</v>
      </c>
      <c r="F199" s="19" t="s">
        <v>631</v>
      </c>
      <c r="G199" s="20" t="s">
        <v>640</v>
      </c>
      <c r="H199" s="19" t="s">
        <v>661</v>
      </c>
      <c r="I199" s="27"/>
      <c r="J199" s="98">
        <v>43555</v>
      </c>
      <c r="N199" s="125"/>
      <c r="P199" s="32" t="s">
        <v>860</v>
      </c>
      <c r="Q199" s="32" t="s">
        <v>860</v>
      </c>
      <c r="R199" s="32" t="s">
        <v>860</v>
      </c>
      <c r="S199" s="32" t="s">
        <v>860</v>
      </c>
      <c r="U199" s="32"/>
      <c r="W199" s="32"/>
      <c r="Z199" s="79"/>
    </row>
    <row r="200" spans="1:26" ht="15" customHeight="1">
      <c r="A200" s="17" t="s">
        <v>12</v>
      </c>
      <c r="B200" s="18" t="s">
        <v>238</v>
      </c>
      <c r="C200" s="2" t="s">
        <v>155</v>
      </c>
      <c r="D200" s="192" t="s">
        <v>365</v>
      </c>
      <c r="E200" s="192" t="s">
        <v>570</v>
      </c>
      <c r="F200" s="19" t="s">
        <v>631</v>
      </c>
      <c r="G200" s="20" t="s">
        <v>640</v>
      </c>
      <c r="H200" s="19" t="s">
        <v>661</v>
      </c>
      <c r="I200" s="27"/>
      <c r="J200" s="98">
        <v>43555</v>
      </c>
      <c r="N200" s="125"/>
      <c r="P200" s="32" t="s">
        <v>860</v>
      </c>
      <c r="Q200" s="32" t="s">
        <v>860</v>
      </c>
      <c r="R200" s="32" t="s">
        <v>860</v>
      </c>
      <c r="S200" s="32" t="s">
        <v>860</v>
      </c>
      <c r="U200" s="32"/>
      <c r="W200" s="32"/>
      <c r="Z200" s="79"/>
    </row>
    <row r="201" spans="1:26" ht="15" customHeight="1">
      <c r="A201" s="17" t="s">
        <v>12</v>
      </c>
      <c r="B201" s="18" t="s">
        <v>238</v>
      </c>
      <c r="C201" s="2" t="s">
        <v>156</v>
      </c>
      <c r="D201" s="192" t="s">
        <v>366</v>
      </c>
      <c r="E201" s="192" t="s">
        <v>571</v>
      </c>
      <c r="F201" s="19" t="s">
        <v>631</v>
      </c>
      <c r="G201" s="20" t="s">
        <v>640</v>
      </c>
      <c r="H201" s="19" t="s">
        <v>661</v>
      </c>
      <c r="I201" s="27"/>
      <c r="J201" s="98">
        <v>43555</v>
      </c>
      <c r="N201" s="125"/>
      <c r="P201" s="32" t="s">
        <v>860</v>
      </c>
      <c r="Q201" s="32" t="s">
        <v>860</v>
      </c>
      <c r="R201" s="32" t="s">
        <v>860</v>
      </c>
      <c r="S201" s="32" t="s">
        <v>860</v>
      </c>
      <c r="U201" s="32"/>
      <c r="W201" s="32"/>
      <c r="Z201" s="79"/>
    </row>
    <row r="202" spans="1:26" ht="15" customHeight="1">
      <c r="A202" s="17" t="s">
        <v>12</v>
      </c>
      <c r="B202" s="18" t="s">
        <v>238</v>
      </c>
      <c r="C202" s="2" t="s">
        <v>157</v>
      </c>
      <c r="D202" s="192" t="s">
        <v>367</v>
      </c>
      <c r="E202" s="192" t="s">
        <v>572</v>
      </c>
      <c r="F202" s="19" t="s">
        <v>631</v>
      </c>
      <c r="G202" s="20" t="s">
        <v>640</v>
      </c>
      <c r="H202" s="19" t="s">
        <v>661</v>
      </c>
      <c r="I202" s="27"/>
      <c r="J202" s="98">
        <v>43555</v>
      </c>
      <c r="N202" s="125"/>
      <c r="P202" s="32" t="s">
        <v>860</v>
      </c>
      <c r="Q202" s="32" t="s">
        <v>860</v>
      </c>
      <c r="R202" s="32" t="s">
        <v>860</v>
      </c>
      <c r="S202" s="32" t="s">
        <v>860</v>
      </c>
      <c r="U202" s="32"/>
      <c r="W202" s="32"/>
      <c r="Z202" s="79"/>
    </row>
    <row r="203" spans="1:26" ht="15" customHeight="1">
      <c r="A203" s="17" t="s">
        <v>12</v>
      </c>
      <c r="B203" s="18" t="s">
        <v>238</v>
      </c>
      <c r="C203" s="2" t="s">
        <v>158</v>
      </c>
      <c r="D203" s="192" t="s">
        <v>368</v>
      </c>
      <c r="E203" s="192" t="s">
        <v>573</v>
      </c>
      <c r="F203" s="19" t="s">
        <v>631</v>
      </c>
      <c r="G203" s="20" t="s">
        <v>640</v>
      </c>
      <c r="H203" s="19" t="s">
        <v>661</v>
      </c>
      <c r="I203" s="27"/>
      <c r="J203" s="98">
        <v>43555</v>
      </c>
      <c r="N203" s="125"/>
      <c r="P203" s="32" t="s">
        <v>860</v>
      </c>
      <c r="Q203" s="32" t="s">
        <v>860</v>
      </c>
      <c r="R203" s="32" t="s">
        <v>860</v>
      </c>
      <c r="S203" s="32" t="s">
        <v>860</v>
      </c>
      <c r="U203" s="32"/>
      <c r="W203" s="32"/>
      <c r="Z203" s="79"/>
    </row>
    <row r="204" spans="1:26" ht="15" customHeight="1">
      <c r="A204" s="17" t="s">
        <v>12</v>
      </c>
      <c r="B204" s="18" t="s">
        <v>238</v>
      </c>
      <c r="C204" s="2" t="s">
        <v>159</v>
      </c>
      <c r="D204" s="192" t="s">
        <v>369</v>
      </c>
      <c r="E204" s="192" t="s">
        <v>574</v>
      </c>
      <c r="F204" s="19" t="s">
        <v>631</v>
      </c>
      <c r="G204" s="20" t="s">
        <v>640</v>
      </c>
      <c r="H204" s="19" t="s">
        <v>661</v>
      </c>
      <c r="I204" s="27"/>
      <c r="J204" s="98">
        <v>43555</v>
      </c>
      <c r="N204" s="125"/>
      <c r="P204" s="32" t="s">
        <v>860</v>
      </c>
      <c r="Q204" s="32" t="s">
        <v>860</v>
      </c>
      <c r="R204" s="32" t="s">
        <v>860</v>
      </c>
      <c r="S204" s="32" t="s">
        <v>860</v>
      </c>
      <c r="U204" s="32"/>
      <c r="W204" s="32"/>
      <c r="Z204" s="79"/>
    </row>
    <row r="205" spans="1:26" ht="15" customHeight="1">
      <c r="A205" s="17" t="s">
        <v>12</v>
      </c>
      <c r="B205" s="18" t="s">
        <v>238</v>
      </c>
      <c r="C205" s="2" t="s">
        <v>160</v>
      </c>
      <c r="D205" s="192" t="s">
        <v>370</v>
      </c>
      <c r="E205" s="192" t="s">
        <v>575</v>
      </c>
      <c r="F205" s="18" t="s">
        <v>622</v>
      </c>
      <c r="G205" s="18" t="s">
        <v>648</v>
      </c>
      <c r="H205" s="19" t="s">
        <v>661</v>
      </c>
      <c r="J205" s="98">
        <v>43555</v>
      </c>
      <c r="N205" s="125"/>
      <c r="P205" s="32" t="s">
        <v>860</v>
      </c>
      <c r="Q205" s="32" t="s">
        <v>860</v>
      </c>
      <c r="R205" s="32" t="s">
        <v>860</v>
      </c>
      <c r="S205" s="32" t="s">
        <v>860</v>
      </c>
      <c r="U205" s="32"/>
      <c r="W205" s="32"/>
      <c r="Z205" s="79"/>
    </row>
    <row r="206" spans="1:26" ht="15" customHeight="1">
      <c r="A206" s="17" t="s">
        <v>12</v>
      </c>
      <c r="B206" s="18" t="s">
        <v>238</v>
      </c>
      <c r="C206" s="2" t="s">
        <v>161</v>
      </c>
      <c r="D206" s="192" t="s">
        <v>371</v>
      </c>
      <c r="E206" s="192" t="s">
        <v>576</v>
      </c>
      <c r="F206" s="19" t="s">
        <v>631</v>
      </c>
      <c r="G206" s="20" t="s">
        <v>640</v>
      </c>
      <c r="H206" s="19" t="s">
        <v>661</v>
      </c>
      <c r="I206" s="27"/>
      <c r="J206" s="98">
        <v>43555</v>
      </c>
      <c r="N206" s="125"/>
      <c r="P206" s="32" t="s">
        <v>860</v>
      </c>
      <c r="Q206" s="32" t="s">
        <v>860</v>
      </c>
      <c r="R206" s="32" t="s">
        <v>860</v>
      </c>
      <c r="S206" s="32" t="s">
        <v>860</v>
      </c>
      <c r="U206" s="32"/>
      <c r="W206" s="32"/>
      <c r="Z206" s="79"/>
    </row>
    <row r="207" spans="1:26" ht="15" customHeight="1">
      <c r="A207" s="17" t="s">
        <v>12</v>
      </c>
      <c r="B207" s="18" t="s">
        <v>238</v>
      </c>
      <c r="C207" s="2" t="s">
        <v>162</v>
      </c>
      <c r="D207" s="192" t="s">
        <v>372</v>
      </c>
      <c r="E207" s="192" t="s">
        <v>577</v>
      </c>
      <c r="F207" s="19" t="s">
        <v>631</v>
      </c>
      <c r="G207" s="20" t="s">
        <v>640</v>
      </c>
      <c r="H207" s="19" t="s">
        <v>661</v>
      </c>
      <c r="I207" s="27"/>
      <c r="J207" s="98">
        <v>43555</v>
      </c>
      <c r="N207" s="125"/>
      <c r="P207" s="32" t="s">
        <v>860</v>
      </c>
      <c r="Q207" s="32" t="s">
        <v>860</v>
      </c>
      <c r="R207" s="32" t="s">
        <v>860</v>
      </c>
      <c r="S207" s="32" t="s">
        <v>860</v>
      </c>
      <c r="U207" s="32"/>
      <c r="W207" s="32"/>
      <c r="Z207" s="79"/>
    </row>
    <row r="208" spans="1:26" ht="15" customHeight="1">
      <c r="A208" s="17" t="s">
        <v>12</v>
      </c>
      <c r="B208" s="18" t="s">
        <v>238</v>
      </c>
      <c r="C208" s="2" t="s">
        <v>163</v>
      </c>
      <c r="D208" s="192" t="s">
        <v>373</v>
      </c>
      <c r="E208" s="192" t="s">
        <v>578</v>
      </c>
      <c r="F208" s="19" t="s">
        <v>631</v>
      </c>
      <c r="G208" s="20" t="s">
        <v>640</v>
      </c>
      <c r="H208" s="19" t="s">
        <v>661</v>
      </c>
      <c r="I208" s="27" t="s">
        <v>653</v>
      </c>
      <c r="J208" s="98">
        <v>43555</v>
      </c>
      <c r="K208" s="32" t="s">
        <v>912</v>
      </c>
      <c r="L208" s="32" t="s">
        <v>913</v>
      </c>
      <c r="M208" s="124">
        <v>55</v>
      </c>
      <c r="N208" s="125">
        <v>43661</v>
      </c>
      <c r="O208" t="s">
        <v>972</v>
      </c>
      <c r="P208" s="99" t="s">
        <v>860</v>
      </c>
      <c r="Q208" s="32" t="s">
        <v>859</v>
      </c>
      <c r="R208" s="99" t="s">
        <v>860</v>
      </c>
      <c r="S208" s="99" t="s">
        <v>860</v>
      </c>
      <c r="T208" s="99" t="s">
        <v>1172</v>
      </c>
      <c r="U208" s="32"/>
      <c r="V208" s="80" t="s">
        <v>859</v>
      </c>
      <c r="W208" s="32" t="s">
        <v>882</v>
      </c>
      <c r="Z208" s="79"/>
    </row>
    <row r="209" spans="1:26" ht="15" customHeight="1">
      <c r="A209" s="17" t="s">
        <v>12</v>
      </c>
      <c r="B209" s="18" t="s">
        <v>238</v>
      </c>
      <c r="C209" s="2" t="s">
        <v>164</v>
      </c>
      <c r="D209" s="192" t="s">
        <v>374</v>
      </c>
      <c r="E209" s="192" t="s">
        <v>579</v>
      </c>
      <c r="F209" s="19" t="s">
        <v>631</v>
      </c>
      <c r="G209" s="20" t="s">
        <v>640</v>
      </c>
      <c r="H209" s="19" t="s">
        <v>661</v>
      </c>
      <c r="I209" s="27"/>
      <c r="J209" s="98">
        <v>43555</v>
      </c>
      <c r="N209" s="125"/>
      <c r="P209" s="32" t="s">
        <v>860</v>
      </c>
      <c r="Q209" s="32" t="s">
        <v>860</v>
      </c>
      <c r="R209" s="32" t="s">
        <v>860</v>
      </c>
      <c r="S209" s="32" t="s">
        <v>860</v>
      </c>
      <c r="U209" s="32"/>
      <c r="W209" s="32"/>
      <c r="Z209" s="79"/>
    </row>
    <row r="210" spans="1:26" ht="15" customHeight="1">
      <c r="A210" s="87" t="s">
        <v>12</v>
      </c>
      <c r="B210" s="88" t="s">
        <v>238</v>
      </c>
      <c r="C210" s="89" t="s">
        <v>165</v>
      </c>
      <c r="D210" s="193" t="s">
        <v>375</v>
      </c>
      <c r="E210" s="193" t="s">
        <v>375</v>
      </c>
      <c r="F210" s="19" t="s">
        <v>622</v>
      </c>
      <c r="G210" s="88" t="s">
        <v>643</v>
      </c>
      <c r="H210" s="19" t="s">
        <v>661</v>
      </c>
      <c r="I210" s="119">
        <v>7053800000</v>
      </c>
      <c r="J210" s="98">
        <v>43555</v>
      </c>
      <c r="K210" s="32" t="s">
        <v>912</v>
      </c>
      <c r="L210" s="32" t="s">
        <v>913</v>
      </c>
      <c r="M210" s="32">
        <v>231</v>
      </c>
      <c r="N210" s="125">
        <v>43661</v>
      </c>
      <c r="O210" t="s">
        <v>1160</v>
      </c>
      <c r="P210" s="99" t="s">
        <v>860</v>
      </c>
      <c r="Q210" s="32" t="s">
        <v>859</v>
      </c>
      <c r="R210" s="99" t="s">
        <v>860</v>
      </c>
      <c r="S210" s="99" t="s">
        <v>860</v>
      </c>
      <c r="T210" s="99" t="s">
        <v>1172</v>
      </c>
      <c r="U210" s="32"/>
      <c r="V210" s="80" t="s">
        <v>859</v>
      </c>
      <c r="W210" s="32" t="s">
        <v>883</v>
      </c>
      <c r="X210" s="32" t="s">
        <v>1067</v>
      </c>
      <c r="Y210" s="32"/>
      <c r="Z210" s="79"/>
    </row>
    <row r="211" spans="1:26" s="32" customFormat="1" ht="15" customHeight="1">
      <c r="A211" s="87" t="s">
        <v>12</v>
      </c>
      <c r="B211" s="88" t="s">
        <v>238</v>
      </c>
      <c r="C211" s="89" t="s">
        <v>166</v>
      </c>
      <c r="D211" s="193" t="s">
        <v>376</v>
      </c>
      <c r="E211" s="193" t="s">
        <v>376</v>
      </c>
      <c r="F211" s="19" t="s">
        <v>622</v>
      </c>
      <c r="G211" s="88" t="s">
        <v>643</v>
      </c>
      <c r="H211" s="19" t="s">
        <v>661</v>
      </c>
      <c r="I211" s="32">
        <v>21057.37</v>
      </c>
      <c r="J211" s="98">
        <v>43555</v>
      </c>
      <c r="K211" s="32" t="s">
        <v>912</v>
      </c>
      <c r="L211" s="32" t="s">
        <v>913</v>
      </c>
      <c r="M211" s="116">
        <v>231130</v>
      </c>
      <c r="N211" s="125">
        <v>43661</v>
      </c>
      <c r="O211" s="23" t="s">
        <v>1161</v>
      </c>
      <c r="P211" s="99" t="s">
        <v>860</v>
      </c>
      <c r="Q211" s="32" t="s">
        <v>859</v>
      </c>
      <c r="R211" s="99" t="s">
        <v>860</v>
      </c>
      <c r="S211" s="99" t="s">
        <v>860</v>
      </c>
      <c r="T211" s="99" t="s">
        <v>1172</v>
      </c>
      <c r="U211" s="32" t="s">
        <v>1163</v>
      </c>
      <c r="V211" s="80" t="s">
        <v>859</v>
      </c>
      <c r="W211" s="32" t="s">
        <v>883</v>
      </c>
      <c r="X211" s="32" t="s">
        <v>1067</v>
      </c>
      <c r="Z211" s="90"/>
    </row>
    <row r="212" spans="1:26" ht="15" customHeight="1">
      <c r="A212" s="17" t="s">
        <v>12</v>
      </c>
      <c r="B212" s="18" t="s">
        <v>238</v>
      </c>
      <c r="C212" s="2" t="s">
        <v>167</v>
      </c>
      <c r="D212" s="192" t="s">
        <v>377</v>
      </c>
      <c r="E212" s="192" t="s">
        <v>377</v>
      </c>
      <c r="F212" s="19" t="s">
        <v>622</v>
      </c>
      <c r="G212" s="18" t="s">
        <v>643</v>
      </c>
      <c r="H212" s="19" t="s">
        <v>661</v>
      </c>
      <c r="I212" s="185">
        <v>3666904</v>
      </c>
      <c r="J212" s="98">
        <v>43555</v>
      </c>
      <c r="K212" t="s">
        <v>912</v>
      </c>
      <c r="L212" s="32" t="s">
        <v>913</v>
      </c>
      <c r="M212" s="1">
        <v>144</v>
      </c>
      <c r="N212" s="125">
        <v>43661</v>
      </c>
      <c r="O212" t="s">
        <v>1176</v>
      </c>
      <c r="P212" s="32" t="s">
        <v>859</v>
      </c>
      <c r="Q212" s="32" t="s">
        <v>859</v>
      </c>
      <c r="R212" s="32" t="s">
        <v>860</v>
      </c>
      <c r="S212" s="32" t="s">
        <v>860</v>
      </c>
      <c r="T212" s="99" t="s">
        <v>1172</v>
      </c>
      <c r="U212" s="32"/>
      <c r="W212" s="32"/>
      <c r="Z212" s="79"/>
    </row>
    <row r="213" spans="1:26" ht="15" customHeight="1">
      <c r="A213" s="17" t="s">
        <v>12</v>
      </c>
      <c r="B213" s="18" t="s">
        <v>238</v>
      </c>
      <c r="C213" s="2" t="s">
        <v>169</v>
      </c>
      <c r="D213" s="192" t="s">
        <v>379</v>
      </c>
      <c r="E213" s="192" t="s">
        <v>581</v>
      </c>
      <c r="F213" s="19" t="s">
        <v>622</v>
      </c>
      <c r="G213" s="18" t="s">
        <v>636</v>
      </c>
      <c r="H213" s="19" t="s">
        <v>661</v>
      </c>
      <c r="I213" s="122">
        <v>6059320</v>
      </c>
      <c r="J213" s="98">
        <v>43555</v>
      </c>
      <c r="K213" s="32" t="s">
        <v>912</v>
      </c>
      <c r="L213" s="32" t="s">
        <v>913</v>
      </c>
      <c r="M213" s="14">
        <v>27</v>
      </c>
      <c r="N213" s="125">
        <v>43661</v>
      </c>
      <c r="O213" t="s">
        <v>968</v>
      </c>
      <c r="P213" s="99" t="s">
        <v>860</v>
      </c>
      <c r="Q213" s="30" t="s">
        <v>859</v>
      </c>
      <c r="R213" s="99" t="s">
        <v>860</v>
      </c>
      <c r="S213" s="99" t="s">
        <v>860</v>
      </c>
      <c r="T213" s="99" t="s">
        <v>1172</v>
      </c>
      <c r="U213" s="32"/>
      <c r="W213" s="32"/>
      <c r="Z213" s="79"/>
    </row>
    <row r="214" spans="1:26" ht="15" customHeight="1">
      <c r="A214" s="87" t="s">
        <v>12</v>
      </c>
      <c r="B214" s="88" t="s">
        <v>238</v>
      </c>
      <c r="C214" s="89" t="s">
        <v>170</v>
      </c>
      <c r="D214" s="193" t="s">
        <v>380</v>
      </c>
      <c r="E214" s="193" t="s">
        <v>582</v>
      </c>
      <c r="F214" s="19" t="s">
        <v>622</v>
      </c>
      <c r="G214" s="88" t="s">
        <v>636</v>
      </c>
      <c r="H214" s="19" t="s">
        <v>661</v>
      </c>
      <c r="I214" s="185">
        <v>5064280</v>
      </c>
      <c r="J214" s="98">
        <v>43555</v>
      </c>
      <c r="K214" s="32" t="s">
        <v>912</v>
      </c>
      <c r="L214" s="32" t="s">
        <v>913</v>
      </c>
      <c r="M214" s="32">
        <v>62</v>
      </c>
      <c r="N214" s="126">
        <v>43661</v>
      </c>
      <c r="O214" t="s">
        <v>1177</v>
      </c>
      <c r="P214" s="99" t="s">
        <v>860</v>
      </c>
      <c r="Q214" s="32" t="s">
        <v>859</v>
      </c>
      <c r="R214" s="99" t="s">
        <v>860</v>
      </c>
      <c r="S214" s="99" t="s">
        <v>860</v>
      </c>
      <c r="T214" s="99" t="s">
        <v>1172</v>
      </c>
      <c r="U214" s="32"/>
      <c r="V214" s="80" t="s">
        <v>859</v>
      </c>
      <c r="W214" s="32" t="s">
        <v>884</v>
      </c>
      <c r="X214" s="32" t="s">
        <v>1070</v>
      </c>
      <c r="Y214" s="32"/>
      <c r="Z214" s="79"/>
    </row>
    <row r="215" spans="1:26" ht="15" customHeight="1">
      <c r="A215" s="87" t="s">
        <v>12</v>
      </c>
      <c r="B215" s="88" t="s">
        <v>238</v>
      </c>
      <c r="C215" s="89" t="s">
        <v>171</v>
      </c>
      <c r="D215" s="195" t="s">
        <v>1212</v>
      </c>
      <c r="E215" s="195" t="s">
        <v>1212</v>
      </c>
      <c r="F215" s="19" t="s">
        <v>625</v>
      </c>
      <c r="G215" s="88" t="s">
        <v>625</v>
      </c>
      <c r="H215" s="19" t="s">
        <v>661</v>
      </c>
      <c r="I215" s="217">
        <f>I213/I214</f>
        <v>1.1964820270601151</v>
      </c>
      <c r="J215" s="98">
        <v>43555</v>
      </c>
      <c r="K215" s="32" t="s">
        <v>912</v>
      </c>
      <c r="L215" s="32" t="s">
        <v>913</v>
      </c>
      <c r="M215" s="32">
        <v>102</v>
      </c>
      <c r="N215" s="126">
        <v>43661</v>
      </c>
      <c r="O215" s="11" t="s">
        <v>1151</v>
      </c>
      <c r="P215" s="99" t="s">
        <v>860</v>
      </c>
      <c r="Q215" s="32" t="s">
        <v>859</v>
      </c>
      <c r="R215" s="99" t="s">
        <v>860</v>
      </c>
      <c r="S215" s="99" t="s">
        <v>860</v>
      </c>
      <c r="T215" s="99" t="s">
        <v>1172</v>
      </c>
      <c r="U215" s="32" t="s">
        <v>1150</v>
      </c>
      <c r="V215" s="80" t="s">
        <v>859</v>
      </c>
      <c r="W215" s="32" t="s">
        <v>880</v>
      </c>
      <c r="X215" s="32" t="s">
        <v>1071</v>
      </c>
      <c r="Y215" s="32"/>
      <c r="Z215" s="79"/>
    </row>
    <row r="216" spans="1:26" ht="15" customHeight="1">
      <c r="A216" s="17" t="s">
        <v>12</v>
      </c>
      <c r="B216" s="18" t="s">
        <v>238</v>
      </c>
      <c r="C216" s="2" t="s">
        <v>172</v>
      </c>
      <c r="D216" s="192" t="s">
        <v>381</v>
      </c>
      <c r="E216" s="192" t="s">
        <v>583</v>
      </c>
      <c r="F216" s="19" t="s">
        <v>622</v>
      </c>
      <c r="G216" s="18" t="s">
        <v>643</v>
      </c>
      <c r="H216" s="19" t="s">
        <v>661</v>
      </c>
      <c r="I216" s="14">
        <v>8798405</v>
      </c>
      <c r="J216" s="98">
        <v>43555</v>
      </c>
      <c r="K216" t="s">
        <v>912</v>
      </c>
      <c r="L216" s="32" t="s">
        <v>913</v>
      </c>
      <c r="M216" s="1">
        <v>144</v>
      </c>
      <c r="N216" s="125">
        <v>43661</v>
      </c>
      <c r="O216" t="s">
        <v>1176</v>
      </c>
      <c r="P216" s="32" t="s">
        <v>859</v>
      </c>
      <c r="Q216" s="32" t="s">
        <v>859</v>
      </c>
      <c r="R216" s="32" t="s">
        <v>860</v>
      </c>
      <c r="S216" s="32" t="s">
        <v>860</v>
      </c>
      <c r="T216" s="99" t="s">
        <v>1172</v>
      </c>
      <c r="U216" s="32"/>
      <c r="V216" s="80" t="s">
        <v>859</v>
      </c>
      <c r="W216" s="32"/>
      <c r="Z216" s="79"/>
    </row>
    <row r="217" spans="1:26" ht="15" customHeight="1">
      <c r="A217" s="17" t="s">
        <v>12</v>
      </c>
      <c r="B217" s="18" t="s">
        <v>238</v>
      </c>
      <c r="C217" s="2" t="s">
        <v>173</v>
      </c>
      <c r="D217" s="192" t="s">
        <v>382</v>
      </c>
      <c r="E217" s="192" t="s">
        <v>382</v>
      </c>
      <c r="F217" s="19" t="s">
        <v>622</v>
      </c>
      <c r="G217" s="18" t="s">
        <v>643</v>
      </c>
      <c r="H217" s="19" t="s">
        <v>661</v>
      </c>
      <c r="I217" s="14">
        <v>7919212</v>
      </c>
      <c r="J217" s="98">
        <v>43555</v>
      </c>
      <c r="K217" t="s">
        <v>1195</v>
      </c>
      <c r="L217" s="1" t="s">
        <v>985</v>
      </c>
      <c r="M217" s="1">
        <v>102</v>
      </c>
      <c r="N217" s="125">
        <v>43297</v>
      </c>
      <c r="O217" t="s">
        <v>1176</v>
      </c>
      <c r="P217" s="32" t="s">
        <v>859</v>
      </c>
      <c r="Q217" s="32" t="s">
        <v>859</v>
      </c>
      <c r="R217" s="32" t="s">
        <v>860</v>
      </c>
      <c r="S217" s="32" t="s">
        <v>860</v>
      </c>
      <c r="T217" s="99" t="s">
        <v>1172</v>
      </c>
      <c r="U217" s="32"/>
      <c r="V217" s="80" t="s">
        <v>859</v>
      </c>
      <c r="W217" s="32"/>
      <c r="Z217" s="79"/>
    </row>
    <row r="218" spans="1:26" ht="15" customHeight="1">
      <c r="A218" s="87" t="s">
        <v>12</v>
      </c>
      <c r="B218" s="88" t="s">
        <v>238</v>
      </c>
      <c r="C218" s="89" t="s">
        <v>174</v>
      </c>
      <c r="D218" s="195" t="s">
        <v>1213</v>
      </c>
      <c r="E218" s="195" t="s">
        <v>1213</v>
      </c>
      <c r="F218" s="19" t="s">
        <v>625</v>
      </c>
      <c r="G218" s="88" t="s">
        <v>625</v>
      </c>
      <c r="H218" s="19" t="s">
        <v>661</v>
      </c>
      <c r="I218" s="217">
        <f>I216/I217</f>
        <v>1.1110202631271899</v>
      </c>
      <c r="J218" s="98">
        <v>43555</v>
      </c>
      <c r="K218" t="s">
        <v>912</v>
      </c>
      <c r="L218" s="32" t="s">
        <v>913</v>
      </c>
      <c r="M218" s="1">
        <v>144</v>
      </c>
      <c r="N218" s="125">
        <v>43661</v>
      </c>
      <c r="O218" t="s">
        <v>1176</v>
      </c>
      <c r="P218" s="32" t="s">
        <v>859</v>
      </c>
      <c r="Q218" s="32" t="s">
        <v>859</v>
      </c>
      <c r="R218" s="32" t="s">
        <v>860</v>
      </c>
      <c r="S218" s="32" t="s">
        <v>860</v>
      </c>
      <c r="T218" s="99" t="s">
        <v>1172</v>
      </c>
      <c r="U218" s="32" t="s">
        <v>1153</v>
      </c>
      <c r="V218" s="80" t="s">
        <v>859</v>
      </c>
      <c r="W218" s="32" t="s">
        <v>880</v>
      </c>
      <c r="X218" s="32" t="s">
        <v>1072</v>
      </c>
      <c r="Y218" s="32"/>
      <c r="Z218" s="79"/>
    </row>
    <row r="219" spans="1:26" ht="15" customHeight="1">
      <c r="A219" s="17" t="s">
        <v>12</v>
      </c>
      <c r="B219" s="18" t="s">
        <v>239</v>
      </c>
      <c r="C219" s="2" t="s">
        <v>192</v>
      </c>
      <c r="D219" s="192" t="s">
        <v>399</v>
      </c>
      <c r="E219" s="192" t="s">
        <v>596</v>
      </c>
      <c r="F219" s="19" t="s">
        <v>631</v>
      </c>
      <c r="G219" s="20" t="s">
        <v>640</v>
      </c>
      <c r="H219" s="19" t="s">
        <v>661</v>
      </c>
      <c r="I219" s="27" t="s">
        <v>653</v>
      </c>
      <c r="J219" s="98">
        <v>43555</v>
      </c>
      <c r="K219" s="32" t="s">
        <v>912</v>
      </c>
      <c r="L219" s="32" t="s">
        <v>913</v>
      </c>
      <c r="M219" s="124">
        <v>142</v>
      </c>
      <c r="N219" s="125">
        <v>43661</v>
      </c>
      <c r="O219" t="s">
        <v>990</v>
      </c>
      <c r="P219" s="99" t="s">
        <v>860</v>
      </c>
      <c r="Q219" s="32" t="s">
        <v>859</v>
      </c>
      <c r="R219" s="99" t="s">
        <v>860</v>
      </c>
      <c r="S219" s="99" t="s">
        <v>860</v>
      </c>
      <c r="T219" s="99" t="s">
        <v>1172</v>
      </c>
      <c r="U219" s="32"/>
      <c r="V219" s="80" t="s">
        <v>859</v>
      </c>
      <c r="W219" s="32"/>
      <c r="Z219" s="79"/>
    </row>
    <row r="220" spans="1:26" ht="15" customHeight="1">
      <c r="A220" s="17" t="s">
        <v>12</v>
      </c>
      <c r="B220" s="18" t="s">
        <v>239</v>
      </c>
      <c r="C220" s="2" t="s">
        <v>196</v>
      </c>
      <c r="D220" s="192" t="s">
        <v>403</v>
      </c>
      <c r="E220" s="192" t="s">
        <v>598</v>
      </c>
      <c r="F220" s="18" t="s">
        <v>625</v>
      </c>
      <c r="G220" s="18" t="s">
        <v>627</v>
      </c>
      <c r="H220" s="19" t="s">
        <v>661</v>
      </c>
      <c r="J220" s="98">
        <v>43555</v>
      </c>
      <c r="N220" s="125"/>
      <c r="P220" s="32" t="s">
        <v>860</v>
      </c>
      <c r="Q220" s="32" t="s">
        <v>860</v>
      </c>
      <c r="R220" s="32" t="s">
        <v>860</v>
      </c>
      <c r="S220" s="32" t="s">
        <v>860</v>
      </c>
      <c r="U220" s="32"/>
      <c r="W220" s="31"/>
      <c r="Z220" s="79"/>
    </row>
    <row r="221" spans="1:26" ht="15" customHeight="1">
      <c r="A221" s="87" t="s">
        <v>12</v>
      </c>
      <c r="B221" s="88" t="s">
        <v>231</v>
      </c>
      <c r="C221" s="89" t="s">
        <v>205</v>
      </c>
      <c r="D221" s="193" t="s">
        <v>412</v>
      </c>
      <c r="E221" s="193" t="s">
        <v>601</v>
      </c>
      <c r="F221" s="88" t="s">
        <v>631</v>
      </c>
      <c r="G221" s="91" t="s">
        <v>640</v>
      </c>
      <c r="H221" s="19" t="s">
        <v>661</v>
      </c>
      <c r="I221" s="32" t="s">
        <v>653</v>
      </c>
      <c r="J221" s="98">
        <v>43555</v>
      </c>
      <c r="K221" s="32" t="s">
        <v>912</v>
      </c>
      <c r="L221" s="32" t="s">
        <v>913</v>
      </c>
      <c r="M221" s="32">
        <v>81</v>
      </c>
      <c r="N221" s="126">
        <v>43661</v>
      </c>
      <c r="O221" s="11" t="s">
        <v>1112</v>
      </c>
      <c r="P221" s="99" t="s">
        <v>860</v>
      </c>
      <c r="Q221" s="32" t="s">
        <v>859</v>
      </c>
      <c r="R221" s="99" t="s">
        <v>860</v>
      </c>
      <c r="S221" s="99" t="s">
        <v>860</v>
      </c>
      <c r="T221" s="99" t="s">
        <v>1172</v>
      </c>
      <c r="U221" s="32"/>
      <c r="V221" s="80" t="s">
        <v>859</v>
      </c>
      <c r="W221" s="32" t="s">
        <v>880</v>
      </c>
      <c r="X221" s="32" t="s">
        <v>1073</v>
      </c>
      <c r="Y221" s="32"/>
      <c r="Z221" s="79"/>
    </row>
    <row r="222" spans="1:26" ht="15" customHeight="1">
      <c r="A222" s="87" t="s">
        <v>12</v>
      </c>
      <c r="B222" s="88" t="s">
        <v>231</v>
      </c>
      <c r="C222" s="89" t="s">
        <v>206</v>
      </c>
      <c r="D222" s="193" t="s">
        <v>413</v>
      </c>
      <c r="E222" s="193" t="s">
        <v>602</v>
      </c>
      <c r="F222" s="19" t="s">
        <v>631</v>
      </c>
      <c r="G222" s="91" t="s">
        <v>640</v>
      </c>
      <c r="H222" s="19" t="s">
        <v>661</v>
      </c>
      <c r="I222" s="32"/>
      <c r="J222" s="98">
        <v>43555</v>
      </c>
      <c r="K222" s="32"/>
      <c r="L222" s="32"/>
      <c r="M222" s="32"/>
      <c r="N222" s="125"/>
      <c r="O222" s="11"/>
      <c r="P222" s="32" t="s">
        <v>860</v>
      </c>
      <c r="Q222" s="32" t="s">
        <v>860</v>
      </c>
      <c r="R222" s="32" t="s">
        <v>860</v>
      </c>
      <c r="S222" s="32" t="s">
        <v>860</v>
      </c>
      <c r="T222" s="32"/>
      <c r="U222" s="32"/>
      <c r="V222" s="80" t="s">
        <v>859</v>
      </c>
      <c r="W222" s="32"/>
      <c r="X222" s="32"/>
      <c r="Y222" s="32"/>
      <c r="Z222" s="79"/>
    </row>
    <row r="223" spans="1:26" ht="15" customHeight="1">
      <c r="A223" s="17" t="s">
        <v>12</v>
      </c>
      <c r="B223" s="18" t="s">
        <v>231</v>
      </c>
      <c r="C223" s="2" t="s">
        <v>207</v>
      </c>
      <c r="D223" s="192" t="s">
        <v>414</v>
      </c>
      <c r="E223" s="192" t="s">
        <v>603</v>
      </c>
      <c r="F223" s="19" t="s">
        <v>631</v>
      </c>
      <c r="G223" s="20" t="s">
        <v>640</v>
      </c>
      <c r="H223" s="19" t="s">
        <v>661</v>
      </c>
      <c r="I223" s="27"/>
      <c r="J223" s="98">
        <v>43555</v>
      </c>
      <c r="N223" s="125"/>
      <c r="P223" s="32" t="s">
        <v>860</v>
      </c>
      <c r="Q223" s="32" t="s">
        <v>860</v>
      </c>
      <c r="R223" s="32" t="s">
        <v>860</v>
      </c>
      <c r="S223" s="32" t="s">
        <v>860</v>
      </c>
      <c r="U223" s="32"/>
      <c r="V223" s="80" t="s">
        <v>859</v>
      </c>
      <c r="W223" s="32"/>
      <c r="Z223" s="79"/>
    </row>
    <row r="224" spans="1:26" s="32" customFormat="1" ht="15" customHeight="1">
      <c r="A224" s="87" t="s">
        <v>12</v>
      </c>
      <c r="B224" s="88" t="s">
        <v>231</v>
      </c>
      <c r="C224" s="89" t="s">
        <v>208</v>
      </c>
      <c r="D224" s="193" t="s">
        <v>415</v>
      </c>
      <c r="E224" s="193" t="s">
        <v>604</v>
      </c>
      <c r="F224" s="19" t="s">
        <v>631</v>
      </c>
      <c r="G224" s="91" t="s">
        <v>640</v>
      </c>
      <c r="H224" s="19" t="s">
        <v>661</v>
      </c>
      <c r="I224" s="32" t="s">
        <v>653</v>
      </c>
      <c r="J224" s="98">
        <v>43555</v>
      </c>
      <c r="K224" t="s">
        <v>912</v>
      </c>
      <c r="L224" s="32" t="s">
        <v>913</v>
      </c>
      <c r="M224" s="124">
        <v>145</v>
      </c>
      <c r="N224" s="125">
        <v>43661</v>
      </c>
      <c r="O224" t="s">
        <v>1176</v>
      </c>
      <c r="P224" s="32" t="s">
        <v>859</v>
      </c>
      <c r="Q224" s="32" t="s">
        <v>859</v>
      </c>
      <c r="R224" s="32" t="s">
        <v>860</v>
      </c>
      <c r="S224" s="32" t="s">
        <v>860</v>
      </c>
      <c r="T224" s="99" t="s">
        <v>1172</v>
      </c>
      <c r="U224" s="32" t="s">
        <v>1184</v>
      </c>
      <c r="V224" s="80" t="s">
        <v>859</v>
      </c>
      <c r="W224" s="32" t="s">
        <v>880</v>
      </c>
      <c r="X224" s="32" t="s">
        <v>1074</v>
      </c>
      <c r="Z224" s="90"/>
    </row>
    <row r="225" spans="1:26" ht="15" customHeight="1">
      <c r="A225" s="17" t="s">
        <v>12</v>
      </c>
      <c r="B225" s="18" t="s">
        <v>231</v>
      </c>
      <c r="C225" s="2" t="s">
        <v>209</v>
      </c>
      <c r="D225" s="192" t="s">
        <v>416</v>
      </c>
      <c r="E225" s="192" t="s">
        <v>605</v>
      </c>
      <c r="F225" s="19" t="s">
        <v>631</v>
      </c>
      <c r="G225" s="20" t="s">
        <v>640</v>
      </c>
      <c r="H225" s="19" t="s">
        <v>661</v>
      </c>
      <c r="I225" s="27"/>
      <c r="J225" s="98">
        <v>43555</v>
      </c>
      <c r="N225" s="125"/>
      <c r="P225" s="32" t="s">
        <v>860</v>
      </c>
      <c r="Q225" s="32" t="s">
        <v>860</v>
      </c>
      <c r="R225" s="32" t="s">
        <v>860</v>
      </c>
      <c r="S225" s="32" t="s">
        <v>860</v>
      </c>
      <c r="U225" s="32"/>
      <c r="V225" s="80" t="s">
        <v>859</v>
      </c>
      <c r="W225" s="32"/>
      <c r="Z225" s="79"/>
    </row>
    <row r="226" spans="1:26" ht="15" customHeight="1">
      <c r="A226" s="17" t="s">
        <v>12</v>
      </c>
      <c r="B226" s="18" t="s">
        <v>231</v>
      </c>
      <c r="C226" s="2" t="s">
        <v>210</v>
      </c>
      <c r="D226" s="192" t="s">
        <v>417</v>
      </c>
      <c r="E226" s="192" t="s">
        <v>606</v>
      </c>
      <c r="F226" s="19" t="s">
        <v>631</v>
      </c>
      <c r="G226" s="20" t="s">
        <v>640</v>
      </c>
      <c r="H226" s="19" t="s">
        <v>661</v>
      </c>
      <c r="I226" s="27"/>
      <c r="J226" s="98">
        <v>43555</v>
      </c>
      <c r="N226" s="125"/>
      <c r="P226" s="32" t="s">
        <v>860</v>
      </c>
      <c r="Q226" s="32" t="s">
        <v>860</v>
      </c>
      <c r="R226" s="32" t="s">
        <v>860</v>
      </c>
      <c r="S226" s="32" t="s">
        <v>860</v>
      </c>
      <c r="U226" s="32"/>
      <c r="V226" s="80" t="s">
        <v>859</v>
      </c>
      <c r="W226" s="32"/>
      <c r="Z226" s="79"/>
    </row>
    <row r="227" spans="1:26" ht="15" customHeight="1">
      <c r="A227" s="17" t="s">
        <v>12</v>
      </c>
      <c r="B227" s="18" t="s">
        <v>231</v>
      </c>
      <c r="C227" s="2" t="s">
        <v>211</v>
      </c>
      <c r="D227" s="192" t="s">
        <v>418</v>
      </c>
      <c r="E227" s="192" t="s">
        <v>607</v>
      </c>
      <c r="F227" s="19" t="s">
        <v>631</v>
      </c>
      <c r="G227" s="20" t="s">
        <v>640</v>
      </c>
      <c r="H227" s="19" t="s">
        <v>661</v>
      </c>
      <c r="I227" s="27"/>
      <c r="J227" s="98">
        <v>43555</v>
      </c>
      <c r="N227" s="125"/>
      <c r="P227" s="32" t="s">
        <v>860</v>
      </c>
      <c r="Q227" s="32" t="s">
        <v>860</v>
      </c>
      <c r="R227" s="32" t="s">
        <v>860</v>
      </c>
      <c r="S227" s="32" t="s">
        <v>860</v>
      </c>
      <c r="U227" s="32"/>
      <c r="V227" s="80" t="s">
        <v>859</v>
      </c>
      <c r="W227" s="32"/>
      <c r="Z227" s="79"/>
    </row>
    <row r="228" spans="1:26" ht="15" customHeight="1">
      <c r="A228" s="17" t="s">
        <v>12</v>
      </c>
      <c r="B228" s="18" t="s">
        <v>231</v>
      </c>
      <c r="C228" s="2" t="s">
        <v>212</v>
      </c>
      <c r="D228" s="192" t="s">
        <v>419</v>
      </c>
      <c r="E228" s="192" t="s">
        <v>608</v>
      </c>
      <c r="F228" s="19" t="s">
        <v>631</v>
      </c>
      <c r="G228" s="20" t="s">
        <v>640</v>
      </c>
      <c r="H228" s="19" t="s">
        <v>661</v>
      </c>
      <c r="I228" s="27"/>
      <c r="J228" s="98">
        <v>43555</v>
      </c>
      <c r="N228" s="125"/>
      <c r="P228" s="32" t="s">
        <v>860</v>
      </c>
      <c r="Q228" s="32" t="s">
        <v>860</v>
      </c>
      <c r="R228" s="32" t="s">
        <v>860</v>
      </c>
      <c r="S228" s="32" t="s">
        <v>860</v>
      </c>
      <c r="U228" s="32"/>
      <c r="V228" s="80" t="s">
        <v>859</v>
      </c>
      <c r="W228" s="32"/>
      <c r="Z228" s="79"/>
    </row>
    <row r="229" spans="1:26" ht="15" customHeight="1">
      <c r="A229" s="17" t="s">
        <v>12</v>
      </c>
      <c r="B229" s="18" t="s">
        <v>231</v>
      </c>
      <c r="C229" s="2" t="s">
        <v>213</v>
      </c>
      <c r="D229" s="192" t="s">
        <v>420</v>
      </c>
      <c r="E229" s="192" t="s">
        <v>609</v>
      </c>
      <c r="F229" s="19" t="s">
        <v>631</v>
      </c>
      <c r="G229" s="20" t="s">
        <v>640</v>
      </c>
      <c r="H229" s="19" t="s">
        <v>661</v>
      </c>
      <c r="I229" s="27" t="s">
        <v>654</v>
      </c>
      <c r="J229" s="98">
        <v>43555</v>
      </c>
      <c r="K229" s="32" t="s">
        <v>912</v>
      </c>
      <c r="L229" s="32" t="s">
        <v>913</v>
      </c>
      <c r="M229" s="14">
        <v>147</v>
      </c>
      <c r="N229" s="125">
        <v>43661</v>
      </c>
      <c r="O229" t="s">
        <v>965</v>
      </c>
      <c r="P229" s="99" t="s">
        <v>860</v>
      </c>
      <c r="Q229" s="30" t="s">
        <v>859</v>
      </c>
      <c r="R229" s="99" t="s">
        <v>860</v>
      </c>
      <c r="S229" s="99" t="s">
        <v>860</v>
      </c>
      <c r="T229" s="99" t="s">
        <v>1172</v>
      </c>
      <c r="U229" s="32"/>
      <c r="V229" s="80" t="s">
        <v>859</v>
      </c>
      <c r="W229" s="32" t="s">
        <v>882</v>
      </c>
      <c r="Z229" s="79"/>
    </row>
    <row r="230" spans="1:26" ht="15" customHeight="1">
      <c r="A230" s="17" t="s">
        <v>12</v>
      </c>
      <c r="B230" s="18" t="s">
        <v>231</v>
      </c>
      <c r="C230" s="2" t="s">
        <v>214</v>
      </c>
      <c r="D230" s="192" t="s">
        <v>421</v>
      </c>
      <c r="E230" s="192" t="s">
        <v>610</v>
      </c>
      <c r="F230" s="19" t="s">
        <v>631</v>
      </c>
      <c r="G230" s="20" t="s">
        <v>640</v>
      </c>
      <c r="H230" s="19" t="s">
        <v>661</v>
      </c>
      <c r="I230" s="27" t="s">
        <v>653</v>
      </c>
      <c r="J230" s="98">
        <v>43555</v>
      </c>
      <c r="K230" s="32" t="s">
        <v>912</v>
      </c>
      <c r="L230" s="32" t="s">
        <v>913</v>
      </c>
      <c r="M230" s="14">
        <v>147</v>
      </c>
      <c r="N230" s="125">
        <v>43661</v>
      </c>
      <c r="O230" t="s">
        <v>980</v>
      </c>
      <c r="P230" s="99" t="s">
        <v>860</v>
      </c>
      <c r="Q230" s="32" t="s">
        <v>859</v>
      </c>
      <c r="R230" s="99" t="s">
        <v>860</v>
      </c>
      <c r="S230" s="99" t="s">
        <v>860</v>
      </c>
      <c r="T230" s="99" t="s">
        <v>1172</v>
      </c>
      <c r="U230" s="32"/>
      <c r="V230" s="80" t="s">
        <v>859</v>
      </c>
      <c r="W230" s="32" t="s">
        <v>883</v>
      </c>
      <c r="Z230" s="79"/>
    </row>
    <row r="231" spans="1:26" ht="15" customHeight="1">
      <c r="A231" s="17" t="s">
        <v>12</v>
      </c>
      <c r="B231" s="18" t="s">
        <v>231</v>
      </c>
      <c r="C231" s="2" t="s">
        <v>215</v>
      </c>
      <c r="D231" s="192" t="s">
        <v>422</v>
      </c>
      <c r="E231" s="192" t="s">
        <v>611</v>
      </c>
      <c r="F231" s="19" t="s">
        <v>631</v>
      </c>
      <c r="G231" s="20" t="s">
        <v>640</v>
      </c>
      <c r="H231" s="19" t="s">
        <v>661</v>
      </c>
      <c r="I231" s="27" t="s">
        <v>653</v>
      </c>
      <c r="J231" s="98">
        <v>43555</v>
      </c>
      <c r="K231" s="14" t="s">
        <v>912</v>
      </c>
      <c r="L231" s="32" t="s">
        <v>913</v>
      </c>
      <c r="M231" s="124">
        <v>417</v>
      </c>
      <c r="N231" s="125">
        <v>43661</v>
      </c>
      <c r="O231" s="11" t="s">
        <v>1164</v>
      </c>
      <c r="P231" s="99" t="s">
        <v>860</v>
      </c>
      <c r="Q231" s="30" t="s">
        <v>859</v>
      </c>
      <c r="R231" s="99" t="s">
        <v>860</v>
      </c>
      <c r="S231" s="99" t="s">
        <v>860</v>
      </c>
      <c r="T231" s="99" t="s">
        <v>1172</v>
      </c>
      <c r="U231" s="32"/>
      <c r="V231" s="80" t="s">
        <v>859</v>
      </c>
      <c r="W231" s="32" t="s">
        <v>880</v>
      </c>
      <c r="Z231" s="79"/>
    </row>
    <row r="232" spans="1:26" s="32" customFormat="1" ht="15" customHeight="1">
      <c r="A232" s="87" t="s">
        <v>12</v>
      </c>
      <c r="B232" s="88" t="s">
        <v>231</v>
      </c>
      <c r="C232" s="89" t="s">
        <v>216</v>
      </c>
      <c r="D232" s="193" t="s">
        <v>423</v>
      </c>
      <c r="E232" s="193" t="s">
        <v>612</v>
      </c>
      <c r="F232" s="19" t="s">
        <v>631</v>
      </c>
      <c r="G232" s="91" t="s">
        <v>640</v>
      </c>
      <c r="H232" s="19" t="s">
        <v>661</v>
      </c>
      <c r="I232" s="32" t="s">
        <v>653</v>
      </c>
      <c r="J232" s="98">
        <v>43555</v>
      </c>
      <c r="K232" s="32" t="s">
        <v>912</v>
      </c>
      <c r="L232" s="32" t="s">
        <v>913</v>
      </c>
      <c r="M232" s="124">
        <v>416</v>
      </c>
      <c r="N232" s="125">
        <v>43661</v>
      </c>
      <c r="O232" s="11" t="s">
        <v>910</v>
      </c>
      <c r="P232" s="99" t="s">
        <v>860</v>
      </c>
      <c r="Q232" s="32" t="s">
        <v>859</v>
      </c>
      <c r="R232" s="99" t="s">
        <v>860</v>
      </c>
      <c r="S232" s="99" t="s">
        <v>860</v>
      </c>
      <c r="T232" s="99" t="s">
        <v>1172</v>
      </c>
      <c r="V232" s="80" t="s">
        <v>859</v>
      </c>
      <c r="Z232" s="90"/>
    </row>
    <row r="233" spans="1:26" ht="15" customHeight="1">
      <c r="A233" s="17" t="s">
        <v>12</v>
      </c>
      <c r="B233" s="18" t="s">
        <v>231</v>
      </c>
      <c r="C233" s="2" t="s">
        <v>217</v>
      </c>
      <c r="D233" s="192" t="s">
        <v>424</v>
      </c>
      <c r="E233" s="192" t="s">
        <v>613</v>
      </c>
      <c r="F233" s="19" t="s">
        <v>631</v>
      </c>
      <c r="G233" s="20" t="s">
        <v>640</v>
      </c>
      <c r="H233" s="19" t="s">
        <v>661</v>
      </c>
      <c r="I233" s="27"/>
      <c r="J233" s="98">
        <v>43555</v>
      </c>
      <c r="N233" s="125"/>
      <c r="P233" s="32" t="s">
        <v>860</v>
      </c>
      <c r="Q233" s="32" t="s">
        <v>860</v>
      </c>
      <c r="R233" s="32" t="s">
        <v>860</v>
      </c>
      <c r="S233" s="32" t="s">
        <v>860</v>
      </c>
      <c r="U233" s="32"/>
      <c r="V233" s="32"/>
      <c r="W233" s="32"/>
      <c r="Z233" s="79"/>
    </row>
    <row r="234" spans="1:26" ht="15" customHeight="1">
      <c r="A234" s="17" t="s">
        <v>12</v>
      </c>
      <c r="B234" s="18" t="s">
        <v>231</v>
      </c>
      <c r="C234" s="2" t="s">
        <v>218</v>
      </c>
      <c r="D234" s="192" t="s">
        <v>425</v>
      </c>
      <c r="E234" s="192" t="s">
        <v>614</v>
      </c>
      <c r="F234" s="19" t="s">
        <v>631</v>
      </c>
      <c r="G234" s="20" t="s">
        <v>640</v>
      </c>
      <c r="H234" s="19" t="s">
        <v>661</v>
      </c>
      <c r="I234" s="27" t="s">
        <v>653</v>
      </c>
      <c r="J234" s="98">
        <v>43555</v>
      </c>
      <c r="K234" s="32" t="s">
        <v>912</v>
      </c>
      <c r="L234" s="32" t="s">
        <v>913</v>
      </c>
      <c r="M234" s="124">
        <v>414</v>
      </c>
      <c r="N234" s="125">
        <v>43661</v>
      </c>
      <c r="O234" t="s">
        <v>1165</v>
      </c>
      <c r="P234" s="99" t="s">
        <v>860</v>
      </c>
      <c r="Q234" s="30" t="s">
        <v>859</v>
      </c>
      <c r="R234" s="99" t="s">
        <v>860</v>
      </c>
      <c r="S234" s="99" t="s">
        <v>860</v>
      </c>
      <c r="T234" s="99" t="s">
        <v>1172</v>
      </c>
      <c r="U234" s="32"/>
      <c r="V234" s="80" t="s">
        <v>859</v>
      </c>
      <c r="W234" s="32" t="s">
        <v>880</v>
      </c>
      <c r="Z234" s="79"/>
    </row>
    <row r="235" spans="1:26" ht="15" customHeight="1">
      <c r="A235" s="17" t="s">
        <v>12</v>
      </c>
      <c r="B235" s="18" t="s">
        <v>231</v>
      </c>
      <c r="C235" s="2" t="s">
        <v>219</v>
      </c>
      <c r="D235" s="192" t="s">
        <v>426</v>
      </c>
      <c r="E235" s="192" t="s">
        <v>615</v>
      </c>
      <c r="F235" s="19" t="s">
        <v>631</v>
      </c>
      <c r="G235" s="20" t="s">
        <v>640</v>
      </c>
      <c r="H235" s="19" t="s">
        <v>661</v>
      </c>
      <c r="I235" s="27"/>
      <c r="J235" s="98">
        <v>43555</v>
      </c>
      <c r="N235" s="125"/>
      <c r="P235" s="32" t="s">
        <v>860</v>
      </c>
      <c r="Q235" s="32" t="s">
        <v>860</v>
      </c>
      <c r="R235" s="32" t="s">
        <v>860</v>
      </c>
      <c r="S235" s="32" t="s">
        <v>860</v>
      </c>
      <c r="U235" s="32"/>
      <c r="V235" s="80" t="s">
        <v>859</v>
      </c>
      <c r="W235" s="32"/>
      <c r="Z235" s="79"/>
    </row>
    <row r="236" spans="1:26" ht="15" customHeight="1">
      <c r="A236" s="17" t="s">
        <v>12</v>
      </c>
      <c r="B236" s="18" t="s">
        <v>231</v>
      </c>
      <c r="C236" s="2" t="s">
        <v>220</v>
      </c>
      <c r="D236" s="192" t="s">
        <v>427</v>
      </c>
      <c r="E236" s="192" t="s">
        <v>616</v>
      </c>
      <c r="F236" s="19" t="s">
        <v>631</v>
      </c>
      <c r="G236" s="20" t="s">
        <v>640</v>
      </c>
      <c r="H236" s="19" t="s">
        <v>661</v>
      </c>
      <c r="I236" s="27"/>
      <c r="J236" s="98">
        <v>43555</v>
      </c>
      <c r="N236" s="125"/>
      <c r="P236" s="32" t="s">
        <v>860</v>
      </c>
      <c r="Q236" s="32" t="s">
        <v>860</v>
      </c>
      <c r="R236" s="32" t="s">
        <v>860</v>
      </c>
      <c r="S236" s="32" t="s">
        <v>860</v>
      </c>
      <c r="U236" s="32"/>
      <c r="V236" s="32"/>
      <c r="W236" s="32"/>
      <c r="Z236" s="79"/>
    </row>
    <row r="237" spans="1:26" ht="15" customHeight="1">
      <c r="A237" s="17" t="s">
        <v>12</v>
      </c>
      <c r="B237" s="18" t="s">
        <v>231</v>
      </c>
      <c r="C237" s="2" t="s">
        <v>221</v>
      </c>
      <c r="D237" s="192" t="s">
        <v>428</v>
      </c>
      <c r="E237" s="192" t="s">
        <v>617</v>
      </c>
      <c r="F237" s="19" t="s">
        <v>631</v>
      </c>
      <c r="G237" s="20" t="s">
        <v>640</v>
      </c>
      <c r="H237" s="19" t="s">
        <v>661</v>
      </c>
      <c r="I237" s="27"/>
      <c r="J237" s="98">
        <v>43555</v>
      </c>
      <c r="N237" s="125"/>
      <c r="P237" s="32" t="s">
        <v>860</v>
      </c>
      <c r="Q237" s="32" t="s">
        <v>860</v>
      </c>
      <c r="R237" s="32" t="s">
        <v>860</v>
      </c>
      <c r="S237" s="32" t="s">
        <v>860</v>
      </c>
      <c r="U237" s="32"/>
      <c r="V237" s="32"/>
      <c r="W237" s="32"/>
      <c r="Z237" s="79"/>
    </row>
    <row r="238" spans="1:26" ht="15" customHeight="1">
      <c r="A238" s="17" t="s">
        <v>12</v>
      </c>
      <c r="B238" s="18" t="s">
        <v>231</v>
      </c>
      <c r="C238" s="2" t="s">
        <v>222</v>
      </c>
      <c r="D238" s="192" t="s">
        <v>429</v>
      </c>
      <c r="E238" s="192" t="s">
        <v>618</v>
      </c>
      <c r="F238" s="19" t="s">
        <v>631</v>
      </c>
      <c r="G238" s="20" t="s">
        <v>640</v>
      </c>
      <c r="H238" s="19" t="s">
        <v>661</v>
      </c>
      <c r="I238" s="27" t="s">
        <v>653</v>
      </c>
      <c r="J238" s="98">
        <v>43555</v>
      </c>
      <c r="K238" s="32" t="s">
        <v>912</v>
      </c>
      <c r="L238" s="32" t="s">
        <v>913</v>
      </c>
      <c r="M238" s="14">
        <v>418</v>
      </c>
      <c r="N238" s="125">
        <v>43661</v>
      </c>
      <c r="O238" t="s">
        <v>1166</v>
      </c>
      <c r="P238" s="99" t="s">
        <v>860</v>
      </c>
      <c r="Q238" s="32" t="s">
        <v>859</v>
      </c>
      <c r="R238" s="99" t="s">
        <v>860</v>
      </c>
      <c r="S238" s="99" t="s">
        <v>860</v>
      </c>
      <c r="T238" s="99" t="s">
        <v>1172</v>
      </c>
      <c r="U238" s="32"/>
      <c r="V238" s="80" t="s">
        <v>859</v>
      </c>
      <c r="W238" s="32" t="s">
        <v>880</v>
      </c>
      <c r="Z238" s="79"/>
    </row>
    <row r="239" spans="1:26" ht="15" customHeight="1">
      <c r="A239" s="17" t="s">
        <v>12</v>
      </c>
      <c r="B239" s="18" t="s">
        <v>231</v>
      </c>
      <c r="C239" s="2" t="s">
        <v>223</v>
      </c>
      <c r="D239" s="192" t="s">
        <v>430</v>
      </c>
      <c r="E239" s="192" t="s">
        <v>619</v>
      </c>
      <c r="F239" s="19" t="s">
        <v>631</v>
      </c>
      <c r="G239" s="20" t="s">
        <v>640</v>
      </c>
      <c r="H239" s="19" t="s">
        <v>661</v>
      </c>
      <c r="I239" s="27"/>
      <c r="J239" s="98">
        <v>43555</v>
      </c>
      <c r="N239" s="125"/>
      <c r="P239" s="32" t="s">
        <v>860</v>
      </c>
      <c r="Q239" s="32" t="s">
        <v>860</v>
      </c>
      <c r="R239" s="32" t="s">
        <v>860</v>
      </c>
      <c r="S239" s="32" t="s">
        <v>860</v>
      </c>
      <c r="U239" s="32"/>
      <c r="V239" s="80" t="s">
        <v>859</v>
      </c>
      <c r="W239" s="32"/>
      <c r="Z239" s="79"/>
    </row>
    <row r="240" spans="1:26" ht="15" customHeight="1">
      <c r="A240" s="17" t="s">
        <v>12</v>
      </c>
      <c r="B240" s="18" t="s">
        <v>231</v>
      </c>
      <c r="C240" s="2" t="s">
        <v>224</v>
      </c>
      <c r="D240" s="192" t="s">
        <v>431</v>
      </c>
      <c r="E240" s="192" t="s">
        <v>620</v>
      </c>
      <c r="F240" s="18" t="s">
        <v>622</v>
      </c>
      <c r="G240" s="18" t="s">
        <v>623</v>
      </c>
      <c r="H240" s="19" t="s">
        <v>661</v>
      </c>
      <c r="I240" s="14">
        <v>1</v>
      </c>
      <c r="J240" s="98">
        <v>43555</v>
      </c>
      <c r="K240" s="32" t="s">
        <v>912</v>
      </c>
      <c r="L240" s="32" t="s">
        <v>913</v>
      </c>
      <c r="M240" s="14">
        <v>138</v>
      </c>
      <c r="N240" s="125">
        <v>43661</v>
      </c>
      <c r="O240" t="s">
        <v>1167</v>
      </c>
      <c r="P240" s="99" t="s">
        <v>860</v>
      </c>
      <c r="Q240" s="32" t="s">
        <v>859</v>
      </c>
      <c r="R240" s="99" t="s">
        <v>860</v>
      </c>
      <c r="S240" s="99" t="s">
        <v>860</v>
      </c>
      <c r="T240" s="99" t="s">
        <v>1172</v>
      </c>
      <c r="U240" s="32"/>
      <c r="V240" s="80" t="s">
        <v>859</v>
      </c>
      <c r="W240" s="32" t="s">
        <v>880</v>
      </c>
      <c r="Z240" s="79"/>
    </row>
    <row r="241" spans="1:26" ht="15" customHeight="1">
      <c r="A241" s="17" t="s">
        <v>12</v>
      </c>
      <c r="B241" s="18" t="s">
        <v>231</v>
      </c>
      <c r="C241" s="2" t="s">
        <v>225</v>
      </c>
      <c r="D241" s="192" t="s">
        <v>432</v>
      </c>
      <c r="E241" s="192" t="s">
        <v>621</v>
      </c>
      <c r="F241" s="19" t="s">
        <v>631</v>
      </c>
      <c r="G241" s="20" t="s">
        <v>640</v>
      </c>
      <c r="H241" s="19" t="s">
        <v>661</v>
      </c>
      <c r="I241" s="27" t="s">
        <v>653</v>
      </c>
      <c r="J241" s="98">
        <v>43555</v>
      </c>
      <c r="K241" t="s">
        <v>912</v>
      </c>
      <c r="L241" s="32" t="s">
        <v>913</v>
      </c>
      <c r="M241" s="124">
        <v>154</v>
      </c>
      <c r="N241" s="125">
        <v>43661</v>
      </c>
      <c r="O241" t="s">
        <v>1176</v>
      </c>
      <c r="P241" s="30" t="s">
        <v>859</v>
      </c>
      <c r="Q241" s="32" t="s">
        <v>859</v>
      </c>
      <c r="R241" s="32" t="s">
        <v>860</v>
      </c>
      <c r="S241" s="32" t="s">
        <v>860</v>
      </c>
      <c r="T241" s="99" t="s">
        <v>1172</v>
      </c>
      <c r="U241" s="32"/>
      <c r="V241" s="80" t="s">
        <v>859</v>
      </c>
      <c r="W241" s="32"/>
      <c r="Z241" s="79"/>
    </row>
    <row r="242" spans="1:26" ht="15" customHeight="1">
      <c r="A242" s="5" t="s">
        <v>12</v>
      </c>
      <c r="B242" s="3" t="s">
        <v>237</v>
      </c>
      <c r="C242" s="2" t="s">
        <v>126</v>
      </c>
      <c r="D242" s="197" t="s">
        <v>335</v>
      </c>
      <c r="E242" s="197" t="s">
        <v>540</v>
      </c>
      <c r="F242" s="4" t="s">
        <v>622</v>
      </c>
      <c r="G242" s="4" t="s">
        <v>637</v>
      </c>
      <c r="H242" s="6" t="s">
        <v>660</v>
      </c>
      <c r="I242" s="31">
        <v>2</v>
      </c>
      <c r="J242" s="98">
        <v>43555</v>
      </c>
      <c r="K242" t="s">
        <v>911</v>
      </c>
      <c r="L242" s="44" t="s">
        <v>909</v>
      </c>
      <c r="M242" s="124">
        <v>67</v>
      </c>
      <c r="N242" s="125">
        <v>44064</v>
      </c>
      <c r="O242" s="11" t="s">
        <v>942</v>
      </c>
      <c r="P242" s="99" t="s">
        <v>860</v>
      </c>
      <c r="Q242" s="32" t="s">
        <v>859</v>
      </c>
      <c r="R242" s="99" t="s">
        <v>860</v>
      </c>
      <c r="S242" s="99" t="s">
        <v>860</v>
      </c>
      <c r="T242" s="99" t="s">
        <v>1172</v>
      </c>
      <c r="W242" s="31"/>
      <c r="Z242" s="79"/>
    </row>
    <row r="243" spans="1:26" ht="15" customHeight="1">
      <c r="A243" s="5" t="s">
        <v>12</v>
      </c>
      <c r="B243" s="3" t="s">
        <v>237</v>
      </c>
      <c r="C243" s="2" t="s">
        <v>129</v>
      </c>
      <c r="D243" s="197" t="s">
        <v>338</v>
      </c>
      <c r="E243" s="197" t="s">
        <v>543</v>
      </c>
      <c r="F243" s="4" t="s">
        <v>622</v>
      </c>
      <c r="G243" s="4" t="s">
        <v>637</v>
      </c>
      <c r="H243" s="6" t="s">
        <v>660</v>
      </c>
      <c r="I243" s="31">
        <v>2</v>
      </c>
      <c r="J243" s="98">
        <v>43555</v>
      </c>
      <c r="K243" t="s">
        <v>911</v>
      </c>
      <c r="L243" s="44" t="s">
        <v>909</v>
      </c>
      <c r="M243" s="124">
        <v>67</v>
      </c>
      <c r="N243" s="125">
        <v>44064</v>
      </c>
      <c r="O243" s="11" t="s">
        <v>942</v>
      </c>
      <c r="P243" s="99" t="s">
        <v>860</v>
      </c>
      <c r="Q243" s="32" t="s">
        <v>859</v>
      </c>
      <c r="R243" s="99" t="s">
        <v>860</v>
      </c>
      <c r="S243" s="99" t="s">
        <v>860</v>
      </c>
      <c r="T243" s="99" t="s">
        <v>1172</v>
      </c>
      <c r="W243" s="31"/>
      <c r="Z243" s="79"/>
    </row>
    <row r="244" spans="1:26" ht="15" customHeight="1">
      <c r="A244" s="5" t="s">
        <v>12</v>
      </c>
      <c r="B244" s="3" t="s">
        <v>237</v>
      </c>
      <c r="C244" s="2" t="s">
        <v>126</v>
      </c>
      <c r="D244" s="197" t="s">
        <v>335</v>
      </c>
      <c r="E244" s="197" t="s">
        <v>540</v>
      </c>
      <c r="F244" s="4" t="s">
        <v>622</v>
      </c>
      <c r="G244" s="4" t="s">
        <v>637</v>
      </c>
      <c r="H244" s="6" t="s">
        <v>661</v>
      </c>
      <c r="I244" s="31">
        <v>2</v>
      </c>
      <c r="J244" s="98">
        <v>43555</v>
      </c>
      <c r="K244" s="32" t="s">
        <v>912</v>
      </c>
      <c r="L244" s="32" t="s">
        <v>913</v>
      </c>
      <c r="M244" s="1">
        <v>143</v>
      </c>
      <c r="N244" s="125">
        <v>43661</v>
      </c>
      <c r="O244" t="s">
        <v>954</v>
      </c>
      <c r="P244" s="99" t="s">
        <v>860</v>
      </c>
      <c r="Q244" s="32" t="s">
        <v>859</v>
      </c>
      <c r="R244" s="99" t="s">
        <v>860</v>
      </c>
      <c r="S244" s="99" t="s">
        <v>860</v>
      </c>
      <c r="T244" s="99" t="s">
        <v>1172</v>
      </c>
      <c r="W244" s="31"/>
      <c r="Z244" s="79"/>
    </row>
    <row r="245" spans="1:26" ht="15" customHeight="1">
      <c r="A245" s="5" t="s">
        <v>12</v>
      </c>
      <c r="B245" s="3" t="s">
        <v>237</v>
      </c>
      <c r="C245" s="2" t="s">
        <v>129</v>
      </c>
      <c r="D245" s="197" t="s">
        <v>338</v>
      </c>
      <c r="E245" s="197" t="s">
        <v>543</v>
      </c>
      <c r="F245" s="4" t="s">
        <v>622</v>
      </c>
      <c r="G245" s="4" t="s">
        <v>637</v>
      </c>
      <c r="H245" s="6" t="s">
        <v>661</v>
      </c>
      <c r="I245" s="31">
        <v>2</v>
      </c>
      <c r="J245" s="98">
        <v>43555</v>
      </c>
      <c r="K245" s="32" t="s">
        <v>912</v>
      </c>
      <c r="L245" s="32" t="s">
        <v>913</v>
      </c>
      <c r="M245" s="1">
        <v>143</v>
      </c>
      <c r="N245" s="125">
        <v>43661</v>
      </c>
      <c r="O245" t="s">
        <v>954</v>
      </c>
      <c r="P245" s="99" t="s">
        <v>860</v>
      </c>
      <c r="Q245" s="32" t="s">
        <v>859</v>
      </c>
      <c r="R245" s="99" t="s">
        <v>860</v>
      </c>
      <c r="S245" s="99" t="s">
        <v>860</v>
      </c>
      <c r="T245" s="99" t="s">
        <v>1172</v>
      </c>
      <c r="W245" s="31"/>
      <c r="Z245" s="79"/>
    </row>
    <row r="246" spans="1:26" s="26" customFormat="1">
      <c r="A246" s="137" t="s">
        <v>12</v>
      </c>
      <c r="B246" s="138" t="s">
        <v>228</v>
      </c>
      <c r="C246" s="136" t="s">
        <v>1191</v>
      </c>
      <c r="D246" s="200" t="s">
        <v>1192</v>
      </c>
      <c r="E246" s="198" t="s">
        <v>1193</v>
      </c>
      <c r="F246" s="115" t="s">
        <v>631</v>
      </c>
      <c r="G246" s="139" t="s">
        <v>640</v>
      </c>
      <c r="H246" s="26" t="s">
        <v>660</v>
      </c>
      <c r="I246" s="26" t="s">
        <v>653</v>
      </c>
      <c r="J246" s="98">
        <v>43921</v>
      </c>
      <c r="K246" s="11" t="s">
        <v>911</v>
      </c>
      <c r="L246" s="1" t="s">
        <v>909</v>
      </c>
      <c r="M246" s="124">
        <v>35</v>
      </c>
      <c r="N246" s="126">
        <v>44064</v>
      </c>
      <c r="O246" s="11" t="s">
        <v>993</v>
      </c>
      <c r="P246" s="32" t="s">
        <v>860</v>
      </c>
      <c r="Q246" s="32" t="s">
        <v>859</v>
      </c>
      <c r="R246" s="32" t="s">
        <v>860</v>
      </c>
      <c r="S246" s="32" t="s">
        <v>860</v>
      </c>
      <c r="T246" s="32" t="s">
        <v>1172</v>
      </c>
      <c r="V246" s="81"/>
      <c r="Z246" s="25"/>
    </row>
    <row r="247" spans="1:26" s="26" customFormat="1">
      <c r="A247" s="137" t="s">
        <v>12</v>
      </c>
      <c r="B247" s="138" t="s">
        <v>228</v>
      </c>
      <c r="C247" s="136" t="s">
        <v>1191</v>
      </c>
      <c r="D247" s="200" t="s">
        <v>1192</v>
      </c>
      <c r="E247" s="198" t="s">
        <v>1193</v>
      </c>
      <c r="F247" s="115" t="s">
        <v>631</v>
      </c>
      <c r="G247" s="139" t="s">
        <v>640</v>
      </c>
      <c r="H247" s="26" t="s">
        <v>661</v>
      </c>
      <c r="I247" s="26" t="s">
        <v>653</v>
      </c>
      <c r="J247" s="98">
        <v>43555</v>
      </c>
      <c r="K247" s="32" t="s">
        <v>912</v>
      </c>
      <c r="L247" s="32" t="s">
        <v>913</v>
      </c>
      <c r="M247" s="26">
        <v>77</v>
      </c>
      <c r="N247" s="126">
        <v>43661</v>
      </c>
      <c r="O247" s="11" t="s">
        <v>1194</v>
      </c>
      <c r="P247" s="32" t="s">
        <v>860</v>
      </c>
      <c r="Q247" s="32" t="s">
        <v>859</v>
      </c>
      <c r="R247" s="32" t="s">
        <v>860</v>
      </c>
      <c r="S247" s="32" t="s">
        <v>860</v>
      </c>
      <c r="T247" s="32" t="s">
        <v>1172</v>
      </c>
      <c r="V247" s="81"/>
      <c r="Z247" s="25"/>
    </row>
    <row r="248" spans="1:26">
      <c r="T248" s="32"/>
    </row>
    <row r="249" spans="1:26">
      <c r="T249" s="32"/>
    </row>
    <row r="250" spans="1:26">
      <c r="T250" s="32"/>
    </row>
    <row r="251" spans="1:26">
      <c r="T251" s="32"/>
    </row>
    <row r="252" spans="1:26">
      <c r="T252" s="32"/>
    </row>
    <row r="253" spans="1:26">
      <c r="T253" s="32"/>
    </row>
    <row r="254" spans="1:26">
      <c r="T254" s="32"/>
    </row>
    <row r="255" spans="1:26">
      <c r="T255" s="32"/>
    </row>
    <row r="256" spans="1:26">
      <c r="T256" s="32"/>
    </row>
    <row r="257" spans="20:20">
      <c r="T257" s="32"/>
    </row>
    <row r="258" spans="20:20">
      <c r="T258" s="32"/>
    </row>
    <row r="259" spans="20:20">
      <c r="T259" s="32"/>
    </row>
    <row r="260" spans="20:20">
      <c r="T260" s="32"/>
    </row>
    <row r="261" spans="20:20">
      <c r="T261" s="32"/>
    </row>
    <row r="262" spans="20:20">
      <c r="T262" s="32"/>
    </row>
    <row r="263" spans="20:20">
      <c r="T263" s="32"/>
    </row>
    <row r="264" spans="20:20">
      <c r="T264" s="32"/>
    </row>
    <row r="265" spans="20:20">
      <c r="T265" s="32"/>
    </row>
    <row r="266" spans="20:20">
      <c r="T266" s="32"/>
    </row>
    <row r="267" spans="20:20">
      <c r="T267" s="32"/>
    </row>
    <row r="268" spans="20:20">
      <c r="T268" s="32"/>
    </row>
    <row r="269" spans="20:20">
      <c r="T269" s="32"/>
    </row>
    <row r="270" spans="20:20">
      <c r="T270" s="32"/>
    </row>
    <row r="271" spans="20:20">
      <c r="T271" s="32"/>
    </row>
    <row r="272" spans="20:20">
      <c r="T272" s="32"/>
    </row>
    <row r="273" spans="20:20">
      <c r="T273" s="32"/>
    </row>
    <row r="274" spans="20:20">
      <c r="T274" s="32"/>
    </row>
    <row r="275" spans="20:20">
      <c r="T275" s="32"/>
    </row>
    <row r="276" spans="20:20">
      <c r="T276" s="32"/>
    </row>
    <row r="277" spans="20:20">
      <c r="T277" s="32"/>
    </row>
    <row r="278" spans="20:20">
      <c r="T278" s="32"/>
    </row>
    <row r="279" spans="20:20">
      <c r="T279" s="32"/>
    </row>
    <row r="280" spans="20:20">
      <c r="T280" s="32"/>
    </row>
    <row r="281" spans="20:20">
      <c r="T281" s="32"/>
    </row>
    <row r="282" spans="20:20">
      <c r="T282" s="32"/>
    </row>
    <row r="283" spans="20:20">
      <c r="T283" s="32"/>
    </row>
    <row r="284" spans="20:20">
      <c r="T284" s="32"/>
    </row>
    <row r="285" spans="20:20">
      <c r="T285" s="32"/>
    </row>
    <row r="286" spans="20:20">
      <c r="T286" s="32"/>
    </row>
    <row r="287" spans="20:20">
      <c r="T287" s="32"/>
    </row>
    <row r="288" spans="20:20">
      <c r="T288" s="32"/>
    </row>
    <row r="289" spans="20:20">
      <c r="T289" s="32"/>
    </row>
    <row r="290" spans="20:20">
      <c r="T290" s="32"/>
    </row>
    <row r="291" spans="20:20">
      <c r="T291" s="32"/>
    </row>
    <row r="292" spans="20:20">
      <c r="T292" s="32"/>
    </row>
    <row r="293" spans="20:20">
      <c r="T293" s="32"/>
    </row>
    <row r="294" spans="20:20">
      <c r="T294" s="32"/>
    </row>
    <row r="295" spans="20:20">
      <c r="T295" s="32"/>
    </row>
    <row r="296" spans="20:20">
      <c r="T296" s="32"/>
    </row>
    <row r="297" spans="20:20">
      <c r="T297" s="32"/>
    </row>
    <row r="298" spans="20:20">
      <c r="T298" s="32"/>
    </row>
    <row r="299" spans="20:20">
      <c r="T299" s="32"/>
    </row>
    <row r="300" spans="20:20">
      <c r="T300" s="32"/>
    </row>
    <row r="301" spans="20:20">
      <c r="T301" s="32"/>
    </row>
    <row r="302" spans="20:20">
      <c r="T302" s="32"/>
    </row>
    <row r="303" spans="20:20">
      <c r="T303" s="32"/>
    </row>
    <row r="304" spans="20:20">
      <c r="T304" s="32"/>
    </row>
    <row r="305" spans="20:20">
      <c r="T305" s="32"/>
    </row>
    <row r="306" spans="20:20">
      <c r="T306" s="32"/>
    </row>
    <row r="307" spans="20:20">
      <c r="T307" s="32"/>
    </row>
    <row r="308" spans="20:20">
      <c r="T308" s="32"/>
    </row>
    <row r="309" spans="20:20">
      <c r="T309" s="32"/>
    </row>
    <row r="310" spans="20:20">
      <c r="T310" s="32"/>
    </row>
    <row r="311" spans="20:20">
      <c r="T311" s="32"/>
    </row>
    <row r="312" spans="20:20">
      <c r="T312" s="32"/>
    </row>
    <row r="313" spans="20:20">
      <c r="T313" s="32"/>
    </row>
    <row r="314" spans="20:20">
      <c r="T314" s="32"/>
    </row>
    <row r="315" spans="20:20">
      <c r="T315" s="32"/>
    </row>
    <row r="316" spans="20:20">
      <c r="T316" s="32"/>
    </row>
    <row r="317" spans="20:20">
      <c r="T317" s="32"/>
    </row>
    <row r="318" spans="20:20">
      <c r="T318" s="32"/>
    </row>
    <row r="319" spans="20:20">
      <c r="T319" s="32"/>
    </row>
    <row r="320" spans="20:20">
      <c r="T320" s="32"/>
    </row>
    <row r="321" spans="20:20">
      <c r="T321" s="32"/>
    </row>
    <row r="322" spans="20:20">
      <c r="T322" s="32"/>
    </row>
    <row r="323" spans="20:20">
      <c r="T323" s="32"/>
    </row>
    <row r="324" spans="20:20">
      <c r="T324" s="32"/>
    </row>
    <row r="325" spans="20:20">
      <c r="T325" s="32"/>
    </row>
    <row r="326" spans="20:20">
      <c r="T326" s="32"/>
    </row>
    <row r="327" spans="20:20">
      <c r="T327" s="32"/>
    </row>
    <row r="328" spans="20:20">
      <c r="T328" s="32"/>
    </row>
    <row r="329" spans="20:20">
      <c r="T329" s="32"/>
    </row>
    <row r="330" spans="20:20">
      <c r="T330" s="32"/>
    </row>
    <row r="331" spans="20:20">
      <c r="T331" s="32"/>
    </row>
    <row r="332" spans="20:20">
      <c r="T332" s="32"/>
    </row>
    <row r="333" spans="20:20">
      <c r="T333" s="32"/>
    </row>
    <row r="334" spans="20:20">
      <c r="T334" s="32"/>
    </row>
    <row r="335" spans="20:20">
      <c r="T335" s="32"/>
    </row>
    <row r="336" spans="20:20">
      <c r="T336" s="32"/>
    </row>
    <row r="337" spans="20:20">
      <c r="T337" s="32"/>
    </row>
    <row r="338" spans="20:20">
      <c r="T338" s="32"/>
    </row>
    <row r="339" spans="20:20">
      <c r="T339" s="32"/>
    </row>
    <row r="340" spans="20:20">
      <c r="T340" s="32"/>
    </row>
    <row r="341" spans="20:20">
      <c r="T341" s="32"/>
    </row>
    <row r="342" spans="20:20">
      <c r="T342" s="32"/>
    </row>
    <row r="343" spans="20:20">
      <c r="T343" s="32"/>
    </row>
    <row r="344" spans="20:20">
      <c r="T344" s="32"/>
    </row>
    <row r="345" spans="20:20">
      <c r="T345" s="32"/>
    </row>
    <row r="346" spans="20:20">
      <c r="T346" s="32"/>
    </row>
    <row r="347" spans="20:20">
      <c r="T347" s="32"/>
    </row>
    <row r="348" spans="20:20">
      <c r="T348" s="32"/>
    </row>
    <row r="349" spans="20:20">
      <c r="T349" s="32"/>
    </row>
    <row r="350" spans="20:20">
      <c r="T350" s="32"/>
    </row>
    <row r="351" spans="20:20">
      <c r="T351" s="32"/>
    </row>
    <row r="352" spans="20:20">
      <c r="T352" s="32"/>
    </row>
    <row r="353" spans="20:20">
      <c r="T353" s="32"/>
    </row>
    <row r="354" spans="20:20">
      <c r="T354" s="32"/>
    </row>
    <row r="355" spans="20:20">
      <c r="T355" s="32"/>
    </row>
    <row r="356" spans="20:20">
      <c r="T356" s="32"/>
    </row>
    <row r="357" spans="20:20">
      <c r="T357" s="32"/>
    </row>
    <row r="358" spans="20:20">
      <c r="T358" s="32"/>
    </row>
    <row r="359" spans="20:20">
      <c r="T359" s="32"/>
    </row>
    <row r="360" spans="20:20">
      <c r="T360" s="32"/>
    </row>
    <row r="361" spans="20:20">
      <c r="T361" s="32"/>
    </row>
    <row r="362" spans="20:20">
      <c r="T362" s="32"/>
    </row>
    <row r="363" spans="20:20">
      <c r="T363" s="32"/>
    </row>
    <row r="364" spans="20:20">
      <c r="T364" s="32"/>
    </row>
    <row r="365" spans="20:20">
      <c r="T365" s="32"/>
    </row>
    <row r="366" spans="20:20">
      <c r="T366" s="32"/>
    </row>
    <row r="367" spans="20:20">
      <c r="T367" s="32"/>
    </row>
    <row r="368" spans="20:20">
      <c r="T368" s="32"/>
    </row>
    <row r="369" spans="20:20">
      <c r="T369" s="32"/>
    </row>
    <row r="370" spans="20:20">
      <c r="T370" s="32"/>
    </row>
    <row r="371" spans="20:20">
      <c r="T371" s="32"/>
    </row>
    <row r="372" spans="20:20">
      <c r="T372" s="32"/>
    </row>
    <row r="373" spans="20:20">
      <c r="T373" s="32"/>
    </row>
    <row r="374" spans="20:20">
      <c r="T374" s="32"/>
    </row>
    <row r="375" spans="20:20">
      <c r="T375" s="32"/>
    </row>
    <row r="376" spans="20:20">
      <c r="T376" s="32"/>
    </row>
    <row r="377" spans="20:20">
      <c r="T377" s="32"/>
    </row>
    <row r="378" spans="20:20">
      <c r="T378" s="32"/>
    </row>
    <row r="379" spans="20:20">
      <c r="T379" s="32"/>
    </row>
    <row r="380" spans="20:20">
      <c r="T380" s="32"/>
    </row>
    <row r="381" spans="20:20">
      <c r="T381" s="32"/>
    </row>
    <row r="382" spans="20:20">
      <c r="T382" s="32"/>
    </row>
    <row r="383" spans="20:20">
      <c r="T383" s="32"/>
    </row>
    <row r="384" spans="20:20">
      <c r="T384" s="32"/>
    </row>
    <row r="385" spans="20:20">
      <c r="T385" s="32"/>
    </row>
    <row r="386" spans="20:20">
      <c r="T386" s="32"/>
    </row>
    <row r="387" spans="20:20">
      <c r="T387" s="32"/>
    </row>
  </sheetData>
  <mergeCells count="1">
    <mergeCell ref="AD1:AF1"/>
  </mergeCells>
  <phoneticPr fontId="1" type="noConversion"/>
  <conditionalFormatting sqref="D242:D243">
    <cfRule type="duplicateValues" dxfId="39" priority="23"/>
  </conditionalFormatting>
  <conditionalFormatting sqref="E242:E243">
    <cfRule type="duplicateValues" dxfId="38" priority="24"/>
  </conditionalFormatting>
  <conditionalFormatting sqref="D244:D245">
    <cfRule type="duplicateValues" dxfId="37" priority="19"/>
  </conditionalFormatting>
  <conditionalFormatting sqref="E244:E245">
    <cfRule type="duplicateValues" dxfId="36" priority="20"/>
  </conditionalFormatting>
  <conditionalFormatting sqref="C242:C243">
    <cfRule type="duplicateValues" dxfId="35" priority="3"/>
    <cfRule type="duplicateValues" dxfId="34" priority="4"/>
  </conditionalFormatting>
  <conditionalFormatting sqref="C244:C245">
    <cfRule type="duplicateValues" dxfId="33" priority="1"/>
    <cfRule type="duplicateValues" dxfId="32" priority="2"/>
  </conditionalFormatting>
  <dataValidations count="2">
    <dataValidation type="list" allowBlank="1" showInputMessage="1" showErrorMessage="1" sqref="I246:I247">
      <formula1>"Y,N"</formula1>
    </dataValidation>
    <dataValidation type="decimal" operator="greaterThan" allowBlank="1" showInputMessage="1" showErrorMessage="1" prompt="Data in percentage" sqref="I95 I98 I215 I218">
      <formula1>0</formula1>
    </dataValidation>
  </dataValidations>
  <hyperlinks>
    <hyperlink ref="L61" r:id="rId1"/>
    <hyperlink ref="L68" r:id="rId2"/>
    <hyperlink ref="L94" r:id="rId3"/>
    <hyperlink ref="L105"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tabSelected="1" zoomScale="85" zoomScaleNormal="85" workbookViewId="0">
      <selection sqref="A1:XFD5"/>
    </sheetView>
  </sheetViews>
  <sheetFormatPr defaultColWidth="10.75" defaultRowHeight="15.75"/>
  <cols>
    <col min="1" max="1" width="35" style="1" customWidth="1"/>
    <col min="2" max="2" width="21.5" style="1" customWidth="1"/>
    <col min="3" max="3" width="13.75" style="1" customWidth="1"/>
    <col min="4" max="4" width="34" style="1" customWidth="1"/>
    <col min="5" max="5" width="47.25" style="210" customWidth="1"/>
    <col min="6" max="6" width="10.75" style="1"/>
    <col min="7" max="7" width="22.5" style="1" customWidth="1"/>
    <col min="8" max="9" width="16.5" style="1" customWidth="1"/>
    <col min="10" max="10" width="24.75" style="1" customWidth="1"/>
    <col min="11" max="11" width="17.75" style="1" customWidth="1"/>
    <col min="12" max="12" width="18.75" style="1" customWidth="1"/>
    <col min="13" max="13" width="18" style="1" customWidth="1"/>
    <col min="14" max="14" width="15" style="1" customWidth="1"/>
    <col min="15" max="15" width="17.25" style="1" customWidth="1"/>
    <col min="16" max="16" width="22.25" style="1" customWidth="1"/>
    <col min="17" max="17" width="19.25" style="1" customWidth="1"/>
    <col min="18" max="18" width="19.75" style="1" customWidth="1"/>
    <col min="19" max="19" width="20.25" style="1" customWidth="1"/>
    <col min="20" max="20" width="18.25" style="1" customWidth="1"/>
    <col min="21" max="21" width="23.75" style="1" customWidth="1"/>
    <col min="22" max="22" width="19.75" style="1" customWidth="1"/>
    <col min="23" max="23" width="20.75" style="1" customWidth="1"/>
    <col min="24" max="24" width="21" style="1" customWidth="1"/>
    <col min="25" max="25" width="18" style="1" customWidth="1"/>
    <col min="26" max="26" width="15.25" style="1" customWidth="1"/>
    <col min="27" max="27" width="23.25" style="1" customWidth="1"/>
    <col min="28" max="28" width="18" style="1" customWidth="1"/>
    <col min="29" max="29" width="31.5" style="1" customWidth="1"/>
    <col min="30" max="30" width="17.75" style="1" customWidth="1"/>
    <col min="31" max="31" width="12" style="1" bestFit="1" customWidth="1"/>
    <col min="32" max="32" width="15.75" style="1" customWidth="1"/>
    <col min="33" max="33" width="25.75" style="1" customWidth="1"/>
    <col min="34" max="34" width="18.25" style="1" customWidth="1"/>
    <col min="35" max="35" width="15.5" style="1" customWidth="1"/>
    <col min="36" max="36" width="9.25" style="1" customWidth="1"/>
    <col min="37" max="37" width="9.75" style="1" customWidth="1"/>
    <col min="38" max="38" width="15.75" style="1" customWidth="1"/>
    <col min="39" max="39" width="13" style="1" customWidth="1"/>
    <col min="40" max="40" width="8.75" style="83" customWidth="1"/>
    <col min="41" max="41" width="23.75" style="1" customWidth="1"/>
    <col min="42" max="42" width="49.75" style="1" customWidth="1"/>
    <col min="43" max="43" width="32.25" style="1" customWidth="1"/>
    <col min="44" max="44" width="27.25" style="1" customWidth="1"/>
    <col min="45" max="45" width="22.75" style="1" customWidth="1"/>
    <col min="46" max="46" width="25.25" style="1" customWidth="1"/>
    <col min="47" max="47" width="10.75" style="1"/>
    <col min="48" max="48" width="22" style="1" customWidth="1"/>
    <col min="49" max="49" width="34.25" style="1" customWidth="1"/>
    <col min="50" max="50" width="50.25" style="1" customWidth="1"/>
    <col min="51" max="16384" width="10.75" style="1"/>
  </cols>
  <sheetData>
    <row r="1" spans="1:50" ht="15" customHeight="1">
      <c r="A1" s="35" t="s">
        <v>3</v>
      </c>
      <c r="B1" s="35" t="s">
        <v>5</v>
      </c>
      <c r="C1" s="35" t="s">
        <v>4</v>
      </c>
      <c r="D1" s="35" t="s">
        <v>0</v>
      </c>
      <c r="E1" s="205" t="s">
        <v>651</v>
      </c>
      <c r="F1" s="35" t="s">
        <v>7</v>
      </c>
      <c r="G1" s="35" t="s">
        <v>8</v>
      </c>
      <c r="H1" s="35" t="s">
        <v>659</v>
      </c>
      <c r="I1" s="35" t="s">
        <v>906</v>
      </c>
      <c r="J1" s="11" t="s">
        <v>919</v>
      </c>
      <c r="K1" s="11" t="s">
        <v>920</v>
      </c>
      <c r="L1" s="11" t="s">
        <v>921</v>
      </c>
      <c r="M1" s="11" t="s">
        <v>922</v>
      </c>
      <c r="N1" s="11" t="s">
        <v>923</v>
      </c>
      <c r="O1" s="11" t="s">
        <v>924</v>
      </c>
      <c r="P1" s="11" t="s">
        <v>925</v>
      </c>
      <c r="Q1" s="11" t="s">
        <v>926</v>
      </c>
      <c r="R1" s="11" t="s">
        <v>927</v>
      </c>
      <c r="S1" s="11" t="s">
        <v>928</v>
      </c>
      <c r="T1" s="11" t="s">
        <v>929</v>
      </c>
      <c r="U1" s="11" t="s">
        <v>930</v>
      </c>
      <c r="V1" s="11" t="s">
        <v>931</v>
      </c>
      <c r="W1" s="11" t="s">
        <v>932</v>
      </c>
      <c r="X1" s="11" t="s">
        <v>933</v>
      </c>
      <c r="Y1" s="11" t="s">
        <v>934</v>
      </c>
      <c r="Z1" s="11" t="s">
        <v>935</v>
      </c>
      <c r="AA1" s="11" t="s">
        <v>936</v>
      </c>
      <c r="AB1" s="11" t="s">
        <v>937</v>
      </c>
      <c r="AC1" s="34" t="s">
        <v>9</v>
      </c>
      <c r="AD1" s="34" t="s">
        <v>1</v>
      </c>
      <c r="AE1" s="34" t="s">
        <v>2</v>
      </c>
      <c r="AF1" s="34" t="s">
        <v>10</v>
      </c>
      <c r="AG1" s="34" t="s">
        <v>658</v>
      </c>
      <c r="AH1" s="35" t="s">
        <v>656</v>
      </c>
      <c r="AI1" s="35" t="s">
        <v>854</v>
      </c>
      <c r="AJ1" s="35" t="s">
        <v>855</v>
      </c>
      <c r="AK1" s="35" t="s">
        <v>856</v>
      </c>
      <c r="AL1" s="135" t="s">
        <v>861</v>
      </c>
      <c r="AM1" s="34" t="s">
        <v>11</v>
      </c>
      <c r="AN1" s="82" t="s">
        <v>871</v>
      </c>
      <c r="AO1" s="58" t="s">
        <v>872</v>
      </c>
      <c r="AP1" s="58" t="s">
        <v>873</v>
      </c>
      <c r="AQ1" s="58" t="s">
        <v>874</v>
      </c>
      <c r="AR1" s="58" t="s">
        <v>875</v>
      </c>
      <c r="AS1" s="58" t="s">
        <v>876</v>
      </c>
      <c r="AT1" s="58" t="s">
        <v>877</v>
      </c>
      <c r="AU1" s="16"/>
      <c r="AV1" s="231" t="s">
        <v>889</v>
      </c>
      <c r="AW1" s="232"/>
      <c r="AX1" s="233"/>
    </row>
    <row r="2" spans="1:50" ht="15" customHeight="1" thickBot="1">
      <c r="A2" s="41" t="s">
        <v>12</v>
      </c>
      <c r="B2" s="39" t="s">
        <v>236</v>
      </c>
      <c r="C2" s="68" t="s">
        <v>98</v>
      </c>
      <c r="D2" s="3" t="s">
        <v>227</v>
      </c>
      <c r="E2" s="197" t="s">
        <v>312</v>
      </c>
      <c r="F2" s="70" t="s">
        <v>866</v>
      </c>
      <c r="G2" s="70" t="s">
        <v>866</v>
      </c>
      <c r="H2" s="6" t="s">
        <v>660</v>
      </c>
      <c r="I2" s="96">
        <v>43921</v>
      </c>
      <c r="J2" s="26" t="s">
        <v>653</v>
      </c>
      <c r="K2" s="26" t="s">
        <v>653</v>
      </c>
      <c r="L2" s="26" t="s">
        <v>654</v>
      </c>
      <c r="M2" s="26" t="s">
        <v>654</v>
      </c>
      <c r="N2" s="26" t="s">
        <v>653</v>
      </c>
      <c r="O2" s="26" t="s">
        <v>653</v>
      </c>
      <c r="P2" s="26" t="s">
        <v>654</v>
      </c>
      <c r="Q2" s="26" t="s">
        <v>654</v>
      </c>
      <c r="R2" s="26" t="s">
        <v>654</v>
      </c>
      <c r="S2" s="26" t="s">
        <v>654</v>
      </c>
      <c r="T2" s="26" t="s">
        <v>654</v>
      </c>
      <c r="U2" s="26" t="s">
        <v>654</v>
      </c>
      <c r="V2" s="26" t="s">
        <v>654</v>
      </c>
      <c r="W2" s="26" t="s">
        <v>654</v>
      </c>
      <c r="X2" s="26" t="s">
        <v>654</v>
      </c>
      <c r="Y2" s="26" t="s">
        <v>654</v>
      </c>
      <c r="Z2" s="26" t="s">
        <v>653</v>
      </c>
      <c r="AA2" s="26" t="s">
        <v>654</v>
      </c>
      <c r="AB2" s="26" t="s">
        <v>654</v>
      </c>
      <c r="AC2" s="1" t="s">
        <v>911</v>
      </c>
      <c r="AD2" s="1" t="s">
        <v>909</v>
      </c>
      <c r="AE2" s="1">
        <v>217</v>
      </c>
      <c r="AF2" s="120">
        <v>44064</v>
      </c>
      <c r="AG2" t="s">
        <v>1154</v>
      </c>
      <c r="AH2" s="32" t="s">
        <v>860</v>
      </c>
      <c r="AI2" s="32" t="s">
        <v>859</v>
      </c>
      <c r="AJ2" s="32" t="s">
        <v>860</v>
      </c>
      <c r="AK2" s="32" t="s">
        <v>860</v>
      </c>
      <c r="AL2" s="1" t="s">
        <v>1172</v>
      </c>
      <c r="AM2" s="59"/>
      <c r="AN2" s="80" t="s">
        <v>859</v>
      </c>
      <c r="AO2" s="32" t="s">
        <v>880</v>
      </c>
      <c r="AP2" s="32" t="s">
        <v>1052</v>
      </c>
      <c r="AQ2" s="32"/>
      <c r="AR2" s="79"/>
      <c r="AS2" s="79"/>
      <c r="AT2" s="79"/>
      <c r="AU2" s="32"/>
      <c r="AV2" s="67"/>
      <c r="AW2" s="67"/>
      <c r="AX2" s="67"/>
    </row>
    <row r="3" spans="1:50" ht="15" customHeight="1" thickBot="1">
      <c r="A3" s="108" t="s">
        <v>12</v>
      </c>
      <c r="B3" s="109" t="s">
        <v>236</v>
      </c>
      <c r="C3" s="110" t="s">
        <v>99</v>
      </c>
      <c r="D3" s="40" t="s">
        <v>227</v>
      </c>
      <c r="E3" s="206" t="s">
        <v>313</v>
      </c>
      <c r="F3" s="70" t="s">
        <v>866</v>
      </c>
      <c r="G3" s="70" t="s">
        <v>866</v>
      </c>
      <c r="H3" s="6" t="s">
        <v>660</v>
      </c>
      <c r="I3" s="96">
        <v>43921</v>
      </c>
      <c r="J3" s="26" t="s">
        <v>653</v>
      </c>
      <c r="K3" s="26" t="s">
        <v>653</v>
      </c>
      <c r="L3" s="26" t="s">
        <v>653</v>
      </c>
      <c r="M3" s="26" t="s">
        <v>653</v>
      </c>
      <c r="N3" s="26" t="s">
        <v>653</v>
      </c>
      <c r="O3" s="26" t="s">
        <v>653</v>
      </c>
      <c r="P3" s="26" t="s">
        <v>653</v>
      </c>
      <c r="Q3" s="26" t="s">
        <v>653</v>
      </c>
      <c r="R3" s="26" t="s">
        <v>653</v>
      </c>
      <c r="S3" s="26" t="s">
        <v>653</v>
      </c>
      <c r="T3" s="26" t="s">
        <v>653</v>
      </c>
      <c r="U3" s="26" t="s">
        <v>653</v>
      </c>
      <c r="V3" s="26" t="s">
        <v>653</v>
      </c>
      <c r="W3" s="26" t="s">
        <v>653</v>
      </c>
      <c r="X3" s="26" t="s">
        <v>653</v>
      </c>
      <c r="Y3" s="26" t="s">
        <v>653</v>
      </c>
      <c r="Z3" s="26" t="s">
        <v>653</v>
      </c>
      <c r="AA3" s="26" t="s">
        <v>653</v>
      </c>
      <c r="AB3" s="26" t="s">
        <v>653</v>
      </c>
      <c r="AC3" s="11" t="s">
        <v>911</v>
      </c>
      <c r="AD3" s="1" t="s">
        <v>909</v>
      </c>
      <c r="AE3" s="1">
        <v>21</v>
      </c>
      <c r="AF3" s="120">
        <v>44064</v>
      </c>
      <c r="AG3" t="s">
        <v>1176</v>
      </c>
      <c r="AH3" s="32" t="s">
        <v>859</v>
      </c>
      <c r="AI3" s="32" t="s">
        <v>859</v>
      </c>
      <c r="AJ3" s="32" t="s">
        <v>860</v>
      </c>
      <c r="AK3" s="32" t="s">
        <v>860</v>
      </c>
      <c r="AL3" s="1" t="s">
        <v>1172</v>
      </c>
      <c r="AM3" s="59"/>
      <c r="AN3" s="80" t="s">
        <v>859</v>
      </c>
      <c r="AO3" s="32" t="s">
        <v>882</v>
      </c>
      <c r="AP3" s="32" t="s">
        <v>1054</v>
      </c>
      <c r="AQ3" s="32"/>
      <c r="AR3" s="90"/>
      <c r="AS3" s="32"/>
      <c r="AT3" s="32"/>
      <c r="AU3" s="32"/>
      <c r="AV3" s="112" t="s">
        <v>890</v>
      </c>
      <c r="AW3" s="112" t="s">
        <v>891</v>
      </c>
      <c r="AX3" s="112" t="s">
        <v>892</v>
      </c>
    </row>
    <row r="4" spans="1:50" ht="15" customHeight="1">
      <c r="A4" s="41" t="s">
        <v>12</v>
      </c>
      <c r="B4" s="39" t="s">
        <v>236</v>
      </c>
      <c r="C4" s="68" t="s">
        <v>110</v>
      </c>
      <c r="D4" s="3" t="s">
        <v>227</v>
      </c>
      <c r="E4" s="197" t="s">
        <v>322</v>
      </c>
      <c r="F4" s="71" t="s">
        <v>622</v>
      </c>
      <c r="G4" s="70" t="s">
        <v>632</v>
      </c>
      <c r="H4" s="6" t="s">
        <v>660</v>
      </c>
      <c r="I4" s="96">
        <v>43921</v>
      </c>
      <c r="J4" s="1">
        <v>57</v>
      </c>
      <c r="K4" s="1">
        <v>59</v>
      </c>
      <c r="L4" s="1">
        <v>57</v>
      </c>
      <c r="M4" s="1">
        <v>56</v>
      </c>
      <c r="N4" s="1">
        <v>59</v>
      </c>
      <c r="O4" s="1">
        <v>59</v>
      </c>
      <c r="P4" s="1">
        <v>55</v>
      </c>
      <c r="Q4" s="1">
        <v>43</v>
      </c>
      <c r="R4" s="1">
        <v>48</v>
      </c>
      <c r="S4" s="1">
        <v>71</v>
      </c>
      <c r="T4" s="1">
        <v>67</v>
      </c>
      <c r="V4" s="1">
        <v>67</v>
      </c>
      <c r="W4" s="1">
        <v>49</v>
      </c>
      <c r="X4" s="1">
        <v>48</v>
      </c>
      <c r="Y4" s="1">
        <v>66</v>
      </c>
      <c r="Z4" s="1">
        <v>46</v>
      </c>
      <c r="AC4" s="11" t="s">
        <v>911</v>
      </c>
      <c r="AD4" s="1" t="s">
        <v>909</v>
      </c>
      <c r="AE4" s="1">
        <v>11</v>
      </c>
      <c r="AF4" s="120">
        <v>44064</v>
      </c>
      <c r="AG4" t="s">
        <v>1176</v>
      </c>
      <c r="AH4" s="32" t="s">
        <v>859</v>
      </c>
      <c r="AI4" s="32" t="s">
        <v>859</v>
      </c>
      <c r="AJ4" s="32" t="s">
        <v>860</v>
      </c>
      <c r="AK4" s="32" t="s">
        <v>860</v>
      </c>
      <c r="AL4" s="1" t="s">
        <v>1172</v>
      </c>
      <c r="AM4" s="59"/>
      <c r="AN4" s="80"/>
      <c r="AO4" s="32"/>
      <c r="AP4" s="32"/>
      <c r="AQ4" s="32"/>
      <c r="AR4" s="79"/>
      <c r="AS4" s="32"/>
      <c r="AT4" s="32"/>
      <c r="AU4" s="32"/>
      <c r="AV4" s="72" t="s">
        <v>893</v>
      </c>
      <c r="AW4" s="72" t="s">
        <v>878</v>
      </c>
      <c r="AX4" s="72" t="s">
        <v>904</v>
      </c>
    </row>
    <row r="5" spans="1:50" ht="15" customHeight="1">
      <c r="A5" s="41" t="s">
        <v>12</v>
      </c>
      <c r="B5" s="39" t="s">
        <v>234</v>
      </c>
      <c r="C5" s="68" t="s">
        <v>58</v>
      </c>
      <c r="D5" s="3" t="s">
        <v>227</v>
      </c>
      <c r="E5" s="197" t="s">
        <v>476</v>
      </c>
      <c r="F5" s="69" t="s">
        <v>631</v>
      </c>
      <c r="G5" s="70" t="s">
        <v>867</v>
      </c>
      <c r="H5" s="6" t="s">
        <v>660</v>
      </c>
      <c r="I5" s="96">
        <v>43921</v>
      </c>
      <c r="J5" s="140" t="s">
        <v>655</v>
      </c>
      <c r="K5" s="140" t="s">
        <v>655</v>
      </c>
      <c r="L5" s="140" t="s">
        <v>655</v>
      </c>
      <c r="M5" s="140" t="s">
        <v>655</v>
      </c>
      <c r="N5" s="140" t="s">
        <v>655</v>
      </c>
      <c r="O5" s="140" t="s">
        <v>655</v>
      </c>
      <c r="P5" s="140" t="s">
        <v>655</v>
      </c>
      <c r="Q5" s="140" t="s">
        <v>655</v>
      </c>
      <c r="R5" s="140" t="s">
        <v>652</v>
      </c>
      <c r="S5" s="140" t="s">
        <v>655</v>
      </c>
      <c r="T5" s="140" t="s">
        <v>655</v>
      </c>
      <c r="U5" s="140" t="s">
        <v>655</v>
      </c>
      <c r="V5" s="140" t="s">
        <v>655</v>
      </c>
      <c r="W5" s="140" t="s">
        <v>655</v>
      </c>
      <c r="X5" s="140" t="s">
        <v>655</v>
      </c>
      <c r="Y5" s="140" t="s">
        <v>655</v>
      </c>
      <c r="Z5" s="140" t="s">
        <v>652</v>
      </c>
      <c r="AA5" s="140" t="s">
        <v>655</v>
      </c>
      <c r="AB5" s="140" t="s">
        <v>655</v>
      </c>
      <c r="AC5" s="11" t="s">
        <v>911</v>
      </c>
      <c r="AD5" s="1" t="s">
        <v>909</v>
      </c>
      <c r="AE5" s="1">
        <v>11</v>
      </c>
      <c r="AF5" s="120">
        <v>44064</v>
      </c>
      <c r="AG5" t="s">
        <v>1176</v>
      </c>
      <c r="AH5" s="32" t="s">
        <v>859</v>
      </c>
      <c r="AI5" s="32" t="s">
        <v>859</v>
      </c>
      <c r="AJ5" s="32" t="s">
        <v>860</v>
      </c>
      <c r="AK5" s="32" t="s">
        <v>860</v>
      </c>
      <c r="AL5" s="1" t="s">
        <v>1172</v>
      </c>
      <c r="AM5" s="59"/>
      <c r="AN5" s="80"/>
      <c r="AO5" s="32"/>
      <c r="AP5" s="32"/>
      <c r="AQ5" s="32"/>
      <c r="AR5" s="79"/>
      <c r="AS5" s="32"/>
      <c r="AT5" s="32"/>
      <c r="AU5" s="32"/>
      <c r="AV5" s="72" t="s">
        <v>893</v>
      </c>
      <c r="AW5" s="54" t="s">
        <v>879</v>
      </c>
      <c r="AX5" s="55" t="s">
        <v>894</v>
      </c>
    </row>
    <row r="6" spans="1:50" ht="15" customHeight="1">
      <c r="A6" s="41" t="s">
        <v>12</v>
      </c>
      <c r="B6" s="39" t="s">
        <v>234</v>
      </c>
      <c r="C6" s="68" t="s">
        <v>53</v>
      </c>
      <c r="D6" s="3" t="s">
        <v>227</v>
      </c>
      <c r="E6" s="197" t="s">
        <v>471</v>
      </c>
      <c r="F6" s="69" t="s">
        <v>631</v>
      </c>
      <c r="G6" s="70" t="s">
        <v>866</v>
      </c>
      <c r="H6" s="6" t="s">
        <v>660</v>
      </c>
      <c r="I6" s="96">
        <v>43921</v>
      </c>
      <c r="J6" s="26" t="s">
        <v>654</v>
      </c>
      <c r="K6" s="26" t="s">
        <v>654</v>
      </c>
      <c r="L6" s="26" t="s">
        <v>654</v>
      </c>
      <c r="M6" s="26" t="s">
        <v>654</v>
      </c>
      <c r="N6" s="26" t="s">
        <v>654</v>
      </c>
      <c r="O6" s="26" t="s">
        <v>654</v>
      </c>
      <c r="P6" s="26" t="s">
        <v>654</v>
      </c>
      <c r="Q6" s="26" t="s">
        <v>654</v>
      </c>
      <c r="R6" s="26" t="s">
        <v>654</v>
      </c>
      <c r="S6" s="26" t="s">
        <v>654</v>
      </c>
      <c r="T6" s="26" t="s">
        <v>654</v>
      </c>
      <c r="U6" s="26" t="s">
        <v>654</v>
      </c>
      <c r="V6" s="26" t="s">
        <v>654</v>
      </c>
      <c r="W6" s="26" t="s">
        <v>654</v>
      </c>
      <c r="X6" s="26" t="s">
        <v>654</v>
      </c>
      <c r="Y6" s="26" t="s">
        <v>654</v>
      </c>
      <c r="Z6" s="26" t="s">
        <v>654</v>
      </c>
      <c r="AA6" s="26" t="s">
        <v>654</v>
      </c>
      <c r="AF6" s="120"/>
      <c r="AH6" s="32" t="s">
        <v>860</v>
      </c>
      <c r="AI6" s="32" t="s">
        <v>860</v>
      </c>
      <c r="AJ6" s="32" t="s">
        <v>860</v>
      </c>
      <c r="AK6" s="32" t="s">
        <v>860</v>
      </c>
      <c r="AM6" s="59"/>
      <c r="AN6" s="80"/>
      <c r="AO6" s="32"/>
      <c r="AP6" s="32"/>
      <c r="AQ6" s="32"/>
      <c r="AR6" s="79"/>
      <c r="AS6" s="32"/>
      <c r="AT6" s="32"/>
      <c r="AU6" s="32"/>
      <c r="AV6" s="72" t="s">
        <v>893</v>
      </c>
      <c r="AW6" s="55" t="s">
        <v>880</v>
      </c>
      <c r="AX6" s="55" t="s">
        <v>895</v>
      </c>
    </row>
    <row r="7" spans="1:50" ht="15" customHeight="1">
      <c r="A7" s="41" t="s">
        <v>12</v>
      </c>
      <c r="B7" s="39" t="s">
        <v>236</v>
      </c>
      <c r="C7" s="68" t="s">
        <v>100</v>
      </c>
      <c r="D7" s="3" t="s">
        <v>227</v>
      </c>
      <c r="E7" s="197" t="s">
        <v>514</v>
      </c>
      <c r="F7" s="69" t="s">
        <v>631</v>
      </c>
      <c r="G7" s="70" t="s">
        <v>866</v>
      </c>
      <c r="H7" s="6" t="s">
        <v>660</v>
      </c>
      <c r="I7" s="96">
        <v>43921</v>
      </c>
      <c r="J7" s="26" t="s">
        <v>654</v>
      </c>
      <c r="K7" s="26" t="s">
        <v>654</v>
      </c>
      <c r="L7" s="26" t="s">
        <v>654</v>
      </c>
      <c r="M7" s="26" t="s">
        <v>654</v>
      </c>
      <c r="N7" s="26" t="s">
        <v>654</v>
      </c>
      <c r="O7" s="26" t="s">
        <v>654</v>
      </c>
      <c r="P7" s="26" t="s">
        <v>654</v>
      </c>
      <c r="Q7" s="26" t="s">
        <v>654</v>
      </c>
      <c r="R7" s="26" t="s">
        <v>654</v>
      </c>
      <c r="S7" s="26" t="s">
        <v>654</v>
      </c>
      <c r="T7" s="26" t="s">
        <v>654</v>
      </c>
      <c r="U7" s="26" t="s">
        <v>654</v>
      </c>
      <c r="V7" s="26" t="s">
        <v>654</v>
      </c>
      <c r="W7" s="26" t="s">
        <v>654</v>
      </c>
      <c r="X7" s="26" t="s">
        <v>654</v>
      </c>
      <c r="Y7" s="26" t="s">
        <v>654</v>
      </c>
      <c r="Z7" s="26" t="s">
        <v>654</v>
      </c>
      <c r="AA7" s="26" t="s">
        <v>654</v>
      </c>
      <c r="AB7" s="26" t="s">
        <v>654</v>
      </c>
      <c r="AC7" s="1" t="s">
        <v>911</v>
      </c>
      <c r="AD7" s="93" t="s">
        <v>909</v>
      </c>
      <c r="AE7" s="1">
        <v>217</v>
      </c>
      <c r="AF7" s="120">
        <v>44064</v>
      </c>
      <c r="AG7" t="s">
        <v>1171</v>
      </c>
      <c r="AH7" s="32" t="s">
        <v>860</v>
      </c>
      <c r="AI7" s="32" t="s">
        <v>859</v>
      </c>
      <c r="AJ7" s="32" t="s">
        <v>860</v>
      </c>
      <c r="AK7" s="32" t="s">
        <v>860</v>
      </c>
      <c r="AL7" s="1" t="s">
        <v>1172</v>
      </c>
      <c r="AM7" s="59"/>
      <c r="AN7" s="80" t="s">
        <v>859</v>
      </c>
      <c r="AO7" s="32" t="s">
        <v>880</v>
      </c>
      <c r="AP7" s="32" t="s">
        <v>1052</v>
      </c>
      <c r="AQ7" s="32"/>
      <c r="AR7" s="79"/>
      <c r="AS7" s="32"/>
      <c r="AT7" s="32"/>
      <c r="AU7" s="32"/>
      <c r="AV7" s="72" t="s">
        <v>893</v>
      </c>
      <c r="AW7" s="55" t="s">
        <v>881</v>
      </c>
      <c r="AX7" s="55" t="s">
        <v>896</v>
      </c>
    </row>
    <row r="8" spans="1:50" ht="15" customHeight="1">
      <c r="A8" s="41" t="s">
        <v>12</v>
      </c>
      <c r="B8" s="39" t="s">
        <v>236</v>
      </c>
      <c r="C8" s="68" t="s">
        <v>101</v>
      </c>
      <c r="D8" s="3" t="s">
        <v>227</v>
      </c>
      <c r="E8" s="197" t="s">
        <v>515</v>
      </c>
      <c r="F8" s="69" t="s">
        <v>631</v>
      </c>
      <c r="G8" s="70" t="s">
        <v>866</v>
      </c>
      <c r="H8" s="6" t="s">
        <v>660</v>
      </c>
      <c r="I8" s="96">
        <v>43921</v>
      </c>
      <c r="J8" s="26" t="s">
        <v>653</v>
      </c>
      <c r="K8" s="26" t="s">
        <v>653</v>
      </c>
      <c r="L8" s="26" t="s">
        <v>654</v>
      </c>
      <c r="M8" s="26" t="s">
        <v>654</v>
      </c>
      <c r="N8" s="26" t="s">
        <v>654</v>
      </c>
      <c r="O8" s="26" t="s">
        <v>654</v>
      </c>
      <c r="P8" s="26" t="s">
        <v>654</v>
      </c>
      <c r="Q8" s="26" t="s">
        <v>654</v>
      </c>
      <c r="R8" s="26" t="s">
        <v>654</v>
      </c>
      <c r="S8" s="26" t="s">
        <v>654</v>
      </c>
      <c r="T8" s="26" t="s">
        <v>654</v>
      </c>
      <c r="U8" s="26" t="s">
        <v>654</v>
      </c>
      <c r="V8" s="26" t="s">
        <v>654</v>
      </c>
      <c r="W8" s="26" t="s">
        <v>654</v>
      </c>
      <c r="X8" s="26" t="s">
        <v>654</v>
      </c>
      <c r="Y8" s="26" t="s">
        <v>654</v>
      </c>
      <c r="Z8" s="26" t="s">
        <v>654</v>
      </c>
      <c r="AA8" s="26" t="s">
        <v>654</v>
      </c>
      <c r="AB8" s="26" t="s">
        <v>654</v>
      </c>
      <c r="AC8" s="11" t="s">
        <v>911</v>
      </c>
      <c r="AD8" s="1" t="s">
        <v>909</v>
      </c>
      <c r="AE8" s="92">
        <v>217218</v>
      </c>
      <c r="AF8" s="120">
        <v>44064</v>
      </c>
      <c r="AG8" t="s">
        <v>1176</v>
      </c>
      <c r="AH8" s="32" t="s">
        <v>859</v>
      </c>
      <c r="AI8" s="32" t="s">
        <v>859</v>
      </c>
      <c r="AJ8" s="32" t="s">
        <v>860</v>
      </c>
      <c r="AK8" s="32" t="s">
        <v>860</v>
      </c>
      <c r="AL8" s="1" t="s">
        <v>1172</v>
      </c>
      <c r="AM8" s="59"/>
      <c r="AN8" s="80" t="s">
        <v>859</v>
      </c>
      <c r="AO8" s="32" t="s">
        <v>880</v>
      </c>
      <c r="AP8" s="32" t="s">
        <v>1052</v>
      </c>
      <c r="AQ8" s="32"/>
      <c r="AR8" s="79"/>
      <c r="AS8" s="32"/>
      <c r="AT8" s="32"/>
      <c r="AU8" s="32"/>
      <c r="AV8" s="72" t="s">
        <v>893</v>
      </c>
      <c r="AW8" s="55" t="s">
        <v>882</v>
      </c>
      <c r="AX8" s="55" t="s">
        <v>897</v>
      </c>
    </row>
    <row r="9" spans="1:50" ht="15" customHeight="1">
      <c r="A9" s="41" t="s">
        <v>12</v>
      </c>
      <c r="B9" s="39" t="s">
        <v>235</v>
      </c>
      <c r="C9" s="68" t="s">
        <v>84</v>
      </c>
      <c r="D9" s="3" t="s">
        <v>227</v>
      </c>
      <c r="E9" s="197" t="s">
        <v>498</v>
      </c>
      <c r="F9" s="71" t="s">
        <v>633</v>
      </c>
      <c r="G9" s="70" t="s">
        <v>868</v>
      </c>
      <c r="H9" s="6" t="s">
        <v>660</v>
      </c>
      <c r="I9" s="96">
        <v>43921</v>
      </c>
      <c r="J9" s="120">
        <v>43752</v>
      </c>
      <c r="K9" s="120">
        <v>42614</v>
      </c>
      <c r="L9" s="120">
        <v>42767</v>
      </c>
      <c r="M9" s="120">
        <v>43150</v>
      </c>
      <c r="N9" s="120">
        <v>43307</v>
      </c>
      <c r="O9" s="120">
        <v>43326</v>
      </c>
      <c r="P9" s="120">
        <v>43680</v>
      </c>
      <c r="Q9" s="120">
        <v>43915</v>
      </c>
      <c r="R9" s="120">
        <v>43613</v>
      </c>
      <c r="S9" s="120">
        <v>43000</v>
      </c>
      <c r="T9" s="120">
        <v>43000</v>
      </c>
      <c r="U9" s="120">
        <v>43000</v>
      </c>
      <c r="V9" s="120">
        <v>43000</v>
      </c>
      <c r="W9" s="120">
        <v>43000</v>
      </c>
      <c r="X9" s="120">
        <v>43000</v>
      </c>
      <c r="Y9" s="120">
        <v>43670</v>
      </c>
      <c r="Z9" s="120">
        <v>43775</v>
      </c>
      <c r="AA9" s="120">
        <v>41821</v>
      </c>
      <c r="AC9" s="11" t="s">
        <v>911</v>
      </c>
      <c r="AD9" s="1" t="s">
        <v>909</v>
      </c>
      <c r="AE9" s="1" t="s">
        <v>939</v>
      </c>
      <c r="AF9" s="120">
        <v>44064</v>
      </c>
      <c r="AG9" t="s">
        <v>1176</v>
      </c>
      <c r="AH9" s="32" t="s">
        <v>859</v>
      </c>
      <c r="AI9" s="32" t="s">
        <v>859</v>
      </c>
      <c r="AJ9" s="32" t="s">
        <v>860</v>
      </c>
      <c r="AK9" s="32" t="s">
        <v>860</v>
      </c>
      <c r="AL9" s="1" t="s">
        <v>1172</v>
      </c>
      <c r="AM9" s="59"/>
      <c r="AN9" s="80"/>
      <c r="AO9" s="32"/>
      <c r="AP9" s="32"/>
      <c r="AQ9" s="32"/>
      <c r="AR9" s="79"/>
      <c r="AS9" s="32"/>
      <c r="AT9" s="32"/>
      <c r="AU9" s="32"/>
      <c r="AV9" s="72" t="s">
        <v>893</v>
      </c>
      <c r="AW9" s="55" t="s">
        <v>883</v>
      </c>
      <c r="AX9" s="55" t="s">
        <v>898</v>
      </c>
    </row>
    <row r="10" spans="1:50" ht="15" customHeight="1">
      <c r="A10" s="108" t="s">
        <v>12</v>
      </c>
      <c r="B10" s="109" t="s">
        <v>235</v>
      </c>
      <c r="C10" s="110" t="s">
        <v>85</v>
      </c>
      <c r="D10" s="40" t="s">
        <v>227</v>
      </c>
      <c r="E10" s="206" t="s">
        <v>499</v>
      </c>
      <c r="F10" s="113" t="s">
        <v>633</v>
      </c>
      <c r="G10" s="114" t="s">
        <v>868</v>
      </c>
      <c r="H10" s="6" t="s">
        <v>660</v>
      </c>
      <c r="I10" s="96">
        <v>43921</v>
      </c>
      <c r="J10" s="120"/>
      <c r="P10" s="118"/>
      <c r="Q10" s="118"/>
      <c r="R10" s="118"/>
      <c r="Z10" s="118"/>
      <c r="AB10" s="118">
        <v>43678</v>
      </c>
      <c r="AC10" s="11" t="s">
        <v>911</v>
      </c>
      <c r="AD10" s="1" t="s">
        <v>909</v>
      </c>
      <c r="AE10" s="1" t="s">
        <v>939</v>
      </c>
      <c r="AF10" s="120">
        <v>44064</v>
      </c>
      <c r="AG10" t="s">
        <v>1176</v>
      </c>
      <c r="AH10" s="32" t="s">
        <v>859</v>
      </c>
      <c r="AI10" s="32" t="s">
        <v>859</v>
      </c>
      <c r="AJ10" s="32" t="s">
        <v>860</v>
      </c>
      <c r="AK10" s="32" t="s">
        <v>860</v>
      </c>
      <c r="AL10" s="1" t="s">
        <v>1172</v>
      </c>
      <c r="AM10" s="59"/>
      <c r="AN10" s="80" t="s">
        <v>859</v>
      </c>
      <c r="AO10" s="32" t="s">
        <v>880</v>
      </c>
      <c r="AP10" s="32" t="s">
        <v>1053</v>
      </c>
      <c r="AQ10" s="32"/>
      <c r="AR10" s="90"/>
      <c r="AS10" s="32"/>
      <c r="AT10" s="32"/>
      <c r="AU10" s="32"/>
      <c r="AV10" s="72" t="s">
        <v>893</v>
      </c>
      <c r="AW10" s="55" t="s">
        <v>884</v>
      </c>
      <c r="AX10" s="55" t="s">
        <v>905</v>
      </c>
    </row>
    <row r="11" spans="1:50" ht="15" customHeight="1">
      <c r="A11" s="41" t="s">
        <v>12</v>
      </c>
      <c r="B11" s="39" t="s">
        <v>235</v>
      </c>
      <c r="C11" s="68" t="s">
        <v>86</v>
      </c>
      <c r="D11" s="3" t="s">
        <v>227</v>
      </c>
      <c r="E11" s="197" t="s">
        <v>500</v>
      </c>
      <c r="F11" s="71" t="s">
        <v>622</v>
      </c>
      <c r="G11" s="70" t="s">
        <v>623</v>
      </c>
      <c r="H11" s="6" t="s">
        <v>660</v>
      </c>
      <c r="I11" s="96">
        <v>43921</v>
      </c>
      <c r="J11" s="71">
        <v>0.46</v>
      </c>
      <c r="K11" s="71">
        <v>3.56</v>
      </c>
      <c r="L11" s="71">
        <v>2.11</v>
      </c>
      <c r="M11" s="71">
        <v>1.68</v>
      </c>
      <c r="O11" s="71">
        <v>0.66</v>
      </c>
      <c r="Q11" s="71">
        <v>0.22</v>
      </c>
      <c r="R11" s="71">
        <v>0.84</v>
      </c>
      <c r="T11" s="71">
        <v>2.52</v>
      </c>
      <c r="U11" s="71">
        <v>2.52</v>
      </c>
      <c r="V11" s="71">
        <v>2.52</v>
      </c>
      <c r="W11" s="71">
        <v>2.52</v>
      </c>
      <c r="X11" s="71">
        <v>2.52</v>
      </c>
      <c r="Y11" s="71">
        <v>0.69</v>
      </c>
      <c r="Z11" s="71">
        <v>0.4</v>
      </c>
      <c r="AA11" s="71">
        <v>3.58</v>
      </c>
      <c r="AC11" s="11" t="s">
        <v>911</v>
      </c>
      <c r="AD11" s="1" t="s">
        <v>909</v>
      </c>
      <c r="AE11" s="1" t="s">
        <v>939</v>
      </c>
      <c r="AF11" s="120">
        <v>44064</v>
      </c>
      <c r="AG11" t="s">
        <v>1176</v>
      </c>
      <c r="AH11" s="32" t="s">
        <v>859</v>
      </c>
      <c r="AI11" s="32" t="s">
        <v>859</v>
      </c>
      <c r="AJ11" s="32" t="s">
        <v>860</v>
      </c>
      <c r="AK11" s="32" t="s">
        <v>860</v>
      </c>
      <c r="AL11" s="1" t="s">
        <v>1172</v>
      </c>
      <c r="AM11" s="59"/>
      <c r="AN11" s="80" t="s">
        <v>859</v>
      </c>
      <c r="AO11" s="32" t="s">
        <v>880</v>
      </c>
      <c r="AP11" s="32" t="s">
        <v>1055</v>
      </c>
      <c r="AQ11" s="32"/>
      <c r="AR11" s="79"/>
      <c r="AS11" s="32"/>
      <c r="AT11" s="32"/>
      <c r="AU11" s="32"/>
      <c r="AV11" s="55" t="s">
        <v>899</v>
      </c>
      <c r="AW11" s="55" t="s">
        <v>885</v>
      </c>
      <c r="AX11" s="55" t="s">
        <v>900</v>
      </c>
    </row>
    <row r="12" spans="1:50" ht="15" customHeight="1">
      <c r="A12" s="41" t="s">
        <v>12</v>
      </c>
      <c r="B12" s="39" t="s">
        <v>235</v>
      </c>
      <c r="C12" s="68" t="s">
        <v>87</v>
      </c>
      <c r="D12" s="3" t="s">
        <v>227</v>
      </c>
      <c r="E12" s="197" t="s">
        <v>300</v>
      </c>
      <c r="F12" s="71" t="s">
        <v>622</v>
      </c>
      <c r="G12" s="70" t="s">
        <v>869</v>
      </c>
      <c r="H12" s="6" t="s">
        <v>660</v>
      </c>
      <c r="I12" s="96">
        <v>43921</v>
      </c>
      <c r="J12" s="111"/>
      <c r="K12" s="111"/>
      <c r="L12" s="111"/>
      <c r="M12" s="111">
        <v>1</v>
      </c>
      <c r="N12" s="111">
        <v>2</v>
      </c>
      <c r="O12" s="111">
        <v>1</v>
      </c>
      <c r="P12" s="111">
        <v>4</v>
      </c>
      <c r="Q12" s="111"/>
      <c r="R12" s="111">
        <v>1</v>
      </c>
      <c r="S12" s="111"/>
      <c r="T12" s="111"/>
      <c r="U12" s="111">
        <v>1</v>
      </c>
      <c r="V12" s="111"/>
      <c r="W12" s="111">
        <v>2</v>
      </c>
      <c r="X12" s="111"/>
      <c r="Y12" s="111"/>
      <c r="Z12" s="111"/>
      <c r="AA12" s="111"/>
      <c r="AB12" s="111"/>
      <c r="AC12" s="11" t="s">
        <v>911</v>
      </c>
      <c r="AD12" s="1" t="s">
        <v>909</v>
      </c>
      <c r="AE12" s="1" t="s">
        <v>940</v>
      </c>
      <c r="AF12" s="120">
        <v>44064</v>
      </c>
      <c r="AG12" t="s">
        <v>1176</v>
      </c>
      <c r="AH12" s="32" t="s">
        <v>859</v>
      </c>
      <c r="AI12" s="32" t="s">
        <v>859</v>
      </c>
      <c r="AJ12" s="32" t="s">
        <v>860</v>
      </c>
      <c r="AK12" s="32" t="s">
        <v>860</v>
      </c>
      <c r="AL12" s="1" t="s">
        <v>1172</v>
      </c>
      <c r="AM12" s="59"/>
      <c r="AN12" s="80" t="s">
        <v>859</v>
      </c>
      <c r="AO12" s="32" t="s">
        <v>883</v>
      </c>
      <c r="AP12" s="32" t="s">
        <v>1075</v>
      </c>
      <c r="AQ12" s="32"/>
      <c r="AR12" s="79"/>
      <c r="AS12" s="32"/>
      <c r="AT12" s="32"/>
      <c r="AU12" s="32"/>
      <c r="AV12" s="55" t="s">
        <v>899</v>
      </c>
      <c r="AW12" s="55" t="s">
        <v>886</v>
      </c>
      <c r="AX12" s="55" t="s">
        <v>901</v>
      </c>
    </row>
    <row r="13" spans="1:50" ht="15" customHeight="1">
      <c r="A13" s="41" t="s">
        <v>12</v>
      </c>
      <c r="B13" s="39" t="s">
        <v>235</v>
      </c>
      <c r="C13" s="68" t="s">
        <v>63</v>
      </c>
      <c r="D13" s="3" t="s">
        <v>227</v>
      </c>
      <c r="E13" s="197" t="s">
        <v>481</v>
      </c>
      <c r="F13" s="69" t="s">
        <v>631</v>
      </c>
      <c r="G13" s="70" t="s">
        <v>866</v>
      </c>
      <c r="H13" s="6" t="s">
        <v>660</v>
      </c>
      <c r="I13" s="96">
        <v>43921</v>
      </c>
      <c r="J13" s="26" t="s">
        <v>654</v>
      </c>
      <c r="K13" s="26" t="s">
        <v>654</v>
      </c>
      <c r="L13" s="26" t="s">
        <v>654</v>
      </c>
      <c r="M13" s="26" t="s">
        <v>654</v>
      </c>
      <c r="N13" s="26" t="s">
        <v>654</v>
      </c>
      <c r="O13" s="26" t="s">
        <v>654</v>
      </c>
      <c r="P13" s="26" t="s">
        <v>654</v>
      </c>
      <c r="Q13" s="26" t="s">
        <v>654</v>
      </c>
      <c r="R13" s="26" t="s">
        <v>654</v>
      </c>
      <c r="S13" s="26" t="s">
        <v>653</v>
      </c>
      <c r="T13" s="26" t="s">
        <v>653</v>
      </c>
      <c r="U13" s="26" t="s">
        <v>653</v>
      </c>
      <c r="V13" s="26" t="s">
        <v>653</v>
      </c>
      <c r="W13" s="26" t="s">
        <v>653</v>
      </c>
      <c r="X13" s="26" t="s">
        <v>653</v>
      </c>
      <c r="Y13" s="26" t="s">
        <v>653</v>
      </c>
      <c r="Z13" s="26" t="s">
        <v>653</v>
      </c>
      <c r="AA13" s="26" t="s">
        <v>654</v>
      </c>
      <c r="AB13" s="26" t="s">
        <v>654</v>
      </c>
      <c r="AC13" s="11" t="s">
        <v>911</v>
      </c>
      <c r="AD13" s="1" t="s">
        <v>909</v>
      </c>
      <c r="AE13" s="1">
        <v>21</v>
      </c>
      <c r="AF13" s="120">
        <v>44064</v>
      </c>
      <c r="AG13" t="s">
        <v>1176</v>
      </c>
      <c r="AH13" s="32" t="s">
        <v>859</v>
      </c>
      <c r="AI13" s="32" t="s">
        <v>859</v>
      </c>
      <c r="AJ13" s="32" t="s">
        <v>860</v>
      </c>
      <c r="AK13" s="32" t="s">
        <v>860</v>
      </c>
      <c r="AL13" s="1" t="s">
        <v>1172</v>
      </c>
      <c r="AM13" s="59"/>
      <c r="AN13" s="80"/>
      <c r="AO13" s="32"/>
      <c r="AP13" s="32"/>
      <c r="AQ13" s="32"/>
      <c r="AR13" s="79"/>
      <c r="AS13" s="32"/>
      <c r="AT13" s="32"/>
      <c r="AU13" s="32"/>
      <c r="AV13" s="55" t="s">
        <v>899</v>
      </c>
      <c r="AW13" s="55" t="s">
        <v>887</v>
      </c>
      <c r="AX13" s="73" t="s">
        <v>902</v>
      </c>
    </row>
    <row r="14" spans="1:50" ht="15" customHeight="1">
      <c r="A14" s="41" t="s">
        <v>12</v>
      </c>
      <c r="B14" s="39" t="s">
        <v>235</v>
      </c>
      <c r="C14" s="68" t="s">
        <v>64</v>
      </c>
      <c r="D14" s="3" t="s">
        <v>227</v>
      </c>
      <c r="E14" s="207" t="s">
        <v>482</v>
      </c>
      <c r="F14" s="69" t="s">
        <v>631</v>
      </c>
      <c r="G14" s="70" t="s">
        <v>866</v>
      </c>
      <c r="H14" s="6" t="s">
        <v>660</v>
      </c>
      <c r="I14" s="96">
        <v>43921</v>
      </c>
      <c r="J14" s="26" t="s">
        <v>654</v>
      </c>
      <c r="K14" s="26" t="s">
        <v>654</v>
      </c>
      <c r="L14" s="26" t="s">
        <v>654</v>
      </c>
      <c r="M14" s="26" t="s">
        <v>654</v>
      </c>
      <c r="N14" s="26" t="s">
        <v>654</v>
      </c>
      <c r="O14" s="26" t="s">
        <v>654</v>
      </c>
      <c r="P14" s="26" t="s">
        <v>654</v>
      </c>
      <c r="Q14" s="26" t="s">
        <v>653</v>
      </c>
      <c r="R14" s="26" t="s">
        <v>653</v>
      </c>
      <c r="S14" s="26" t="s">
        <v>653</v>
      </c>
      <c r="T14" s="26" t="s">
        <v>653</v>
      </c>
      <c r="U14" s="26" t="s">
        <v>653</v>
      </c>
      <c r="V14" s="26" t="s">
        <v>653</v>
      </c>
      <c r="W14" s="26" t="s">
        <v>653</v>
      </c>
      <c r="X14" s="26" t="s">
        <v>653</v>
      </c>
      <c r="Y14" s="26" t="s">
        <v>653</v>
      </c>
      <c r="Z14" s="26" t="s">
        <v>653</v>
      </c>
      <c r="AA14" s="26" t="s">
        <v>654</v>
      </c>
      <c r="AB14" s="26" t="s">
        <v>653</v>
      </c>
      <c r="AC14" s="11" t="s">
        <v>911</v>
      </c>
      <c r="AD14" s="1" t="s">
        <v>909</v>
      </c>
      <c r="AE14" s="1">
        <v>65</v>
      </c>
      <c r="AF14" s="120">
        <v>44064</v>
      </c>
      <c r="AG14" t="s">
        <v>1176</v>
      </c>
      <c r="AH14" s="32" t="s">
        <v>859</v>
      </c>
      <c r="AI14" s="32" t="s">
        <v>859</v>
      </c>
      <c r="AJ14" s="32" t="s">
        <v>860</v>
      </c>
      <c r="AK14" s="32" t="s">
        <v>860</v>
      </c>
      <c r="AL14" s="1" t="s">
        <v>1172</v>
      </c>
      <c r="AM14" s="59"/>
      <c r="AN14" s="80"/>
      <c r="AO14" s="32"/>
      <c r="AP14" s="32"/>
      <c r="AQ14" s="32"/>
      <c r="AR14" s="79"/>
      <c r="AS14" s="32"/>
      <c r="AT14" s="32"/>
      <c r="AU14" s="32"/>
      <c r="AV14" s="55" t="s">
        <v>899</v>
      </c>
      <c r="AW14" s="55" t="s">
        <v>888</v>
      </c>
      <c r="AX14" s="55" t="s">
        <v>903</v>
      </c>
    </row>
    <row r="15" spans="1:50" ht="15" customHeight="1">
      <c r="A15" s="41" t="s">
        <v>12</v>
      </c>
      <c r="B15" s="39" t="s">
        <v>235</v>
      </c>
      <c r="C15" s="68" t="s">
        <v>65</v>
      </c>
      <c r="D15" s="3" t="s">
        <v>227</v>
      </c>
      <c r="E15" s="197" t="s">
        <v>483</v>
      </c>
      <c r="F15" s="69" t="s">
        <v>631</v>
      </c>
      <c r="G15" s="70" t="s">
        <v>866</v>
      </c>
      <c r="H15" s="6" t="s">
        <v>660</v>
      </c>
      <c r="I15" s="96">
        <v>43921</v>
      </c>
      <c r="J15" s="26" t="s">
        <v>654</v>
      </c>
      <c r="K15" s="26" t="s">
        <v>654</v>
      </c>
      <c r="L15" s="26" t="s">
        <v>654</v>
      </c>
      <c r="M15" s="26" t="s">
        <v>654</v>
      </c>
      <c r="N15" s="26" t="s">
        <v>654</v>
      </c>
      <c r="O15" s="26" t="s">
        <v>654</v>
      </c>
      <c r="P15" s="26" t="s">
        <v>654</v>
      </c>
      <c r="Q15" s="26" t="s">
        <v>654</v>
      </c>
      <c r="R15" s="26" t="s">
        <v>654</v>
      </c>
      <c r="S15" s="26" t="s">
        <v>654</v>
      </c>
      <c r="T15" s="26" t="s">
        <v>654</v>
      </c>
      <c r="U15" s="26" t="s">
        <v>654</v>
      </c>
      <c r="V15" s="26" t="s">
        <v>654</v>
      </c>
      <c r="W15" s="26" t="s">
        <v>654</v>
      </c>
      <c r="X15" s="26" t="s">
        <v>654</v>
      </c>
      <c r="Y15" s="26" t="s">
        <v>654</v>
      </c>
      <c r="Z15" s="26" t="s">
        <v>654</v>
      </c>
      <c r="AA15" s="26" t="s">
        <v>654</v>
      </c>
      <c r="AB15" s="26" t="s">
        <v>654</v>
      </c>
      <c r="AF15" s="120"/>
      <c r="AH15" s="32" t="s">
        <v>860</v>
      </c>
      <c r="AI15" s="32" t="s">
        <v>860</v>
      </c>
      <c r="AJ15" s="32" t="s">
        <v>860</v>
      </c>
      <c r="AK15" s="32" t="s">
        <v>860</v>
      </c>
      <c r="AM15" s="59"/>
      <c r="AN15" s="80"/>
      <c r="AO15" s="32"/>
      <c r="AP15" s="32"/>
      <c r="AQ15" s="32"/>
      <c r="AR15" s="79"/>
      <c r="AS15" s="32"/>
      <c r="AT15" s="32"/>
      <c r="AU15" s="32"/>
      <c r="AV15" s="32"/>
      <c r="AW15" s="32"/>
      <c r="AX15" s="32"/>
    </row>
    <row r="16" spans="1:50" ht="15" customHeight="1">
      <c r="A16" s="41" t="s">
        <v>12</v>
      </c>
      <c r="B16" s="39" t="s">
        <v>235</v>
      </c>
      <c r="C16" s="68" t="s">
        <v>66</v>
      </c>
      <c r="D16" s="3" t="s">
        <v>227</v>
      </c>
      <c r="E16" s="197" t="s">
        <v>484</v>
      </c>
      <c r="F16" s="69" t="s">
        <v>631</v>
      </c>
      <c r="G16" s="70" t="s">
        <v>866</v>
      </c>
      <c r="H16" s="6" t="s">
        <v>660</v>
      </c>
      <c r="I16" s="96">
        <v>43921</v>
      </c>
      <c r="J16" s="26" t="s">
        <v>653</v>
      </c>
      <c r="K16" s="26" t="s">
        <v>653</v>
      </c>
      <c r="L16" s="26" t="s">
        <v>653</v>
      </c>
      <c r="M16" s="26" t="s">
        <v>653</v>
      </c>
      <c r="N16" s="26" t="s">
        <v>653</v>
      </c>
      <c r="O16" s="26" t="s">
        <v>653</v>
      </c>
      <c r="Q16" s="26" t="s">
        <v>654</v>
      </c>
      <c r="R16" s="26" t="s">
        <v>654</v>
      </c>
      <c r="S16" s="26" t="s">
        <v>654</v>
      </c>
      <c r="T16" s="26" t="s">
        <v>654</v>
      </c>
      <c r="U16" s="26" t="s">
        <v>654</v>
      </c>
      <c r="V16" s="26" t="s">
        <v>654</v>
      </c>
      <c r="W16" s="26" t="s">
        <v>654</v>
      </c>
      <c r="X16" s="26" t="s">
        <v>654</v>
      </c>
      <c r="Y16" s="26" t="s">
        <v>654</v>
      </c>
      <c r="Z16" s="26" t="s">
        <v>654</v>
      </c>
      <c r="AA16" s="26" t="s">
        <v>654</v>
      </c>
      <c r="AB16" s="26" t="s">
        <v>654</v>
      </c>
      <c r="AC16" s="11" t="s">
        <v>911</v>
      </c>
      <c r="AD16" s="1" t="s">
        <v>909</v>
      </c>
      <c r="AE16" s="1" t="s">
        <v>939</v>
      </c>
      <c r="AF16" s="120">
        <v>44064</v>
      </c>
      <c r="AG16" t="s">
        <v>1176</v>
      </c>
      <c r="AH16" s="32" t="s">
        <v>859</v>
      </c>
      <c r="AI16" s="32" t="s">
        <v>859</v>
      </c>
      <c r="AJ16" s="32" t="s">
        <v>860</v>
      </c>
      <c r="AK16" s="32" t="s">
        <v>860</v>
      </c>
      <c r="AL16" s="1" t="s">
        <v>1172</v>
      </c>
      <c r="AM16" s="59"/>
      <c r="AN16" s="80"/>
      <c r="AO16" s="32"/>
      <c r="AP16" s="32"/>
      <c r="AQ16" s="32"/>
      <c r="AR16" s="79"/>
      <c r="AS16" s="32"/>
      <c r="AT16" s="32"/>
      <c r="AU16" s="32"/>
      <c r="AV16" s="32"/>
      <c r="AW16" s="32"/>
      <c r="AX16" s="32"/>
    </row>
    <row r="17" spans="1:50" ht="15" customHeight="1">
      <c r="A17" s="41" t="s">
        <v>12</v>
      </c>
      <c r="B17" s="39" t="s">
        <v>235</v>
      </c>
      <c r="C17" s="68" t="s">
        <v>67</v>
      </c>
      <c r="D17" s="3" t="s">
        <v>227</v>
      </c>
      <c r="E17" s="197" t="s">
        <v>485</v>
      </c>
      <c r="F17" s="69" t="s">
        <v>631</v>
      </c>
      <c r="G17" s="70" t="s">
        <v>866</v>
      </c>
      <c r="H17" s="6" t="s">
        <v>660</v>
      </c>
      <c r="I17" s="96">
        <v>43921</v>
      </c>
      <c r="J17" s="26" t="s">
        <v>654</v>
      </c>
      <c r="K17" s="1" t="s">
        <v>654</v>
      </c>
      <c r="L17" s="1" t="s">
        <v>654</v>
      </c>
      <c r="M17" s="1" t="s">
        <v>654</v>
      </c>
      <c r="N17" s="1" t="s">
        <v>654</v>
      </c>
      <c r="O17" s="1" t="s">
        <v>654</v>
      </c>
      <c r="P17" s="1" t="s">
        <v>654</v>
      </c>
      <c r="Q17" s="26" t="s">
        <v>654</v>
      </c>
      <c r="R17" s="26" t="s">
        <v>654</v>
      </c>
      <c r="S17" s="26" t="s">
        <v>654</v>
      </c>
      <c r="T17" s="26" t="s">
        <v>654</v>
      </c>
      <c r="U17" s="26" t="s">
        <v>654</v>
      </c>
      <c r="V17" s="26" t="s">
        <v>654</v>
      </c>
      <c r="W17" s="26" t="s">
        <v>654</v>
      </c>
      <c r="X17" s="26" t="s">
        <v>654</v>
      </c>
      <c r="Y17" s="26" t="s">
        <v>654</v>
      </c>
      <c r="Z17" s="26" t="s">
        <v>654</v>
      </c>
      <c r="AA17" s="26" t="s">
        <v>654</v>
      </c>
      <c r="AB17" s="26" t="s">
        <v>654</v>
      </c>
      <c r="AF17" s="120"/>
      <c r="AH17" s="32" t="s">
        <v>860</v>
      </c>
      <c r="AI17" s="32" t="s">
        <v>860</v>
      </c>
      <c r="AJ17" s="32" t="s">
        <v>860</v>
      </c>
      <c r="AK17" s="32" t="s">
        <v>860</v>
      </c>
      <c r="AM17" s="59"/>
      <c r="AN17" s="80"/>
      <c r="AO17" s="32"/>
      <c r="AP17" s="32"/>
      <c r="AQ17" s="32"/>
      <c r="AR17" s="79"/>
      <c r="AS17" s="32"/>
      <c r="AT17" s="32"/>
      <c r="AU17" s="32"/>
      <c r="AV17" s="32"/>
      <c r="AW17" s="32"/>
      <c r="AX17" s="32"/>
    </row>
    <row r="18" spans="1:50" ht="15" customHeight="1">
      <c r="A18" s="41" t="s">
        <v>12</v>
      </c>
      <c r="B18" s="39" t="s">
        <v>235</v>
      </c>
      <c r="C18" s="68" t="s">
        <v>88</v>
      </c>
      <c r="D18" s="3" t="s">
        <v>227</v>
      </c>
      <c r="E18" s="197" t="s">
        <v>501</v>
      </c>
      <c r="F18" s="71" t="s">
        <v>622</v>
      </c>
      <c r="G18" s="70" t="s">
        <v>634</v>
      </c>
      <c r="H18" s="6" t="s">
        <v>660</v>
      </c>
      <c r="I18" s="96">
        <v>43921</v>
      </c>
      <c r="J18" s="187">
        <v>16572</v>
      </c>
      <c r="K18" s="187">
        <v>2172</v>
      </c>
      <c r="L18" s="187">
        <v>9300</v>
      </c>
      <c r="M18" s="187">
        <v>9600</v>
      </c>
      <c r="N18" s="187">
        <v>2172</v>
      </c>
      <c r="O18" s="184">
        <v>0</v>
      </c>
      <c r="P18" s="187">
        <v>10872</v>
      </c>
      <c r="Q18" s="142">
        <v>0</v>
      </c>
      <c r="R18" s="142">
        <v>0</v>
      </c>
      <c r="S18" s="142">
        <v>0</v>
      </c>
      <c r="T18" s="1">
        <v>0</v>
      </c>
      <c r="U18" s="1">
        <v>0</v>
      </c>
      <c r="V18" s="1">
        <v>0</v>
      </c>
      <c r="W18" s="1">
        <v>0</v>
      </c>
      <c r="X18" s="1">
        <v>0</v>
      </c>
      <c r="Y18" s="1">
        <v>0</v>
      </c>
      <c r="Z18" s="1">
        <v>0</v>
      </c>
      <c r="AA18">
        <v>18972</v>
      </c>
      <c r="AC18" s="11" t="s">
        <v>911</v>
      </c>
      <c r="AD18" s="1" t="s">
        <v>909</v>
      </c>
      <c r="AE18" s="1">
        <v>68</v>
      </c>
      <c r="AF18" s="120">
        <v>44064</v>
      </c>
      <c r="AG18" t="s">
        <v>1176</v>
      </c>
      <c r="AH18" s="32" t="s">
        <v>859</v>
      </c>
      <c r="AI18" s="32" t="s">
        <v>859</v>
      </c>
      <c r="AJ18" s="32" t="s">
        <v>860</v>
      </c>
      <c r="AK18" s="32" t="s">
        <v>860</v>
      </c>
      <c r="AL18" s="1" t="s">
        <v>1172</v>
      </c>
      <c r="AM18" s="59"/>
      <c r="AN18" s="80"/>
      <c r="AO18" s="32"/>
      <c r="AP18" s="32"/>
      <c r="AQ18" s="32"/>
      <c r="AR18" s="79"/>
      <c r="AS18" s="32"/>
      <c r="AT18" s="32"/>
      <c r="AU18" s="32"/>
      <c r="AV18" s="32"/>
      <c r="AW18" s="32"/>
      <c r="AX18" s="32"/>
    </row>
    <row r="19" spans="1:50" s="66" customFormat="1" ht="15" customHeight="1">
      <c r="A19" s="175" t="s">
        <v>12</v>
      </c>
      <c r="B19" s="176" t="s">
        <v>235</v>
      </c>
      <c r="C19" s="177" t="s">
        <v>90</v>
      </c>
      <c r="D19" s="13" t="s">
        <v>227</v>
      </c>
      <c r="E19" s="208" t="s">
        <v>503</v>
      </c>
      <c r="F19" s="178" t="s">
        <v>625</v>
      </c>
      <c r="G19" s="179" t="s">
        <v>627</v>
      </c>
      <c r="H19" s="180" t="s">
        <v>660</v>
      </c>
      <c r="I19" s="181">
        <v>43921</v>
      </c>
      <c r="J19" s="201">
        <f>16572/9414158922*100</f>
        <v>1.7603271983514962E-4</v>
      </c>
      <c r="K19" s="202">
        <f>2172/9414158922*100</f>
        <v>2.3071630912499693E-5</v>
      </c>
      <c r="L19" s="202">
        <f>9300/9414158922*100</f>
        <v>9.8787369929211397E-5</v>
      </c>
      <c r="M19" s="202">
        <f>9600/9414158922*100</f>
        <v>1.0197405928176661E-4</v>
      </c>
      <c r="N19" s="203">
        <f>2172/9414158922*100</f>
        <v>2.3071630912499693E-5</v>
      </c>
      <c r="O19" s="66">
        <v>0</v>
      </c>
      <c r="P19" s="204">
        <f>10872/9414158922*100</f>
        <v>1.1548562213660068E-4</v>
      </c>
      <c r="Q19" s="66">
        <v>0</v>
      </c>
      <c r="R19" s="66">
        <v>0</v>
      </c>
      <c r="S19" s="66">
        <v>0</v>
      </c>
      <c r="T19" s="66">
        <v>0</v>
      </c>
      <c r="U19" s="66">
        <v>0</v>
      </c>
      <c r="V19" s="66">
        <v>0</v>
      </c>
      <c r="W19" s="66">
        <v>0</v>
      </c>
      <c r="X19" s="66">
        <v>0</v>
      </c>
      <c r="Y19" s="66">
        <v>0</v>
      </c>
      <c r="Z19" s="66">
        <v>0</v>
      </c>
      <c r="AA19" s="204">
        <f>18972/9414158922*100</f>
        <v>2.0152623465559123E-4</v>
      </c>
      <c r="AC19" s="11" t="s">
        <v>911</v>
      </c>
      <c r="AD19" s="66" t="s">
        <v>909</v>
      </c>
      <c r="AE19" s="66" t="s">
        <v>1174</v>
      </c>
      <c r="AF19" s="182">
        <v>44064</v>
      </c>
      <c r="AG19" t="s">
        <v>1173</v>
      </c>
      <c r="AH19" s="26" t="s">
        <v>859</v>
      </c>
      <c r="AI19" s="26" t="s">
        <v>859</v>
      </c>
      <c r="AJ19" s="26" t="s">
        <v>860</v>
      </c>
      <c r="AK19" s="26" t="s">
        <v>860</v>
      </c>
      <c r="AL19" s="66" t="s">
        <v>1172</v>
      </c>
      <c r="AM19" s="26" t="s">
        <v>1134</v>
      </c>
      <c r="AN19" s="81" t="s">
        <v>859</v>
      </c>
      <c r="AO19" s="26" t="s">
        <v>880</v>
      </c>
      <c r="AP19" s="26" t="s">
        <v>1076</v>
      </c>
      <c r="AQ19" s="26"/>
      <c r="AR19" s="183"/>
      <c r="AS19" s="26"/>
      <c r="AT19" s="26"/>
      <c r="AU19" s="26"/>
      <c r="AV19" s="26"/>
      <c r="AW19" s="26"/>
      <c r="AX19" s="26"/>
    </row>
    <row r="20" spans="1:50" ht="15" customHeight="1">
      <c r="A20" s="41" t="s">
        <v>12</v>
      </c>
      <c r="B20" s="39" t="s">
        <v>236</v>
      </c>
      <c r="C20" s="68" t="s">
        <v>111</v>
      </c>
      <c r="D20" s="3" t="s">
        <v>227</v>
      </c>
      <c r="E20" s="197" t="s">
        <v>526</v>
      </c>
      <c r="F20" s="71" t="s">
        <v>622</v>
      </c>
      <c r="G20" s="70" t="s">
        <v>629</v>
      </c>
      <c r="H20" s="6" t="s">
        <v>660</v>
      </c>
      <c r="I20" s="96">
        <v>43921</v>
      </c>
      <c r="J20" s="1">
        <v>4</v>
      </c>
      <c r="K20" s="1">
        <v>11</v>
      </c>
      <c r="L20" s="1">
        <v>11</v>
      </c>
      <c r="M20" s="1">
        <v>10</v>
      </c>
      <c r="N20" s="1">
        <v>11</v>
      </c>
      <c r="O20" s="1">
        <v>11</v>
      </c>
      <c r="P20" s="1">
        <v>6</v>
      </c>
      <c r="Q20" s="1">
        <v>0</v>
      </c>
      <c r="R20" s="1">
        <v>5</v>
      </c>
      <c r="S20" s="1">
        <v>10</v>
      </c>
      <c r="T20" s="1">
        <v>11</v>
      </c>
      <c r="U20" s="1">
        <v>11</v>
      </c>
      <c r="V20" s="1">
        <v>11</v>
      </c>
      <c r="W20" s="1">
        <v>11</v>
      </c>
      <c r="X20" s="1">
        <v>11</v>
      </c>
      <c r="Y20" s="1">
        <v>7</v>
      </c>
      <c r="Z20" s="1">
        <v>3</v>
      </c>
      <c r="AA20" s="1">
        <v>11</v>
      </c>
      <c r="AB20" s="1">
        <v>5</v>
      </c>
      <c r="AC20" s="11" t="s">
        <v>911</v>
      </c>
      <c r="AD20" s="1" t="s">
        <v>909</v>
      </c>
      <c r="AE20" s="1" t="s">
        <v>940</v>
      </c>
      <c r="AF20" s="120">
        <v>44064</v>
      </c>
      <c r="AG20" t="s">
        <v>1176</v>
      </c>
      <c r="AH20" s="32" t="s">
        <v>859</v>
      </c>
      <c r="AI20" s="32" t="s">
        <v>859</v>
      </c>
      <c r="AJ20" s="32" t="s">
        <v>860</v>
      </c>
      <c r="AK20" s="32" t="s">
        <v>860</v>
      </c>
      <c r="AL20" s="1" t="s">
        <v>1172</v>
      </c>
      <c r="AM20" s="59"/>
      <c r="AN20" s="80"/>
      <c r="AO20" s="32"/>
      <c r="AP20" s="32"/>
      <c r="AQ20" s="32"/>
      <c r="AR20" s="79"/>
      <c r="AS20" s="32"/>
      <c r="AT20" s="32"/>
      <c r="AU20" s="32"/>
      <c r="AV20" s="32"/>
      <c r="AW20" s="32"/>
      <c r="AX20" s="32"/>
    </row>
    <row r="21" spans="1:50" ht="15" customHeight="1">
      <c r="A21" s="41" t="s">
        <v>12</v>
      </c>
      <c r="B21" s="39" t="s">
        <v>232</v>
      </c>
      <c r="C21" s="68" t="s">
        <v>27</v>
      </c>
      <c r="D21" s="3" t="s">
        <v>227</v>
      </c>
      <c r="E21" s="197" t="s">
        <v>447</v>
      </c>
      <c r="F21" s="69" t="s">
        <v>631</v>
      </c>
      <c r="G21" s="70" t="s">
        <v>866</v>
      </c>
      <c r="H21" s="6" t="s">
        <v>660</v>
      </c>
      <c r="I21" s="96">
        <v>43921</v>
      </c>
      <c r="T21" s="26" t="s">
        <v>653</v>
      </c>
      <c r="W21" s="26" t="s">
        <v>653</v>
      </c>
      <c r="X21" s="26" t="s">
        <v>653</v>
      </c>
      <c r="AC21" s="1" t="s">
        <v>911</v>
      </c>
      <c r="AD21" s="1" t="s">
        <v>909</v>
      </c>
      <c r="AE21" s="1">
        <v>66</v>
      </c>
      <c r="AF21" s="120">
        <v>44064</v>
      </c>
      <c r="AG21" t="s">
        <v>941</v>
      </c>
      <c r="AH21" s="32" t="s">
        <v>860</v>
      </c>
      <c r="AI21" s="32" t="s">
        <v>859</v>
      </c>
      <c r="AJ21" s="32" t="s">
        <v>860</v>
      </c>
      <c r="AK21" s="32" t="s">
        <v>860</v>
      </c>
      <c r="AL21" s="1" t="s">
        <v>1172</v>
      </c>
      <c r="AM21" s="59"/>
      <c r="AN21" s="80" t="s">
        <v>859</v>
      </c>
      <c r="AO21" s="32"/>
      <c r="AP21" s="32"/>
      <c r="AQ21" s="32"/>
      <c r="AR21" s="79"/>
      <c r="AS21" s="32"/>
      <c r="AT21" s="32"/>
      <c r="AU21" s="32"/>
      <c r="AV21" s="32"/>
      <c r="AW21" s="32"/>
      <c r="AX21" s="32"/>
    </row>
    <row r="22" spans="1:50" ht="15" customHeight="1">
      <c r="A22" s="41" t="s">
        <v>12</v>
      </c>
      <c r="B22" s="39" t="s">
        <v>237</v>
      </c>
      <c r="C22" s="68" t="s">
        <v>124</v>
      </c>
      <c r="D22" s="3" t="s">
        <v>227</v>
      </c>
      <c r="E22" s="197" t="s">
        <v>538</v>
      </c>
      <c r="F22" s="69" t="s">
        <v>631</v>
      </c>
      <c r="G22" s="70" t="s">
        <v>866</v>
      </c>
      <c r="H22" s="6" t="s">
        <v>660</v>
      </c>
      <c r="I22" s="96">
        <v>43921</v>
      </c>
      <c r="J22" s="26" t="s">
        <v>654</v>
      </c>
      <c r="K22" s="26" t="s">
        <v>654</v>
      </c>
      <c r="L22" s="26" t="s">
        <v>654</v>
      </c>
      <c r="M22" s="26" t="s">
        <v>654</v>
      </c>
      <c r="N22" s="26" t="s">
        <v>654</v>
      </c>
      <c r="O22" s="26" t="s">
        <v>654</v>
      </c>
      <c r="P22" s="26" t="s">
        <v>654</v>
      </c>
      <c r="Q22" s="26" t="s">
        <v>654</v>
      </c>
      <c r="R22" s="26" t="s">
        <v>653</v>
      </c>
      <c r="S22" s="26" t="s">
        <v>654</v>
      </c>
      <c r="T22" s="26" t="s">
        <v>654</v>
      </c>
      <c r="U22" s="26" t="s">
        <v>653</v>
      </c>
      <c r="V22" s="26" t="s">
        <v>653</v>
      </c>
      <c r="W22" s="26" t="s">
        <v>654</v>
      </c>
      <c r="X22" s="26" t="s">
        <v>654</v>
      </c>
      <c r="Y22" s="26" t="s">
        <v>654</v>
      </c>
      <c r="Z22" s="26" t="s">
        <v>654</v>
      </c>
      <c r="AA22" s="26" t="s">
        <v>653</v>
      </c>
      <c r="AB22" s="26" t="s">
        <v>654</v>
      </c>
      <c r="AC22" s="1" t="s">
        <v>911</v>
      </c>
      <c r="AD22" s="1" t="s">
        <v>909</v>
      </c>
      <c r="AE22" s="1">
        <v>67</v>
      </c>
      <c r="AF22" s="120">
        <v>44064</v>
      </c>
      <c r="AG22" s="11" t="s">
        <v>942</v>
      </c>
      <c r="AH22" s="32" t="s">
        <v>860</v>
      </c>
      <c r="AI22" s="32" t="s">
        <v>859</v>
      </c>
      <c r="AJ22" s="32" t="s">
        <v>860</v>
      </c>
      <c r="AK22" s="32" t="s">
        <v>860</v>
      </c>
      <c r="AL22" s="1" t="s">
        <v>1172</v>
      </c>
      <c r="AM22" s="59"/>
      <c r="AN22" s="80" t="s">
        <v>859</v>
      </c>
      <c r="AO22" s="32"/>
      <c r="AP22" s="32"/>
      <c r="AQ22" s="32"/>
      <c r="AR22" s="79"/>
      <c r="AS22" s="32"/>
      <c r="AT22" s="32"/>
      <c r="AU22" s="32"/>
      <c r="AV22" s="32"/>
      <c r="AW22" s="32"/>
      <c r="AX22" s="32"/>
    </row>
    <row r="23" spans="1:50" ht="15" customHeight="1">
      <c r="A23" s="41" t="s">
        <v>12</v>
      </c>
      <c r="B23" s="39" t="s">
        <v>237</v>
      </c>
      <c r="C23" s="68" t="s">
        <v>125</v>
      </c>
      <c r="D23" s="3" t="s">
        <v>227</v>
      </c>
      <c r="E23" s="197" t="s">
        <v>539</v>
      </c>
      <c r="F23" s="69" t="s">
        <v>631</v>
      </c>
      <c r="G23" s="70" t="s">
        <v>866</v>
      </c>
      <c r="H23" s="6" t="s">
        <v>660</v>
      </c>
      <c r="I23" s="96">
        <v>43921</v>
      </c>
      <c r="J23" s="26" t="s">
        <v>654</v>
      </c>
      <c r="K23" s="26" t="s">
        <v>654</v>
      </c>
      <c r="L23" s="26" t="s">
        <v>654</v>
      </c>
      <c r="M23" s="26" t="s">
        <v>654</v>
      </c>
      <c r="N23" s="26" t="s">
        <v>654</v>
      </c>
      <c r="O23" s="26" t="s">
        <v>654</v>
      </c>
      <c r="P23" s="26" t="s">
        <v>654</v>
      </c>
      <c r="Q23" s="26" t="s">
        <v>654</v>
      </c>
      <c r="R23" s="26" t="s">
        <v>653</v>
      </c>
      <c r="S23" s="26" t="s">
        <v>654</v>
      </c>
      <c r="T23" s="1" t="s">
        <v>654</v>
      </c>
      <c r="U23" s="26" t="s">
        <v>653</v>
      </c>
      <c r="V23" s="1" t="s">
        <v>653</v>
      </c>
      <c r="W23" s="26" t="s">
        <v>654</v>
      </c>
      <c r="X23" s="26" t="s">
        <v>654</v>
      </c>
      <c r="Y23" s="26" t="s">
        <v>654</v>
      </c>
      <c r="Z23" s="26" t="s">
        <v>654</v>
      </c>
      <c r="AA23" s="26" t="s">
        <v>653</v>
      </c>
      <c r="AB23" s="26" t="s">
        <v>654</v>
      </c>
      <c r="AC23" s="1" t="s">
        <v>911</v>
      </c>
      <c r="AD23" s="1" t="s">
        <v>909</v>
      </c>
      <c r="AE23" s="1">
        <v>67</v>
      </c>
      <c r="AF23" s="120">
        <v>44064</v>
      </c>
      <c r="AG23" s="11" t="s">
        <v>942</v>
      </c>
      <c r="AH23" s="32" t="s">
        <v>860</v>
      </c>
      <c r="AI23" s="32" t="s">
        <v>859</v>
      </c>
      <c r="AJ23" s="32" t="s">
        <v>860</v>
      </c>
      <c r="AK23" s="32" t="s">
        <v>860</v>
      </c>
      <c r="AL23" s="1" t="s">
        <v>1172</v>
      </c>
      <c r="AM23" s="59"/>
      <c r="AN23" s="80" t="s">
        <v>859</v>
      </c>
      <c r="AO23" s="32"/>
      <c r="AP23" s="32"/>
      <c r="AQ23" s="32"/>
      <c r="AR23" s="79"/>
      <c r="AS23" s="32"/>
      <c r="AT23" s="32"/>
      <c r="AU23" s="32"/>
      <c r="AV23" s="32"/>
      <c r="AW23" s="32"/>
      <c r="AX23" s="32"/>
    </row>
    <row r="24" spans="1:50" ht="15" customHeight="1">
      <c r="A24" s="41" t="s">
        <v>12</v>
      </c>
      <c r="B24" s="39" t="s">
        <v>236</v>
      </c>
      <c r="C24" s="1" t="s">
        <v>1208</v>
      </c>
      <c r="D24" s="3" t="s">
        <v>227</v>
      </c>
      <c r="E24" s="197" t="s">
        <v>516</v>
      </c>
      <c r="F24" s="69" t="s">
        <v>631</v>
      </c>
      <c r="G24" s="70" t="s">
        <v>866</v>
      </c>
      <c r="H24" s="6" t="s">
        <v>660</v>
      </c>
      <c r="I24" s="96">
        <v>43921</v>
      </c>
      <c r="J24" s="26" t="s">
        <v>654</v>
      </c>
      <c r="K24" s="26" t="s">
        <v>654</v>
      </c>
      <c r="L24" s="26" t="s">
        <v>654</v>
      </c>
      <c r="M24" s="26" t="s">
        <v>654</v>
      </c>
      <c r="N24" s="26" t="s">
        <v>654</v>
      </c>
      <c r="O24" s="26" t="s">
        <v>654</v>
      </c>
      <c r="P24" s="26" t="s">
        <v>654</v>
      </c>
      <c r="Q24" s="26" t="s">
        <v>654</v>
      </c>
      <c r="R24" s="26" t="s">
        <v>654</v>
      </c>
      <c r="S24" s="26" t="s">
        <v>654</v>
      </c>
      <c r="T24" s="26" t="s">
        <v>654</v>
      </c>
      <c r="U24" s="26" t="s">
        <v>654</v>
      </c>
      <c r="V24" s="26" t="s">
        <v>654</v>
      </c>
      <c r="W24" s="26" t="s">
        <v>654</v>
      </c>
      <c r="X24" s="26" t="s">
        <v>654</v>
      </c>
      <c r="Y24" s="26" t="s">
        <v>654</v>
      </c>
      <c r="Z24" s="26" t="s">
        <v>654</v>
      </c>
      <c r="AA24" s="26" t="s">
        <v>654</v>
      </c>
      <c r="AB24" s="26" t="s">
        <v>654</v>
      </c>
      <c r="AF24" s="120"/>
      <c r="AH24" s="32" t="s">
        <v>860</v>
      </c>
      <c r="AI24" s="32" t="s">
        <v>860</v>
      </c>
      <c r="AJ24" s="32" t="s">
        <v>860</v>
      </c>
      <c r="AK24" s="32" t="s">
        <v>860</v>
      </c>
      <c r="AM24" s="59"/>
      <c r="AN24" s="80"/>
      <c r="AO24" s="32"/>
      <c r="AP24" s="32"/>
      <c r="AQ24" s="32"/>
      <c r="AR24" s="79"/>
      <c r="AS24" s="32"/>
      <c r="AT24" s="32"/>
      <c r="AU24" s="32"/>
      <c r="AV24" s="32"/>
      <c r="AW24" s="32"/>
      <c r="AX24" s="32"/>
    </row>
    <row r="25" spans="1:50" ht="15" customHeight="1">
      <c r="A25" s="41" t="s">
        <v>12</v>
      </c>
      <c r="B25" s="39" t="s">
        <v>236</v>
      </c>
      <c r="C25" s="216" t="s">
        <v>1209</v>
      </c>
      <c r="D25" s="3" t="s">
        <v>227</v>
      </c>
      <c r="E25" s="197" t="s">
        <v>517</v>
      </c>
      <c r="F25" s="69" t="s">
        <v>631</v>
      </c>
      <c r="G25" s="70" t="s">
        <v>866</v>
      </c>
      <c r="H25" s="6" t="s">
        <v>660</v>
      </c>
      <c r="I25" s="96">
        <v>43921</v>
      </c>
      <c r="J25" s="1" t="s">
        <v>654</v>
      </c>
      <c r="K25" s="26" t="s">
        <v>653</v>
      </c>
      <c r="L25" s="26" t="s">
        <v>654</v>
      </c>
      <c r="M25" s="26" t="s">
        <v>653</v>
      </c>
      <c r="N25" s="26" t="s">
        <v>653</v>
      </c>
      <c r="O25" s="26" t="s">
        <v>654</v>
      </c>
      <c r="P25" s="1" t="s">
        <v>653</v>
      </c>
      <c r="Q25" s="26" t="s">
        <v>654</v>
      </c>
      <c r="R25" s="26" t="s">
        <v>654</v>
      </c>
      <c r="S25" s="26" t="s">
        <v>654</v>
      </c>
      <c r="T25" s="26" t="s">
        <v>654</v>
      </c>
      <c r="U25" s="26" t="s">
        <v>654</v>
      </c>
      <c r="V25" s="26" t="s">
        <v>654</v>
      </c>
      <c r="W25" s="26" t="s">
        <v>654</v>
      </c>
      <c r="X25" s="26" t="s">
        <v>654</v>
      </c>
      <c r="Y25" s="26" t="s">
        <v>653</v>
      </c>
      <c r="Z25" s="26" t="s">
        <v>654</v>
      </c>
      <c r="AA25" s="26" t="s">
        <v>654</v>
      </c>
      <c r="AB25" s="26" t="s">
        <v>654</v>
      </c>
      <c r="AC25" s="1" t="s">
        <v>911</v>
      </c>
      <c r="AD25" s="1" t="s">
        <v>909</v>
      </c>
      <c r="AE25" s="1">
        <v>68</v>
      </c>
      <c r="AF25" s="120">
        <v>44064</v>
      </c>
      <c r="AG25" s="11" t="s">
        <v>943</v>
      </c>
      <c r="AH25" s="32" t="s">
        <v>860</v>
      </c>
      <c r="AI25" s="32" t="s">
        <v>859</v>
      </c>
      <c r="AJ25" s="32" t="s">
        <v>860</v>
      </c>
      <c r="AK25" s="32" t="s">
        <v>860</v>
      </c>
      <c r="AL25" s="1" t="s">
        <v>1172</v>
      </c>
      <c r="AM25" s="59"/>
      <c r="AN25" s="80" t="s">
        <v>859</v>
      </c>
      <c r="AO25" s="32" t="s">
        <v>884</v>
      </c>
      <c r="AP25" s="32" t="s">
        <v>1077</v>
      </c>
      <c r="AQ25" s="32"/>
      <c r="AR25" s="79"/>
      <c r="AS25" s="32"/>
      <c r="AT25" s="32"/>
      <c r="AU25" s="32"/>
      <c r="AV25" s="32"/>
      <c r="AW25" s="32"/>
      <c r="AX25" s="32"/>
    </row>
    <row r="26" spans="1:50" ht="15" customHeight="1">
      <c r="A26" s="41" t="s">
        <v>12</v>
      </c>
      <c r="B26" s="39" t="s">
        <v>236</v>
      </c>
      <c r="C26" s="1" t="s">
        <v>1210</v>
      </c>
      <c r="D26" s="3" t="s">
        <v>227</v>
      </c>
      <c r="E26" s="197" t="s">
        <v>518</v>
      </c>
      <c r="F26" s="69" t="s">
        <v>631</v>
      </c>
      <c r="G26" s="70" t="s">
        <v>866</v>
      </c>
      <c r="H26" s="6" t="s">
        <v>660</v>
      </c>
      <c r="I26" s="96">
        <v>43921</v>
      </c>
      <c r="J26" s="26" t="s">
        <v>653</v>
      </c>
      <c r="K26" s="26" t="s">
        <v>653</v>
      </c>
      <c r="L26" s="26" t="s">
        <v>654</v>
      </c>
      <c r="M26" s="26" t="s">
        <v>654</v>
      </c>
      <c r="N26" s="26" t="s">
        <v>653</v>
      </c>
      <c r="O26" s="1" t="s">
        <v>654</v>
      </c>
      <c r="P26" s="26" t="s">
        <v>653</v>
      </c>
      <c r="Q26" s="26" t="s">
        <v>654</v>
      </c>
      <c r="R26" s="26" t="s">
        <v>654</v>
      </c>
      <c r="S26" s="26" t="s">
        <v>654</v>
      </c>
      <c r="T26" s="26" t="s">
        <v>654</v>
      </c>
      <c r="U26" s="26" t="s">
        <v>654</v>
      </c>
      <c r="V26" s="26" t="s">
        <v>654</v>
      </c>
      <c r="W26" s="26" t="s">
        <v>654</v>
      </c>
      <c r="X26" s="26" t="s">
        <v>654</v>
      </c>
      <c r="Y26" s="26" t="s">
        <v>654</v>
      </c>
      <c r="Z26" s="26" t="s">
        <v>654</v>
      </c>
      <c r="AA26" s="26" t="s">
        <v>653</v>
      </c>
      <c r="AB26" s="26" t="s">
        <v>654</v>
      </c>
      <c r="AC26" s="1" t="s">
        <v>911</v>
      </c>
      <c r="AD26" s="1" t="s">
        <v>909</v>
      </c>
      <c r="AE26" s="1">
        <v>68</v>
      </c>
      <c r="AF26" s="120">
        <v>44064</v>
      </c>
      <c r="AG26" t="s">
        <v>944</v>
      </c>
      <c r="AH26" s="32" t="s">
        <v>860</v>
      </c>
      <c r="AI26" s="32" t="s">
        <v>859</v>
      </c>
      <c r="AJ26" s="32" t="s">
        <v>860</v>
      </c>
      <c r="AK26" s="32" t="s">
        <v>860</v>
      </c>
      <c r="AL26" s="1" t="s">
        <v>1172</v>
      </c>
      <c r="AM26" s="59"/>
      <c r="AN26" s="80" t="s">
        <v>859</v>
      </c>
      <c r="AO26" s="32" t="s">
        <v>884</v>
      </c>
      <c r="AP26" s="32" t="s">
        <v>1078</v>
      </c>
      <c r="AQ26" s="32"/>
      <c r="AR26" s="79"/>
      <c r="AS26" s="32"/>
      <c r="AT26" s="32"/>
      <c r="AU26" s="32"/>
      <c r="AV26" s="32"/>
      <c r="AW26" s="32"/>
      <c r="AX26" s="32"/>
    </row>
    <row r="27" spans="1:50" ht="15" customHeight="1">
      <c r="A27" s="41" t="s">
        <v>12</v>
      </c>
      <c r="B27" s="39" t="s">
        <v>233</v>
      </c>
      <c r="C27" s="68" t="s">
        <v>44</v>
      </c>
      <c r="D27" s="3" t="s">
        <v>227</v>
      </c>
      <c r="E27" s="197" t="s">
        <v>464</v>
      </c>
      <c r="F27" s="71" t="s">
        <v>622</v>
      </c>
      <c r="G27" s="70" t="s">
        <v>870</v>
      </c>
      <c r="H27" s="6" t="s">
        <v>660</v>
      </c>
      <c r="I27" s="96">
        <v>43921</v>
      </c>
      <c r="J27" s="185">
        <v>1982049</v>
      </c>
      <c r="K27" s="185">
        <v>4160821</v>
      </c>
      <c r="L27" s="185">
        <v>5712136</v>
      </c>
      <c r="M27" s="185">
        <v>4190231</v>
      </c>
      <c r="N27" s="185">
        <v>4631985</v>
      </c>
      <c r="O27" s="185">
        <v>4728092</v>
      </c>
      <c r="P27" s="185">
        <v>3185223</v>
      </c>
      <c r="Q27" s="1">
        <v>0</v>
      </c>
      <c r="R27" s="1">
        <v>0</v>
      </c>
      <c r="S27" s="185">
        <v>880000</v>
      </c>
      <c r="T27" s="185">
        <v>920000</v>
      </c>
      <c r="U27" s="185">
        <v>520000</v>
      </c>
      <c r="V27" s="185">
        <v>960000</v>
      </c>
      <c r="W27" s="185">
        <v>920000</v>
      </c>
      <c r="X27" s="185">
        <v>880000</v>
      </c>
      <c r="Y27" s="185">
        <v>360000</v>
      </c>
      <c r="Z27" s="185">
        <v>160000</v>
      </c>
      <c r="AA27" s="185">
        <v>3989914</v>
      </c>
      <c r="AB27" s="92">
        <v>7325988</v>
      </c>
      <c r="AC27" s="11" t="s">
        <v>911</v>
      </c>
      <c r="AD27" s="1" t="s">
        <v>909</v>
      </c>
      <c r="AE27" s="1">
        <v>67</v>
      </c>
      <c r="AF27" s="120">
        <v>44064</v>
      </c>
      <c r="AG27" t="s">
        <v>1176</v>
      </c>
      <c r="AH27" s="32" t="s">
        <v>859</v>
      </c>
      <c r="AI27" s="32" t="s">
        <v>859</v>
      </c>
      <c r="AJ27" s="32" t="s">
        <v>860</v>
      </c>
      <c r="AK27" s="32" t="s">
        <v>860</v>
      </c>
      <c r="AL27" s="1" t="s">
        <v>1172</v>
      </c>
      <c r="AM27" s="59"/>
      <c r="AN27" s="80" t="s">
        <v>859</v>
      </c>
      <c r="AO27" s="32"/>
      <c r="AR27" s="79"/>
    </row>
    <row r="28" spans="1:50" ht="15" customHeight="1">
      <c r="A28" s="41" t="s">
        <v>12</v>
      </c>
      <c r="B28" s="39" t="s">
        <v>233</v>
      </c>
      <c r="C28" s="68" t="s">
        <v>45</v>
      </c>
      <c r="D28" s="3" t="s">
        <v>227</v>
      </c>
      <c r="E28" s="197" t="s">
        <v>465</v>
      </c>
      <c r="F28" s="71" t="s">
        <v>622</v>
      </c>
      <c r="G28" s="70" t="s">
        <v>870</v>
      </c>
      <c r="H28" s="6" t="s">
        <v>660</v>
      </c>
      <c r="I28" s="96">
        <v>43921</v>
      </c>
      <c r="J28" s="1">
        <v>0</v>
      </c>
      <c r="K28" s="185">
        <v>1522801</v>
      </c>
      <c r="L28" s="185">
        <v>1547547</v>
      </c>
      <c r="M28" s="185">
        <v>1458038</v>
      </c>
      <c r="N28" s="185">
        <v>1288030</v>
      </c>
      <c r="O28" s="185">
        <v>991989</v>
      </c>
      <c r="P28" s="185">
        <v>965278</v>
      </c>
      <c r="Q28" s="1">
        <v>0</v>
      </c>
      <c r="R28" s="1">
        <v>0</v>
      </c>
      <c r="S28" s="1">
        <v>0</v>
      </c>
      <c r="T28" s="1">
        <v>0</v>
      </c>
      <c r="U28" s="1">
        <v>0</v>
      </c>
      <c r="V28" s="1">
        <v>0</v>
      </c>
      <c r="W28" s="1">
        <v>0</v>
      </c>
      <c r="X28" s="1">
        <v>0</v>
      </c>
      <c r="Y28" s="1">
        <v>0</v>
      </c>
      <c r="Z28" s="1">
        <v>0</v>
      </c>
      <c r="AA28" s="185">
        <v>1840939</v>
      </c>
      <c r="AB28" s="1">
        <v>0</v>
      </c>
      <c r="AC28" s="11" t="s">
        <v>911</v>
      </c>
      <c r="AD28" s="1" t="s">
        <v>909</v>
      </c>
      <c r="AE28" s="1">
        <v>67</v>
      </c>
      <c r="AF28" s="120">
        <v>44064</v>
      </c>
      <c r="AG28" t="s">
        <v>1176</v>
      </c>
      <c r="AH28" s="32" t="s">
        <v>859</v>
      </c>
      <c r="AI28" s="32" t="s">
        <v>859</v>
      </c>
      <c r="AJ28" s="32" t="s">
        <v>860</v>
      </c>
      <c r="AK28" s="32" t="s">
        <v>860</v>
      </c>
      <c r="AL28" s="1" t="s">
        <v>1172</v>
      </c>
      <c r="AM28" s="59"/>
      <c r="AN28" s="80" t="s">
        <v>859</v>
      </c>
      <c r="AO28" s="32"/>
      <c r="AR28" s="79"/>
    </row>
    <row r="29" spans="1:50" ht="15" customHeight="1">
      <c r="A29" s="41" t="s">
        <v>12</v>
      </c>
      <c r="B29" s="39" t="s">
        <v>233</v>
      </c>
      <c r="C29" s="68" t="s">
        <v>46</v>
      </c>
      <c r="D29" s="3" t="s">
        <v>227</v>
      </c>
      <c r="E29" s="197" t="s">
        <v>466</v>
      </c>
      <c r="F29" s="71" t="s">
        <v>622</v>
      </c>
      <c r="G29" s="70" t="s">
        <v>870</v>
      </c>
      <c r="H29" s="6" t="s">
        <v>660</v>
      </c>
      <c r="I29" s="96">
        <v>43921</v>
      </c>
      <c r="J29" s="71">
        <v>389766</v>
      </c>
      <c r="K29" s="71">
        <v>929828</v>
      </c>
      <c r="L29" s="71">
        <v>199733</v>
      </c>
      <c r="M29" s="1">
        <v>1007144</v>
      </c>
      <c r="N29" s="71">
        <v>897908</v>
      </c>
      <c r="O29" s="71">
        <v>776159</v>
      </c>
      <c r="P29" s="1">
        <v>130573</v>
      </c>
      <c r="Q29" s="1">
        <v>0</v>
      </c>
      <c r="R29" s="1">
        <v>0</v>
      </c>
      <c r="S29" s="1">
        <v>0</v>
      </c>
      <c r="T29" s="1">
        <v>0</v>
      </c>
      <c r="U29" s="1">
        <v>0</v>
      </c>
      <c r="V29" s="1">
        <v>0</v>
      </c>
      <c r="W29" s="1">
        <v>0</v>
      </c>
      <c r="X29" s="1">
        <v>0</v>
      </c>
      <c r="Y29" s="1">
        <v>0</v>
      </c>
      <c r="Z29" s="1">
        <v>0</v>
      </c>
      <c r="AA29">
        <v>916322</v>
      </c>
      <c r="AB29" s="92">
        <v>925565</v>
      </c>
      <c r="AC29" s="11" t="s">
        <v>911</v>
      </c>
      <c r="AD29" s="1" t="s">
        <v>909</v>
      </c>
      <c r="AE29" s="1">
        <v>67</v>
      </c>
      <c r="AF29" s="120">
        <v>44064</v>
      </c>
      <c r="AG29" t="s">
        <v>1176</v>
      </c>
      <c r="AH29" s="32" t="s">
        <v>859</v>
      </c>
      <c r="AI29" s="32" t="s">
        <v>859</v>
      </c>
      <c r="AJ29" s="32" t="s">
        <v>860</v>
      </c>
      <c r="AK29" s="32" t="s">
        <v>860</v>
      </c>
      <c r="AL29" s="1" t="s">
        <v>1172</v>
      </c>
      <c r="AM29" s="59"/>
      <c r="AN29" s="80" t="s">
        <v>859</v>
      </c>
      <c r="AO29" s="32"/>
      <c r="AR29" s="79"/>
    </row>
    <row r="30" spans="1:50" ht="15" customHeight="1">
      <c r="A30" s="41" t="s">
        <v>12</v>
      </c>
      <c r="B30" s="39" t="s">
        <v>233</v>
      </c>
      <c r="C30" s="68" t="s">
        <v>47</v>
      </c>
      <c r="D30" s="3" t="s">
        <v>227</v>
      </c>
      <c r="E30" s="197" t="s">
        <v>467</v>
      </c>
      <c r="F30" s="71" t="s">
        <v>622</v>
      </c>
      <c r="G30" s="70" t="s">
        <v>870</v>
      </c>
      <c r="H30" s="6" t="s">
        <v>660</v>
      </c>
      <c r="I30" s="96">
        <v>43921</v>
      </c>
      <c r="AF30" s="120"/>
      <c r="AH30" s="32" t="s">
        <v>860</v>
      </c>
      <c r="AI30" s="32" t="s">
        <v>860</v>
      </c>
      <c r="AJ30" s="32" t="s">
        <v>860</v>
      </c>
      <c r="AK30" s="32" t="s">
        <v>860</v>
      </c>
      <c r="AM30" s="59"/>
      <c r="AN30" s="80"/>
      <c r="AO30" s="32"/>
      <c r="AR30" s="79"/>
    </row>
    <row r="31" spans="1:50" ht="15" customHeight="1">
      <c r="A31" s="41" t="s">
        <v>12</v>
      </c>
      <c r="B31" s="39" t="s">
        <v>233</v>
      </c>
      <c r="C31" s="68" t="s">
        <v>48</v>
      </c>
      <c r="D31" s="3" t="s">
        <v>227</v>
      </c>
      <c r="E31" s="197" t="s">
        <v>271</v>
      </c>
      <c r="F31" s="71" t="s">
        <v>622</v>
      </c>
      <c r="G31" s="70" t="s">
        <v>870</v>
      </c>
      <c r="H31" s="6" t="s">
        <v>660</v>
      </c>
      <c r="I31" s="96">
        <v>43921</v>
      </c>
      <c r="AF31" s="120"/>
      <c r="AH31" s="32" t="s">
        <v>860</v>
      </c>
      <c r="AI31" s="32" t="s">
        <v>860</v>
      </c>
      <c r="AJ31" s="32" t="s">
        <v>860</v>
      </c>
      <c r="AK31" s="32" t="s">
        <v>860</v>
      </c>
      <c r="AM31" s="59"/>
      <c r="AN31" s="80"/>
      <c r="AO31" s="32"/>
      <c r="AR31" s="79"/>
    </row>
    <row r="32" spans="1:50" ht="15" customHeight="1">
      <c r="A32" s="41" t="s">
        <v>12</v>
      </c>
      <c r="B32" s="39" t="s">
        <v>233</v>
      </c>
      <c r="C32" s="68" t="s">
        <v>49</v>
      </c>
      <c r="D32" s="3" t="s">
        <v>227</v>
      </c>
      <c r="E32" s="197" t="s">
        <v>272</v>
      </c>
      <c r="F32" s="71" t="s">
        <v>622</v>
      </c>
      <c r="G32" s="70" t="s">
        <v>870</v>
      </c>
      <c r="H32" s="6" t="s">
        <v>660</v>
      </c>
      <c r="I32" s="96">
        <v>43921</v>
      </c>
      <c r="J32" s="1">
        <v>2371815</v>
      </c>
      <c r="K32" s="1">
        <v>6613450</v>
      </c>
      <c r="L32" s="1">
        <v>7459417</v>
      </c>
      <c r="M32" s="1">
        <v>6655413</v>
      </c>
      <c r="N32" s="1">
        <v>6817924</v>
      </c>
      <c r="O32" s="1">
        <v>6496240</v>
      </c>
      <c r="P32" s="1">
        <v>4281073</v>
      </c>
      <c r="Q32" s="1">
        <v>0</v>
      </c>
      <c r="R32" s="1">
        <v>0</v>
      </c>
      <c r="S32" s="1">
        <v>880000</v>
      </c>
      <c r="T32" s="1">
        <v>920000</v>
      </c>
      <c r="U32" s="1">
        <v>520000</v>
      </c>
      <c r="V32" s="1">
        <v>960000</v>
      </c>
      <c r="W32" s="1">
        <v>920000</v>
      </c>
      <c r="X32" s="1">
        <v>880000</v>
      </c>
      <c r="Y32" s="1">
        <v>360000</v>
      </c>
      <c r="Z32" s="1">
        <v>160000</v>
      </c>
      <c r="AA32" s="92">
        <v>6747175</v>
      </c>
      <c r="AB32" s="92">
        <v>8251553</v>
      </c>
      <c r="AC32" s="11" t="s">
        <v>911</v>
      </c>
      <c r="AD32" s="1" t="s">
        <v>909</v>
      </c>
      <c r="AE32" s="1">
        <v>67</v>
      </c>
      <c r="AF32" s="120">
        <v>44064</v>
      </c>
      <c r="AG32" t="s">
        <v>1176</v>
      </c>
      <c r="AH32" s="32" t="s">
        <v>859</v>
      </c>
      <c r="AI32" s="32" t="s">
        <v>859</v>
      </c>
      <c r="AJ32" s="32" t="s">
        <v>860</v>
      </c>
      <c r="AK32" s="32" t="s">
        <v>860</v>
      </c>
      <c r="AL32" s="1" t="s">
        <v>1172</v>
      </c>
      <c r="AM32" s="59"/>
      <c r="AN32" s="80"/>
      <c r="AO32" s="32"/>
      <c r="AR32" s="79"/>
    </row>
    <row r="33" spans="1:50" ht="15" customHeight="1">
      <c r="A33" s="41" t="s">
        <v>12</v>
      </c>
      <c r="B33" s="40" t="s">
        <v>236</v>
      </c>
      <c r="C33" s="74" t="s">
        <v>112</v>
      </c>
      <c r="D33" s="40" t="s">
        <v>323</v>
      </c>
      <c r="E33" s="208" t="s">
        <v>907</v>
      </c>
      <c r="F33" s="40" t="s">
        <v>622</v>
      </c>
      <c r="G33" s="75" t="s">
        <v>629</v>
      </c>
      <c r="H33" s="6" t="s">
        <v>660</v>
      </c>
      <c r="I33" s="96">
        <v>43921</v>
      </c>
      <c r="J33" s="1">
        <v>4</v>
      </c>
      <c r="K33" s="1">
        <v>11</v>
      </c>
      <c r="L33" s="1">
        <v>11</v>
      </c>
      <c r="M33" s="1">
        <v>11</v>
      </c>
      <c r="N33" s="1">
        <v>11</v>
      </c>
      <c r="O33" s="1">
        <v>11</v>
      </c>
      <c r="P33" s="1">
        <v>6</v>
      </c>
      <c r="Q33" s="1">
        <v>0</v>
      </c>
      <c r="R33" s="1">
        <v>8</v>
      </c>
      <c r="S33" s="1">
        <v>11</v>
      </c>
      <c r="T33" s="1">
        <v>11</v>
      </c>
      <c r="U33" s="1">
        <v>11</v>
      </c>
      <c r="V33" s="1">
        <v>11</v>
      </c>
      <c r="W33" s="1">
        <v>11</v>
      </c>
      <c r="X33" s="1">
        <v>11</v>
      </c>
      <c r="Y33" s="1">
        <v>7</v>
      </c>
      <c r="Z33" s="1">
        <v>3</v>
      </c>
      <c r="AA33" s="1">
        <v>11</v>
      </c>
      <c r="AB33" s="1">
        <v>5</v>
      </c>
      <c r="AC33" s="11" t="s">
        <v>911</v>
      </c>
      <c r="AD33" s="1" t="s">
        <v>909</v>
      </c>
      <c r="AE33" s="1" t="s">
        <v>940</v>
      </c>
      <c r="AF33" s="120">
        <v>44064</v>
      </c>
      <c r="AG33" t="s">
        <v>1176</v>
      </c>
      <c r="AH33" s="32" t="s">
        <v>859</v>
      </c>
      <c r="AI33" s="32" t="s">
        <v>859</v>
      </c>
      <c r="AJ33" s="32" t="s">
        <v>860</v>
      </c>
      <c r="AK33" s="32" t="s">
        <v>860</v>
      </c>
      <c r="AL33" s="1" t="s">
        <v>1172</v>
      </c>
      <c r="AM33" s="59"/>
      <c r="AN33" s="80" t="s">
        <v>859</v>
      </c>
      <c r="AO33" s="32"/>
      <c r="AR33" s="79"/>
    </row>
    <row r="34" spans="1:50" ht="15" customHeight="1">
      <c r="A34" s="108" t="s">
        <v>12</v>
      </c>
      <c r="B34" s="40" t="s">
        <v>236</v>
      </c>
      <c r="C34" s="74" t="s">
        <v>113</v>
      </c>
      <c r="D34" s="40" t="s">
        <v>324</v>
      </c>
      <c r="E34" s="206" t="s">
        <v>527</v>
      </c>
      <c r="F34" s="40" t="s">
        <v>625</v>
      </c>
      <c r="G34" s="117" t="s">
        <v>635</v>
      </c>
      <c r="H34" s="6" t="s">
        <v>660</v>
      </c>
      <c r="I34" s="96">
        <v>43921</v>
      </c>
      <c r="J34" s="1">
        <v>100</v>
      </c>
      <c r="K34" s="1">
        <v>100</v>
      </c>
      <c r="L34" s="1">
        <v>100</v>
      </c>
      <c r="M34" s="1">
        <v>90.9</v>
      </c>
      <c r="N34" s="1">
        <v>100</v>
      </c>
      <c r="O34" s="1">
        <v>100</v>
      </c>
      <c r="P34" s="1">
        <v>100</v>
      </c>
      <c r="Q34" s="111">
        <v>0</v>
      </c>
      <c r="R34" s="111">
        <v>62.5</v>
      </c>
      <c r="S34" s="111">
        <v>90.9</v>
      </c>
      <c r="T34" s="111">
        <v>100</v>
      </c>
      <c r="U34" s="111">
        <v>100</v>
      </c>
      <c r="V34" s="1">
        <v>100</v>
      </c>
      <c r="W34" s="1">
        <v>100</v>
      </c>
      <c r="X34" s="1">
        <v>100</v>
      </c>
      <c r="Y34" s="1">
        <v>100</v>
      </c>
      <c r="Z34" s="1">
        <v>100</v>
      </c>
      <c r="AA34" s="1">
        <v>100</v>
      </c>
      <c r="AB34" s="1">
        <v>100</v>
      </c>
      <c r="AC34" s="11" t="s">
        <v>911</v>
      </c>
      <c r="AD34" s="1" t="s">
        <v>909</v>
      </c>
      <c r="AE34" s="1" t="s">
        <v>940</v>
      </c>
      <c r="AF34" s="120">
        <v>44064</v>
      </c>
      <c r="AG34" t="s">
        <v>1176</v>
      </c>
      <c r="AH34" s="32" t="s">
        <v>859</v>
      </c>
      <c r="AI34" s="32" t="s">
        <v>859</v>
      </c>
      <c r="AJ34" s="32" t="s">
        <v>860</v>
      </c>
      <c r="AK34" s="32" t="s">
        <v>860</v>
      </c>
      <c r="AL34" s="1" t="s">
        <v>1172</v>
      </c>
      <c r="AM34" s="59"/>
      <c r="AN34" s="80" t="s">
        <v>859</v>
      </c>
      <c r="AO34" s="32" t="s">
        <v>880</v>
      </c>
      <c r="AP34" s="1" t="s">
        <v>1079</v>
      </c>
      <c r="AR34" s="90"/>
    </row>
    <row r="35" spans="1:50" s="149" customFormat="1" ht="15" customHeight="1">
      <c r="A35" s="143" t="s">
        <v>3</v>
      </c>
      <c r="B35" s="143" t="s">
        <v>5</v>
      </c>
      <c r="C35" s="143" t="s">
        <v>4</v>
      </c>
      <c r="D35" s="143" t="s">
        <v>0</v>
      </c>
      <c r="E35" s="209" t="s">
        <v>651</v>
      </c>
      <c r="F35" s="143" t="s">
        <v>7</v>
      </c>
      <c r="G35" s="143" t="s">
        <v>8</v>
      </c>
      <c r="H35" s="143" t="s">
        <v>659</v>
      </c>
      <c r="I35" s="143" t="s">
        <v>906</v>
      </c>
      <c r="J35" s="144" t="s">
        <v>936</v>
      </c>
      <c r="K35" s="144" t="s">
        <v>945</v>
      </c>
      <c r="L35" s="144" t="s">
        <v>946</v>
      </c>
      <c r="M35" s="144" t="s">
        <v>947</v>
      </c>
      <c r="N35" s="144" t="s">
        <v>922</v>
      </c>
      <c r="O35" s="144" t="s">
        <v>923</v>
      </c>
      <c r="P35" s="144" t="s">
        <v>924</v>
      </c>
      <c r="Q35" s="144" t="s">
        <v>938</v>
      </c>
      <c r="R35" s="144" t="s">
        <v>948</v>
      </c>
      <c r="S35" s="144" t="s">
        <v>928</v>
      </c>
      <c r="T35" s="144" t="s">
        <v>929</v>
      </c>
      <c r="U35" s="144" t="s">
        <v>930</v>
      </c>
      <c r="V35" s="144" t="s">
        <v>931</v>
      </c>
      <c r="W35" s="144" t="s">
        <v>949</v>
      </c>
      <c r="X35" s="144" t="s">
        <v>933</v>
      </c>
      <c r="Y35" s="144" t="s">
        <v>950</v>
      </c>
      <c r="Z35" s="144" t="s">
        <v>951</v>
      </c>
      <c r="AA35" s="144" t="s">
        <v>952</v>
      </c>
      <c r="AB35" s="149" t="s">
        <v>1203</v>
      </c>
      <c r="AC35" s="143" t="s">
        <v>9</v>
      </c>
      <c r="AD35" s="143" t="s">
        <v>1</v>
      </c>
      <c r="AE35" s="143" t="s">
        <v>2</v>
      </c>
      <c r="AF35" s="143" t="s">
        <v>10</v>
      </c>
      <c r="AG35" s="143" t="s">
        <v>658</v>
      </c>
      <c r="AH35" s="143" t="s">
        <v>656</v>
      </c>
      <c r="AI35" s="143" t="s">
        <v>854</v>
      </c>
      <c r="AJ35" s="143" t="s">
        <v>855</v>
      </c>
      <c r="AK35" s="143" t="s">
        <v>856</v>
      </c>
      <c r="AL35" s="145" t="s">
        <v>861</v>
      </c>
      <c r="AM35" s="143" t="s">
        <v>11</v>
      </c>
      <c r="AN35" s="146" t="s">
        <v>871</v>
      </c>
      <c r="AO35" s="147" t="s">
        <v>872</v>
      </c>
      <c r="AP35" s="147" t="s">
        <v>873</v>
      </c>
      <c r="AQ35" s="147" t="s">
        <v>874</v>
      </c>
      <c r="AR35" s="147" t="s">
        <v>875</v>
      </c>
      <c r="AS35" s="147" t="s">
        <v>876</v>
      </c>
      <c r="AT35" s="147" t="s">
        <v>877</v>
      </c>
      <c r="AU35" s="148"/>
      <c r="AV35" s="228" t="s">
        <v>889</v>
      </c>
      <c r="AW35" s="229"/>
      <c r="AX35" s="230"/>
    </row>
    <row r="36" spans="1:50" ht="15" customHeight="1">
      <c r="A36" s="41" t="s">
        <v>12</v>
      </c>
      <c r="B36" s="39" t="s">
        <v>236</v>
      </c>
      <c r="C36" s="68" t="s">
        <v>98</v>
      </c>
      <c r="D36" s="3" t="s">
        <v>227</v>
      </c>
      <c r="E36" s="197" t="s">
        <v>312</v>
      </c>
      <c r="F36" s="69" t="s">
        <v>631</v>
      </c>
      <c r="G36" s="70" t="s">
        <v>866</v>
      </c>
      <c r="H36" s="76" t="s">
        <v>661</v>
      </c>
      <c r="I36" s="96">
        <v>43555</v>
      </c>
      <c r="J36" s="1" t="s">
        <v>654</v>
      </c>
      <c r="K36" s="1" t="s">
        <v>654</v>
      </c>
      <c r="L36" s="1" t="s">
        <v>653</v>
      </c>
      <c r="M36" s="1" t="s">
        <v>654</v>
      </c>
      <c r="N36" s="1" t="s">
        <v>653</v>
      </c>
      <c r="O36" s="1" t="s">
        <v>654</v>
      </c>
      <c r="P36" s="1" t="s">
        <v>654</v>
      </c>
      <c r="Q36" s="1" t="s">
        <v>654</v>
      </c>
      <c r="R36" s="1" t="s">
        <v>653</v>
      </c>
      <c r="S36" s="1" t="s">
        <v>654</v>
      </c>
      <c r="T36" s="1" t="s">
        <v>654</v>
      </c>
      <c r="U36" s="1" t="s">
        <v>654</v>
      </c>
      <c r="V36" s="1" t="s">
        <v>654</v>
      </c>
      <c r="W36" s="1" t="s">
        <v>654</v>
      </c>
      <c r="X36" s="1" t="s">
        <v>654</v>
      </c>
      <c r="Y36" s="1" t="s">
        <v>654</v>
      </c>
      <c r="Z36" s="1" t="s">
        <v>654</v>
      </c>
      <c r="AA36" s="1" t="s">
        <v>654</v>
      </c>
      <c r="AB36" s="1" t="s">
        <v>654</v>
      </c>
      <c r="AC36" s="1" t="s">
        <v>912</v>
      </c>
      <c r="AD36" s="1" t="s">
        <v>913</v>
      </c>
      <c r="AE36" s="1" t="s">
        <v>1202</v>
      </c>
      <c r="AF36" s="120">
        <v>43661</v>
      </c>
      <c r="AG36" s="23" t="s">
        <v>1201</v>
      </c>
      <c r="AH36" s="32" t="s">
        <v>860</v>
      </c>
      <c r="AI36" s="32" t="s">
        <v>859</v>
      </c>
      <c r="AJ36" s="32" t="s">
        <v>860</v>
      </c>
      <c r="AK36" s="32" t="s">
        <v>860</v>
      </c>
      <c r="AL36" s="1" t="s">
        <v>1172</v>
      </c>
      <c r="AM36" s="59"/>
      <c r="AN36" s="80" t="s">
        <v>859</v>
      </c>
      <c r="AO36" s="32" t="s">
        <v>880</v>
      </c>
      <c r="AP36" s="1" t="s">
        <v>1200</v>
      </c>
      <c r="AR36" s="79"/>
    </row>
    <row r="37" spans="1:50" ht="15" customHeight="1">
      <c r="A37" s="41" t="s">
        <v>12</v>
      </c>
      <c r="B37" s="39" t="s">
        <v>236</v>
      </c>
      <c r="C37" s="68" t="s">
        <v>99</v>
      </c>
      <c r="D37" s="3" t="s">
        <v>227</v>
      </c>
      <c r="E37" s="197" t="s">
        <v>313</v>
      </c>
      <c r="F37" s="69" t="s">
        <v>631</v>
      </c>
      <c r="G37" s="70" t="s">
        <v>866</v>
      </c>
      <c r="H37" s="76" t="s">
        <v>661</v>
      </c>
      <c r="I37" s="96">
        <v>43555</v>
      </c>
      <c r="J37" s="26" t="s">
        <v>653</v>
      </c>
      <c r="K37" s="26" t="s">
        <v>653</v>
      </c>
      <c r="L37" s="26" t="s">
        <v>654</v>
      </c>
      <c r="M37" s="26" t="s">
        <v>654</v>
      </c>
      <c r="N37" s="26" t="s">
        <v>653</v>
      </c>
      <c r="O37" s="26" t="s">
        <v>654</v>
      </c>
      <c r="P37" s="26" t="s">
        <v>654</v>
      </c>
      <c r="Q37" s="26" t="s">
        <v>654</v>
      </c>
      <c r="R37" s="26" t="s">
        <v>654</v>
      </c>
      <c r="S37" s="26" t="s">
        <v>654</v>
      </c>
      <c r="T37" s="26" t="s">
        <v>654</v>
      </c>
      <c r="U37" s="26" t="s">
        <v>654</v>
      </c>
      <c r="V37" s="26" t="s">
        <v>654</v>
      </c>
      <c r="W37" s="26" t="s">
        <v>654</v>
      </c>
      <c r="X37" s="26" t="s">
        <v>654</v>
      </c>
      <c r="Y37" s="26" t="s">
        <v>653</v>
      </c>
      <c r="Z37" s="26" t="s">
        <v>654</v>
      </c>
      <c r="AA37" s="26" t="s">
        <v>654</v>
      </c>
      <c r="AB37" s="1" t="s">
        <v>654</v>
      </c>
      <c r="AC37" s="11" t="s">
        <v>1199</v>
      </c>
      <c r="AD37" s="1" t="s">
        <v>913</v>
      </c>
      <c r="AE37" s="1">
        <v>51</v>
      </c>
      <c r="AF37" s="120">
        <v>43661</v>
      </c>
      <c r="AG37" t="s">
        <v>1176</v>
      </c>
      <c r="AH37" s="32" t="s">
        <v>859</v>
      </c>
      <c r="AI37" s="32" t="s">
        <v>859</v>
      </c>
      <c r="AJ37" s="32" t="s">
        <v>860</v>
      </c>
      <c r="AK37" s="32" t="s">
        <v>860</v>
      </c>
      <c r="AL37" s="1" t="s">
        <v>1172</v>
      </c>
      <c r="AM37" s="59"/>
      <c r="AN37" s="80"/>
      <c r="AO37" s="32"/>
      <c r="AR37" s="79"/>
    </row>
    <row r="38" spans="1:50" ht="15" customHeight="1">
      <c r="A38" s="41" t="s">
        <v>12</v>
      </c>
      <c r="B38" s="39" t="s">
        <v>236</v>
      </c>
      <c r="C38" s="68" t="s">
        <v>110</v>
      </c>
      <c r="D38" s="3" t="s">
        <v>227</v>
      </c>
      <c r="E38" s="197" t="s">
        <v>322</v>
      </c>
      <c r="F38" s="71" t="s">
        <v>622</v>
      </c>
      <c r="G38" s="70" t="s">
        <v>632</v>
      </c>
      <c r="H38" s="76" t="s">
        <v>661</v>
      </c>
      <c r="I38" s="96">
        <v>43555</v>
      </c>
      <c r="J38" s="1">
        <v>59</v>
      </c>
      <c r="K38" s="1">
        <v>58</v>
      </c>
      <c r="L38" s="1">
        <v>56</v>
      </c>
      <c r="M38" s="1">
        <v>60</v>
      </c>
      <c r="N38" s="1">
        <v>55</v>
      </c>
      <c r="O38" s="1">
        <v>58</v>
      </c>
      <c r="P38" s="1">
        <v>58</v>
      </c>
      <c r="Q38" s="1">
        <v>47</v>
      </c>
      <c r="R38" s="1">
        <v>66</v>
      </c>
      <c r="S38" s="1">
        <v>70</v>
      </c>
      <c r="T38" s="1">
        <v>66</v>
      </c>
      <c r="U38" s="1">
        <v>66</v>
      </c>
      <c r="V38" s="1">
        <v>66</v>
      </c>
      <c r="W38" s="1">
        <v>48</v>
      </c>
      <c r="X38" s="1">
        <v>47</v>
      </c>
      <c r="AC38" s="11" t="s">
        <v>1199</v>
      </c>
      <c r="AD38" s="1" t="s">
        <v>913</v>
      </c>
      <c r="AE38" s="1" t="s">
        <v>953</v>
      </c>
      <c r="AF38" s="120">
        <v>43661</v>
      </c>
      <c r="AG38" t="s">
        <v>1176</v>
      </c>
      <c r="AH38" s="32" t="s">
        <v>859</v>
      </c>
      <c r="AI38" s="32" t="s">
        <v>859</v>
      </c>
      <c r="AJ38" s="32" t="s">
        <v>860</v>
      </c>
      <c r="AK38" s="32" t="s">
        <v>860</v>
      </c>
      <c r="AL38" s="1" t="s">
        <v>1172</v>
      </c>
      <c r="AM38" s="59"/>
      <c r="AN38" s="80"/>
      <c r="AO38" s="32"/>
      <c r="AR38" s="79"/>
    </row>
    <row r="39" spans="1:50" ht="15" customHeight="1">
      <c r="A39" s="41" t="s">
        <v>12</v>
      </c>
      <c r="B39" s="39" t="s">
        <v>234</v>
      </c>
      <c r="C39" s="68" t="s">
        <v>58</v>
      </c>
      <c r="D39" s="3" t="s">
        <v>227</v>
      </c>
      <c r="E39" s="197" t="s">
        <v>476</v>
      </c>
      <c r="F39" s="69" t="s">
        <v>631</v>
      </c>
      <c r="G39" s="70" t="s">
        <v>867</v>
      </c>
      <c r="H39" s="76" t="s">
        <v>661</v>
      </c>
      <c r="I39" s="96">
        <v>43555</v>
      </c>
      <c r="J39" s="140" t="s">
        <v>655</v>
      </c>
      <c r="K39" s="140" t="s">
        <v>655</v>
      </c>
      <c r="L39" s="140" t="s">
        <v>655</v>
      </c>
      <c r="M39" s="140" t="s">
        <v>655</v>
      </c>
      <c r="N39" s="140" t="s">
        <v>655</v>
      </c>
      <c r="O39" s="140" t="s">
        <v>655</v>
      </c>
      <c r="P39" s="140" t="s">
        <v>655</v>
      </c>
      <c r="Q39" s="140" t="s">
        <v>655</v>
      </c>
      <c r="R39" s="140" t="s">
        <v>655</v>
      </c>
      <c r="S39" s="140" t="s">
        <v>655</v>
      </c>
      <c r="T39" s="140" t="s">
        <v>655</v>
      </c>
      <c r="U39" s="140" t="s">
        <v>655</v>
      </c>
      <c r="V39" s="140" t="s">
        <v>655</v>
      </c>
      <c r="W39" s="140" t="s">
        <v>655</v>
      </c>
      <c r="X39" s="140" t="s">
        <v>655</v>
      </c>
      <c r="Y39" s="140" t="s">
        <v>655</v>
      </c>
      <c r="Z39" s="140" t="s">
        <v>652</v>
      </c>
      <c r="AA39" s="140" t="s">
        <v>655</v>
      </c>
      <c r="AB39" s="1" t="s">
        <v>652</v>
      </c>
      <c r="AC39" s="11" t="s">
        <v>1199</v>
      </c>
      <c r="AD39" s="1" t="s">
        <v>913</v>
      </c>
      <c r="AE39" s="1" t="s">
        <v>953</v>
      </c>
      <c r="AF39" s="120">
        <v>43661</v>
      </c>
      <c r="AG39" t="s">
        <v>1176</v>
      </c>
      <c r="AH39" s="32" t="s">
        <v>859</v>
      </c>
      <c r="AI39" s="32" t="s">
        <v>859</v>
      </c>
      <c r="AJ39" s="32" t="s">
        <v>860</v>
      </c>
      <c r="AK39" s="32" t="s">
        <v>860</v>
      </c>
      <c r="AL39" s="1" t="s">
        <v>1172</v>
      </c>
      <c r="AM39" s="59"/>
      <c r="AN39" s="80"/>
      <c r="AO39" s="32"/>
      <c r="AR39" s="79"/>
    </row>
    <row r="40" spans="1:50" ht="15" customHeight="1">
      <c r="A40" s="41" t="s">
        <v>12</v>
      </c>
      <c r="B40" s="39" t="s">
        <v>234</v>
      </c>
      <c r="C40" s="68" t="s">
        <v>53</v>
      </c>
      <c r="D40" s="3" t="s">
        <v>227</v>
      </c>
      <c r="E40" s="197" t="s">
        <v>471</v>
      </c>
      <c r="F40" s="69" t="s">
        <v>631</v>
      </c>
      <c r="G40" s="70" t="s">
        <v>866</v>
      </c>
      <c r="H40" s="76" t="s">
        <v>661</v>
      </c>
      <c r="I40" s="96">
        <v>43555</v>
      </c>
      <c r="J40" s="26" t="s">
        <v>654</v>
      </c>
      <c r="K40" s="26" t="s">
        <v>654</v>
      </c>
      <c r="L40" s="26" t="s">
        <v>654</v>
      </c>
      <c r="M40" s="26" t="s">
        <v>654</v>
      </c>
      <c r="N40" s="26" t="s">
        <v>654</v>
      </c>
      <c r="O40" s="26" t="s">
        <v>654</v>
      </c>
      <c r="P40" s="26" t="s">
        <v>654</v>
      </c>
      <c r="Q40" s="26" t="s">
        <v>654</v>
      </c>
      <c r="R40" s="26" t="s">
        <v>654</v>
      </c>
      <c r="S40" s="26" t="s">
        <v>654</v>
      </c>
      <c r="T40" s="26" t="s">
        <v>654</v>
      </c>
      <c r="U40" s="26" t="s">
        <v>654</v>
      </c>
      <c r="V40" s="26" t="s">
        <v>654</v>
      </c>
      <c r="W40" s="26" t="s">
        <v>654</v>
      </c>
      <c r="X40" s="26" t="s">
        <v>654</v>
      </c>
      <c r="Y40" s="26" t="s">
        <v>654</v>
      </c>
      <c r="Z40" s="26" t="s">
        <v>654</v>
      </c>
      <c r="AA40" s="26" t="s">
        <v>654</v>
      </c>
      <c r="AB40" s="1" t="s">
        <v>654</v>
      </c>
      <c r="AF40" s="120"/>
      <c r="AH40" s="32" t="s">
        <v>860</v>
      </c>
      <c r="AI40" s="32" t="s">
        <v>860</v>
      </c>
      <c r="AJ40" s="32" t="s">
        <v>860</v>
      </c>
      <c r="AK40" s="32" t="s">
        <v>860</v>
      </c>
      <c r="AM40" s="59"/>
      <c r="AN40" s="80"/>
      <c r="AO40" s="32"/>
      <c r="AR40" s="79"/>
    </row>
    <row r="41" spans="1:50" ht="15" customHeight="1">
      <c r="A41" s="41" t="s">
        <v>12</v>
      </c>
      <c r="B41" s="39" t="s">
        <v>236</v>
      </c>
      <c r="C41" s="68" t="s">
        <v>100</v>
      </c>
      <c r="D41" s="3" t="s">
        <v>227</v>
      </c>
      <c r="E41" s="197" t="s">
        <v>514</v>
      </c>
      <c r="F41" s="69" t="s">
        <v>631</v>
      </c>
      <c r="G41" s="70" t="s">
        <v>866</v>
      </c>
      <c r="H41" s="76" t="s">
        <v>661</v>
      </c>
      <c r="I41" s="96">
        <v>43555</v>
      </c>
      <c r="J41" s="26" t="s">
        <v>654</v>
      </c>
      <c r="K41" s="26" t="s">
        <v>654</v>
      </c>
      <c r="L41" s="26" t="s">
        <v>654</v>
      </c>
      <c r="M41" s="26" t="s">
        <v>654</v>
      </c>
      <c r="N41" s="26" t="s">
        <v>654</v>
      </c>
      <c r="O41" s="26" t="s">
        <v>654</v>
      </c>
      <c r="P41" s="26" t="s">
        <v>654</v>
      </c>
      <c r="Q41" s="26" t="s">
        <v>654</v>
      </c>
      <c r="R41" s="26" t="s">
        <v>654</v>
      </c>
      <c r="S41" s="26" t="s">
        <v>654</v>
      </c>
      <c r="T41" s="26" t="s">
        <v>654</v>
      </c>
      <c r="U41" s="26" t="s">
        <v>654</v>
      </c>
      <c r="V41" s="26" t="s">
        <v>654</v>
      </c>
      <c r="W41" s="26" t="s">
        <v>654</v>
      </c>
      <c r="X41" s="26" t="s">
        <v>654</v>
      </c>
      <c r="Y41" s="26" t="s">
        <v>654</v>
      </c>
      <c r="Z41" s="26" t="s">
        <v>654</v>
      </c>
      <c r="AA41" s="26" t="s">
        <v>654</v>
      </c>
      <c r="AB41" s="1" t="s">
        <v>654</v>
      </c>
      <c r="AF41" s="120"/>
      <c r="AH41" s="32" t="s">
        <v>860</v>
      </c>
      <c r="AI41" s="32" t="s">
        <v>860</v>
      </c>
      <c r="AJ41" s="32" t="s">
        <v>860</v>
      </c>
      <c r="AK41" s="32" t="s">
        <v>860</v>
      </c>
      <c r="AM41" s="59"/>
      <c r="AN41" s="80"/>
      <c r="AO41" s="32"/>
      <c r="AR41" s="79"/>
    </row>
    <row r="42" spans="1:50" ht="15" customHeight="1">
      <c r="A42" s="41" t="s">
        <v>12</v>
      </c>
      <c r="B42" s="39" t="s">
        <v>236</v>
      </c>
      <c r="C42" s="68" t="s">
        <v>101</v>
      </c>
      <c r="D42" s="3" t="s">
        <v>227</v>
      </c>
      <c r="E42" s="197" t="s">
        <v>515</v>
      </c>
      <c r="F42" s="69" t="s">
        <v>631</v>
      </c>
      <c r="G42" s="70" t="s">
        <v>866</v>
      </c>
      <c r="H42" s="76" t="s">
        <v>661</v>
      </c>
      <c r="I42" s="96">
        <v>43555</v>
      </c>
      <c r="J42" s="26" t="s">
        <v>654</v>
      </c>
      <c r="AF42" s="120"/>
      <c r="AH42" s="32" t="s">
        <v>860</v>
      </c>
      <c r="AI42" s="32" t="s">
        <v>860</v>
      </c>
      <c r="AJ42" s="32" t="s">
        <v>860</v>
      </c>
      <c r="AK42" s="32" t="s">
        <v>860</v>
      </c>
      <c r="AM42" s="59"/>
      <c r="AN42" s="80"/>
      <c r="AO42" s="32"/>
      <c r="AR42" s="79"/>
    </row>
    <row r="43" spans="1:50" ht="15" customHeight="1">
      <c r="A43" s="41" t="s">
        <v>12</v>
      </c>
      <c r="B43" s="39" t="s">
        <v>235</v>
      </c>
      <c r="C43" s="68" t="s">
        <v>84</v>
      </c>
      <c r="D43" s="3" t="s">
        <v>227</v>
      </c>
      <c r="E43" s="197" t="s">
        <v>498</v>
      </c>
      <c r="F43" s="71" t="s">
        <v>633</v>
      </c>
      <c r="G43" s="70" t="s">
        <v>868</v>
      </c>
      <c r="H43" s="76" t="s">
        <v>661</v>
      </c>
      <c r="I43" s="96">
        <v>43555</v>
      </c>
      <c r="J43" s="120">
        <v>41821</v>
      </c>
      <c r="K43" s="120">
        <v>42614</v>
      </c>
      <c r="L43" s="120">
        <v>42767</v>
      </c>
      <c r="M43" s="120">
        <v>43143</v>
      </c>
      <c r="N43" s="120">
        <v>43150</v>
      </c>
      <c r="O43" s="120">
        <v>43307</v>
      </c>
      <c r="P43" s="120">
        <v>43326</v>
      </c>
      <c r="Q43" s="120">
        <v>42412</v>
      </c>
      <c r="R43" s="120">
        <v>42340</v>
      </c>
      <c r="S43" s="120">
        <v>43000</v>
      </c>
      <c r="T43" s="120">
        <v>43000</v>
      </c>
      <c r="U43" s="120">
        <v>43000</v>
      </c>
      <c r="V43" s="120">
        <v>43000</v>
      </c>
      <c r="W43" s="120">
        <v>43000</v>
      </c>
      <c r="X43" s="120">
        <v>43000</v>
      </c>
      <c r="Y43" s="120">
        <v>41939</v>
      </c>
      <c r="Z43" s="120">
        <v>43544</v>
      </c>
      <c r="AB43" s="120">
        <v>43307</v>
      </c>
      <c r="AC43" s="11" t="s">
        <v>1199</v>
      </c>
      <c r="AD43" s="1" t="s">
        <v>913</v>
      </c>
      <c r="AE43" s="92">
        <v>138139</v>
      </c>
      <c r="AF43" s="120">
        <v>43661</v>
      </c>
      <c r="AG43" t="s">
        <v>1176</v>
      </c>
      <c r="AH43" s="32" t="s">
        <v>859</v>
      </c>
      <c r="AI43" s="32" t="s">
        <v>859</v>
      </c>
      <c r="AJ43" s="32" t="s">
        <v>860</v>
      </c>
      <c r="AK43" s="32" t="s">
        <v>860</v>
      </c>
      <c r="AL43" s="1" t="s">
        <v>1172</v>
      </c>
      <c r="AM43" s="59"/>
      <c r="AN43" s="80"/>
      <c r="AO43" s="32"/>
      <c r="AR43" s="79"/>
    </row>
    <row r="44" spans="1:50" ht="15" customHeight="1">
      <c r="A44" s="41" t="s">
        <v>12</v>
      </c>
      <c r="B44" s="39" t="s">
        <v>235</v>
      </c>
      <c r="C44" s="68" t="s">
        <v>85</v>
      </c>
      <c r="D44" s="3" t="s">
        <v>227</v>
      </c>
      <c r="E44" s="197" t="s">
        <v>499</v>
      </c>
      <c r="F44" s="71" t="s">
        <v>633</v>
      </c>
      <c r="G44" s="70" t="s">
        <v>868</v>
      </c>
      <c r="H44" s="76" t="s">
        <v>661</v>
      </c>
      <c r="I44" s="96">
        <v>43555</v>
      </c>
      <c r="Y44" s="120">
        <v>43497</v>
      </c>
      <c r="Z44" s="120">
        <v>43613</v>
      </c>
      <c r="AA44" s="120">
        <v>43435</v>
      </c>
      <c r="AB44" s="120">
        <v>43536</v>
      </c>
      <c r="AC44" s="1" t="s">
        <v>912</v>
      </c>
      <c r="AD44" s="1" t="s">
        <v>913</v>
      </c>
      <c r="AE44" s="1">
        <v>76</v>
      </c>
      <c r="AF44" s="120">
        <v>43661</v>
      </c>
      <c r="AG44" t="s">
        <v>1168</v>
      </c>
      <c r="AH44" s="32" t="s">
        <v>860</v>
      </c>
      <c r="AI44" s="32" t="s">
        <v>859</v>
      </c>
      <c r="AJ44" s="32" t="s">
        <v>860</v>
      </c>
      <c r="AK44" s="32" t="s">
        <v>860</v>
      </c>
      <c r="AL44" s="1" t="s">
        <v>1172</v>
      </c>
      <c r="AM44" s="59"/>
      <c r="AN44" s="80" t="s">
        <v>859</v>
      </c>
      <c r="AO44" s="32" t="s">
        <v>880</v>
      </c>
      <c r="AR44" s="79"/>
    </row>
    <row r="45" spans="1:50" ht="15" customHeight="1">
      <c r="A45" s="41" t="s">
        <v>12</v>
      </c>
      <c r="B45" s="39" t="s">
        <v>235</v>
      </c>
      <c r="C45" s="68" t="s">
        <v>86</v>
      </c>
      <c r="D45" s="3" t="s">
        <v>227</v>
      </c>
      <c r="E45" s="197" t="s">
        <v>500</v>
      </c>
      <c r="F45" s="71" t="s">
        <v>622</v>
      </c>
      <c r="G45" s="70" t="s">
        <v>623</v>
      </c>
      <c r="H45" s="76" t="s">
        <v>661</v>
      </c>
      <c r="I45" s="96">
        <v>43555</v>
      </c>
      <c r="J45" s="69">
        <v>4.75</v>
      </c>
      <c r="K45" s="69">
        <v>2.58</v>
      </c>
      <c r="L45" s="69">
        <v>2.16</v>
      </c>
      <c r="M45" s="69">
        <v>1.1299999999999999</v>
      </c>
      <c r="N45" s="69">
        <v>1.1100000000000001</v>
      </c>
      <c r="O45" s="69">
        <v>0.68</v>
      </c>
      <c r="P45" s="69">
        <v>0.63</v>
      </c>
      <c r="Q45" s="69">
        <v>3.13</v>
      </c>
      <c r="R45" s="69">
        <v>3.33</v>
      </c>
      <c r="S45" s="69">
        <v>1.52</v>
      </c>
      <c r="T45" s="69">
        <v>1.52</v>
      </c>
      <c r="U45" s="69">
        <v>1.52</v>
      </c>
      <c r="V45" s="69">
        <v>1.52</v>
      </c>
      <c r="W45" s="69">
        <v>1.52</v>
      </c>
      <c r="X45" s="69">
        <v>1.52</v>
      </c>
      <c r="Y45" s="69">
        <v>4.3</v>
      </c>
      <c r="Z45" s="69">
        <v>0.03</v>
      </c>
      <c r="AA45" s="69"/>
      <c r="AB45" s="1">
        <v>0.62</v>
      </c>
      <c r="AC45" s="11" t="s">
        <v>1199</v>
      </c>
      <c r="AD45" s="1" t="s">
        <v>913</v>
      </c>
      <c r="AE45" s="92">
        <v>138139</v>
      </c>
      <c r="AF45" s="120">
        <v>43661</v>
      </c>
      <c r="AG45" t="s">
        <v>1176</v>
      </c>
      <c r="AH45" s="32" t="s">
        <v>859</v>
      </c>
      <c r="AI45" s="32" t="s">
        <v>859</v>
      </c>
      <c r="AJ45" s="32" t="s">
        <v>860</v>
      </c>
      <c r="AK45" s="32" t="s">
        <v>860</v>
      </c>
      <c r="AL45" s="1" t="s">
        <v>1172</v>
      </c>
      <c r="AM45" s="59"/>
      <c r="AN45" s="80"/>
      <c r="AO45" s="32"/>
      <c r="AR45" s="79"/>
    </row>
    <row r="46" spans="1:50" ht="15" customHeight="1">
      <c r="A46" s="41" t="s">
        <v>12</v>
      </c>
      <c r="B46" s="39" t="s">
        <v>235</v>
      </c>
      <c r="C46" s="68" t="s">
        <v>87</v>
      </c>
      <c r="D46" s="3" t="s">
        <v>227</v>
      </c>
      <c r="E46" s="197" t="s">
        <v>300</v>
      </c>
      <c r="F46" s="71" t="s">
        <v>622</v>
      </c>
      <c r="G46" s="70" t="s">
        <v>869</v>
      </c>
      <c r="H46" s="76" t="s">
        <v>661</v>
      </c>
      <c r="I46" s="96">
        <v>43555</v>
      </c>
      <c r="AF46" s="120"/>
      <c r="AH46" s="32" t="s">
        <v>860</v>
      </c>
      <c r="AI46" s="32" t="s">
        <v>860</v>
      </c>
      <c r="AJ46" s="32" t="s">
        <v>860</v>
      </c>
      <c r="AK46" s="32" t="s">
        <v>860</v>
      </c>
      <c r="AM46" s="59"/>
      <c r="AN46" s="80"/>
      <c r="AO46" s="32"/>
      <c r="AR46" s="79"/>
    </row>
    <row r="47" spans="1:50" ht="15" customHeight="1">
      <c r="A47" s="41" t="s">
        <v>12</v>
      </c>
      <c r="B47" s="39" t="s">
        <v>235</v>
      </c>
      <c r="C47" s="68" t="s">
        <v>63</v>
      </c>
      <c r="D47" s="3" t="s">
        <v>227</v>
      </c>
      <c r="E47" s="197" t="s">
        <v>481</v>
      </c>
      <c r="F47" s="69" t="s">
        <v>631</v>
      </c>
      <c r="G47" s="70" t="s">
        <v>866</v>
      </c>
      <c r="H47" s="76" t="s">
        <v>661</v>
      </c>
      <c r="I47" s="96">
        <v>43555</v>
      </c>
      <c r="J47" s="1" t="s">
        <v>654</v>
      </c>
      <c r="K47" s="1" t="s">
        <v>654</v>
      </c>
      <c r="L47" s="1" t="s">
        <v>654</v>
      </c>
      <c r="M47" s="1" t="s">
        <v>654</v>
      </c>
      <c r="N47" s="1" t="s">
        <v>654</v>
      </c>
      <c r="O47" s="1" t="s">
        <v>654</v>
      </c>
      <c r="P47" s="1" t="s">
        <v>654</v>
      </c>
      <c r="Q47" s="1" t="s">
        <v>654</v>
      </c>
      <c r="R47" s="26" t="s">
        <v>653</v>
      </c>
      <c r="S47" s="26" t="s">
        <v>653</v>
      </c>
      <c r="T47" s="26" t="s">
        <v>653</v>
      </c>
      <c r="U47" s="26" t="s">
        <v>653</v>
      </c>
      <c r="V47" s="26" t="s">
        <v>653</v>
      </c>
      <c r="W47" s="1" t="s">
        <v>653</v>
      </c>
      <c r="X47" s="1" t="s">
        <v>653</v>
      </c>
      <c r="Y47" s="1" t="s">
        <v>654</v>
      </c>
      <c r="Z47" s="1" t="s">
        <v>654</v>
      </c>
      <c r="AA47" s="1" t="s">
        <v>653</v>
      </c>
      <c r="AB47" s="1" t="s">
        <v>654</v>
      </c>
      <c r="AC47" s="11" t="s">
        <v>1199</v>
      </c>
      <c r="AD47" s="1" t="s">
        <v>913</v>
      </c>
      <c r="AE47" s="1">
        <v>51</v>
      </c>
      <c r="AF47" s="120">
        <v>43661</v>
      </c>
      <c r="AG47" t="s">
        <v>1176</v>
      </c>
      <c r="AH47" s="32" t="s">
        <v>859</v>
      </c>
      <c r="AI47" s="32" t="s">
        <v>859</v>
      </c>
      <c r="AJ47" s="32" t="s">
        <v>860</v>
      </c>
      <c r="AK47" s="32" t="s">
        <v>860</v>
      </c>
      <c r="AL47" s="1" t="s">
        <v>1172</v>
      </c>
      <c r="AM47" s="59"/>
      <c r="AN47" s="80"/>
      <c r="AO47" s="32"/>
      <c r="AR47" s="79"/>
    </row>
    <row r="48" spans="1:50" ht="15" customHeight="1">
      <c r="A48" s="41" t="s">
        <v>12</v>
      </c>
      <c r="B48" s="39" t="s">
        <v>235</v>
      </c>
      <c r="C48" s="68" t="s">
        <v>64</v>
      </c>
      <c r="D48" s="3" t="s">
        <v>227</v>
      </c>
      <c r="E48" s="207" t="s">
        <v>482</v>
      </c>
      <c r="F48" s="69" t="s">
        <v>631</v>
      </c>
      <c r="G48" s="70" t="s">
        <v>866</v>
      </c>
      <c r="H48" s="76" t="s">
        <v>661</v>
      </c>
      <c r="I48" s="96">
        <v>43555</v>
      </c>
      <c r="J48" s="1" t="s">
        <v>654</v>
      </c>
      <c r="K48" s="1" t="s">
        <v>654</v>
      </c>
      <c r="L48" s="1" t="s">
        <v>654</v>
      </c>
      <c r="M48" s="1" t="s">
        <v>654</v>
      </c>
      <c r="N48" s="1" t="s">
        <v>654</v>
      </c>
      <c r="O48" s="1" t="s">
        <v>654</v>
      </c>
      <c r="P48" s="1" t="s">
        <v>654</v>
      </c>
      <c r="Q48" s="26" t="s">
        <v>653</v>
      </c>
      <c r="R48" s="26" t="s">
        <v>653</v>
      </c>
      <c r="S48" s="26" t="s">
        <v>653</v>
      </c>
      <c r="T48" s="26" t="s">
        <v>653</v>
      </c>
      <c r="U48" s="26" t="s">
        <v>653</v>
      </c>
      <c r="V48" s="26" t="s">
        <v>653</v>
      </c>
      <c r="W48" s="1" t="s">
        <v>653</v>
      </c>
      <c r="X48" s="1" t="s">
        <v>653</v>
      </c>
      <c r="Y48" s="1" t="s">
        <v>654</v>
      </c>
      <c r="Z48" s="1" t="s">
        <v>653</v>
      </c>
      <c r="AA48" s="1" t="s">
        <v>653</v>
      </c>
      <c r="AB48" s="1" t="s">
        <v>653</v>
      </c>
      <c r="AC48" s="11" t="s">
        <v>1199</v>
      </c>
      <c r="AD48" s="1" t="s">
        <v>913</v>
      </c>
      <c r="AE48" s="1">
        <v>51</v>
      </c>
      <c r="AF48" s="120">
        <v>43661</v>
      </c>
      <c r="AG48" t="s">
        <v>1176</v>
      </c>
      <c r="AH48" s="32" t="s">
        <v>859</v>
      </c>
      <c r="AI48" s="32" t="s">
        <v>859</v>
      </c>
      <c r="AJ48" s="32" t="s">
        <v>860</v>
      </c>
      <c r="AK48" s="32" t="s">
        <v>860</v>
      </c>
      <c r="AL48" s="1" t="s">
        <v>1172</v>
      </c>
      <c r="AM48" s="59"/>
      <c r="AN48" s="80"/>
      <c r="AO48" s="32"/>
      <c r="AR48" s="79"/>
    </row>
    <row r="49" spans="1:44" ht="15" customHeight="1">
      <c r="A49" s="41" t="s">
        <v>12</v>
      </c>
      <c r="B49" s="39" t="s">
        <v>235</v>
      </c>
      <c r="C49" s="68" t="s">
        <v>65</v>
      </c>
      <c r="D49" s="3" t="s">
        <v>227</v>
      </c>
      <c r="E49" s="197" t="s">
        <v>483</v>
      </c>
      <c r="F49" s="69" t="s">
        <v>631</v>
      </c>
      <c r="G49" s="70" t="s">
        <v>866</v>
      </c>
      <c r="H49" s="76" t="s">
        <v>661</v>
      </c>
      <c r="I49" s="96">
        <v>43555</v>
      </c>
      <c r="J49" s="26" t="s">
        <v>654</v>
      </c>
      <c r="K49" s="26" t="s">
        <v>654</v>
      </c>
      <c r="L49" s="26" t="s">
        <v>654</v>
      </c>
      <c r="M49" s="26" t="s">
        <v>654</v>
      </c>
      <c r="N49" s="26" t="s">
        <v>654</v>
      </c>
      <c r="O49" s="26" t="s">
        <v>654</v>
      </c>
      <c r="P49" s="26" t="s">
        <v>654</v>
      </c>
      <c r="Q49" s="26" t="s">
        <v>654</v>
      </c>
      <c r="R49" s="26" t="s">
        <v>654</v>
      </c>
      <c r="S49" s="26" t="s">
        <v>654</v>
      </c>
      <c r="T49" s="26" t="s">
        <v>654</v>
      </c>
      <c r="U49" s="26" t="s">
        <v>654</v>
      </c>
      <c r="V49" s="26" t="s">
        <v>654</v>
      </c>
      <c r="W49" s="26" t="s">
        <v>654</v>
      </c>
      <c r="X49" s="26" t="s">
        <v>654</v>
      </c>
      <c r="Y49" s="26" t="s">
        <v>654</v>
      </c>
      <c r="Z49" s="26" t="s">
        <v>654</v>
      </c>
      <c r="AA49" s="26" t="s">
        <v>654</v>
      </c>
      <c r="AB49" s="1" t="s">
        <v>654</v>
      </c>
      <c r="AF49" s="120"/>
      <c r="AH49" s="32" t="s">
        <v>860</v>
      </c>
      <c r="AI49" s="32" t="s">
        <v>860</v>
      </c>
      <c r="AJ49" s="32" t="s">
        <v>860</v>
      </c>
      <c r="AK49" s="32" t="s">
        <v>860</v>
      </c>
      <c r="AM49" s="59"/>
      <c r="AN49" s="80"/>
      <c r="AO49" s="32"/>
      <c r="AR49" s="79"/>
    </row>
    <row r="50" spans="1:44" ht="15" customHeight="1">
      <c r="A50" s="41" t="s">
        <v>12</v>
      </c>
      <c r="B50" s="39" t="s">
        <v>235</v>
      </c>
      <c r="C50" s="68" t="s">
        <v>66</v>
      </c>
      <c r="D50" s="3" t="s">
        <v>227</v>
      </c>
      <c r="E50" s="197" t="s">
        <v>484</v>
      </c>
      <c r="F50" s="69" t="s">
        <v>631</v>
      </c>
      <c r="G50" s="70" t="s">
        <v>866</v>
      </c>
      <c r="H50" s="76" t="s">
        <v>661</v>
      </c>
      <c r="I50" s="96">
        <v>43555</v>
      </c>
      <c r="J50" s="26" t="s">
        <v>653</v>
      </c>
      <c r="K50" s="26" t="s">
        <v>653</v>
      </c>
      <c r="L50" s="26" t="s">
        <v>653</v>
      </c>
      <c r="M50" s="26" t="s">
        <v>653</v>
      </c>
      <c r="N50" s="26" t="s">
        <v>653</v>
      </c>
      <c r="O50" s="26" t="s">
        <v>653</v>
      </c>
      <c r="P50" s="26" t="s">
        <v>653</v>
      </c>
      <c r="Q50" s="1" t="s">
        <v>654</v>
      </c>
      <c r="R50" s="1" t="s">
        <v>654</v>
      </c>
      <c r="S50" s="1" t="s">
        <v>654</v>
      </c>
      <c r="T50" s="1" t="s">
        <v>654</v>
      </c>
      <c r="U50" s="1" t="s">
        <v>654</v>
      </c>
      <c r="V50" s="1" t="s">
        <v>654</v>
      </c>
      <c r="W50" s="1" t="s">
        <v>654</v>
      </c>
      <c r="X50" s="1" t="s">
        <v>654</v>
      </c>
      <c r="Y50" s="1" t="s">
        <v>653</v>
      </c>
      <c r="Z50" s="1" t="s">
        <v>654</v>
      </c>
      <c r="AA50" s="1" t="s">
        <v>654</v>
      </c>
      <c r="AB50" s="1" t="s">
        <v>654</v>
      </c>
      <c r="AC50" s="11" t="s">
        <v>1199</v>
      </c>
      <c r="AD50" s="1" t="s">
        <v>913</v>
      </c>
      <c r="AE50" s="1">
        <v>51</v>
      </c>
      <c r="AF50" s="120">
        <v>43661</v>
      </c>
      <c r="AG50" t="s">
        <v>1176</v>
      </c>
      <c r="AH50" s="32" t="s">
        <v>859</v>
      </c>
      <c r="AI50" s="32" t="s">
        <v>859</v>
      </c>
      <c r="AJ50" s="32" t="s">
        <v>860</v>
      </c>
      <c r="AK50" s="32" t="s">
        <v>860</v>
      </c>
      <c r="AL50" s="1" t="s">
        <v>1172</v>
      </c>
      <c r="AM50" s="59"/>
      <c r="AN50" s="80"/>
      <c r="AO50" s="32"/>
      <c r="AR50" s="79"/>
    </row>
    <row r="51" spans="1:44" ht="15" customHeight="1">
      <c r="A51" s="41" t="s">
        <v>12</v>
      </c>
      <c r="B51" s="39" t="s">
        <v>235</v>
      </c>
      <c r="C51" s="68" t="s">
        <v>67</v>
      </c>
      <c r="D51" s="3" t="s">
        <v>227</v>
      </c>
      <c r="E51" s="197" t="s">
        <v>485</v>
      </c>
      <c r="F51" s="69" t="s">
        <v>631</v>
      </c>
      <c r="G51" s="70" t="s">
        <v>866</v>
      </c>
      <c r="H51" s="76" t="s">
        <v>661</v>
      </c>
      <c r="I51" s="96">
        <v>43555</v>
      </c>
      <c r="AF51" s="120"/>
      <c r="AH51" s="32" t="s">
        <v>860</v>
      </c>
      <c r="AI51" s="32" t="s">
        <v>860</v>
      </c>
      <c r="AJ51" s="32" t="s">
        <v>860</v>
      </c>
      <c r="AK51" s="32" t="s">
        <v>860</v>
      </c>
      <c r="AM51" s="59"/>
      <c r="AN51" s="80"/>
      <c r="AO51" s="32"/>
      <c r="AR51" s="79"/>
    </row>
    <row r="52" spans="1:44" ht="15" customHeight="1">
      <c r="A52" s="41" t="s">
        <v>12</v>
      </c>
      <c r="B52" s="39" t="s">
        <v>235</v>
      </c>
      <c r="C52" s="68" t="s">
        <v>88</v>
      </c>
      <c r="D52" s="3" t="s">
        <v>227</v>
      </c>
      <c r="E52" s="197" t="s">
        <v>501</v>
      </c>
      <c r="F52" s="71" t="s">
        <v>622</v>
      </c>
      <c r="G52" s="70" t="s">
        <v>634</v>
      </c>
      <c r="H52" s="76" t="s">
        <v>661</v>
      </c>
      <c r="I52" s="96">
        <v>43555</v>
      </c>
      <c r="J52">
        <v>18972</v>
      </c>
      <c r="K52" s="69">
        <v>2172</v>
      </c>
      <c r="L52" s="69">
        <v>8800</v>
      </c>
      <c r="M52" s="69">
        <v>17380</v>
      </c>
      <c r="N52" s="69">
        <v>9600</v>
      </c>
      <c r="O52" s="69">
        <v>2172</v>
      </c>
      <c r="P52" s="69">
        <v>0</v>
      </c>
      <c r="Q52" s="1">
        <v>0</v>
      </c>
      <c r="R52" s="1">
        <v>0</v>
      </c>
      <c r="S52" s="1">
        <v>0</v>
      </c>
      <c r="T52" s="1">
        <v>0</v>
      </c>
      <c r="U52" s="1">
        <v>0</v>
      </c>
      <c r="V52" s="1">
        <v>0</v>
      </c>
      <c r="W52" s="1">
        <v>0</v>
      </c>
      <c r="X52" s="1">
        <v>0</v>
      </c>
      <c r="Y52" s="69">
        <v>7572</v>
      </c>
      <c r="Z52" s="1">
        <v>0</v>
      </c>
      <c r="AA52" s="1">
        <v>0</v>
      </c>
      <c r="AB52" s="1">
        <v>0</v>
      </c>
      <c r="AC52" s="11" t="s">
        <v>1199</v>
      </c>
      <c r="AD52" s="1" t="s">
        <v>913</v>
      </c>
      <c r="AE52" s="1">
        <v>145</v>
      </c>
      <c r="AF52" s="120">
        <v>43661</v>
      </c>
      <c r="AG52" t="s">
        <v>1176</v>
      </c>
      <c r="AH52" s="32" t="s">
        <v>859</v>
      </c>
      <c r="AI52" s="32" t="s">
        <v>859</v>
      </c>
      <c r="AJ52" s="32" t="s">
        <v>860</v>
      </c>
      <c r="AK52" s="32" t="s">
        <v>860</v>
      </c>
      <c r="AL52" s="1" t="s">
        <v>1172</v>
      </c>
      <c r="AM52" s="59"/>
      <c r="AN52" s="80"/>
      <c r="AO52" s="32"/>
      <c r="AR52" s="79"/>
    </row>
    <row r="53" spans="1:44" ht="15" customHeight="1">
      <c r="A53" s="41" t="s">
        <v>12</v>
      </c>
      <c r="B53" s="39" t="s">
        <v>235</v>
      </c>
      <c r="C53" s="68" t="s">
        <v>90</v>
      </c>
      <c r="D53" s="3" t="s">
        <v>227</v>
      </c>
      <c r="E53" s="197" t="s">
        <v>503</v>
      </c>
      <c r="F53" s="71" t="s">
        <v>625</v>
      </c>
      <c r="G53" s="70" t="s">
        <v>627</v>
      </c>
      <c r="H53" s="76" t="s">
        <v>661</v>
      </c>
      <c r="I53" s="96">
        <v>43555</v>
      </c>
      <c r="J53" s="188">
        <f>18972/9414158922*100</f>
        <v>2.0152623465559123E-4</v>
      </c>
      <c r="K53" s="211">
        <f>2172/9414158922*100</f>
        <v>2.3071630912499693E-5</v>
      </c>
      <c r="L53" s="212">
        <f>8800/9414158922*100</f>
        <v>9.3476221008286051E-5</v>
      </c>
      <c r="M53" s="213">
        <f>17380/9414158922*100</f>
        <v>1.8461553649136496E-4</v>
      </c>
      <c r="N53" s="212">
        <f>9600/9414158922</f>
        <v>1.0197405928176661E-6</v>
      </c>
      <c r="O53" s="214">
        <f>2172/9414158922*100</f>
        <v>2.3071630912499693E-5</v>
      </c>
      <c r="P53" s="1">
        <v>0</v>
      </c>
      <c r="Q53" s="1">
        <v>0</v>
      </c>
      <c r="R53" s="1">
        <v>0</v>
      </c>
      <c r="S53" s="1">
        <v>0</v>
      </c>
      <c r="T53" s="1">
        <v>0</v>
      </c>
      <c r="U53" s="1">
        <v>0</v>
      </c>
      <c r="V53" s="1">
        <v>0</v>
      </c>
      <c r="W53" s="1">
        <v>0</v>
      </c>
      <c r="X53" s="1">
        <v>0</v>
      </c>
      <c r="Y53" s="213">
        <f>7572/9414158922*100</f>
        <v>8.0432039258493407E-5</v>
      </c>
      <c r="Z53" s="1">
        <v>0</v>
      </c>
      <c r="AA53" s="1">
        <v>0</v>
      </c>
      <c r="AB53" s="1">
        <v>0</v>
      </c>
      <c r="AC53" s="11" t="s">
        <v>1199</v>
      </c>
      <c r="AD53" s="1" t="s">
        <v>913</v>
      </c>
      <c r="AE53" s="92">
        <v>145154</v>
      </c>
      <c r="AF53" s="120">
        <v>43661</v>
      </c>
      <c r="AG53" t="s">
        <v>1175</v>
      </c>
      <c r="AH53" s="32" t="s">
        <v>859</v>
      </c>
      <c r="AI53" s="32" t="s">
        <v>859</v>
      </c>
      <c r="AJ53" s="32" t="s">
        <v>860</v>
      </c>
      <c r="AK53" s="32" t="s">
        <v>860</v>
      </c>
      <c r="AL53" s="1" t="s">
        <v>1172</v>
      </c>
      <c r="AM53" s="59" t="s">
        <v>1198</v>
      </c>
      <c r="AN53" s="80"/>
      <c r="AO53" s="32"/>
      <c r="AR53" s="79"/>
    </row>
    <row r="54" spans="1:44" ht="15" customHeight="1">
      <c r="A54" s="41" t="s">
        <v>12</v>
      </c>
      <c r="B54" s="39" t="s">
        <v>236</v>
      </c>
      <c r="C54" s="68" t="s">
        <v>111</v>
      </c>
      <c r="D54" s="3" t="s">
        <v>227</v>
      </c>
      <c r="E54" s="197" t="s">
        <v>526</v>
      </c>
      <c r="F54" s="71" t="s">
        <v>622</v>
      </c>
      <c r="G54" s="70" t="s">
        <v>629</v>
      </c>
      <c r="H54" s="76" t="s">
        <v>661</v>
      </c>
      <c r="I54" s="96">
        <v>43555</v>
      </c>
      <c r="J54" s="69">
        <v>12</v>
      </c>
      <c r="K54" s="69">
        <v>11</v>
      </c>
      <c r="L54" s="69">
        <v>12</v>
      </c>
      <c r="M54" s="69">
        <v>12</v>
      </c>
      <c r="N54" s="69">
        <v>12</v>
      </c>
      <c r="O54" s="69">
        <v>9</v>
      </c>
      <c r="P54" s="69">
        <v>8</v>
      </c>
      <c r="Q54" s="69">
        <v>10</v>
      </c>
      <c r="R54" s="69">
        <v>12</v>
      </c>
      <c r="S54" s="69">
        <v>12</v>
      </c>
      <c r="T54" s="69">
        <v>11</v>
      </c>
      <c r="U54" s="69">
        <v>12</v>
      </c>
      <c r="V54" s="69">
        <v>11</v>
      </c>
      <c r="W54" s="69">
        <v>12</v>
      </c>
      <c r="X54" s="69">
        <v>12</v>
      </c>
      <c r="Y54" s="69">
        <v>11</v>
      </c>
      <c r="Z54" s="69"/>
      <c r="AA54" s="69">
        <v>7</v>
      </c>
      <c r="AB54" s="1">
        <v>4</v>
      </c>
      <c r="AC54" s="11" t="s">
        <v>1199</v>
      </c>
      <c r="AD54" s="1" t="s">
        <v>913</v>
      </c>
      <c r="AE54" s="92">
        <v>140141</v>
      </c>
      <c r="AF54" s="120">
        <v>43661</v>
      </c>
      <c r="AG54" t="s">
        <v>1176</v>
      </c>
      <c r="AH54" s="32" t="s">
        <v>859</v>
      </c>
      <c r="AI54" s="32" t="s">
        <v>859</v>
      </c>
      <c r="AJ54" s="32" t="s">
        <v>860</v>
      </c>
      <c r="AK54" s="32" t="s">
        <v>860</v>
      </c>
      <c r="AL54" s="1" t="s">
        <v>1172</v>
      </c>
      <c r="AM54" s="59"/>
      <c r="AN54" s="80"/>
      <c r="AO54" s="32"/>
      <c r="AR54" s="79"/>
    </row>
    <row r="55" spans="1:44" ht="15" customHeight="1">
      <c r="A55" s="41" t="s">
        <v>12</v>
      </c>
      <c r="B55" s="39" t="s">
        <v>232</v>
      </c>
      <c r="C55" s="68" t="s">
        <v>27</v>
      </c>
      <c r="D55" s="3" t="s">
        <v>227</v>
      </c>
      <c r="E55" s="197" t="s">
        <v>447</v>
      </c>
      <c r="F55" s="69" t="s">
        <v>631</v>
      </c>
      <c r="G55" s="70" t="s">
        <v>866</v>
      </c>
      <c r="H55" s="76" t="s">
        <v>661</v>
      </c>
      <c r="I55" s="96">
        <v>43555</v>
      </c>
      <c r="R55" s="1" t="s">
        <v>653</v>
      </c>
      <c r="T55" s="1" t="s">
        <v>653</v>
      </c>
      <c r="X55" s="1" t="s">
        <v>653</v>
      </c>
      <c r="AC55" s="1" t="s">
        <v>912</v>
      </c>
      <c r="AD55" s="1" t="s">
        <v>913</v>
      </c>
      <c r="AE55" s="1">
        <v>142</v>
      </c>
      <c r="AF55" s="120">
        <v>43661</v>
      </c>
      <c r="AG55" s="11" t="s">
        <v>955</v>
      </c>
      <c r="AH55" s="32" t="s">
        <v>860</v>
      </c>
      <c r="AI55" s="32" t="s">
        <v>859</v>
      </c>
      <c r="AJ55" s="32" t="s">
        <v>860</v>
      </c>
      <c r="AK55" s="32" t="s">
        <v>860</v>
      </c>
      <c r="AL55" s="1" t="s">
        <v>1172</v>
      </c>
      <c r="AM55" s="59"/>
      <c r="AN55" s="80"/>
      <c r="AO55" s="32"/>
      <c r="AR55" s="79"/>
    </row>
    <row r="56" spans="1:44" ht="15" customHeight="1">
      <c r="A56" s="41" t="s">
        <v>12</v>
      </c>
      <c r="B56" s="39" t="s">
        <v>237</v>
      </c>
      <c r="C56" s="68" t="s">
        <v>124</v>
      </c>
      <c r="D56" s="3" t="s">
        <v>227</v>
      </c>
      <c r="E56" s="197" t="s">
        <v>538</v>
      </c>
      <c r="F56" s="69" t="s">
        <v>631</v>
      </c>
      <c r="G56" s="70" t="s">
        <v>866</v>
      </c>
      <c r="H56" s="76" t="s">
        <v>661</v>
      </c>
      <c r="I56" s="96">
        <v>43555</v>
      </c>
      <c r="J56" s="26" t="s">
        <v>653</v>
      </c>
      <c r="K56" s="26" t="s">
        <v>654</v>
      </c>
      <c r="L56" s="26" t="s">
        <v>654</v>
      </c>
      <c r="M56" s="26" t="s">
        <v>654</v>
      </c>
      <c r="N56" s="26" t="s">
        <v>654</v>
      </c>
      <c r="O56" s="26" t="s">
        <v>654</v>
      </c>
      <c r="P56" s="26" t="s">
        <v>654</v>
      </c>
      <c r="Q56" s="26" t="s">
        <v>653</v>
      </c>
      <c r="R56" s="26" t="s">
        <v>654</v>
      </c>
      <c r="S56" s="26" t="s">
        <v>654</v>
      </c>
      <c r="T56" s="26" t="s">
        <v>654</v>
      </c>
      <c r="U56" s="1" t="s">
        <v>653</v>
      </c>
      <c r="V56" s="1" t="s">
        <v>653</v>
      </c>
      <c r="W56" s="26" t="s">
        <v>654</v>
      </c>
      <c r="AC56" s="1" t="s">
        <v>912</v>
      </c>
      <c r="AD56" s="1" t="s">
        <v>913</v>
      </c>
      <c r="AE56" s="1">
        <v>143</v>
      </c>
      <c r="AF56" s="120">
        <v>43661</v>
      </c>
      <c r="AG56" t="s">
        <v>954</v>
      </c>
      <c r="AH56" s="32" t="s">
        <v>860</v>
      </c>
      <c r="AI56" s="32" t="s">
        <v>859</v>
      </c>
      <c r="AJ56" s="32" t="s">
        <v>860</v>
      </c>
      <c r="AK56" s="32" t="s">
        <v>860</v>
      </c>
      <c r="AL56" s="1" t="s">
        <v>1172</v>
      </c>
      <c r="AM56" s="59"/>
      <c r="AN56" s="80"/>
      <c r="AO56" s="32"/>
      <c r="AR56" s="79"/>
    </row>
    <row r="57" spans="1:44" ht="15" customHeight="1">
      <c r="A57" s="41" t="s">
        <v>12</v>
      </c>
      <c r="B57" s="39" t="s">
        <v>237</v>
      </c>
      <c r="C57" s="68" t="s">
        <v>125</v>
      </c>
      <c r="D57" s="3" t="s">
        <v>227</v>
      </c>
      <c r="E57" s="197" t="s">
        <v>539</v>
      </c>
      <c r="F57" s="69" t="s">
        <v>631</v>
      </c>
      <c r="G57" s="70" t="s">
        <v>866</v>
      </c>
      <c r="H57" s="76" t="s">
        <v>661</v>
      </c>
      <c r="I57" s="96">
        <v>43555</v>
      </c>
      <c r="J57" s="26" t="s">
        <v>653</v>
      </c>
      <c r="K57" s="26" t="s">
        <v>654</v>
      </c>
      <c r="L57" s="26" t="s">
        <v>654</v>
      </c>
      <c r="M57" s="26" t="s">
        <v>654</v>
      </c>
      <c r="N57" s="26" t="s">
        <v>654</v>
      </c>
      <c r="O57" s="26" t="s">
        <v>654</v>
      </c>
      <c r="P57" s="26" t="s">
        <v>654</v>
      </c>
      <c r="Q57" s="26" t="s">
        <v>653</v>
      </c>
      <c r="R57" s="26" t="s">
        <v>654</v>
      </c>
      <c r="S57" s="26" t="s">
        <v>654</v>
      </c>
      <c r="T57" s="26" t="s">
        <v>654</v>
      </c>
      <c r="U57" s="1" t="s">
        <v>653</v>
      </c>
      <c r="V57" s="1" t="s">
        <v>653</v>
      </c>
      <c r="W57" s="26" t="s">
        <v>654</v>
      </c>
      <c r="AC57" s="1" t="s">
        <v>912</v>
      </c>
      <c r="AD57" s="1" t="s">
        <v>913</v>
      </c>
      <c r="AE57" s="1">
        <v>143</v>
      </c>
      <c r="AF57" s="120">
        <v>43661</v>
      </c>
      <c r="AG57" t="s">
        <v>954</v>
      </c>
      <c r="AH57" s="32" t="s">
        <v>860</v>
      </c>
      <c r="AI57" s="32" t="s">
        <v>859</v>
      </c>
      <c r="AJ57" s="32" t="s">
        <v>860</v>
      </c>
      <c r="AK57" s="32" t="s">
        <v>860</v>
      </c>
      <c r="AL57" s="1" t="s">
        <v>1172</v>
      </c>
      <c r="AM57" s="59"/>
      <c r="AN57" s="80"/>
      <c r="AO57" s="32"/>
      <c r="AR57" s="79"/>
    </row>
    <row r="58" spans="1:44" s="77" customFormat="1" ht="15" customHeight="1">
      <c r="A58" s="41" t="s">
        <v>12</v>
      </c>
      <c r="B58" s="39" t="s">
        <v>236</v>
      </c>
      <c r="C58" s="1" t="s">
        <v>1208</v>
      </c>
      <c r="D58" s="3" t="s">
        <v>227</v>
      </c>
      <c r="E58" s="197" t="s">
        <v>516</v>
      </c>
      <c r="F58" s="69" t="s">
        <v>631</v>
      </c>
      <c r="G58" s="70" t="s">
        <v>866</v>
      </c>
      <c r="H58" s="76" t="s">
        <v>661</v>
      </c>
      <c r="I58" s="96">
        <v>43555</v>
      </c>
      <c r="J58" s="26" t="s">
        <v>654</v>
      </c>
      <c r="K58" s="26" t="s">
        <v>654</v>
      </c>
      <c r="L58" s="26" t="s">
        <v>654</v>
      </c>
      <c r="M58" s="26" t="s">
        <v>654</v>
      </c>
      <c r="N58" s="26" t="s">
        <v>654</v>
      </c>
      <c r="O58" s="26" t="s">
        <v>654</v>
      </c>
      <c r="P58" s="26" t="s">
        <v>654</v>
      </c>
      <c r="Q58" s="26" t="s">
        <v>654</v>
      </c>
      <c r="R58" s="26" t="s">
        <v>654</v>
      </c>
      <c r="S58" s="26" t="s">
        <v>654</v>
      </c>
      <c r="T58" s="26" t="s">
        <v>654</v>
      </c>
      <c r="U58" s="26" t="s">
        <v>654</v>
      </c>
      <c r="V58" s="26" t="s">
        <v>654</v>
      </c>
      <c r="W58" s="26" t="s">
        <v>654</v>
      </c>
      <c r="X58" s="26" t="s">
        <v>654</v>
      </c>
      <c r="Y58" s="26" t="s">
        <v>654</v>
      </c>
      <c r="Z58" s="26" t="s">
        <v>654</v>
      </c>
      <c r="AA58" s="26" t="s">
        <v>654</v>
      </c>
      <c r="AF58" s="97"/>
      <c r="AH58" s="32" t="s">
        <v>860</v>
      </c>
      <c r="AI58" s="32" t="s">
        <v>860</v>
      </c>
      <c r="AJ58" s="32" t="s">
        <v>860</v>
      </c>
      <c r="AK58" s="32" t="s">
        <v>860</v>
      </c>
      <c r="AM58" s="78"/>
      <c r="AN58" s="80"/>
      <c r="AO58" s="32"/>
      <c r="AR58" s="79"/>
    </row>
    <row r="59" spans="1:44" ht="15" customHeight="1">
      <c r="A59" s="41" t="s">
        <v>12</v>
      </c>
      <c r="B59" s="39" t="s">
        <v>236</v>
      </c>
      <c r="C59" s="216" t="s">
        <v>1209</v>
      </c>
      <c r="D59" s="3" t="s">
        <v>227</v>
      </c>
      <c r="E59" s="197" t="s">
        <v>517</v>
      </c>
      <c r="F59" s="69" t="s">
        <v>631</v>
      </c>
      <c r="G59" s="70" t="s">
        <v>866</v>
      </c>
      <c r="H59" s="76" t="s">
        <v>661</v>
      </c>
      <c r="I59" s="96">
        <v>43555</v>
      </c>
      <c r="J59" s="26" t="s">
        <v>654</v>
      </c>
      <c r="K59" s="26" t="s">
        <v>653</v>
      </c>
      <c r="L59" s="26" t="s">
        <v>654</v>
      </c>
      <c r="M59" s="26" t="s">
        <v>654</v>
      </c>
      <c r="N59" s="26" t="s">
        <v>653</v>
      </c>
      <c r="O59" s="26" t="s">
        <v>653</v>
      </c>
      <c r="P59" s="26" t="s">
        <v>654</v>
      </c>
      <c r="Q59" s="26" t="s">
        <v>654</v>
      </c>
      <c r="R59" s="26" t="s">
        <v>653</v>
      </c>
      <c r="S59" s="26" t="s">
        <v>654</v>
      </c>
      <c r="T59" s="26" t="s">
        <v>654</v>
      </c>
      <c r="U59" s="26" t="s">
        <v>654</v>
      </c>
      <c r="V59" s="26" t="s">
        <v>654</v>
      </c>
      <c r="W59" s="1" t="s">
        <v>653</v>
      </c>
      <c r="X59" s="26" t="s">
        <v>654</v>
      </c>
      <c r="Y59" s="1" t="s">
        <v>653</v>
      </c>
      <c r="Z59" s="26" t="s">
        <v>654</v>
      </c>
      <c r="AA59" s="26" t="s">
        <v>654</v>
      </c>
      <c r="AC59" s="1" t="s">
        <v>912</v>
      </c>
      <c r="AD59" s="1" t="s">
        <v>913</v>
      </c>
      <c r="AE59" s="1">
        <v>145</v>
      </c>
      <c r="AF59" s="120">
        <v>43661</v>
      </c>
      <c r="AG59" s="11" t="s">
        <v>956</v>
      </c>
      <c r="AH59" s="32" t="s">
        <v>860</v>
      </c>
      <c r="AI59" s="32" t="s">
        <v>859</v>
      </c>
      <c r="AJ59" s="32" t="s">
        <v>860</v>
      </c>
      <c r="AK59" s="32" t="s">
        <v>860</v>
      </c>
      <c r="AL59" s="1" t="s">
        <v>1172</v>
      </c>
      <c r="AM59" s="59"/>
      <c r="AN59" s="80"/>
      <c r="AO59" s="32"/>
      <c r="AR59" s="79"/>
    </row>
    <row r="60" spans="1:44" ht="15" customHeight="1">
      <c r="A60" s="41" t="s">
        <v>12</v>
      </c>
      <c r="B60" s="39" t="s">
        <v>236</v>
      </c>
      <c r="C60" s="1" t="s">
        <v>1210</v>
      </c>
      <c r="D60" s="3" t="s">
        <v>227</v>
      </c>
      <c r="E60" s="197" t="s">
        <v>518</v>
      </c>
      <c r="F60" s="69" t="s">
        <v>631</v>
      </c>
      <c r="G60" s="70" t="s">
        <v>866</v>
      </c>
      <c r="H60" s="76" t="s">
        <v>661</v>
      </c>
      <c r="I60" s="96">
        <v>43555</v>
      </c>
      <c r="AF60" s="120"/>
      <c r="AH60" s="32" t="s">
        <v>860</v>
      </c>
      <c r="AI60" s="32" t="s">
        <v>860</v>
      </c>
      <c r="AJ60" s="32" t="s">
        <v>860</v>
      </c>
      <c r="AK60" s="32" t="s">
        <v>860</v>
      </c>
      <c r="AM60" s="59"/>
      <c r="AN60" s="80"/>
      <c r="AO60" s="32"/>
      <c r="AR60" s="79"/>
    </row>
    <row r="61" spans="1:44" ht="15" customHeight="1">
      <c r="A61" s="41" t="s">
        <v>12</v>
      </c>
      <c r="B61" s="39" t="s">
        <v>233</v>
      </c>
      <c r="C61" s="68" t="s">
        <v>44</v>
      </c>
      <c r="D61" s="3" t="s">
        <v>227</v>
      </c>
      <c r="E61" s="197" t="s">
        <v>464</v>
      </c>
      <c r="F61" s="71" t="s">
        <v>622</v>
      </c>
      <c r="G61" s="70" t="s">
        <v>870</v>
      </c>
      <c r="H61" s="76" t="s">
        <v>661</v>
      </c>
      <c r="I61" s="96">
        <v>43555</v>
      </c>
      <c r="J61" s="185">
        <v>3666904</v>
      </c>
      <c r="K61" s="141">
        <v>4063895</v>
      </c>
      <c r="L61" s="142">
        <v>5602266</v>
      </c>
      <c r="M61" s="1">
        <v>4749346</v>
      </c>
      <c r="N61" s="1">
        <v>4565464</v>
      </c>
      <c r="O61" s="1">
        <v>3317649</v>
      </c>
      <c r="P61" s="1">
        <v>2656118</v>
      </c>
      <c r="Q61" s="1">
        <v>0</v>
      </c>
      <c r="R61" s="1">
        <v>1120000</v>
      </c>
      <c r="S61" s="1">
        <v>920000</v>
      </c>
      <c r="T61" s="1">
        <v>640000</v>
      </c>
      <c r="U61" s="1">
        <v>680000</v>
      </c>
      <c r="V61" s="1">
        <v>1000000</v>
      </c>
      <c r="W61" s="1">
        <v>840000</v>
      </c>
      <c r="X61" s="1">
        <v>920000</v>
      </c>
      <c r="Y61">
        <v>11995729</v>
      </c>
      <c r="Z61" s="1">
        <v>0</v>
      </c>
      <c r="AA61" s="1">
        <v>600000</v>
      </c>
      <c r="AB61" s="1">
        <v>0</v>
      </c>
      <c r="AC61" s="11" t="s">
        <v>1199</v>
      </c>
      <c r="AD61" s="1" t="s">
        <v>913</v>
      </c>
      <c r="AE61" s="184" t="s">
        <v>1205</v>
      </c>
      <c r="AF61" s="120">
        <v>43661</v>
      </c>
      <c r="AG61" s="23" t="s">
        <v>1204</v>
      </c>
      <c r="AH61" s="32" t="s">
        <v>859</v>
      </c>
      <c r="AI61" s="32" t="s">
        <v>859</v>
      </c>
      <c r="AJ61" s="32" t="s">
        <v>860</v>
      </c>
      <c r="AK61" s="32" t="s">
        <v>860</v>
      </c>
      <c r="AL61" s="1" t="s">
        <v>1172</v>
      </c>
      <c r="AM61" s="59"/>
      <c r="AN61" s="80"/>
      <c r="AO61" s="32"/>
      <c r="AR61" s="79"/>
    </row>
    <row r="62" spans="1:44" ht="15" customHeight="1">
      <c r="A62" s="41" t="s">
        <v>12</v>
      </c>
      <c r="B62" s="39" t="s">
        <v>233</v>
      </c>
      <c r="C62" s="68" t="s">
        <v>45</v>
      </c>
      <c r="D62" s="3" t="s">
        <v>227</v>
      </c>
      <c r="E62" s="197" t="s">
        <v>465</v>
      </c>
      <c r="F62" s="71" t="s">
        <v>622</v>
      </c>
      <c r="G62" s="70" t="s">
        <v>870</v>
      </c>
      <c r="H62" s="76" t="s">
        <v>661</v>
      </c>
      <c r="I62" s="96">
        <v>43555</v>
      </c>
      <c r="J62">
        <v>3931128</v>
      </c>
      <c r="K62" s="1">
        <v>3339490</v>
      </c>
      <c r="L62" s="1">
        <v>3144383</v>
      </c>
      <c r="M62" s="1">
        <v>2279227</v>
      </c>
      <c r="N62" s="1">
        <v>2421860</v>
      </c>
      <c r="O62" s="1">
        <v>2377499</v>
      </c>
      <c r="P62" s="1">
        <v>0</v>
      </c>
      <c r="Q62" s="1">
        <v>0</v>
      </c>
      <c r="R62" s="1">
        <v>0</v>
      </c>
      <c r="S62" s="1">
        <v>0</v>
      </c>
      <c r="T62" s="1">
        <v>0</v>
      </c>
      <c r="U62" s="1">
        <v>0</v>
      </c>
      <c r="V62" s="1">
        <v>0</v>
      </c>
      <c r="W62" s="1">
        <v>0</v>
      </c>
      <c r="X62" s="1">
        <v>0</v>
      </c>
      <c r="Y62" s="1">
        <v>322856</v>
      </c>
      <c r="Z62" s="1">
        <v>0</v>
      </c>
      <c r="AA62" s="1">
        <v>0</v>
      </c>
      <c r="AB62" s="1">
        <v>0</v>
      </c>
      <c r="AC62" s="11" t="s">
        <v>1199</v>
      </c>
      <c r="AD62" s="1" t="s">
        <v>913</v>
      </c>
      <c r="AE62" s="184" t="s">
        <v>1205</v>
      </c>
      <c r="AF62" s="120">
        <v>43661</v>
      </c>
      <c r="AG62" s="23" t="s">
        <v>1204</v>
      </c>
      <c r="AH62" s="32" t="s">
        <v>859</v>
      </c>
      <c r="AI62" s="32" t="s">
        <v>859</v>
      </c>
      <c r="AJ62" s="32" t="s">
        <v>860</v>
      </c>
      <c r="AK62" s="32" t="s">
        <v>860</v>
      </c>
      <c r="AL62" s="1" t="s">
        <v>1172</v>
      </c>
      <c r="AM62" s="59"/>
      <c r="AN62" s="80"/>
      <c r="AO62" s="32"/>
      <c r="AR62" s="79"/>
    </row>
    <row r="63" spans="1:44" ht="15" customHeight="1">
      <c r="A63" s="41" t="s">
        <v>12</v>
      </c>
      <c r="B63" s="39" t="s">
        <v>233</v>
      </c>
      <c r="C63" s="68" t="s">
        <v>46</v>
      </c>
      <c r="D63" s="3" t="s">
        <v>227</v>
      </c>
      <c r="E63" s="197" t="s">
        <v>466</v>
      </c>
      <c r="F63" s="71" t="s">
        <v>622</v>
      </c>
      <c r="G63" s="70" t="s">
        <v>870</v>
      </c>
      <c r="H63" s="76" t="s">
        <v>661</v>
      </c>
      <c r="I63" s="96">
        <v>43555</v>
      </c>
      <c r="J63" s="1">
        <v>1200373</v>
      </c>
      <c r="K63" s="1">
        <v>1366093</v>
      </c>
      <c r="L63" s="1">
        <v>818714</v>
      </c>
      <c r="M63" s="1">
        <v>1113177</v>
      </c>
      <c r="N63" s="1">
        <v>1105881</v>
      </c>
      <c r="O63" s="1">
        <v>1226678</v>
      </c>
      <c r="P63" s="1">
        <v>856693</v>
      </c>
      <c r="Q63" s="1">
        <v>0</v>
      </c>
      <c r="R63" s="1">
        <v>0</v>
      </c>
      <c r="S63" s="1">
        <v>0</v>
      </c>
      <c r="T63" s="1">
        <v>0</v>
      </c>
      <c r="U63" s="1">
        <v>0</v>
      </c>
      <c r="V63" s="1">
        <v>0</v>
      </c>
      <c r="W63" s="1">
        <v>0</v>
      </c>
      <c r="X63" s="1">
        <v>0</v>
      </c>
      <c r="Y63" s="1">
        <v>934585</v>
      </c>
      <c r="Z63" s="1">
        <v>0</v>
      </c>
      <c r="AA63" s="1">
        <v>0</v>
      </c>
      <c r="AB63" s="1">
        <v>0</v>
      </c>
      <c r="AC63" s="11" t="s">
        <v>1199</v>
      </c>
      <c r="AD63" s="1" t="s">
        <v>913</v>
      </c>
      <c r="AE63" s="184" t="s">
        <v>1205</v>
      </c>
      <c r="AF63" s="120">
        <v>43661</v>
      </c>
      <c r="AG63" s="23" t="s">
        <v>1204</v>
      </c>
      <c r="AH63" s="32" t="s">
        <v>859</v>
      </c>
      <c r="AI63" s="32" t="s">
        <v>859</v>
      </c>
      <c r="AJ63" s="32" t="s">
        <v>860</v>
      </c>
      <c r="AK63" s="32" t="s">
        <v>860</v>
      </c>
      <c r="AL63" s="1" t="s">
        <v>1172</v>
      </c>
      <c r="AM63" s="59"/>
      <c r="AN63" s="80"/>
      <c r="AO63" s="32"/>
      <c r="AR63" s="79"/>
    </row>
    <row r="64" spans="1:44" ht="15" customHeight="1">
      <c r="A64" s="41" t="s">
        <v>12</v>
      </c>
      <c r="B64" s="39" t="s">
        <v>233</v>
      </c>
      <c r="C64" s="68" t="s">
        <v>47</v>
      </c>
      <c r="D64" s="3" t="s">
        <v>227</v>
      </c>
      <c r="E64" s="197" t="s">
        <v>467</v>
      </c>
      <c r="F64" s="71" t="s">
        <v>622</v>
      </c>
      <c r="G64" s="70" t="s">
        <v>870</v>
      </c>
      <c r="H64" s="76" t="s">
        <v>661</v>
      </c>
      <c r="I64" s="96">
        <v>43555</v>
      </c>
      <c r="AF64" s="120"/>
      <c r="AH64" s="32" t="s">
        <v>860</v>
      </c>
      <c r="AI64" s="32" t="s">
        <v>860</v>
      </c>
      <c r="AJ64" s="32" t="s">
        <v>860</v>
      </c>
      <c r="AK64" s="32" t="s">
        <v>860</v>
      </c>
      <c r="AM64" s="59"/>
      <c r="AN64" s="80"/>
      <c r="AO64" s="32"/>
      <c r="AR64" s="79"/>
    </row>
    <row r="65" spans="1:44" ht="15" customHeight="1">
      <c r="A65" s="41" t="s">
        <v>12</v>
      </c>
      <c r="B65" s="39" t="s">
        <v>233</v>
      </c>
      <c r="C65" s="68" t="s">
        <v>48</v>
      </c>
      <c r="D65" s="3" t="s">
        <v>227</v>
      </c>
      <c r="E65" s="197" t="s">
        <v>271</v>
      </c>
      <c r="F65" s="71" t="s">
        <v>622</v>
      </c>
      <c r="G65" s="70" t="s">
        <v>870</v>
      </c>
      <c r="H65" s="76" t="s">
        <v>661</v>
      </c>
      <c r="I65" s="96">
        <v>43555</v>
      </c>
      <c r="AF65" s="120"/>
      <c r="AH65" s="32"/>
      <c r="AI65" s="32"/>
      <c r="AJ65" s="32"/>
      <c r="AK65" s="32"/>
      <c r="AM65" s="59"/>
      <c r="AN65" s="80"/>
      <c r="AO65" s="32"/>
      <c r="AR65" s="79"/>
    </row>
    <row r="66" spans="1:44" ht="15" customHeight="1">
      <c r="A66" s="41" t="s">
        <v>12</v>
      </c>
      <c r="B66" s="39" t="s">
        <v>233</v>
      </c>
      <c r="C66" s="68" t="s">
        <v>49</v>
      </c>
      <c r="D66" s="3" t="s">
        <v>227</v>
      </c>
      <c r="E66" s="197" t="s">
        <v>272</v>
      </c>
      <c r="F66" s="71" t="s">
        <v>622</v>
      </c>
      <c r="G66" s="70" t="s">
        <v>870</v>
      </c>
      <c r="H66" s="76" t="s">
        <v>661</v>
      </c>
      <c r="I66" s="96">
        <v>43555</v>
      </c>
      <c r="J66" s="1">
        <v>8798405</v>
      </c>
      <c r="K66" s="1">
        <v>8769478</v>
      </c>
      <c r="L66" s="1">
        <v>9565363</v>
      </c>
      <c r="M66" s="1">
        <v>8141750</v>
      </c>
      <c r="N66" s="1">
        <v>8093205</v>
      </c>
      <c r="O66" s="1">
        <v>6921826</v>
      </c>
      <c r="P66" s="1">
        <v>3512811</v>
      </c>
      <c r="Q66" s="1">
        <v>0</v>
      </c>
      <c r="R66" s="1">
        <v>1120000</v>
      </c>
      <c r="S66" s="1">
        <v>920000</v>
      </c>
      <c r="T66" s="1">
        <v>640000</v>
      </c>
      <c r="U66" s="1">
        <v>680000</v>
      </c>
      <c r="V66" s="1">
        <v>1000000</v>
      </c>
      <c r="W66" s="1">
        <v>840000</v>
      </c>
      <c r="X66" s="1">
        <v>920000</v>
      </c>
      <c r="Y66" s="1">
        <v>13253170</v>
      </c>
      <c r="AA66" s="1">
        <v>600000</v>
      </c>
      <c r="AC66" s="11" t="s">
        <v>1199</v>
      </c>
      <c r="AD66" s="1" t="s">
        <v>913</v>
      </c>
      <c r="AE66" s="184" t="s">
        <v>1205</v>
      </c>
      <c r="AF66" s="120">
        <v>43661</v>
      </c>
      <c r="AG66" s="23" t="s">
        <v>1204</v>
      </c>
      <c r="AH66" s="32" t="s">
        <v>859</v>
      </c>
      <c r="AI66" s="32" t="s">
        <v>859</v>
      </c>
      <c r="AJ66" s="32" t="s">
        <v>860</v>
      </c>
      <c r="AK66" s="32" t="s">
        <v>860</v>
      </c>
      <c r="AL66" s="1" t="s">
        <v>1172</v>
      </c>
      <c r="AM66" s="59"/>
      <c r="AO66" s="32"/>
      <c r="AR66" s="79"/>
    </row>
    <row r="67" spans="1:44" ht="15" customHeight="1">
      <c r="A67" s="41" t="s">
        <v>12</v>
      </c>
      <c r="B67" s="40" t="s">
        <v>236</v>
      </c>
      <c r="C67" s="74" t="s">
        <v>112</v>
      </c>
      <c r="D67" s="40" t="s">
        <v>323</v>
      </c>
      <c r="E67" s="208" t="s">
        <v>907</v>
      </c>
      <c r="F67" s="40" t="s">
        <v>622</v>
      </c>
      <c r="G67" s="75" t="s">
        <v>629</v>
      </c>
      <c r="H67" s="76" t="s">
        <v>661</v>
      </c>
      <c r="I67" s="96">
        <v>43555</v>
      </c>
      <c r="J67" s="69">
        <v>12</v>
      </c>
      <c r="K67" s="69">
        <v>12</v>
      </c>
      <c r="L67" s="69">
        <v>12</v>
      </c>
      <c r="M67" s="69">
        <v>12</v>
      </c>
      <c r="N67" s="69">
        <v>12</v>
      </c>
      <c r="O67" s="69">
        <v>9</v>
      </c>
      <c r="P67" s="69">
        <v>8</v>
      </c>
      <c r="Q67" s="69">
        <v>12</v>
      </c>
      <c r="R67" s="69">
        <v>12</v>
      </c>
      <c r="S67" s="69">
        <v>12</v>
      </c>
      <c r="T67" s="69">
        <v>12</v>
      </c>
      <c r="U67" s="69">
        <v>12</v>
      </c>
      <c r="V67" s="69">
        <v>12</v>
      </c>
      <c r="W67" s="69">
        <v>12</v>
      </c>
      <c r="X67" s="69">
        <v>12</v>
      </c>
      <c r="Y67" s="69">
        <v>12</v>
      </c>
      <c r="Z67" s="69"/>
      <c r="AA67" s="69">
        <v>7</v>
      </c>
      <c r="AB67" s="1">
        <v>8</v>
      </c>
      <c r="AC67" s="11" t="s">
        <v>1199</v>
      </c>
      <c r="AD67" s="1" t="s">
        <v>913</v>
      </c>
      <c r="AE67" s="92">
        <v>140141</v>
      </c>
      <c r="AF67" s="120">
        <v>43661</v>
      </c>
      <c r="AG67" t="s">
        <v>1176</v>
      </c>
      <c r="AH67" s="32" t="s">
        <v>859</v>
      </c>
      <c r="AI67" s="32" t="s">
        <v>859</v>
      </c>
      <c r="AJ67" s="32" t="s">
        <v>860</v>
      </c>
      <c r="AK67" s="32" t="s">
        <v>860</v>
      </c>
      <c r="AL67" s="1" t="s">
        <v>1172</v>
      </c>
      <c r="AM67" s="59"/>
      <c r="AN67" s="83" t="s">
        <v>859</v>
      </c>
      <c r="AO67" s="32"/>
    </row>
    <row r="68" spans="1:44" ht="15" customHeight="1">
      <c r="A68" s="41" t="s">
        <v>12</v>
      </c>
      <c r="B68" s="40" t="s">
        <v>236</v>
      </c>
      <c r="C68" s="74" t="s">
        <v>113</v>
      </c>
      <c r="D68" s="40" t="s">
        <v>324</v>
      </c>
      <c r="E68" s="206" t="s">
        <v>527</v>
      </c>
      <c r="F68" s="40" t="s">
        <v>625</v>
      </c>
      <c r="G68" s="75" t="s">
        <v>635</v>
      </c>
      <c r="H68" s="76" t="s">
        <v>661</v>
      </c>
      <c r="I68" s="96">
        <v>43555</v>
      </c>
      <c r="J68" s="111">
        <v>100</v>
      </c>
      <c r="K68" s="1">
        <v>91.67</v>
      </c>
      <c r="L68" s="1">
        <v>100</v>
      </c>
      <c r="M68" s="1">
        <v>100</v>
      </c>
      <c r="N68" s="1">
        <v>100</v>
      </c>
      <c r="O68" s="1">
        <v>100</v>
      </c>
      <c r="P68" s="1">
        <v>100</v>
      </c>
      <c r="Q68" s="111">
        <v>83.33</v>
      </c>
      <c r="R68" s="111">
        <v>100</v>
      </c>
      <c r="S68" s="111">
        <v>100</v>
      </c>
      <c r="T68" s="111">
        <v>91.67</v>
      </c>
      <c r="U68" s="1">
        <v>100</v>
      </c>
      <c r="V68" s="1">
        <v>91.67</v>
      </c>
      <c r="W68" s="1">
        <v>100</v>
      </c>
      <c r="X68" s="1">
        <v>100</v>
      </c>
      <c r="Y68" s="1">
        <v>91.67</v>
      </c>
      <c r="AA68" s="1">
        <v>100</v>
      </c>
      <c r="AB68" s="1">
        <v>50</v>
      </c>
      <c r="AC68" s="11" t="s">
        <v>1199</v>
      </c>
      <c r="AD68" s="1" t="s">
        <v>913</v>
      </c>
      <c r="AE68" s="92">
        <v>140141</v>
      </c>
      <c r="AF68" s="120">
        <v>43661</v>
      </c>
      <c r="AG68" t="s">
        <v>1176</v>
      </c>
      <c r="AH68" s="32" t="s">
        <v>859</v>
      </c>
      <c r="AI68" s="32" t="s">
        <v>859</v>
      </c>
      <c r="AJ68" s="32" t="s">
        <v>860</v>
      </c>
      <c r="AK68" s="32" t="s">
        <v>860</v>
      </c>
      <c r="AL68" s="1" t="s">
        <v>1172</v>
      </c>
      <c r="AM68" s="59"/>
      <c r="AN68" s="83" t="s">
        <v>859</v>
      </c>
      <c r="AO68" s="32" t="s">
        <v>880</v>
      </c>
      <c r="AP68" s="1" t="s">
        <v>1080</v>
      </c>
    </row>
    <row r="69" spans="1:44">
      <c r="AC69" s="11"/>
      <c r="AK69" s="32"/>
      <c r="AL69" s="32"/>
      <c r="AM69" s="59"/>
    </row>
    <row r="70" spans="1:44">
      <c r="AL70" s="32"/>
      <c r="AM70" s="59"/>
    </row>
    <row r="71" spans="1:44">
      <c r="AL71" s="32"/>
      <c r="AM71" s="59"/>
    </row>
    <row r="72" spans="1:44">
      <c r="AL72" s="32"/>
      <c r="AM72" s="59"/>
    </row>
    <row r="73" spans="1:44">
      <c r="AL73" s="32"/>
      <c r="AM73" s="59"/>
    </row>
    <row r="74" spans="1:44">
      <c r="AL74" s="32"/>
      <c r="AM74" s="59"/>
    </row>
    <row r="75" spans="1:44">
      <c r="AL75" s="32"/>
      <c r="AM75" s="59"/>
    </row>
    <row r="76" spans="1:44">
      <c r="AL76" s="32"/>
      <c r="AM76" s="59"/>
    </row>
    <row r="77" spans="1:44">
      <c r="AL77" s="32"/>
      <c r="AM77" s="59"/>
    </row>
    <row r="78" spans="1:44">
      <c r="AL78" s="32"/>
      <c r="AM78" s="59"/>
    </row>
    <row r="79" spans="1:44">
      <c r="AL79" s="32"/>
      <c r="AM79" s="59"/>
    </row>
    <row r="80" spans="1:44">
      <c r="AL80" s="32"/>
      <c r="AM80" s="59"/>
    </row>
    <row r="81" spans="38:39">
      <c r="AL81" s="32"/>
      <c r="AM81" s="59"/>
    </row>
    <row r="82" spans="38:39">
      <c r="AL82" s="32"/>
      <c r="AM82" s="59"/>
    </row>
    <row r="83" spans="38:39">
      <c r="AL83" s="32"/>
      <c r="AM83" s="59"/>
    </row>
    <row r="84" spans="38:39">
      <c r="AL84" s="32"/>
      <c r="AM84" s="59"/>
    </row>
    <row r="85" spans="38:39">
      <c r="AL85" s="32"/>
      <c r="AM85" s="59"/>
    </row>
    <row r="86" spans="38:39">
      <c r="AL86" s="32"/>
      <c r="AM86" s="59"/>
    </row>
    <row r="87" spans="38:39">
      <c r="AL87" s="32"/>
      <c r="AM87" s="59"/>
    </row>
    <row r="88" spans="38:39">
      <c r="AL88" s="32"/>
      <c r="AM88" s="59"/>
    </row>
    <row r="89" spans="38:39">
      <c r="AL89" s="32"/>
      <c r="AM89" s="59"/>
    </row>
    <row r="90" spans="38:39">
      <c r="AL90" s="32"/>
      <c r="AM90" s="59"/>
    </row>
    <row r="91" spans="38:39">
      <c r="AL91" s="32"/>
      <c r="AM91" s="59"/>
    </row>
    <row r="92" spans="38:39">
      <c r="AL92" s="32"/>
      <c r="AM92" s="59"/>
    </row>
    <row r="93" spans="38:39">
      <c r="AL93" s="32"/>
      <c r="AM93" s="59"/>
    </row>
    <row r="94" spans="38:39">
      <c r="AL94" s="32"/>
      <c r="AM94" s="59"/>
    </row>
    <row r="95" spans="38:39">
      <c r="AL95" s="32"/>
      <c r="AM95" s="59"/>
    </row>
    <row r="96" spans="38:39">
      <c r="AL96" s="32"/>
      <c r="AM96" s="59"/>
    </row>
    <row r="97" spans="38:39">
      <c r="AL97" s="32"/>
      <c r="AM97" s="59"/>
    </row>
    <row r="98" spans="38:39">
      <c r="AL98" s="32"/>
      <c r="AM98" s="59"/>
    </row>
    <row r="99" spans="38:39">
      <c r="AL99" s="32"/>
      <c r="AM99" s="59"/>
    </row>
    <row r="100" spans="38:39">
      <c r="AL100" s="32"/>
      <c r="AM100" s="59"/>
    </row>
    <row r="101" spans="38:39">
      <c r="AL101" s="32"/>
      <c r="AM101" s="59"/>
    </row>
    <row r="102" spans="38:39">
      <c r="AL102" s="32"/>
      <c r="AM102" s="59"/>
    </row>
    <row r="103" spans="38:39">
      <c r="AL103" s="32"/>
      <c r="AM103" s="59"/>
    </row>
    <row r="104" spans="38:39">
      <c r="AL104" s="32"/>
      <c r="AM104" s="59"/>
    </row>
    <row r="105" spans="38:39">
      <c r="AL105" s="32"/>
      <c r="AM105" s="59"/>
    </row>
    <row r="106" spans="38:39">
      <c r="AL106" s="32"/>
      <c r="AM106" s="59"/>
    </row>
    <row r="107" spans="38:39">
      <c r="AL107" s="32"/>
      <c r="AM107" s="59"/>
    </row>
    <row r="108" spans="38:39">
      <c r="AL108" s="32"/>
      <c r="AM108" s="59"/>
    </row>
    <row r="109" spans="38:39">
      <c r="AL109" s="32"/>
      <c r="AM109" s="59"/>
    </row>
    <row r="110" spans="38:39">
      <c r="AL110" s="32"/>
      <c r="AM110" s="59"/>
    </row>
    <row r="111" spans="38:39">
      <c r="AL111" s="32"/>
      <c r="AM111" s="59"/>
    </row>
    <row r="112" spans="38:39">
      <c r="AL112" s="32"/>
      <c r="AM112" s="59"/>
    </row>
    <row r="113" spans="38:39">
      <c r="AL113" s="32"/>
      <c r="AM113" s="59"/>
    </row>
    <row r="114" spans="38:39">
      <c r="AL114" s="32"/>
      <c r="AM114" s="59"/>
    </row>
    <row r="115" spans="38:39">
      <c r="AL115" s="32"/>
      <c r="AM115" s="59"/>
    </row>
    <row r="116" spans="38:39">
      <c r="AL116" s="32"/>
      <c r="AM116" s="59"/>
    </row>
    <row r="117" spans="38:39">
      <c r="AL117" s="32"/>
      <c r="AM117" s="59"/>
    </row>
    <row r="118" spans="38:39">
      <c r="AL118" s="32"/>
      <c r="AM118" s="59"/>
    </row>
    <row r="119" spans="38:39">
      <c r="AL119" s="32"/>
      <c r="AM119" s="59"/>
    </row>
    <row r="120" spans="38:39">
      <c r="AL120" s="32"/>
      <c r="AM120" s="59"/>
    </row>
    <row r="121" spans="38:39">
      <c r="AL121" s="32"/>
      <c r="AM121" s="59"/>
    </row>
    <row r="122" spans="38:39">
      <c r="AL122" s="32"/>
      <c r="AM122" s="59"/>
    </row>
    <row r="123" spans="38:39">
      <c r="AL123" s="32"/>
      <c r="AM123" s="59"/>
    </row>
    <row r="124" spans="38:39">
      <c r="AL124" s="32"/>
      <c r="AM124" s="59"/>
    </row>
    <row r="125" spans="38:39">
      <c r="AL125" s="32"/>
      <c r="AM125" s="59"/>
    </row>
    <row r="126" spans="38:39">
      <c r="AL126" s="32"/>
      <c r="AM126" s="59"/>
    </row>
    <row r="127" spans="38:39">
      <c r="AL127" s="32"/>
      <c r="AM127" s="59"/>
    </row>
    <row r="128" spans="38:39">
      <c r="AL128" s="32"/>
      <c r="AM128" s="59"/>
    </row>
    <row r="129" spans="38:39">
      <c r="AL129" s="32"/>
      <c r="AM129" s="59"/>
    </row>
    <row r="130" spans="38:39">
      <c r="AL130" s="32"/>
      <c r="AM130" s="59"/>
    </row>
    <row r="131" spans="38:39">
      <c r="AL131" s="32"/>
      <c r="AM131" s="59"/>
    </row>
    <row r="132" spans="38:39">
      <c r="AL132" s="32"/>
      <c r="AM132" s="59"/>
    </row>
    <row r="133" spans="38:39">
      <c r="AL133" s="32"/>
      <c r="AM133" s="59"/>
    </row>
    <row r="134" spans="38:39">
      <c r="AL134" s="32"/>
      <c r="AM134" s="59"/>
    </row>
    <row r="135" spans="38:39">
      <c r="AL135" s="32"/>
      <c r="AM135" s="59"/>
    </row>
    <row r="136" spans="38:39">
      <c r="AL136" s="32"/>
      <c r="AM136" s="59"/>
    </row>
    <row r="137" spans="38:39">
      <c r="AL137" s="32"/>
      <c r="AM137" s="59"/>
    </row>
    <row r="138" spans="38:39">
      <c r="AL138" s="32"/>
      <c r="AM138" s="59"/>
    </row>
    <row r="139" spans="38:39">
      <c r="AL139" s="32"/>
      <c r="AM139" s="59"/>
    </row>
    <row r="140" spans="38:39">
      <c r="AL140" s="32"/>
      <c r="AM140" s="59"/>
    </row>
    <row r="141" spans="38:39">
      <c r="AL141" s="32"/>
      <c r="AM141" s="59"/>
    </row>
    <row r="142" spans="38:39">
      <c r="AL142" s="32"/>
      <c r="AM142" s="59"/>
    </row>
    <row r="143" spans="38:39">
      <c r="AL143" s="32"/>
      <c r="AM143" s="59"/>
    </row>
    <row r="144" spans="38:39">
      <c r="AM144" s="59"/>
    </row>
    <row r="145" spans="39:39">
      <c r="AM145" s="59"/>
    </row>
    <row r="146" spans="39:39">
      <c r="AM146" s="59"/>
    </row>
    <row r="147" spans="39:39">
      <c r="AM147" s="59"/>
    </row>
    <row r="148" spans="39:39">
      <c r="AM148" s="59"/>
    </row>
    <row r="149" spans="39:39">
      <c r="AM149" s="59"/>
    </row>
  </sheetData>
  <mergeCells count="2">
    <mergeCell ref="AV35:AX35"/>
    <mergeCell ref="AV1:AX1"/>
  </mergeCells>
  <phoneticPr fontId="1" type="noConversion"/>
  <conditionalFormatting sqref="D33:D34">
    <cfRule type="duplicateValues" dxfId="31" priority="7"/>
  </conditionalFormatting>
  <conditionalFormatting sqref="D33:D34">
    <cfRule type="duplicateValues" dxfId="30" priority="8"/>
  </conditionalFormatting>
  <conditionalFormatting sqref="D33:D34">
    <cfRule type="duplicateValues" dxfId="29" priority="6"/>
  </conditionalFormatting>
  <conditionalFormatting sqref="E33:E34">
    <cfRule type="duplicateValues" dxfId="28" priority="5"/>
  </conditionalFormatting>
  <conditionalFormatting sqref="D67:D68">
    <cfRule type="duplicateValues" dxfId="27" priority="3"/>
  </conditionalFormatting>
  <conditionalFormatting sqref="D67:D68">
    <cfRule type="duplicateValues" dxfId="26" priority="4"/>
  </conditionalFormatting>
  <conditionalFormatting sqref="D67:D68">
    <cfRule type="duplicateValues" dxfId="25" priority="2"/>
  </conditionalFormatting>
  <conditionalFormatting sqref="E67:E68">
    <cfRule type="duplicateValues" dxfId="24" priority="1"/>
  </conditionalFormatting>
  <conditionalFormatting sqref="C33:C34">
    <cfRule type="duplicateValues" dxfId="23" priority="9"/>
    <cfRule type="duplicateValues" dxfId="22" priority="10"/>
  </conditionalFormatting>
  <conditionalFormatting sqref="C67:C68">
    <cfRule type="duplicateValues" dxfId="21" priority="11"/>
    <cfRule type="duplicateValues" dxfId="20" priority="12"/>
  </conditionalFormatting>
  <dataValidations count="4">
    <dataValidation type="list" allowBlank="1" showInputMessage="1" showErrorMessage="1" sqref="J6:AA6 J16:O16 J13:AB15 Q16:AB17 J17 W21:X21 V24:V26 W23:AB26 T24:T26 U23:U26 T21 Q23:S26 J26:N26 K25:O25 J22:AB22 J23:P24 P26 J40:J42 J50:P50 R47:V48 Q48 J7:AB8 W56:W58 X58:AA58 X59 Z59:AA59 J2:AB3 J58:V59 J56:T57 J49:AA49 K40:AA41 J37:AA37">
      <formula1>"Y,N"</formula1>
    </dataValidation>
    <dataValidation type="list" allowBlank="1" showInputMessage="1" showErrorMessage="1" sqref="J5:AB5 J39:AA39">
      <formula1>"M,F"</formula1>
    </dataValidation>
    <dataValidation type="list" allowBlank="1" showInputMessage="1" showErrorMessage="1" sqref="AR36">
      <formula1>"Error accepted, Error not accepted"</formula1>
    </dataValidation>
    <dataValidation type="list" allowBlank="1" showInputMessage="1" showErrorMessage="1" sqref="J36:AA36">
      <formula1>#REF!</formula1>
    </dataValidation>
  </dataValidations>
  <hyperlinks>
    <hyperlink ref="AD7"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'[1]NIC industry'!#REF!</xm:f>
          </x14:formula1>
          <xm:sqref>AN36:AO36 AH36:AK36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2"/>
  <sheetViews>
    <sheetView zoomScaleNormal="100" workbookViewId="0">
      <selection activeCell="H13" sqref="H13"/>
    </sheetView>
  </sheetViews>
  <sheetFormatPr defaultColWidth="10.75" defaultRowHeight="15.75"/>
  <cols>
    <col min="1" max="1" width="34.75" customWidth="1"/>
    <col min="2" max="2" width="30.75" customWidth="1"/>
    <col min="3" max="3" width="10.75" customWidth="1"/>
    <col min="4" max="4" width="34" customWidth="1"/>
    <col min="5" max="5" width="47.75" customWidth="1"/>
    <col min="6" max="6" width="10.75" customWidth="1"/>
    <col min="7" max="7" width="19.5" customWidth="1"/>
    <col min="8" max="9" width="17.75" customWidth="1"/>
    <col min="10" max="10" width="15.25" customWidth="1"/>
    <col min="11" max="11" width="16.5" customWidth="1"/>
    <col min="12" max="12" width="16.75" customWidth="1"/>
    <col min="13" max="13" width="14.25" customWidth="1"/>
    <col min="14" max="15" width="13.25" customWidth="1"/>
    <col min="16" max="16" width="12.25" customWidth="1"/>
    <col min="17" max="17" width="12.75" customWidth="1"/>
    <col min="18" max="18" width="14.25" customWidth="1"/>
    <col min="20" max="20" width="14.75" customWidth="1"/>
    <col min="21" max="21" width="17" customWidth="1"/>
    <col min="22" max="22" width="35.25" customWidth="1"/>
    <col min="23" max="23" width="17.75" customWidth="1"/>
    <col min="24" max="24" width="19.25" customWidth="1"/>
    <col min="25" max="25" width="38.25" customWidth="1"/>
    <col min="26" max="26" width="20.5" customWidth="1"/>
    <col min="27" max="27" width="17.75" customWidth="1"/>
    <col min="28" max="28" width="16.25" customWidth="1"/>
    <col min="29" max="29" width="16.75" customWidth="1"/>
    <col min="30" max="30" width="19.25" customWidth="1"/>
    <col min="31" max="31" width="20.5" customWidth="1"/>
    <col min="32" max="32" width="13.25" style="86" customWidth="1"/>
    <col min="33" max="33" width="28.5" customWidth="1"/>
    <col min="34" max="34" width="35.75" customWidth="1"/>
    <col min="35" max="35" width="41.25" customWidth="1"/>
    <col min="36" max="36" width="20.25" customWidth="1"/>
    <col min="37" max="37" width="17.75" customWidth="1"/>
    <col min="38" max="38" width="19.25" customWidth="1"/>
    <col min="40" max="40" width="30.25" customWidth="1"/>
    <col min="41" max="41" width="36.25" customWidth="1"/>
    <col min="42" max="42" width="53.25" customWidth="1"/>
  </cols>
  <sheetData>
    <row r="1" spans="1:42" ht="15" customHeight="1">
      <c r="A1" s="9" t="s">
        <v>3</v>
      </c>
      <c r="B1" s="9" t="s">
        <v>5</v>
      </c>
      <c r="C1" s="9" t="s">
        <v>4</v>
      </c>
      <c r="D1" s="9" t="s">
        <v>0</v>
      </c>
      <c r="E1" s="10" t="s">
        <v>651</v>
      </c>
      <c r="F1" s="9" t="s">
        <v>7</v>
      </c>
      <c r="G1" s="9" t="s">
        <v>8</v>
      </c>
      <c r="H1" s="9" t="s">
        <v>659</v>
      </c>
      <c r="I1" s="9" t="s">
        <v>906</v>
      </c>
      <c r="J1" t="s">
        <v>936</v>
      </c>
      <c r="K1" t="s">
        <v>950</v>
      </c>
      <c r="L1" t="s">
        <v>945</v>
      </c>
      <c r="M1" t="s">
        <v>995</v>
      </c>
      <c r="N1" t="s">
        <v>996</v>
      </c>
      <c r="O1" t="s">
        <v>922</v>
      </c>
      <c r="P1" t="s">
        <v>997</v>
      </c>
      <c r="Q1" t="s">
        <v>924</v>
      </c>
      <c r="R1" t="s">
        <v>998</v>
      </c>
      <c r="S1" t="s">
        <v>999</v>
      </c>
      <c r="T1" t="s">
        <v>1000</v>
      </c>
      <c r="U1" s="34" t="s">
        <v>9</v>
      </c>
      <c r="V1" s="34" t="s">
        <v>1</v>
      </c>
      <c r="W1" s="34" t="s">
        <v>2</v>
      </c>
      <c r="X1" s="34" t="s">
        <v>10</v>
      </c>
      <c r="Y1" s="34" t="s">
        <v>657</v>
      </c>
      <c r="Z1" s="35" t="s">
        <v>656</v>
      </c>
      <c r="AA1" s="35" t="s">
        <v>854</v>
      </c>
      <c r="AB1" s="35" t="s">
        <v>855</v>
      </c>
      <c r="AC1" s="35" t="s">
        <v>856</v>
      </c>
      <c r="AD1" s="35" t="s">
        <v>861</v>
      </c>
      <c r="AE1" s="35" t="s">
        <v>11</v>
      </c>
      <c r="AF1" s="84" t="s">
        <v>871</v>
      </c>
      <c r="AG1" s="61" t="s">
        <v>872</v>
      </c>
      <c r="AH1" s="61" t="s">
        <v>873</v>
      </c>
      <c r="AI1" s="61" t="s">
        <v>874</v>
      </c>
      <c r="AJ1" s="58" t="s">
        <v>875</v>
      </c>
      <c r="AK1" s="58" t="s">
        <v>876</v>
      </c>
      <c r="AL1" s="58" t="s">
        <v>877</v>
      </c>
      <c r="AM1" s="51"/>
      <c r="AN1" s="225" t="s">
        <v>889</v>
      </c>
      <c r="AO1" s="226"/>
      <c r="AP1" s="227"/>
    </row>
    <row r="2" spans="1:42" ht="15" customHeight="1" thickBot="1">
      <c r="A2" s="5" t="s">
        <v>12</v>
      </c>
      <c r="B2" s="37" t="s">
        <v>239</v>
      </c>
      <c r="C2" s="42" t="s">
        <v>193</v>
      </c>
      <c r="D2" s="12" t="s">
        <v>230</v>
      </c>
      <c r="E2" s="12" t="s">
        <v>400</v>
      </c>
      <c r="F2" s="45" t="s">
        <v>631</v>
      </c>
      <c r="G2" s="46" t="s">
        <v>866</v>
      </c>
      <c r="H2" s="6" t="s">
        <v>660</v>
      </c>
      <c r="I2" s="96">
        <v>43921</v>
      </c>
      <c r="J2" s="26" t="s">
        <v>654</v>
      </c>
      <c r="K2" s="26" t="s">
        <v>654</v>
      </c>
      <c r="L2" s="26" t="s">
        <v>654</v>
      </c>
      <c r="M2" s="26" t="s">
        <v>654</v>
      </c>
      <c r="N2" s="26" t="s">
        <v>654</v>
      </c>
      <c r="O2" s="26" t="s">
        <v>654</v>
      </c>
      <c r="P2" s="26" t="s">
        <v>654</v>
      </c>
      <c r="Q2" s="26" t="s">
        <v>654</v>
      </c>
      <c r="R2" s="26" t="s">
        <v>654</v>
      </c>
      <c r="S2" s="26" t="s">
        <v>654</v>
      </c>
      <c r="T2" s="26" t="s">
        <v>654</v>
      </c>
      <c r="U2" s="94"/>
      <c r="V2" s="11"/>
      <c r="W2" s="11"/>
      <c r="X2" s="11"/>
      <c r="Y2" s="11"/>
      <c r="Z2" s="32"/>
      <c r="AA2" s="32" t="s">
        <v>860</v>
      </c>
      <c r="AB2" s="32" t="s">
        <v>860</v>
      </c>
      <c r="AC2" s="32" t="s">
        <v>860</v>
      </c>
      <c r="AD2" s="11"/>
      <c r="AE2" s="33"/>
      <c r="AF2" s="85"/>
      <c r="AG2" s="50"/>
      <c r="AH2" s="50"/>
      <c r="AI2" s="50"/>
      <c r="AJ2" s="79"/>
      <c r="AK2" s="79"/>
      <c r="AL2" s="79"/>
      <c r="AM2" s="50"/>
      <c r="AN2" s="60"/>
      <c r="AO2" s="60"/>
      <c r="AP2" s="60"/>
    </row>
    <row r="3" spans="1:42" ht="15" customHeight="1" thickBot="1">
      <c r="A3" s="5" t="s">
        <v>12</v>
      </c>
      <c r="B3" s="37" t="s">
        <v>239</v>
      </c>
      <c r="C3" s="42" t="s">
        <v>194</v>
      </c>
      <c r="D3" s="12" t="s">
        <v>230</v>
      </c>
      <c r="E3" s="12" t="s">
        <v>401</v>
      </c>
      <c r="F3" s="45" t="s">
        <v>631</v>
      </c>
      <c r="G3" s="46" t="s">
        <v>866</v>
      </c>
      <c r="H3" s="6" t="s">
        <v>660</v>
      </c>
      <c r="I3" s="96">
        <v>43921</v>
      </c>
      <c r="J3" s="26" t="s">
        <v>653</v>
      </c>
      <c r="K3" s="26" t="s">
        <v>653</v>
      </c>
      <c r="L3" s="26" t="s">
        <v>653</v>
      </c>
      <c r="M3" s="26" t="s">
        <v>653</v>
      </c>
      <c r="N3" s="26" t="s">
        <v>653</v>
      </c>
      <c r="O3" s="26" t="s">
        <v>653</v>
      </c>
      <c r="P3" s="26" t="s">
        <v>653</v>
      </c>
      <c r="Q3" s="26" t="s">
        <v>653</v>
      </c>
      <c r="R3" s="26" t="s">
        <v>653</v>
      </c>
      <c r="S3" s="26" t="s">
        <v>653</v>
      </c>
      <c r="T3" s="26" t="s">
        <v>653</v>
      </c>
      <c r="U3" t="s">
        <v>911</v>
      </c>
      <c r="V3" s="1" t="s">
        <v>909</v>
      </c>
      <c r="W3" s="1">
        <v>21</v>
      </c>
      <c r="X3" s="120">
        <v>44064</v>
      </c>
      <c r="Y3" t="s">
        <v>1176</v>
      </c>
      <c r="Z3" s="32" t="s">
        <v>859</v>
      </c>
      <c r="AA3" s="32" t="s">
        <v>859</v>
      </c>
      <c r="AB3" s="32" t="s">
        <v>860</v>
      </c>
      <c r="AC3" s="32" t="s">
        <v>860</v>
      </c>
      <c r="AD3" s="32" t="s">
        <v>1172</v>
      </c>
      <c r="AE3" s="33"/>
      <c r="AF3" s="85" t="s">
        <v>859</v>
      </c>
      <c r="AG3" s="50"/>
      <c r="AH3" s="50"/>
      <c r="AI3" s="50"/>
      <c r="AJ3" s="79"/>
      <c r="AK3" s="50"/>
      <c r="AL3" s="50"/>
      <c r="AM3" s="50"/>
      <c r="AN3" s="62" t="s">
        <v>890</v>
      </c>
      <c r="AO3" s="62" t="s">
        <v>891</v>
      </c>
      <c r="AP3" s="62" t="s">
        <v>892</v>
      </c>
    </row>
    <row r="4" spans="1:42" s="141" customFormat="1" ht="15" customHeight="1">
      <c r="A4" s="150" t="s">
        <v>12</v>
      </c>
      <c r="B4" s="151" t="s">
        <v>239</v>
      </c>
      <c r="C4" s="152" t="s">
        <v>201</v>
      </c>
      <c r="D4" s="153" t="s">
        <v>230</v>
      </c>
      <c r="E4" s="153" t="s">
        <v>408</v>
      </c>
      <c r="F4" s="154" t="s">
        <v>622</v>
      </c>
      <c r="G4" s="155" t="s">
        <v>632</v>
      </c>
      <c r="H4" s="156" t="s">
        <v>660</v>
      </c>
      <c r="I4" s="157">
        <v>43921</v>
      </c>
      <c r="J4" s="158"/>
      <c r="K4" s="188"/>
      <c r="L4" s="188">
        <v>59</v>
      </c>
      <c r="M4" s="188">
        <v>57</v>
      </c>
      <c r="N4" s="188"/>
      <c r="O4" s="188">
        <v>56</v>
      </c>
      <c r="P4" s="188">
        <v>59</v>
      </c>
      <c r="Q4" s="188">
        <v>59</v>
      </c>
      <c r="R4" s="188">
        <v>55</v>
      </c>
      <c r="S4" s="188">
        <v>57</v>
      </c>
      <c r="T4" s="158"/>
      <c r="U4" t="s">
        <v>911</v>
      </c>
      <c r="V4" s="142" t="s">
        <v>909</v>
      </c>
      <c r="W4" s="184">
        <v>11</v>
      </c>
      <c r="X4" s="120">
        <v>44064</v>
      </c>
      <c r="Y4" t="s">
        <v>1176</v>
      </c>
      <c r="Z4" s="159" t="s">
        <v>859</v>
      </c>
      <c r="AA4" s="32" t="s">
        <v>859</v>
      </c>
      <c r="AB4" s="159" t="s">
        <v>860</v>
      </c>
      <c r="AC4" s="159" t="s">
        <v>860</v>
      </c>
      <c r="AD4" s="159" t="s">
        <v>1172</v>
      </c>
      <c r="AE4" s="160"/>
      <c r="AF4" s="161"/>
      <c r="AG4" s="162"/>
      <c r="AH4" s="162"/>
      <c r="AI4" s="162"/>
      <c r="AJ4" s="163"/>
      <c r="AK4" s="162"/>
      <c r="AL4" s="162"/>
      <c r="AM4" s="162"/>
      <c r="AN4" s="164" t="s">
        <v>893</v>
      </c>
      <c r="AO4" s="164" t="s">
        <v>878</v>
      </c>
      <c r="AP4" s="164" t="s">
        <v>904</v>
      </c>
    </row>
    <row r="5" spans="1:42" ht="15" customHeight="1">
      <c r="A5" s="5" t="s">
        <v>12</v>
      </c>
      <c r="B5" s="37" t="s">
        <v>239</v>
      </c>
      <c r="C5" s="42" t="s">
        <v>202</v>
      </c>
      <c r="D5" s="12" t="s">
        <v>230</v>
      </c>
      <c r="E5" s="12" t="s">
        <v>409</v>
      </c>
      <c r="F5" s="45" t="s">
        <v>631</v>
      </c>
      <c r="G5" s="46" t="s">
        <v>867</v>
      </c>
      <c r="H5" s="6" t="s">
        <v>660</v>
      </c>
      <c r="I5" s="96">
        <v>43921</v>
      </c>
      <c r="J5" s="69" t="s">
        <v>655</v>
      </c>
      <c r="K5" s="69" t="s">
        <v>655</v>
      </c>
      <c r="L5" s="69" t="s">
        <v>655</v>
      </c>
      <c r="M5" s="69" t="s">
        <v>655</v>
      </c>
      <c r="N5" s="69" t="s">
        <v>655</v>
      </c>
      <c r="O5" s="69" t="s">
        <v>655</v>
      </c>
      <c r="P5" s="69" t="s">
        <v>655</v>
      </c>
      <c r="Q5" s="69" t="s">
        <v>655</v>
      </c>
      <c r="R5" s="69" t="s">
        <v>655</v>
      </c>
      <c r="S5" s="69" t="s">
        <v>655</v>
      </c>
      <c r="T5" s="69" t="s">
        <v>655</v>
      </c>
      <c r="U5" t="s">
        <v>911</v>
      </c>
      <c r="V5" s="1" t="s">
        <v>909</v>
      </c>
      <c r="W5" s="1">
        <v>11</v>
      </c>
      <c r="X5" s="120">
        <v>44064</v>
      </c>
      <c r="Y5" t="s">
        <v>1176</v>
      </c>
      <c r="Z5" s="32" t="s">
        <v>859</v>
      </c>
      <c r="AA5" s="32" t="s">
        <v>859</v>
      </c>
      <c r="AB5" s="32" t="s">
        <v>860</v>
      </c>
      <c r="AC5" s="32" t="s">
        <v>860</v>
      </c>
      <c r="AD5" s="32" t="s">
        <v>1172</v>
      </c>
      <c r="AE5" s="33"/>
      <c r="AF5" s="85" t="s">
        <v>859</v>
      </c>
      <c r="AG5" s="50" t="s">
        <v>884</v>
      </c>
      <c r="AH5" s="50" t="s">
        <v>1081</v>
      </c>
      <c r="AI5" s="50"/>
      <c r="AJ5" s="79"/>
      <c r="AK5" s="50"/>
      <c r="AL5" s="50"/>
      <c r="AM5" s="50"/>
      <c r="AN5" s="63" t="s">
        <v>893</v>
      </c>
      <c r="AO5" s="64" t="s">
        <v>879</v>
      </c>
      <c r="AP5" s="65" t="s">
        <v>894</v>
      </c>
    </row>
    <row r="6" spans="1:42" ht="15" customHeight="1">
      <c r="A6" s="5" t="s">
        <v>12</v>
      </c>
      <c r="B6" s="37" t="s">
        <v>239</v>
      </c>
      <c r="C6" s="42" t="s">
        <v>203</v>
      </c>
      <c r="D6" s="12" t="s">
        <v>230</v>
      </c>
      <c r="E6" s="12" t="s">
        <v>410</v>
      </c>
      <c r="F6" s="47" t="s">
        <v>622</v>
      </c>
      <c r="G6" s="46" t="s">
        <v>634</v>
      </c>
      <c r="H6" s="6" t="s">
        <v>660</v>
      </c>
      <c r="I6" s="96">
        <v>43921</v>
      </c>
      <c r="J6" s="11">
        <v>18972</v>
      </c>
      <c r="K6" s="11"/>
      <c r="L6" s="11">
        <v>2172</v>
      </c>
      <c r="M6" s="11">
        <v>9300</v>
      </c>
      <c r="N6" s="11"/>
      <c r="O6" s="11">
        <v>9600</v>
      </c>
      <c r="P6" s="11">
        <v>2172</v>
      </c>
      <c r="Q6" s="11"/>
      <c r="R6">
        <v>10872</v>
      </c>
      <c r="S6" s="11">
        <v>16572</v>
      </c>
      <c r="T6" s="11"/>
      <c r="U6" t="s">
        <v>911</v>
      </c>
      <c r="V6" s="1" t="s">
        <v>909</v>
      </c>
      <c r="W6" s="1">
        <v>68</v>
      </c>
      <c r="X6" s="120">
        <v>44064</v>
      </c>
      <c r="Y6" t="s">
        <v>1176</v>
      </c>
      <c r="Z6" s="32" t="s">
        <v>859</v>
      </c>
      <c r="AA6" s="32" t="s">
        <v>859</v>
      </c>
      <c r="AB6" s="32" t="s">
        <v>860</v>
      </c>
      <c r="AC6" s="32" t="s">
        <v>860</v>
      </c>
      <c r="AD6" s="32" t="s">
        <v>1172</v>
      </c>
      <c r="AE6" s="33"/>
      <c r="AF6" s="85"/>
      <c r="AG6" s="50"/>
      <c r="AH6" s="50"/>
      <c r="AI6" s="50"/>
      <c r="AJ6" s="79"/>
      <c r="AK6" s="50"/>
      <c r="AL6" s="50"/>
      <c r="AM6" s="50"/>
      <c r="AN6" s="63" t="s">
        <v>893</v>
      </c>
      <c r="AO6" s="65" t="s">
        <v>880</v>
      </c>
      <c r="AP6" s="65" t="s">
        <v>895</v>
      </c>
    </row>
    <row r="7" spans="1:42" ht="15" customHeight="1">
      <c r="A7" s="5" t="s">
        <v>12</v>
      </c>
      <c r="B7" s="37" t="s">
        <v>239</v>
      </c>
      <c r="C7" s="42" t="s">
        <v>204</v>
      </c>
      <c r="D7" s="12" t="s">
        <v>230</v>
      </c>
      <c r="E7" s="12" t="s">
        <v>411</v>
      </c>
      <c r="F7" s="47" t="s">
        <v>625</v>
      </c>
      <c r="G7" s="46" t="s">
        <v>627</v>
      </c>
      <c r="H7" s="6" t="s">
        <v>660</v>
      </c>
      <c r="I7" s="96">
        <v>43921</v>
      </c>
      <c r="J7" s="203">
        <f>18972/9414158922*100</f>
        <v>2.0152623465559123E-4</v>
      </c>
      <c r="K7" s="11"/>
      <c r="L7" s="203">
        <f>2172/9414158922*100</f>
        <v>2.3071630912499693E-5</v>
      </c>
      <c r="M7" s="203">
        <f>9300/9414158922*100</f>
        <v>9.8787369929211397E-5</v>
      </c>
      <c r="N7" s="158"/>
      <c r="O7" s="203">
        <f>9600/9414158922*100</f>
        <v>1.0197405928176661E-4</v>
      </c>
      <c r="P7" s="203">
        <f>2172/9414158922*100</f>
        <v>2.3071630912499693E-5</v>
      </c>
      <c r="Q7" s="158"/>
      <c r="R7" s="204">
        <f>10872/9414158922*100</f>
        <v>1.1548562213660068E-4</v>
      </c>
      <c r="S7" s="203">
        <f>16572/9414158922*100</f>
        <v>1.7603271983514962E-4</v>
      </c>
      <c r="T7" s="11"/>
      <c r="U7" t="s">
        <v>911</v>
      </c>
      <c r="V7" s="1" t="s">
        <v>909</v>
      </c>
      <c r="W7" s="1">
        <v>68</v>
      </c>
      <c r="X7" s="120">
        <v>44064</v>
      </c>
      <c r="Y7" t="s">
        <v>1176</v>
      </c>
      <c r="Z7" s="32" t="s">
        <v>859</v>
      </c>
      <c r="AA7" s="32" t="s">
        <v>859</v>
      </c>
      <c r="AB7" s="32" t="s">
        <v>860</v>
      </c>
      <c r="AC7" s="32" t="s">
        <v>860</v>
      </c>
      <c r="AD7" s="32" t="s">
        <v>1172</v>
      </c>
      <c r="AE7" s="32" t="s">
        <v>1156</v>
      </c>
      <c r="AF7" s="85" t="s">
        <v>859</v>
      </c>
      <c r="AG7" s="50" t="s">
        <v>880</v>
      </c>
      <c r="AH7" s="50" t="s">
        <v>1082</v>
      </c>
      <c r="AI7" s="50"/>
      <c r="AJ7" s="79"/>
      <c r="AK7" s="50"/>
      <c r="AL7" s="50"/>
      <c r="AM7" s="50"/>
      <c r="AN7" s="63" t="s">
        <v>893</v>
      </c>
      <c r="AO7" s="65" t="s">
        <v>881</v>
      </c>
      <c r="AP7" s="65" t="s">
        <v>896</v>
      </c>
    </row>
    <row r="8" spans="1:42" ht="15" customHeight="1">
      <c r="A8" s="5" t="s">
        <v>12</v>
      </c>
      <c r="B8" s="37" t="s">
        <v>238</v>
      </c>
      <c r="C8" s="42" t="s">
        <v>187</v>
      </c>
      <c r="D8" s="12" t="s">
        <v>230</v>
      </c>
      <c r="E8" s="3" t="s">
        <v>394</v>
      </c>
      <c r="F8" s="47" t="s">
        <v>622</v>
      </c>
      <c r="G8" s="46" t="s">
        <v>870</v>
      </c>
      <c r="H8" s="6" t="s">
        <v>660</v>
      </c>
      <c r="I8" s="96">
        <v>43921</v>
      </c>
      <c r="J8">
        <v>3989914</v>
      </c>
      <c r="K8">
        <v>811821</v>
      </c>
      <c r="L8">
        <v>4160821</v>
      </c>
      <c r="M8">
        <v>5712136</v>
      </c>
      <c r="N8">
        <v>7325988</v>
      </c>
      <c r="O8">
        <v>4190231</v>
      </c>
      <c r="P8">
        <v>4631985</v>
      </c>
      <c r="Q8">
        <v>4728092</v>
      </c>
      <c r="R8">
        <v>3185223</v>
      </c>
      <c r="S8">
        <v>1982049</v>
      </c>
      <c r="U8" t="s">
        <v>911</v>
      </c>
      <c r="V8" s="1" t="s">
        <v>909</v>
      </c>
      <c r="W8" s="1">
        <v>67</v>
      </c>
      <c r="X8" s="120">
        <v>44064</v>
      </c>
      <c r="Y8" t="s">
        <v>1176</v>
      </c>
      <c r="Z8" s="32" t="s">
        <v>859</v>
      </c>
      <c r="AA8" s="32" t="s">
        <v>859</v>
      </c>
      <c r="AB8" s="32" t="s">
        <v>860</v>
      </c>
      <c r="AC8" s="32" t="s">
        <v>860</v>
      </c>
      <c r="AD8" s="32" t="s">
        <v>1172</v>
      </c>
      <c r="AE8" s="33"/>
      <c r="AF8" s="85"/>
      <c r="AG8" s="50"/>
      <c r="AH8" s="50"/>
      <c r="AI8" s="50"/>
      <c r="AJ8" s="79"/>
      <c r="AK8" s="50"/>
      <c r="AL8" s="50"/>
      <c r="AM8" s="50"/>
      <c r="AN8" s="63" t="s">
        <v>893</v>
      </c>
      <c r="AO8" s="65" t="s">
        <v>882</v>
      </c>
      <c r="AP8" s="65" t="s">
        <v>897</v>
      </c>
    </row>
    <row r="9" spans="1:42" ht="15" customHeight="1">
      <c r="A9" s="5" t="s">
        <v>12</v>
      </c>
      <c r="B9" s="37" t="s">
        <v>238</v>
      </c>
      <c r="C9" s="42" t="s">
        <v>188</v>
      </c>
      <c r="D9" s="12" t="s">
        <v>230</v>
      </c>
      <c r="E9" s="3" t="s">
        <v>395</v>
      </c>
      <c r="F9" s="47" t="s">
        <v>622</v>
      </c>
      <c r="G9" s="46" t="s">
        <v>870</v>
      </c>
      <c r="H9" s="6" t="s">
        <v>660</v>
      </c>
      <c r="I9" s="96">
        <v>43921</v>
      </c>
      <c r="J9" s="189">
        <v>1840939</v>
      </c>
      <c r="K9" s="189">
        <v>3074304</v>
      </c>
      <c r="L9" s="189">
        <v>1522801</v>
      </c>
      <c r="M9" s="189">
        <v>1547547</v>
      </c>
      <c r="N9" s="215">
        <v>0</v>
      </c>
      <c r="O9" s="189">
        <v>1458038</v>
      </c>
      <c r="P9" s="189">
        <v>1288030</v>
      </c>
      <c r="Q9" s="189">
        <v>991989</v>
      </c>
      <c r="R9" s="189">
        <v>965278</v>
      </c>
      <c r="S9" s="189">
        <v>0</v>
      </c>
      <c r="T9" s="11"/>
      <c r="U9" s="11"/>
      <c r="V9" s="11"/>
      <c r="W9" s="11"/>
      <c r="X9" s="11"/>
      <c r="Y9" s="11"/>
      <c r="Z9" s="32" t="s">
        <v>860</v>
      </c>
      <c r="AA9" s="32" t="s">
        <v>860</v>
      </c>
      <c r="AB9" s="32" t="s">
        <v>860</v>
      </c>
      <c r="AC9" s="32" t="s">
        <v>860</v>
      </c>
      <c r="AD9" s="11"/>
      <c r="AE9" s="33"/>
      <c r="AF9" s="85"/>
      <c r="AG9" s="50"/>
      <c r="AH9" s="50"/>
      <c r="AI9" s="50"/>
      <c r="AJ9" s="79"/>
      <c r="AK9" s="50"/>
      <c r="AL9" s="50"/>
      <c r="AM9" s="50"/>
      <c r="AN9" s="63" t="s">
        <v>893</v>
      </c>
      <c r="AO9" s="65" t="s">
        <v>883</v>
      </c>
      <c r="AP9" s="65" t="s">
        <v>898</v>
      </c>
    </row>
    <row r="10" spans="1:42" ht="15" customHeight="1">
      <c r="A10" s="5" t="s">
        <v>12</v>
      </c>
      <c r="B10" s="37" t="s">
        <v>238</v>
      </c>
      <c r="C10" s="42" t="s">
        <v>189</v>
      </c>
      <c r="D10" s="12" t="s">
        <v>230</v>
      </c>
      <c r="E10" s="3" t="s">
        <v>396</v>
      </c>
      <c r="F10" s="47" t="s">
        <v>622</v>
      </c>
      <c r="G10" s="46" t="s">
        <v>870</v>
      </c>
      <c r="H10" s="6" t="s">
        <v>660</v>
      </c>
      <c r="I10" s="96">
        <v>43921</v>
      </c>
      <c r="J10" s="11">
        <v>916322</v>
      </c>
      <c r="K10" s="11">
        <v>0</v>
      </c>
      <c r="L10" s="11">
        <v>929828</v>
      </c>
      <c r="M10" s="11">
        <v>199733</v>
      </c>
      <c r="N10" s="95">
        <v>925565</v>
      </c>
      <c r="O10" s="95">
        <v>1007144</v>
      </c>
      <c r="P10" s="95">
        <v>897908</v>
      </c>
      <c r="Q10" s="95">
        <v>776159</v>
      </c>
      <c r="R10" s="95">
        <v>130573</v>
      </c>
      <c r="S10" s="95">
        <v>389766</v>
      </c>
      <c r="T10" s="11"/>
      <c r="U10" t="s">
        <v>911</v>
      </c>
      <c r="V10" s="1" t="s">
        <v>909</v>
      </c>
      <c r="W10" s="1">
        <v>67</v>
      </c>
      <c r="X10" s="120">
        <v>44064</v>
      </c>
      <c r="Y10" t="s">
        <v>1176</v>
      </c>
      <c r="Z10" s="32" t="s">
        <v>859</v>
      </c>
      <c r="AA10" s="32" t="s">
        <v>859</v>
      </c>
      <c r="AB10" s="32" t="s">
        <v>860</v>
      </c>
      <c r="AC10" s="32" t="s">
        <v>860</v>
      </c>
      <c r="AD10" s="32" t="s">
        <v>1172</v>
      </c>
      <c r="AE10" s="33"/>
      <c r="AF10" s="85"/>
      <c r="AG10" s="50"/>
      <c r="AH10" s="50"/>
      <c r="AI10" s="50"/>
      <c r="AJ10" s="79"/>
      <c r="AK10" s="50"/>
      <c r="AL10" s="50"/>
      <c r="AM10" s="50"/>
      <c r="AN10" s="63" t="s">
        <v>893</v>
      </c>
      <c r="AO10" s="65" t="s">
        <v>884</v>
      </c>
      <c r="AP10" s="65" t="s">
        <v>905</v>
      </c>
    </row>
    <row r="11" spans="1:42" ht="15" customHeight="1">
      <c r="A11" s="5" t="s">
        <v>12</v>
      </c>
      <c r="B11" s="37" t="s">
        <v>238</v>
      </c>
      <c r="C11" s="48" t="s">
        <v>191</v>
      </c>
      <c r="D11" s="12" t="s">
        <v>230</v>
      </c>
      <c r="E11" s="3" t="s">
        <v>398</v>
      </c>
      <c r="F11" s="47" t="s">
        <v>622</v>
      </c>
      <c r="G11" s="46" t="s">
        <v>870</v>
      </c>
      <c r="H11" s="6" t="s">
        <v>660</v>
      </c>
      <c r="I11" s="96">
        <v>43921</v>
      </c>
      <c r="J11" s="11">
        <v>6747175</v>
      </c>
      <c r="K11" s="11">
        <v>3886125</v>
      </c>
      <c r="L11" s="11">
        <v>6613450</v>
      </c>
      <c r="M11" s="95">
        <v>7459417</v>
      </c>
      <c r="N11" s="95">
        <v>8151553</v>
      </c>
      <c r="O11" s="95">
        <v>6655413</v>
      </c>
      <c r="P11" s="95">
        <v>6817924</v>
      </c>
      <c r="Q11" s="95">
        <v>6496240</v>
      </c>
      <c r="R11" s="95">
        <v>4281073</v>
      </c>
      <c r="S11" s="95">
        <v>2371815</v>
      </c>
      <c r="T11" s="95">
        <v>5700000</v>
      </c>
      <c r="U11" t="s">
        <v>911</v>
      </c>
      <c r="V11" s="1" t="s">
        <v>909</v>
      </c>
      <c r="W11" s="1" t="s">
        <v>1206</v>
      </c>
      <c r="X11" s="120">
        <v>44064</v>
      </c>
      <c r="Y11" t="s">
        <v>1176</v>
      </c>
      <c r="Z11" s="32" t="s">
        <v>859</v>
      </c>
      <c r="AA11" s="32" t="s">
        <v>859</v>
      </c>
      <c r="AB11" s="32" t="s">
        <v>860</v>
      </c>
      <c r="AC11" s="32" t="s">
        <v>860</v>
      </c>
      <c r="AD11" s="32" t="s">
        <v>1172</v>
      </c>
      <c r="AE11" s="33"/>
      <c r="AF11" s="85"/>
      <c r="AG11" s="50"/>
      <c r="AH11" s="50"/>
      <c r="AI11" s="50"/>
      <c r="AJ11" s="79"/>
      <c r="AK11" s="50"/>
      <c r="AL11" s="50"/>
      <c r="AM11" s="50"/>
      <c r="AN11" s="65" t="s">
        <v>899</v>
      </c>
      <c r="AO11" s="65" t="s">
        <v>885</v>
      </c>
      <c r="AP11" s="65" t="s">
        <v>900</v>
      </c>
    </row>
    <row r="12" spans="1:42" ht="15" customHeight="1">
      <c r="A12" s="5" t="s">
        <v>12</v>
      </c>
      <c r="B12" s="38" t="s">
        <v>238</v>
      </c>
      <c r="C12" s="43" t="s">
        <v>190</v>
      </c>
      <c r="D12" s="38" t="s">
        <v>397</v>
      </c>
      <c r="E12" s="38" t="s">
        <v>595</v>
      </c>
      <c r="F12" s="38" t="s">
        <v>622</v>
      </c>
      <c r="G12" s="46" t="s">
        <v>634</v>
      </c>
      <c r="H12" s="6" t="s">
        <v>660</v>
      </c>
      <c r="I12" s="96">
        <v>43921</v>
      </c>
      <c r="J12" s="11"/>
      <c r="K12" s="11"/>
      <c r="L12" s="11"/>
      <c r="M12" s="11"/>
      <c r="N12" s="11"/>
      <c r="O12" s="11"/>
      <c r="P12" s="11"/>
      <c r="Q12" s="11"/>
      <c r="R12" s="11"/>
      <c r="S12" s="11"/>
      <c r="T12" s="11"/>
      <c r="U12" s="11"/>
      <c r="V12" s="11"/>
      <c r="W12" s="11"/>
      <c r="X12" s="11"/>
      <c r="Y12" s="11"/>
      <c r="Z12" s="32"/>
      <c r="AA12" s="32" t="s">
        <v>860</v>
      </c>
      <c r="AB12" s="32" t="s">
        <v>860</v>
      </c>
      <c r="AC12" s="32" t="s">
        <v>860</v>
      </c>
      <c r="AD12" s="11"/>
      <c r="AE12" s="33"/>
      <c r="AF12" s="85"/>
      <c r="AG12" s="50"/>
      <c r="AH12" s="50"/>
      <c r="AI12" s="50"/>
      <c r="AJ12" s="79"/>
      <c r="AK12" s="50"/>
      <c r="AL12" s="50"/>
      <c r="AM12" s="50"/>
      <c r="AN12" s="65" t="s">
        <v>899</v>
      </c>
      <c r="AO12" s="65" t="s">
        <v>886</v>
      </c>
      <c r="AP12" s="65" t="s">
        <v>901</v>
      </c>
    </row>
    <row r="13" spans="1:42" s="144" customFormat="1" ht="15" customHeight="1">
      <c r="A13" s="165" t="s">
        <v>3</v>
      </c>
      <c r="B13" s="165" t="s">
        <v>5</v>
      </c>
      <c r="C13" s="165" t="s">
        <v>4</v>
      </c>
      <c r="D13" s="165" t="s">
        <v>0</v>
      </c>
      <c r="E13" s="166" t="s">
        <v>651</v>
      </c>
      <c r="F13" s="165" t="s">
        <v>7</v>
      </c>
      <c r="G13" s="165" t="s">
        <v>8</v>
      </c>
      <c r="H13" s="165" t="s">
        <v>659</v>
      </c>
      <c r="I13" s="165" t="s">
        <v>906</v>
      </c>
      <c r="J13" s="144" t="s">
        <v>936</v>
      </c>
      <c r="K13" s="144" t="s">
        <v>950</v>
      </c>
      <c r="L13" s="144" t="s">
        <v>945</v>
      </c>
      <c r="M13" s="144" t="s">
        <v>995</v>
      </c>
      <c r="N13" s="144" t="s">
        <v>996</v>
      </c>
      <c r="O13" s="144" t="s">
        <v>922</v>
      </c>
      <c r="P13" s="144" t="s">
        <v>997</v>
      </c>
      <c r="Q13" s="144" t="s">
        <v>924</v>
      </c>
      <c r="R13" s="144" t="s">
        <v>1000</v>
      </c>
      <c r="U13" s="143" t="s">
        <v>9</v>
      </c>
      <c r="V13" s="143" t="s">
        <v>1</v>
      </c>
      <c r="W13" s="143" t="s">
        <v>2</v>
      </c>
      <c r="X13" s="143" t="s">
        <v>10</v>
      </c>
      <c r="Y13" s="143" t="s">
        <v>657</v>
      </c>
      <c r="Z13" s="143" t="s">
        <v>656</v>
      </c>
      <c r="AA13" s="143" t="s">
        <v>854</v>
      </c>
      <c r="AB13" s="143" t="s">
        <v>855</v>
      </c>
      <c r="AC13" s="143" t="s">
        <v>856</v>
      </c>
      <c r="AD13" s="143" t="s">
        <v>861</v>
      </c>
      <c r="AE13" s="143" t="s">
        <v>11</v>
      </c>
      <c r="AF13" s="167" t="s">
        <v>871</v>
      </c>
      <c r="AG13" s="168" t="s">
        <v>872</v>
      </c>
      <c r="AH13" s="168" t="s">
        <v>873</v>
      </c>
      <c r="AI13" s="168" t="s">
        <v>874</v>
      </c>
      <c r="AJ13" s="147" t="s">
        <v>875</v>
      </c>
      <c r="AK13" s="147" t="s">
        <v>876</v>
      </c>
      <c r="AL13" s="147" t="s">
        <v>877</v>
      </c>
      <c r="AM13" s="169"/>
      <c r="AN13" s="234" t="s">
        <v>889</v>
      </c>
      <c r="AO13" s="235"/>
      <c r="AP13" s="236"/>
    </row>
    <row r="14" spans="1:42" ht="15" customHeight="1">
      <c r="A14" s="5" t="s">
        <v>12</v>
      </c>
      <c r="B14" s="37" t="s">
        <v>239</v>
      </c>
      <c r="C14" s="42" t="s">
        <v>193</v>
      </c>
      <c r="D14" s="12" t="s">
        <v>230</v>
      </c>
      <c r="E14" s="12" t="s">
        <v>400</v>
      </c>
      <c r="F14" s="45" t="s">
        <v>631</v>
      </c>
      <c r="G14" s="46" t="s">
        <v>866</v>
      </c>
      <c r="H14" s="6" t="s">
        <v>661</v>
      </c>
      <c r="I14" s="96">
        <v>43555</v>
      </c>
      <c r="J14" s="94" t="s">
        <v>654</v>
      </c>
      <c r="K14" s="94" t="s">
        <v>654</v>
      </c>
      <c r="L14" s="94" t="s">
        <v>654</v>
      </c>
      <c r="M14" s="94" t="s">
        <v>654</v>
      </c>
      <c r="N14" s="94" t="s">
        <v>654</v>
      </c>
      <c r="O14" s="94" t="s">
        <v>654</v>
      </c>
      <c r="P14" s="94" t="s">
        <v>654</v>
      </c>
      <c r="Q14" s="94" t="s">
        <v>654</v>
      </c>
      <c r="R14" s="94" t="s">
        <v>654</v>
      </c>
      <c r="S14" s="94"/>
      <c r="T14" s="94"/>
      <c r="U14" s="11"/>
      <c r="V14" s="11"/>
      <c r="W14" s="11"/>
      <c r="X14" s="11"/>
      <c r="Y14" s="11"/>
      <c r="Z14" s="32"/>
      <c r="AA14" s="32" t="s">
        <v>860</v>
      </c>
      <c r="AB14" s="32" t="s">
        <v>860</v>
      </c>
      <c r="AC14" s="32" t="s">
        <v>860</v>
      </c>
      <c r="AD14" s="11"/>
      <c r="AE14" s="33"/>
      <c r="AF14" s="85"/>
      <c r="AG14" s="50"/>
      <c r="AH14" s="50"/>
      <c r="AI14" s="50"/>
      <c r="AJ14" s="79"/>
      <c r="AK14" s="50"/>
      <c r="AL14" s="50"/>
      <c r="AM14" s="50"/>
      <c r="AN14" s="65" t="s">
        <v>899</v>
      </c>
      <c r="AO14" s="65" t="s">
        <v>887</v>
      </c>
      <c r="AP14" s="57" t="s">
        <v>902</v>
      </c>
    </row>
    <row r="15" spans="1:42" ht="15" customHeight="1">
      <c r="A15" s="5" t="s">
        <v>12</v>
      </c>
      <c r="B15" s="37" t="s">
        <v>239</v>
      </c>
      <c r="C15" s="42" t="s">
        <v>194</v>
      </c>
      <c r="D15" s="12" t="s">
        <v>230</v>
      </c>
      <c r="E15" s="12" t="s">
        <v>401</v>
      </c>
      <c r="F15" s="45" t="s">
        <v>631</v>
      </c>
      <c r="G15" s="46" t="s">
        <v>866</v>
      </c>
      <c r="H15" s="6" t="s">
        <v>661</v>
      </c>
      <c r="I15" s="96">
        <v>43555</v>
      </c>
      <c r="J15" s="94" t="s">
        <v>654</v>
      </c>
      <c r="K15" s="94" t="s">
        <v>654</v>
      </c>
      <c r="L15" s="94" t="s">
        <v>654</v>
      </c>
      <c r="M15" s="94" t="s">
        <v>654</v>
      </c>
      <c r="N15" s="94" t="s">
        <v>654</v>
      </c>
      <c r="O15" s="94" t="s">
        <v>654</v>
      </c>
      <c r="P15" s="94" t="s">
        <v>654</v>
      </c>
      <c r="Q15" s="94" t="s">
        <v>654</v>
      </c>
      <c r="R15" s="94" t="s">
        <v>654</v>
      </c>
      <c r="S15" s="94"/>
      <c r="T15" s="94"/>
      <c r="U15" t="s">
        <v>912</v>
      </c>
      <c r="V15" s="1" t="s">
        <v>913</v>
      </c>
      <c r="W15" s="1">
        <v>51</v>
      </c>
      <c r="X15" s="120">
        <v>43661</v>
      </c>
      <c r="Y15" t="s">
        <v>1176</v>
      </c>
      <c r="Z15" s="32" t="s">
        <v>859</v>
      </c>
      <c r="AA15" s="32" t="s">
        <v>859</v>
      </c>
      <c r="AB15" s="32" t="s">
        <v>860</v>
      </c>
      <c r="AC15" s="32" t="s">
        <v>860</v>
      </c>
      <c r="AD15" s="32" t="s">
        <v>1172</v>
      </c>
      <c r="AE15" s="33"/>
      <c r="AF15" s="85"/>
      <c r="AG15" s="50"/>
      <c r="AH15" s="50"/>
      <c r="AI15" s="50"/>
      <c r="AJ15" s="79"/>
      <c r="AK15" s="50"/>
      <c r="AL15" s="50"/>
      <c r="AM15" s="50"/>
      <c r="AN15" s="65" t="s">
        <v>899</v>
      </c>
      <c r="AO15" s="65" t="s">
        <v>888</v>
      </c>
      <c r="AP15" s="65" t="s">
        <v>903</v>
      </c>
    </row>
    <row r="16" spans="1:42" ht="15" customHeight="1">
      <c r="A16" s="5" t="s">
        <v>12</v>
      </c>
      <c r="B16" s="37" t="s">
        <v>239</v>
      </c>
      <c r="C16" s="42" t="s">
        <v>201</v>
      </c>
      <c r="D16" s="12" t="s">
        <v>230</v>
      </c>
      <c r="E16" s="12" t="s">
        <v>408</v>
      </c>
      <c r="F16" s="47" t="s">
        <v>622</v>
      </c>
      <c r="G16" s="46" t="s">
        <v>632</v>
      </c>
      <c r="H16" s="6" t="s">
        <v>661</v>
      </c>
      <c r="I16" s="96">
        <v>43555</v>
      </c>
      <c r="J16" s="11"/>
      <c r="K16" s="11"/>
      <c r="L16" s="11">
        <v>59</v>
      </c>
      <c r="M16" s="11">
        <v>57</v>
      </c>
      <c r="N16" s="11"/>
      <c r="O16" s="11">
        <v>56</v>
      </c>
      <c r="P16" s="11">
        <v>59</v>
      </c>
      <c r="Q16" s="11">
        <v>59</v>
      </c>
      <c r="R16" s="11">
        <v>55</v>
      </c>
      <c r="S16" s="11"/>
      <c r="T16" s="11"/>
      <c r="U16" t="s">
        <v>912</v>
      </c>
      <c r="V16" s="93" t="s">
        <v>1001</v>
      </c>
      <c r="W16" s="1" t="s">
        <v>953</v>
      </c>
      <c r="X16" s="120">
        <v>43661</v>
      </c>
      <c r="Y16" t="s">
        <v>1176</v>
      </c>
      <c r="Z16" s="32" t="s">
        <v>859</v>
      </c>
      <c r="AA16" s="32" t="s">
        <v>859</v>
      </c>
      <c r="AB16" s="32" t="s">
        <v>860</v>
      </c>
      <c r="AC16" s="32" t="s">
        <v>860</v>
      </c>
      <c r="AD16" s="32" t="s">
        <v>1172</v>
      </c>
      <c r="AE16" s="33"/>
      <c r="AF16" s="85"/>
      <c r="AG16" s="50"/>
      <c r="AH16" s="50"/>
      <c r="AI16" s="50"/>
      <c r="AJ16" s="79"/>
      <c r="AK16" s="50"/>
      <c r="AL16" s="50"/>
      <c r="AM16" s="50"/>
      <c r="AN16" s="50"/>
      <c r="AO16" s="50"/>
      <c r="AP16" s="50"/>
    </row>
    <row r="17" spans="1:42" ht="15" customHeight="1">
      <c r="A17" s="5" t="s">
        <v>12</v>
      </c>
      <c r="B17" s="37" t="s">
        <v>239</v>
      </c>
      <c r="C17" s="42" t="s">
        <v>202</v>
      </c>
      <c r="D17" s="12" t="s">
        <v>230</v>
      </c>
      <c r="E17" s="12" t="s">
        <v>409</v>
      </c>
      <c r="F17" s="45" t="s">
        <v>631</v>
      </c>
      <c r="G17" s="46" t="s">
        <v>867</v>
      </c>
      <c r="H17" s="6" t="s">
        <v>661</v>
      </c>
      <c r="I17" s="96">
        <v>43555</v>
      </c>
      <c r="J17" s="69" t="s">
        <v>655</v>
      </c>
      <c r="K17" s="69" t="s">
        <v>655</v>
      </c>
      <c r="L17" s="69" t="s">
        <v>655</v>
      </c>
      <c r="M17" s="69" t="s">
        <v>655</v>
      </c>
      <c r="N17" s="69" t="s">
        <v>655</v>
      </c>
      <c r="O17" s="69" t="s">
        <v>655</v>
      </c>
      <c r="P17" s="69" t="s">
        <v>655</v>
      </c>
      <c r="Q17" s="69" t="s">
        <v>655</v>
      </c>
      <c r="R17" s="69" t="s">
        <v>655</v>
      </c>
      <c r="S17" s="69"/>
      <c r="T17" s="11"/>
      <c r="U17" t="s">
        <v>912</v>
      </c>
      <c r="V17" s="1" t="s">
        <v>913</v>
      </c>
      <c r="W17" s="1" t="s">
        <v>953</v>
      </c>
      <c r="X17" s="120">
        <v>43661</v>
      </c>
      <c r="Y17" t="s">
        <v>1176</v>
      </c>
      <c r="Z17" s="32" t="s">
        <v>859</v>
      </c>
      <c r="AA17" s="32" t="s">
        <v>859</v>
      </c>
      <c r="AB17" s="32" t="s">
        <v>860</v>
      </c>
      <c r="AC17" s="32" t="s">
        <v>860</v>
      </c>
      <c r="AD17" s="32" t="s">
        <v>1172</v>
      </c>
      <c r="AE17" s="33"/>
      <c r="AF17" s="85"/>
      <c r="AG17" s="50"/>
      <c r="AH17" s="50"/>
      <c r="AI17" s="50"/>
      <c r="AJ17" s="79"/>
      <c r="AK17" s="50"/>
      <c r="AL17" s="50"/>
      <c r="AM17" s="50"/>
      <c r="AN17" s="50"/>
      <c r="AO17" s="50"/>
      <c r="AP17" s="50"/>
    </row>
    <row r="18" spans="1:42" ht="15" customHeight="1">
      <c r="A18" s="5" t="s">
        <v>12</v>
      </c>
      <c r="B18" s="37" t="s">
        <v>239</v>
      </c>
      <c r="C18" s="42" t="s">
        <v>203</v>
      </c>
      <c r="D18" s="12" t="s">
        <v>230</v>
      </c>
      <c r="E18" s="12" t="s">
        <v>410</v>
      </c>
      <c r="F18" s="47" t="s">
        <v>622</v>
      </c>
      <c r="G18" s="46" t="s">
        <v>634</v>
      </c>
      <c r="H18" s="6" t="s">
        <v>661</v>
      </c>
      <c r="I18" s="96">
        <v>43555</v>
      </c>
      <c r="J18" s="11">
        <v>18972</v>
      </c>
      <c r="K18" s="11">
        <v>7572</v>
      </c>
      <c r="L18" s="11">
        <v>2172</v>
      </c>
      <c r="M18" s="95">
        <v>8800</v>
      </c>
      <c r="N18" s="95">
        <v>17380</v>
      </c>
      <c r="O18" s="95">
        <v>9600</v>
      </c>
      <c r="P18" s="95">
        <v>2172</v>
      </c>
      <c r="Q18" s="11"/>
      <c r="R18" s="11"/>
      <c r="S18" s="11"/>
      <c r="T18" s="11"/>
      <c r="U18" t="s">
        <v>912</v>
      </c>
      <c r="V18" s="1" t="s">
        <v>913</v>
      </c>
      <c r="W18" s="1">
        <v>145</v>
      </c>
      <c r="X18" s="120">
        <v>43661</v>
      </c>
      <c r="Y18" t="s">
        <v>1176</v>
      </c>
      <c r="Z18" s="32" t="s">
        <v>859</v>
      </c>
      <c r="AA18" s="32" t="s">
        <v>859</v>
      </c>
      <c r="AB18" s="32" t="s">
        <v>860</v>
      </c>
      <c r="AC18" s="32" t="s">
        <v>860</v>
      </c>
      <c r="AD18" s="32" t="s">
        <v>1172</v>
      </c>
      <c r="AE18" s="33"/>
      <c r="AF18" s="85"/>
      <c r="AJ18" s="79"/>
    </row>
    <row r="19" spans="1:42" ht="15" customHeight="1">
      <c r="A19" s="5" t="s">
        <v>12</v>
      </c>
      <c r="B19" s="37" t="s">
        <v>239</v>
      </c>
      <c r="C19" s="42" t="s">
        <v>204</v>
      </c>
      <c r="D19" s="12" t="s">
        <v>230</v>
      </c>
      <c r="E19" s="12" t="s">
        <v>411</v>
      </c>
      <c r="F19" s="47" t="s">
        <v>625</v>
      </c>
      <c r="G19" s="46" t="s">
        <v>627</v>
      </c>
      <c r="H19" s="6" t="s">
        <v>661</v>
      </c>
      <c r="I19" s="96">
        <v>43555</v>
      </c>
      <c r="J19" s="211">
        <f>18972/9414158922*100</f>
        <v>2.0152623465559123E-4</v>
      </c>
      <c r="K19" s="211">
        <f>7572/9414158922*100</f>
        <v>8.0432039258493407E-5</v>
      </c>
      <c r="L19" s="211">
        <f>2172/9414158922*100</f>
        <v>2.3071630912499693E-5</v>
      </c>
      <c r="M19" s="211">
        <f>2172/9414158922*100</f>
        <v>2.3071630912499693E-5</v>
      </c>
      <c r="N19" s="211">
        <f>17380/9414158922*100</f>
        <v>1.8461553649136496E-4</v>
      </c>
      <c r="O19" s="211">
        <f>9600/9414158922*100</f>
        <v>1.0197405928176661E-4</v>
      </c>
      <c r="P19" s="211">
        <f>2172/9414158922*100</f>
        <v>2.3071630912499693E-5</v>
      </c>
      <c r="Q19" s="211"/>
      <c r="R19" s="211"/>
      <c r="S19" s="211"/>
      <c r="T19" s="211"/>
      <c r="U19" t="s">
        <v>912</v>
      </c>
      <c r="V19" s="1" t="s">
        <v>913</v>
      </c>
      <c r="W19" s="1">
        <v>145</v>
      </c>
      <c r="X19" s="120">
        <v>43661</v>
      </c>
      <c r="Y19" t="s">
        <v>1176</v>
      </c>
      <c r="Z19" s="32" t="s">
        <v>859</v>
      </c>
      <c r="AA19" s="32" t="s">
        <v>859</v>
      </c>
      <c r="AB19" s="99" t="s">
        <v>860</v>
      </c>
      <c r="AC19" s="99" t="s">
        <v>860</v>
      </c>
      <c r="AD19" s="32" t="s">
        <v>1170</v>
      </c>
      <c r="AE19" s="99" t="s">
        <v>1155</v>
      </c>
      <c r="AJ19" s="79"/>
    </row>
    <row r="20" spans="1:42" ht="15" customHeight="1">
      <c r="A20" s="5" t="s">
        <v>12</v>
      </c>
      <c r="B20" s="37" t="s">
        <v>238</v>
      </c>
      <c r="C20" s="42" t="s">
        <v>187</v>
      </c>
      <c r="D20" s="12" t="s">
        <v>230</v>
      </c>
      <c r="E20" s="3" t="s">
        <v>394</v>
      </c>
      <c r="F20" s="47" t="s">
        <v>622</v>
      </c>
      <c r="G20" s="46" t="s">
        <v>870</v>
      </c>
      <c r="H20" s="6" t="s">
        <v>661</v>
      </c>
      <c r="I20" s="96">
        <v>43555</v>
      </c>
      <c r="J20">
        <v>3666904</v>
      </c>
      <c r="K20">
        <v>11995729</v>
      </c>
      <c r="L20">
        <v>4063895</v>
      </c>
      <c r="M20">
        <v>5602266</v>
      </c>
      <c r="N20">
        <v>4749346</v>
      </c>
      <c r="O20">
        <v>4565464</v>
      </c>
      <c r="P20">
        <v>3317649</v>
      </c>
      <c r="Q20">
        <v>2656118</v>
      </c>
      <c r="S20" s="11"/>
      <c r="T20" s="11"/>
      <c r="U20" t="s">
        <v>912</v>
      </c>
      <c r="V20" s="1" t="s">
        <v>913</v>
      </c>
      <c r="W20" s="1">
        <v>144</v>
      </c>
      <c r="X20" s="120">
        <v>43661</v>
      </c>
      <c r="Y20" t="s">
        <v>1176</v>
      </c>
      <c r="Z20" s="32" t="s">
        <v>859</v>
      </c>
      <c r="AA20" s="32" t="s">
        <v>859</v>
      </c>
      <c r="AB20" s="32" t="s">
        <v>860</v>
      </c>
      <c r="AC20" s="32" t="s">
        <v>860</v>
      </c>
      <c r="AD20" s="32" t="s">
        <v>1172</v>
      </c>
      <c r="AE20" s="33"/>
      <c r="AF20" s="85"/>
      <c r="AJ20" s="79"/>
    </row>
    <row r="21" spans="1:42" ht="15" customHeight="1">
      <c r="A21" s="5" t="s">
        <v>12</v>
      </c>
      <c r="B21" s="37" t="s">
        <v>238</v>
      </c>
      <c r="C21" s="42" t="s">
        <v>188</v>
      </c>
      <c r="D21" s="12" t="s">
        <v>230</v>
      </c>
      <c r="E21" s="3" t="s">
        <v>395</v>
      </c>
      <c r="F21" s="47" t="s">
        <v>622</v>
      </c>
      <c r="G21" s="46" t="s">
        <v>870</v>
      </c>
      <c r="H21" s="6" t="s">
        <v>661</v>
      </c>
      <c r="I21" s="96">
        <v>43555</v>
      </c>
      <c r="J21" s="11">
        <v>3931128</v>
      </c>
      <c r="K21" s="11">
        <v>322856</v>
      </c>
      <c r="L21" s="11">
        <v>3339490</v>
      </c>
      <c r="M21" s="95">
        <v>3144383</v>
      </c>
      <c r="N21" s="95">
        <v>2279227</v>
      </c>
      <c r="O21" s="95">
        <v>2421860</v>
      </c>
      <c r="P21" s="95">
        <v>2377499</v>
      </c>
      <c r="Q21" s="95">
        <v>0</v>
      </c>
      <c r="R21" s="11"/>
      <c r="S21" s="11"/>
      <c r="T21" s="11"/>
      <c r="U21" t="s">
        <v>912</v>
      </c>
      <c r="V21" s="1" t="s">
        <v>913</v>
      </c>
      <c r="W21" s="1">
        <v>144</v>
      </c>
      <c r="X21" s="120">
        <v>43661</v>
      </c>
      <c r="Y21" t="s">
        <v>1176</v>
      </c>
      <c r="Z21" s="32" t="s">
        <v>859</v>
      </c>
      <c r="AA21" s="32" t="s">
        <v>859</v>
      </c>
      <c r="AB21" s="32" t="s">
        <v>860</v>
      </c>
      <c r="AC21" s="32" t="s">
        <v>860</v>
      </c>
      <c r="AD21" s="32" t="s">
        <v>1172</v>
      </c>
      <c r="AE21" s="33"/>
      <c r="AF21" s="85"/>
      <c r="AJ21" s="79"/>
    </row>
    <row r="22" spans="1:42" ht="15" customHeight="1">
      <c r="A22" s="5" t="s">
        <v>12</v>
      </c>
      <c r="B22" s="37" t="s">
        <v>238</v>
      </c>
      <c r="C22" s="42" t="s">
        <v>189</v>
      </c>
      <c r="D22" s="12" t="s">
        <v>230</v>
      </c>
      <c r="E22" s="3" t="s">
        <v>396</v>
      </c>
      <c r="F22" s="47" t="s">
        <v>622</v>
      </c>
      <c r="G22" s="46" t="s">
        <v>870</v>
      </c>
      <c r="H22" s="6" t="s">
        <v>661</v>
      </c>
      <c r="I22" s="96">
        <v>43555</v>
      </c>
      <c r="J22" s="11">
        <v>1200373</v>
      </c>
      <c r="K22" s="11">
        <v>934585</v>
      </c>
      <c r="L22" s="11">
        <v>1366093</v>
      </c>
      <c r="M22" s="95">
        <v>818714</v>
      </c>
      <c r="N22" s="95">
        <v>1113177</v>
      </c>
      <c r="O22" s="95">
        <v>1105881</v>
      </c>
      <c r="P22" s="95">
        <v>1226678</v>
      </c>
      <c r="Q22" s="95">
        <v>856693</v>
      </c>
      <c r="R22" s="11"/>
      <c r="S22" s="11"/>
      <c r="T22" s="11"/>
      <c r="U22" t="s">
        <v>912</v>
      </c>
      <c r="V22" s="1" t="s">
        <v>913</v>
      </c>
      <c r="W22" s="1">
        <v>144</v>
      </c>
      <c r="X22" s="120">
        <v>43661</v>
      </c>
      <c r="Y22" t="s">
        <v>1176</v>
      </c>
      <c r="Z22" s="32" t="s">
        <v>859</v>
      </c>
      <c r="AA22" s="32" t="s">
        <v>859</v>
      </c>
      <c r="AB22" s="32" t="s">
        <v>860</v>
      </c>
      <c r="AC22" s="32" t="s">
        <v>860</v>
      </c>
      <c r="AD22" s="32" t="s">
        <v>1172</v>
      </c>
      <c r="AE22" s="33"/>
      <c r="AF22" s="85"/>
      <c r="AJ22" s="79"/>
    </row>
    <row r="23" spans="1:42" ht="15" customHeight="1">
      <c r="A23" s="5" t="s">
        <v>12</v>
      </c>
      <c r="B23" s="37" t="s">
        <v>238</v>
      </c>
      <c r="C23" s="48" t="s">
        <v>191</v>
      </c>
      <c r="D23" s="12" t="s">
        <v>230</v>
      </c>
      <c r="E23" s="3" t="s">
        <v>398</v>
      </c>
      <c r="F23" s="47" t="s">
        <v>622</v>
      </c>
      <c r="G23" s="46" t="s">
        <v>870</v>
      </c>
      <c r="H23" s="6" t="s">
        <v>661</v>
      </c>
      <c r="I23" s="96">
        <v>43555</v>
      </c>
      <c r="J23" s="11">
        <v>8798405</v>
      </c>
      <c r="K23" s="11">
        <v>13253170</v>
      </c>
      <c r="L23" s="11">
        <v>8769478</v>
      </c>
      <c r="M23" s="95">
        <v>9565363</v>
      </c>
      <c r="N23" s="95">
        <v>8141750</v>
      </c>
      <c r="O23" s="95">
        <v>8093205</v>
      </c>
      <c r="P23" s="95">
        <v>6921826</v>
      </c>
      <c r="Q23" s="95">
        <v>3512811</v>
      </c>
      <c r="R23" s="95">
        <v>5600000</v>
      </c>
      <c r="S23" s="11"/>
      <c r="T23" s="11"/>
      <c r="U23" t="s">
        <v>912</v>
      </c>
      <c r="V23" s="1" t="s">
        <v>913</v>
      </c>
      <c r="W23" s="1" t="s">
        <v>1207</v>
      </c>
      <c r="X23" s="120">
        <v>43661</v>
      </c>
      <c r="Y23" t="s">
        <v>1176</v>
      </c>
      <c r="Z23" s="32" t="s">
        <v>859</v>
      </c>
      <c r="AA23" s="32" t="s">
        <v>859</v>
      </c>
      <c r="AB23" s="32" t="s">
        <v>860</v>
      </c>
      <c r="AC23" s="32" t="s">
        <v>860</v>
      </c>
      <c r="AD23" s="32" t="s">
        <v>1172</v>
      </c>
      <c r="AE23" s="33"/>
      <c r="AF23" s="85"/>
      <c r="AJ23" s="79"/>
    </row>
    <row r="24" spans="1:42" ht="15" customHeight="1">
      <c r="A24" s="5" t="s">
        <v>12</v>
      </c>
      <c r="B24" s="38" t="s">
        <v>238</v>
      </c>
      <c r="C24" s="43" t="s">
        <v>190</v>
      </c>
      <c r="D24" s="38" t="s">
        <v>397</v>
      </c>
      <c r="E24" s="38" t="s">
        <v>595</v>
      </c>
      <c r="F24" s="38" t="s">
        <v>622</v>
      </c>
      <c r="G24" s="46" t="s">
        <v>634</v>
      </c>
      <c r="H24" s="6" t="s">
        <v>661</v>
      </c>
      <c r="I24" s="96">
        <v>43555</v>
      </c>
      <c r="J24" s="11"/>
      <c r="K24" s="11"/>
      <c r="L24" s="11"/>
      <c r="M24" s="11"/>
      <c r="N24" s="11"/>
      <c r="O24" s="11"/>
      <c r="P24" s="11"/>
      <c r="Q24" s="11"/>
      <c r="R24" s="11"/>
      <c r="S24" s="11"/>
      <c r="T24" s="11"/>
      <c r="U24" s="11"/>
      <c r="V24" s="11"/>
      <c r="W24" s="11"/>
      <c r="X24" s="11"/>
      <c r="Y24" s="11"/>
      <c r="Z24" s="32"/>
      <c r="AA24" s="32"/>
      <c r="AB24" s="32"/>
      <c r="AC24" s="32"/>
      <c r="AD24" s="11"/>
      <c r="AE24" s="33"/>
      <c r="AF24" s="85"/>
      <c r="AJ24" s="79"/>
    </row>
    <row r="25" spans="1:42">
      <c r="Z25" s="31"/>
      <c r="AA25" s="32"/>
      <c r="AB25" s="31"/>
      <c r="AC25" s="31"/>
      <c r="AD25" s="32"/>
      <c r="AF25" s="85"/>
      <c r="AJ25" s="79"/>
    </row>
    <row r="26" spans="1:42">
      <c r="AD26" s="32"/>
      <c r="AF26" s="85"/>
      <c r="AJ26" s="79"/>
    </row>
    <row r="27" spans="1:42">
      <c r="AD27" s="32"/>
      <c r="AF27" s="85"/>
      <c r="AJ27" s="79"/>
    </row>
    <row r="28" spans="1:42">
      <c r="AD28" s="32"/>
      <c r="AF28" s="85"/>
      <c r="AJ28" s="79"/>
    </row>
    <row r="29" spans="1:42">
      <c r="AD29" s="32"/>
      <c r="AF29" s="85"/>
      <c r="AJ29" s="79"/>
    </row>
    <row r="30" spans="1:42">
      <c r="AD30" s="32"/>
      <c r="AF30" s="85"/>
      <c r="AJ30" s="79"/>
    </row>
    <row r="31" spans="1:42">
      <c r="AD31" s="32"/>
      <c r="AF31" s="85"/>
      <c r="AJ31" s="79"/>
    </row>
    <row r="32" spans="1:42">
      <c r="AD32" s="32"/>
      <c r="AF32" s="85"/>
      <c r="AJ32" s="79"/>
    </row>
    <row r="33" spans="30:36">
      <c r="AD33" s="32"/>
      <c r="AF33" s="85"/>
      <c r="AJ33" s="79"/>
    </row>
    <row r="34" spans="30:36">
      <c r="AD34" s="32"/>
      <c r="AF34" s="85"/>
      <c r="AJ34" s="79"/>
    </row>
    <row r="35" spans="30:36">
      <c r="AD35" s="32"/>
      <c r="AF35" s="85"/>
      <c r="AJ35" s="79"/>
    </row>
    <row r="36" spans="30:36">
      <c r="AD36" s="32"/>
      <c r="AF36" s="85"/>
      <c r="AJ36" s="79"/>
    </row>
    <row r="37" spans="30:36">
      <c r="AD37" s="32"/>
      <c r="AF37" s="85"/>
      <c r="AJ37" s="79"/>
    </row>
    <row r="38" spans="30:36">
      <c r="AD38" s="32"/>
      <c r="AF38" s="85"/>
      <c r="AJ38" s="79"/>
    </row>
    <row r="39" spans="30:36">
      <c r="AD39" s="32"/>
      <c r="AF39" s="85"/>
      <c r="AJ39" s="79"/>
    </row>
    <row r="40" spans="30:36">
      <c r="AD40" s="32"/>
      <c r="AF40" s="85"/>
      <c r="AJ40" s="79"/>
    </row>
    <row r="41" spans="30:36">
      <c r="AD41" s="32"/>
      <c r="AF41" s="85"/>
      <c r="AJ41" s="79"/>
    </row>
    <row r="42" spans="30:36">
      <c r="AD42" s="32"/>
      <c r="AF42" s="85"/>
      <c r="AJ42" s="79"/>
    </row>
    <row r="43" spans="30:36">
      <c r="AD43" s="32"/>
      <c r="AF43" s="85"/>
      <c r="AJ43" s="79"/>
    </row>
    <row r="44" spans="30:36">
      <c r="AD44" s="32"/>
      <c r="AF44" s="85"/>
      <c r="AJ44" s="79"/>
    </row>
    <row r="45" spans="30:36">
      <c r="AD45" s="32"/>
      <c r="AF45" s="85"/>
      <c r="AJ45" s="79"/>
    </row>
    <row r="46" spans="30:36">
      <c r="AF46" s="85"/>
      <c r="AJ46" s="79"/>
    </row>
    <row r="47" spans="30:36">
      <c r="AF47" s="85"/>
    </row>
    <row r="48" spans="30:36">
      <c r="AF48" s="85"/>
    </row>
    <row r="49" spans="32:32">
      <c r="AF49" s="85"/>
    </row>
    <row r="50" spans="32:32">
      <c r="AF50" s="85"/>
    </row>
    <row r="51" spans="32:32">
      <c r="AF51" s="85"/>
    </row>
    <row r="52" spans="32:32">
      <c r="AF52" s="85"/>
    </row>
    <row r="53" spans="32:32">
      <c r="AF53" s="85"/>
    </row>
    <row r="54" spans="32:32">
      <c r="AF54" s="85"/>
    </row>
    <row r="55" spans="32:32">
      <c r="AF55" s="85"/>
    </row>
    <row r="56" spans="32:32">
      <c r="AF56" s="85"/>
    </row>
    <row r="57" spans="32:32">
      <c r="AF57" s="85"/>
    </row>
    <row r="58" spans="32:32">
      <c r="AF58" s="85"/>
    </row>
    <row r="59" spans="32:32">
      <c r="AF59" s="85"/>
    </row>
    <row r="60" spans="32:32">
      <c r="AF60" s="85"/>
    </row>
    <row r="61" spans="32:32">
      <c r="AF61" s="85"/>
    </row>
    <row r="62" spans="32:32">
      <c r="AF62" s="85"/>
    </row>
    <row r="63" spans="32:32">
      <c r="AF63" s="85"/>
    </row>
    <row r="64" spans="32:32">
      <c r="AF64" s="85"/>
    </row>
    <row r="65" spans="32:32">
      <c r="AF65" s="85"/>
    </row>
    <row r="66" spans="32:32">
      <c r="AF66" s="85"/>
    </row>
    <row r="67" spans="32:32">
      <c r="AF67" s="85"/>
    </row>
    <row r="68" spans="32:32">
      <c r="AF68" s="85"/>
    </row>
    <row r="69" spans="32:32">
      <c r="AF69" s="85"/>
    </row>
    <row r="70" spans="32:32">
      <c r="AF70" s="85"/>
    </row>
    <row r="71" spans="32:32">
      <c r="AF71" s="85"/>
    </row>
    <row r="72" spans="32:32">
      <c r="AF72" s="85"/>
    </row>
    <row r="73" spans="32:32">
      <c r="AF73" s="85"/>
    </row>
    <row r="74" spans="32:32">
      <c r="AF74" s="85"/>
    </row>
    <row r="75" spans="32:32">
      <c r="AF75" s="85"/>
    </row>
    <row r="76" spans="32:32">
      <c r="AF76" s="85"/>
    </row>
    <row r="77" spans="32:32">
      <c r="AF77" s="85"/>
    </row>
    <row r="78" spans="32:32">
      <c r="AF78" s="85"/>
    </row>
    <row r="79" spans="32:32">
      <c r="AF79" s="85"/>
    </row>
    <row r="80" spans="32:32">
      <c r="AF80" s="85"/>
    </row>
    <row r="81" spans="32:32">
      <c r="AF81" s="85"/>
    </row>
    <row r="82" spans="32:32">
      <c r="AF82" s="85"/>
    </row>
    <row r="83" spans="32:32">
      <c r="AF83" s="85"/>
    </row>
    <row r="84" spans="32:32">
      <c r="AF84" s="85"/>
    </row>
    <row r="85" spans="32:32">
      <c r="AF85" s="85"/>
    </row>
    <row r="86" spans="32:32">
      <c r="AF86" s="85"/>
    </row>
    <row r="87" spans="32:32">
      <c r="AF87" s="85"/>
    </row>
    <row r="88" spans="32:32">
      <c r="AF88" s="85"/>
    </row>
    <row r="89" spans="32:32">
      <c r="AF89" s="85"/>
    </row>
    <row r="90" spans="32:32">
      <c r="AF90" s="85"/>
    </row>
    <row r="91" spans="32:32">
      <c r="AF91" s="85"/>
    </row>
    <row r="92" spans="32:32">
      <c r="AF92" s="85"/>
    </row>
    <row r="93" spans="32:32">
      <c r="AF93" s="85"/>
    </row>
    <row r="94" spans="32:32">
      <c r="AF94" s="85"/>
    </row>
    <row r="95" spans="32:32">
      <c r="AF95" s="85"/>
    </row>
    <row r="96" spans="32:32">
      <c r="AF96" s="85"/>
    </row>
    <row r="97" spans="32:32">
      <c r="AF97" s="85"/>
    </row>
    <row r="98" spans="32:32">
      <c r="AF98" s="85"/>
    </row>
    <row r="99" spans="32:32">
      <c r="AF99" s="85"/>
    </row>
    <row r="100" spans="32:32">
      <c r="AF100" s="85"/>
    </row>
    <row r="101" spans="32:32">
      <c r="AF101" s="85"/>
    </row>
    <row r="102" spans="32:32">
      <c r="AF102" s="85"/>
    </row>
    <row r="103" spans="32:32">
      <c r="AF103" s="85"/>
    </row>
    <row r="104" spans="32:32">
      <c r="AF104" s="85"/>
    </row>
    <row r="105" spans="32:32">
      <c r="AF105" s="85"/>
    </row>
    <row r="106" spans="32:32">
      <c r="AF106" s="85"/>
    </row>
    <row r="107" spans="32:32">
      <c r="AF107" s="85"/>
    </row>
    <row r="108" spans="32:32">
      <c r="AF108" s="85"/>
    </row>
    <row r="109" spans="32:32">
      <c r="AF109" s="85"/>
    </row>
    <row r="110" spans="32:32">
      <c r="AF110" s="85"/>
    </row>
    <row r="111" spans="32:32">
      <c r="AF111" s="85"/>
    </row>
    <row r="112" spans="32:32">
      <c r="AF112" s="85"/>
    </row>
    <row r="113" spans="32:32">
      <c r="AF113" s="85"/>
    </row>
    <row r="114" spans="32:32">
      <c r="AF114" s="85"/>
    </row>
    <row r="115" spans="32:32">
      <c r="AF115" s="85"/>
    </row>
    <row r="116" spans="32:32">
      <c r="AF116" s="85"/>
    </row>
    <row r="117" spans="32:32">
      <c r="AF117" s="85"/>
    </row>
    <row r="118" spans="32:32">
      <c r="AF118" s="85"/>
    </row>
    <row r="119" spans="32:32">
      <c r="AF119" s="85"/>
    </row>
    <row r="120" spans="32:32">
      <c r="AF120" s="85"/>
    </row>
    <row r="121" spans="32:32">
      <c r="AF121" s="85"/>
    </row>
    <row r="122" spans="32:32">
      <c r="AF122" s="85"/>
    </row>
    <row r="123" spans="32:32">
      <c r="AF123" s="85"/>
    </row>
    <row r="124" spans="32:32">
      <c r="AF124" s="85"/>
    </row>
    <row r="125" spans="32:32">
      <c r="AF125" s="85"/>
    </row>
    <row r="126" spans="32:32">
      <c r="AF126" s="85"/>
    </row>
    <row r="127" spans="32:32">
      <c r="AF127" s="85"/>
    </row>
    <row r="128" spans="32:32">
      <c r="AF128" s="85"/>
    </row>
    <row r="129" spans="32:32">
      <c r="AF129" s="85"/>
    </row>
    <row r="130" spans="32:32">
      <c r="AF130" s="85"/>
    </row>
    <row r="131" spans="32:32">
      <c r="AF131" s="85"/>
    </row>
    <row r="132" spans="32:32">
      <c r="AF132" s="85"/>
    </row>
    <row r="133" spans="32:32">
      <c r="AF133" s="85"/>
    </row>
    <row r="134" spans="32:32">
      <c r="AF134" s="85"/>
    </row>
    <row r="135" spans="32:32">
      <c r="AF135" s="85"/>
    </row>
    <row r="136" spans="32:32">
      <c r="AF136" s="85"/>
    </row>
    <row r="137" spans="32:32">
      <c r="AF137" s="85"/>
    </row>
    <row r="138" spans="32:32">
      <c r="AF138" s="85"/>
    </row>
    <row r="139" spans="32:32">
      <c r="AF139" s="85"/>
    </row>
    <row r="140" spans="32:32">
      <c r="AF140" s="85"/>
    </row>
    <row r="141" spans="32:32">
      <c r="AF141" s="85"/>
    </row>
    <row r="142" spans="32:32">
      <c r="AF142" s="85"/>
    </row>
    <row r="143" spans="32:32">
      <c r="AF143" s="85"/>
    </row>
    <row r="144" spans="32:32">
      <c r="AF144" s="85"/>
    </row>
    <row r="145" spans="32:32">
      <c r="AF145" s="85"/>
    </row>
    <row r="146" spans="32:32">
      <c r="AF146" s="85"/>
    </row>
    <row r="147" spans="32:32">
      <c r="AF147" s="85"/>
    </row>
    <row r="148" spans="32:32">
      <c r="AF148" s="85"/>
    </row>
    <row r="149" spans="32:32">
      <c r="AF149" s="85"/>
    </row>
    <row r="150" spans="32:32">
      <c r="AF150" s="85"/>
    </row>
    <row r="151" spans="32:32">
      <c r="AF151" s="85"/>
    </row>
    <row r="152" spans="32:32">
      <c r="AF152" s="85"/>
    </row>
  </sheetData>
  <mergeCells count="2">
    <mergeCell ref="AN13:AP13"/>
    <mergeCell ref="AN1:AP1"/>
  </mergeCells>
  <phoneticPr fontId="1" type="noConversion"/>
  <conditionalFormatting sqref="C12">
    <cfRule type="duplicateValues" dxfId="19" priority="11"/>
    <cfRule type="duplicateValues" dxfId="18" priority="12"/>
  </conditionalFormatting>
  <conditionalFormatting sqref="D12">
    <cfRule type="duplicateValues" dxfId="17" priority="9"/>
  </conditionalFormatting>
  <conditionalFormatting sqref="D12">
    <cfRule type="duplicateValues" dxfId="16" priority="10"/>
  </conditionalFormatting>
  <conditionalFormatting sqref="D12">
    <cfRule type="duplicateValues" dxfId="15" priority="8"/>
  </conditionalFormatting>
  <conditionalFormatting sqref="E12">
    <cfRule type="duplicateValues" dxfId="14" priority="7"/>
  </conditionalFormatting>
  <conditionalFormatting sqref="C24">
    <cfRule type="duplicateValues" dxfId="13" priority="5"/>
    <cfRule type="duplicateValues" dxfId="12" priority="6"/>
  </conditionalFormatting>
  <conditionalFormatting sqref="D24">
    <cfRule type="duplicateValues" dxfId="11" priority="3"/>
  </conditionalFormatting>
  <conditionalFormatting sqref="D24">
    <cfRule type="duplicateValues" dxfId="10" priority="4"/>
  </conditionalFormatting>
  <conditionalFormatting sqref="D24">
    <cfRule type="duplicateValues" dxfId="9" priority="2"/>
  </conditionalFormatting>
  <conditionalFormatting sqref="E24">
    <cfRule type="duplicateValues" dxfId="8" priority="1"/>
  </conditionalFormatting>
  <dataValidations count="3">
    <dataValidation type="list" allowBlank="1" showInputMessage="1" showErrorMessage="1" sqref="J2:T3 J14:S15">
      <formula1>"Y,N"</formula1>
    </dataValidation>
    <dataValidation type="list" allowBlank="1" showInputMessage="1" showErrorMessage="1" sqref="J5:T5 J17:S17">
      <formula1>"M,F"</formula1>
    </dataValidation>
    <dataValidation type="list" allowBlank="1" showInputMessage="1" showErrorMessage="1" sqref="AJ14">
      <formula1>"Error accepted, Error not accepted"</formula1>
    </dataValidation>
  </dataValidations>
  <hyperlinks>
    <hyperlink ref="V16"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'[1]NIC industry'!#REF!</xm:f>
          </x14:formula1>
          <xm:sqref>AF14:AG14 Z14:AC14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zoomScale="136" zoomScaleNormal="70" workbookViewId="0">
      <selection activeCell="J67" sqref="J67"/>
    </sheetView>
  </sheetViews>
  <sheetFormatPr defaultColWidth="10.75" defaultRowHeight="15.75"/>
  <cols>
    <col min="1" max="1" width="28.75" style="1" customWidth="1"/>
    <col min="2" max="2" width="30.25" style="1" customWidth="1"/>
    <col min="3" max="3" width="15" style="1" hidden="1" customWidth="1"/>
    <col min="4" max="4" width="10.75" style="1"/>
    <col min="5" max="5" width="30.25" style="1" customWidth="1"/>
    <col min="6" max="6" width="46.25" style="210" customWidth="1"/>
    <col min="7" max="7" width="10.75" style="1"/>
    <col min="8" max="8" width="25.5" style="1" customWidth="1"/>
    <col min="9" max="9" width="21.25" style="1" customWidth="1"/>
    <col min="10" max="10" width="39.5" style="1" customWidth="1"/>
    <col min="11" max="13" width="38" style="1" customWidth="1"/>
    <col min="14" max="16384" width="10.75" style="1"/>
  </cols>
  <sheetData>
    <row r="1" spans="1:12">
      <c r="A1" s="8" t="s">
        <v>3</v>
      </c>
      <c r="B1" s="8" t="s">
        <v>5</v>
      </c>
      <c r="C1" s="8" t="s">
        <v>6</v>
      </c>
      <c r="D1" s="8" t="s">
        <v>4</v>
      </c>
      <c r="E1" s="8" t="s">
        <v>0</v>
      </c>
      <c r="F1" s="205" t="s">
        <v>651</v>
      </c>
      <c r="G1" s="8" t="s">
        <v>7</v>
      </c>
      <c r="H1" s="8" t="s">
        <v>8</v>
      </c>
      <c r="I1" s="8" t="s">
        <v>659</v>
      </c>
      <c r="J1" s="8" t="s">
        <v>650</v>
      </c>
    </row>
    <row r="2" spans="1:12" ht="30">
      <c r="A2" s="5" t="s">
        <v>12</v>
      </c>
      <c r="B2" s="3" t="s">
        <v>232</v>
      </c>
      <c r="C2" s="3" t="s">
        <v>240</v>
      </c>
      <c r="D2" s="2" t="s">
        <v>28</v>
      </c>
      <c r="E2" s="3" t="s">
        <v>255</v>
      </c>
      <c r="F2" s="208" t="s">
        <v>448</v>
      </c>
      <c r="G2" s="4" t="s">
        <v>622</v>
      </c>
      <c r="H2" s="4" t="s">
        <v>637</v>
      </c>
      <c r="I2" s="6" t="s">
        <v>660</v>
      </c>
      <c r="J2" s="170">
        <f>COUNTIF('Matrix datapoints - Direc'!J21:AB21, "Y")</f>
        <v>3</v>
      </c>
      <c r="K2" s="96">
        <v>43921</v>
      </c>
      <c r="L2" s="31"/>
    </row>
    <row r="3" spans="1:12" ht="30">
      <c r="A3" s="5" t="s">
        <v>12</v>
      </c>
      <c r="B3" s="3" t="s">
        <v>233</v>
      </c>
      <c r="C3" s="3" t="s">
        <v>240</v>
      </c>
      <c r="D3" s="2" t="s">
        <v>32</v>
      </c>
      <c r="E3" s="3" t="s">
        <v>259</v>
      </c>
      <c r="F3" s="197" t="s">
        <v>452</v>
      </c>
      <c r="G3" s="4" t="s">
        <v>622</v>
      </c>
      <c r="H3" s="4" t="s">
        <v>643</v>
      </c>
      <c r="I3" s="6" t="s">
        <v>660</v>
      </c>
      <c r="J3" s="171">
        <f>SUM('Matrix datapoints - Direc'!J27:AB27)</f>
        <v>45506439</v>
      </c>
      <c r="K3" s="96">
        <v>43921</v>
      </c>
    </row>
    <row r="4" spans="1:12" ht="45">
      <c r="A4" s="5" t="s">
        <v>12</v>
      </c>
      <c r="B4" s="3" t="s">
        <v>233</v>
      </c>
      <c r="C4" s="3" t="s">
        <v>240</v>
      </c>
      <c r="D4" s="2" t="s">
        <v>34</v>
      </c>
      <c r="E4" s="3" t="s">
        <v>261</v>
      </c>
      <c r="F4" s="197" t="s">
        <v>454</v>
      </c>
      <c r="G4" s="4" t="s">
        <v>622</v>
      </c>
      <c r="H4" s="4" t="s">
        <v>643</v>
      </c>
      <c r="I4" s="6" t="s">
        <v>660</v>
      </c>
      <c r="J4" s="170">
        <f>SUM('Matrix datapoints - Direc'!J28:AB28)</f>
        <v>9614622</v>
      </c>
      <c r="K4" s="96">
        <v>43921</v>
      </c>
    </row>
    <row r="5" spans="1:12" ht="30">
      <c r="A5" s="5" t="s">
        <v>12</v>
      </c>
      <c r="B5" s="3" t="s">
        <v>233</v>
      </c>
      <c r="C5" s="3" t="s">
        <v>240</v>
      </c>
      <c r="D5" s="2" t="s">
        <v>36</v>
      </c>
      <c r="E5" s="3" t="s">
        <v>263</v>
      </c>
      <c r="F5" s="197" t="s">
        <v>456</v>
      </c>
      <c r="G5" s="4" t="s">
        <v>622</v>
      </c>
      <c r="H5" s="4" t="s">
        <v>643</v>
      </c>
      <c r="I5" s="6" t="s">
        <v>660</v>
      </c>
      <c r="J5" s="170">
        <f>SUM('Matrix datapoints - Direc'!J29:AB29)</f>
        <v>6172998</v>
      </c>
      <c r="K5" s="96">
        <v>43921</v>
      </c>
    </row>
    <row r="6" spans="1:12" ht="30">
      <c r="A6" s="5" t="s">
        <v>12</v>
      </c>
      <c r="B6" s="3" t="s">
        <v>233</v>
      </c>
      <c r="C6" s="3" t="s">
        <v>240</v>
      </c>
      <c r="D6" s="2" t="s">
        <v>38</v>
      </c>
      <c r="E6" s="3" t="s">
        <v>265</v>
      </c>
      <c r="F6" s="197" t="s">
        <v>458</v>
      </c>
      <c r="G6" s="4" t="s">
        <v>622</v>
      </c>
      <c r="H6" s="4" t="s">
        <v>643</v>
      </c>
      <c r="I6" s="6" t="s">
        <v>660</v>
      </c>
      <c r="J6" s="170">
        <f>SUM('Matrix datapoints - Direc'!J30:AB30)</f>
        <v>0</v>
      </c>
      <c r="K6" s="96">
        <v>43921</v>
      </c>
    </row>
    <row r="7" spans="1:12" ht="30">
      <c r="A7" s="5" t="s">
        <v>12</v>
      </c>
      <c r="B7" s="3" t="s">
        <v>233</v>
      </c>
      <c r="C7" s="3" t="s">
        <v>240</v>
      </c>
      <c r="D7" s="2" t="s">
        <v>40</v>
      </c>
      <c r="E7" s="3" t="s">
        <v>267</v>
      </c>
      <c r="F7" s="197" t="s">
        <v>460</v>
      </c>
      <c r="G7" s="4" t="s">
        <v>622</v>
      </c>
      <c r="H7" s="4" t="s">
        <v>643</v>
      </c>
      <c r="I7" s="6" t="s">
        <v>660</v>
      </c>
      <c r="J7" s="170">
        <f>SUM('Matrix datapoints - Direc'!J31:AB31)</f>
        <v>0</v>
      </c>
      <c r="K7" s="96">
        <v>43921</v>
      </c>
    </row>
    <row r="8" spans="1:12" ht="30">
      <c r="A8" s="5" t="s">
        <v>12</v>
      </c>
      <c r="B8" s="3" t="s">
        <v>233</v>
      </c>
      <c r="C8" s="3" t="s">
        <v>240</v>
      </c>
      <c r="D8" s="2" t="s">
        <v>42</v>
      </c>
      <c r="E8" s="3" t="s">
        <v>269</v>
      </c>
      <c r="F8" s="197" t="s">
        <v>462</v>
      </c>
      <c r="G8" s="4" t="s">
        <v>622</v>
      </c>
      <c r="H8" s="4" t="s">
        <v>643</v>
      </c>
      <c r="I8" s="6" t="s">
        <v>660</v>
      </c>
      <c r="J8" s="170">
        <f>SUM('Matrix datapoints - Direc'!J32:AB32)</f>
        <v>61294060</v>
      </c>
      <c r="K8" s="96">
        <v>43921</v>
      </c>
    </row>
    <row r="9" spans="1:12" ht="30">
      <c r="A9" s="5" t="s">
        <v>12</v>
      </c>
      <c r="B9" s="3" t="s">
        <v>234</v>
      </c>
      <c r="C9" s="3" t="s">
        <v>240</v>
      </c>
      <c r="D9" s="2" t="s">
        <v>54</v>
      </c>
      <c r="E9" s="3" t="s">
        <v>276</v>
      </c>
      <c r="F9" s="197" t="s">
        <v>472</v>
      </c>
      <c r="G9" s="4" t="s">
        <v>622</v>
      </c>
      <c r="H9" s="4" t="s">
        <v>637</v>
      </c>
      <c r="I9" s="6" t="s">
        <v>660</v>
      </c>
      <c r="J9" s="170">
        <f>COUNTIF('Matrix datapoints - Direc'!J5:AB5, "F")</f>
        <v>2</v>
      </c>
      <c r="K9" s="96">
        <v>43921</v>
      </c>
    </row>
    <row r="10" spans="1:12" ht="45">
      <c r="A10" s="5" t="s">
        <v>12</v>
      </c>
      <c r="B10" s="3" t="s">
        <v>234</v>
      </c>
      <c r="C10" s="3" t="s">
        <v>240</v>
      </c>
      <c r="D10" s="2" t="s">
        <v>55</v>
      </c>
      <c r="E10" s="3" t="s">
        <v>277</v>
      </c>
      <c r="F10" s="208" t="s">
        <v>473</v>
      </c>
      <c r="G10" s="4" t="s">
        <v>625</v>
      </c>
      <c r="H10" s="4" t="s">
        <v>638</v>
      </c>
      <c r="I10" s="6" t="s">
        <v>660</v>
      </c>
      <c r="J10" s="170" t="e">
        <f>J9*100/'Matrix datapoints - Direc'!#REF!</f>
        <v>#REF!</v>
      </c>
      <c r="K10" s="96">
        <v>43921</v>
      </c>
    </row>
    <row r="11" spans="1:12" ht="45">
      <c r="A11" s="5" t="s">
        <v>12</v>
      </c>
      <c r="B11" s="3" t="s">
        <v>234</v>
      </c>
      <c r="C11" s="3" t="s">
        <v>240</v>
      </c>
      <c r="D11" s="2" t="s">
        <v>56</v>
      </c>
      <c r="E11" s="3" t="s">
        <v>278</v>
      </c>
      <c r="F11" s="197" t="s">
        <v>474</v>
      </c>
      <c r="G11" s="4" t="s">
        <v>622</v>
      </c>
      <c r="H11" s="4" t="s">
        <v>637</v>
      </c>
      <c r="I11" s="6" t="s">
        <v>660</v>
      </c>
      <c r="J11" s="170">
        <f>COUNTIF('Matrix datapoints - Direc'!J6:AB6, "Y")</f>
        <v>0</v>
      </c>
      <c r="K11" s="96">
        <v>43921</v>
      </c>
    </row>
    <row r="12" spans="1:12" ht="45">
      <c r="A12" s="5" t="s">
        <v>12</v>
      </c>
      <c r="B12" s="3" t="s">
        <v>234</v>
      </c>
      <c r="C12" s="3" t="s">
        <v>240</v>
      </c>
      <c r="D12" s="2" t="s">
        <v>57</v>
      </c>
      <c r="E12" s="3" t="s">
        <v>279</v>
      </c>
      <c r="F12" s="208" t="s">
        <v>475</v>
      </c>
      <c r="G12" s="4" t="s">
        <v>625</v>
      </c>
      <c r="H12" s="4" t="s">
        <v>638</v>
      </c>
      <c r="I12" s="6" t="s">
        <v>660</v>
      </c>
      <c r="J12" s="170" t="e">
        <f>J11*100/'Matrix datapoints - Direc'!#REF!</f>
        <v>#REF!</v>
      </c>
      <c r="K12" s="96">
        <v>43921</v>
      </c>
    </row>
    <row r="13" spans="1:12">
      <c r="A13" s="5" t="s">
        <v>12</v>
      </c>
      <c r="B13" s="3" t="s">
        <v>235</v>
      </c>
      <c r="C13" s="3" t="s">
        <v>240</v>
      </c>
      <c r="D13" s="2" t="s">
        <v>68</v>
      </c>
      <c r="E13" s="3" t="s">
        <v>284</v>
      </c>
      <c r="F13" s="197" t="s">
        <v>486</v>
      </c>
      <c r="G13" s="4" t="s">
        <v>622</v>
      </c>
      <c r="H13" s="7" t="s">
        <v>637</v>
      </c>
      <c r="I13" s="6" t="s">
        <v>660</v>
      </c>
      <c r="J13" s="170">
        <f>COUNTIF('Matrix datapoints - Direc'!J13:AB13, "Y")</f>
        <v>8</v>
      </c>
      <c r="K13" s="96">
        <v>43921</v>
      </c>
    </row>
    <row r="14" spans="1:12" ht="45">
      <c r="A14" s="5" t="s">
        <v>12</v>
      </c>
      <c r="B14" s="3" t="s">
        <v>235</v>
      </c>
      <c r="C14" s="3" t="s">
        <v>240</v>
      </c>
      <c r="D14" s="2" t="s">
        <v>69</v>
      </c>
      <c r="E14" s="3" t="s">
        <v>285</v>
      </c>
      <c r="F14" s="208" t="s">
        <v>487</v>
      </c>
      <c r="G14" s="4" t="s">
        <v>625</v>
      </c>
      <c r="H14" s="4" t="s">
        <v>638</v>
      </c>
      <c r="I14" s="6" t="s">
        <v>660</v>
      </c>
      <c r="J14" s="170" t="e">
        <f>J13*100/'Matrix datapoints - Direc'!#REF!</f>
        <v>#REF!</v>
      </c>
      <c r="K14" s="96">
        <v>43921</v>
      </c>
    </row>
    <row r="15" spans="1:12">
      <c r="A15" s="5" t="s">
        <v>12</v>
      </c>
      <c r="B15" s="3" t="s">
        <v>235</v>
      </c>
      <c r="C15" s="3" t="s">
        <v>240</v>
      </c>
      <c r="D15" s="2" t="s">
        <v>70</v>
      </c>
      <c r="E15" s="3" t="s">
        <v>286</v>
      </c>
      <c r="F15" s="197" t="s">
        <v>286</v>
      </c>
      <c r="G15" s="4" t="s">
        <v>622</v>
      </c>
      <c r="H15" s="7" t="s">
        <v>637</v>
      </c>
      <c r="I15" s="6" t="s">
        <v>660</v>
      </c>
      <c r="J15" s="170">
        <f>COUNTIF('Matrix datapoints - Direc'!J14:AB14, "Y")</f>
        <v>11</v>
      </c>
      <c r="K15" s="96">
        <v>43921</v>
      </c>
    </row>
    <row r="16" spans="1:12" ht="30">
      <c r="A16" s="5" t="s">
        <v>12</v>
      </c>
      <c r="B16" s="3" t="s">
        <v>235</v>
      </c>
      <c r="C16" s="3" t="s">
        <v>240</v>
      </c>
      <c r="D16" s="2" t="s">
        <v>71</v>
      </c>
      <c r="E16" s="3" t="s">
        <v>287</v>
      </c>
      <c r="F16" s="208" t="s">
        <v>488</v>
      </c>
      <c r="G16" s="4" t="s">
        <v>625</v>
      </c>
      <c r="H16" s="4" t="s">
        <v>638</v>
      </c>
      <c r="I16" s="6" t="s">
        <v>660</v>
      </c>
      <c r="J16" s="170" t="e">
        <f>J15*100/'Matrix datapoints - Direc'!#REF!</f>
        <v>#REF!</v>
      </c>
      <c r="K16" s="96">
        <v>43921</v>
      </c>
    </row>
    <row r="17" spans="1:11" ht="30">
      <c r="A17" s="5" t="s">
        <v>12</v>
      </c>
      <c r="B17" s="3" t="s">
        <v>235</v>
      </c>
      <c r="C17" s="3" t="s">
        <v>240</v>
      </c>
      <c r="D17" s="2" t="s">
        <v>72</v>
      </c>
      <c r="E17" s="3" t="s">
        <v>288</v>
      </c>
      <c r="F17" s="197" t="s">
        <v>288</v>
      </c>
      <c r="G17" s="4" t="s">
        <v>622</v>
      </c>
      <c r="H17" s="7" t="s">
        <v>637</v>
      </c>
      <c r="I17" s="6" t="s">
        <v>660</v>
      </c>
      <c r="J17" s="170">
        <f>COUNTIF('Matrix datapoints - Direc'!J15:AB15, "Y")</f>
        <v>0</v>
      </c>
      <c r="K17" s="96">
        <v>43921</v>
      </c>
    </row>
    <row r="18" spans="1:11" ht="30">
      <c r="A18" s="5" t="s">
        <v>12</v>
      </c>
      <c r="B18" s="3" t="s">
        <v>235</v>
      </c>
      <c r="C18" s="3" t="s">
        <v>240</v>
      </c>
      <c r="D18" s="2" t="s">
        <v>73</v>
      </c>
      <c r="E18" s="3" t="s">
        <v>289</v>
      </c>
      <c r="F18" s="197" t="s">
        <v>489</v>
      </c>
      <c r="G18" s="4" t="s">
        <v>625</v>
      </c>
      <c r="H18" s="4" t="s">
        <v>638</v>
      </c>
      <c r="I18" s="6" t="s">
        <v>660</v>
      </c>
      <c r="J18" s="170" t="e">
        <f>J17*100/'Matrix datapoints - Direc'!#REF!</f>
        <v>#REF!</v>
      </c>
      <c r="K18" s="96">
        <v>43921</v>
      </c>
    </row>
    <row r="19" spans="1:11" ht="30">
      <c r="A19" s="5" t="s">
        <v>12</v>
      </c>
      <c r="B19" s="3" t="s">
        <v>235</v>
      </c>
      <c r="C19" s="3" t="s">
        <v>240</v>
      </c>
      <c r="D19" s="2" t="s">
        <v>74</v>
      </c>
      <c r="E19" s="3" t="s">
        <v>290</v>
      </c>
      <c r="F19" s="197" t="s">
        <v>290</v>
      </c>
      <c r="G19" s="4" t="s">
        <v>622</v>
      </c>
      <c r="H19" s="7" t="s">
        <v>637</v>
      </c>
      <c r="I19" s="6" t="s">
        <v>660</v>
      </c>
      <c r="J19" s="170">
        <f>COUNTIF('Matrix datapoints - Direc'!J16:AB16, "Y")</f>
        <v>6</v>
      </c>
      <c r="K19" s="96">
        <v>43921</v>
      </c>
    </row>
    <row r="20" spans="1:11" ht="30">
      <c r="A20" s="5" t="s">
        <v>12</v>
      </c>
      <c r="B20" s="3" t="s">
        <v>235</v>
      </c>
      <c r="C20" s="3" t="s">
        <v>240</v>
      </c>
      <c r="D20" s="2" t="s">
        <v>75</v>
      </c>
      <c r="E20" s="3" t="s">
        <v>291</v>
      </c>
      <c r="F20" s="197" t="s">
        <v>490</v>
      </c>
      <c r="G20" s="4" t="s">
        <v>625</v>
      </c>
      <c r="H20" s="4" t="s">
        <v>638</v>
      </c>
      <c r="I20" s="6" t="s">
        <v>660</v>
      </c>
      <c r="J20" s="170" t="e">
        <f>J19*100/'Matrix datapoints - Direc'!#REF!</f>
        <v>#REF!</v>
      </c>
      <c r="K20" s="96">
        <v>43921</v>
      </c>
    </row>
    <row r="21" spans="1:11" ht="45">
      <c r="A21" s="5" t="s">
        <v>12</v>
      </c>
      <c r="B21" s="3" t="s">
        <v>235</v>
      </c>
      <c r="C21" s="3" t="s">
        <v>240</v>
      </c>
      <c r="D21" s="2" t="s">
        <v>76</v>
      </c>
      <c r="E21" s="3" t="s">
        <v>292</v>
      </c>
      <c r="F21" s="197" t="s">
        <v>491</v>
      </c>
      <c r="G21" s="4" t="s">
        <v>622</v>
      </c>
      <c r="H21" s="7" t="s">
        <v>637</v>
      </c>
      <c r="I21" s="6" t="s">
        <v>660</v>
      </c>
      <c r="J21" s="170">
        <f>COUNTIF('Matrix datapoints - Direc'!J17:AB17, "Y")</f>
        <v>0</v>
      </c>
      <c r="K21" s="96">
        <v>43921</v>
      </c>
    </row>
    <row r="22" spans="1:11" ht="45">
      <c r="A22" s="5" t="s">
        <v>12</v>
      </c>
      <c r="B22" s="3" t="s">
        <v>235</v>
      </c>
      <c r="C22" s="3" t="s">
        <v>240</v>
      </c>
      <c r="D22" s="2" t="s">
        <v>77</v>
      </c>
      <c r="E22" s="3" t="s">
        <v>293</v>
      </c>
      <c r="F22" s="197" t="s">
        <v>492</v>
      </c>
      <c r="G22" s="4" t="s">
        <v>625</v>
      </c>
      <c r="H22" s="4" t="s">
        <v>638</v>
      </c>
      <c r="I22" s="6" t="s">
        <v>660</v>
      </c>
      <c r="J22" s="170" t="e">
        <f>J21*100/'Matrix datapoints - Direc'!#REF!</f>
        <v>#REF!</v>
      </c>
      <c r="K22" s="96">
        <v>43921</v>
      </c>
    </row>
    <row r="23" spans="1:11" ht="30">
      <c r="A23" s="5" t="s">
        <v>12</v>
      </c>
      <c r="B23" s="3" t="s">
        <v>235</v>
      </c>
      <c r="C23" s="3" t="s">
        <v>240</v>
      </c>
      <c r="D23" s="2" t="s">
        <v>78</v>
      </c>
      <c r="E23" s="3" t="s">
        <v>294</v>
      </c>
      <c r="F23" s="197" t="s">
        <v>493</v>
      </c>
      <c r="G23" s="4" t="s">
        <v>622</v>
      </c>
      <c r="H23" s="4" t="s">
        <v>634</v>
      </c>
      <c r="I23" s="6" t="s">
        <v>660</v>
      </c>
      <c r="J23" s="172">
        <f>SUM('Matrix datapoints - Direc'!J18:AB18)</f>
        <v>69660</v>
      </c>
      <c r="K23" s="96">
        <v>43921</v>
      </c>
    </row>
    <row r="24" spans="1:11" ht="30">
      <c r="A24" s="5" t="s">
        <v>12</v>
      </c>
      <c r="B24" s="3" t="s">
        <v>235</v>
      </c>
      <c r="C24" s="3" t="s">
        <v>240</v>
      </c>
      <c r="D24" s="2" t="s">
        <v>82</v>
      </c>
      <c r="E24" s="3" t="s">
        <v>298</v>
      </c>
      <c r="F24" s="197" t="s">
        <v>496</v>
      </c>
      <c r="G24" s="4" t="s">
        <v>622</v>
      </c>
      <c r="H24" s="4" t="s">
        <v>645</v>
      </c>
      <c r="I24" s="6" t="s">
        <v>660</v>
      </c>
      <c r="J24" s="170" t="e">
        <f>SUM('Matrix datapoints - Direc'!J11:AB11/'Matrix datapoints - Direc'!#REF!)</f>
        <v>#REF!</v>
      </c>
      <c r="K24" s="96">
        <v>43921</v>
      </c>
    </row>
    <row r="25" spans="1:11" ht="45">
      <c r="A25" s="5" t="s">
        <v>12</v>
      </c>
      <c r="B25" s="3" t="s">
        <v>235</v>
      </c>
      <c r="C25" s="3" t="s">
        <v>240</v>
      </c>
      <c r="D25" s="2" t="s">
        <v>83</v>
      </c>
      <c r="E25" s="3" t="s">
        <v>299</v>
      </c>
      <c r="F25" s="197" t="s">
        <v>497</v>
      </c>
      <c r="G25" s="4" t="s">
        <v>622</v>
      </c>
      <c r="H25" s="4" t="s">
        <v>646</v>
      </c>
      <c r="I25" s="6" t="s">
        <v>660</v>
      </c>
      <c r="J25" s="170" t="e">
        <f>SUM('Matrix datapoints - Direc'!J12:AB12)/'Matrix datapoints - Direc'!#REF!</f>
        <v>#REF!</v>
      </c>
      <c r="K25" s="96">
        <v>43921</v>
      </c>
    </row>
    <row r="26" spans="1:11" ht="30">
      <c r="A26" s="5" t="s">
        <v>12</v>
      </c>
      <c r="B26" s="3" t="s">
        <v>236</v>
      </c>
      <c r="C26" s="3" t="s">
        <v>240</v>
      </c>
      <c r="D26" s="2" t="s">
        <v>102</v>
      </c>
      <c r="E26" s="3" t="s">
        <v>314</v>
      </c>
      <c r="F26" s="208" t="s">
        <v>519</v>
      </c>
      <c r="G26" s="4" t="s">
        <v>622</v>
      </c>
      <c r="H26" s="4" t="s">
        <v>637</v>
      </c>
      <c r="I26" s="6" t="s">
        <v>660</v>
      </c>
      <c r="J26" s="170" t="e">
        <f>'Matrix datapoints - Direc'!#REF!</f>
        <v>#REF!</v>
      </c>
      <c r="K26" s="96">
        <v>43921</v>
      </c>
    </row>
    <row r="27" spans="1:11" ht="30">
      <c r="A27" s="5" t="s">
        <v>12</v>
      </c>
      <c r="B27" s="3" t="s">
        <v>236</v>
      </c>
      <c r="C27" s="3" t="s">
        <v>240</v>
      </c>
      <c r="D27" s="2" t="s">
        <v>103</v>
      </c>
      <c r="E27" s="3" t="s">
        <v>315</v>
      </c>
      <c r="F27" s="197" t="s">
        <v>315</v>
      </c>
      <c r="G27" s="4" t="s">
        <v>622</v>
      </c>
      <c r="H27" s="4" t="s">
        <v>637</v>
      </c>
      <c r="I27" s="6" t="s">
        <v>660</v>
      </c>
      <c r="J27" s="170">
        <f>COUNTIF('Matrix datapoints - Direc'!J8:AB8, "Y")</f>
        <v>2</v>
      </c>
      <c r="K27" s="96">
        <v>43921</v>
      </c>
    </row>
    <row r="28" spans="1:11" ht="30">
      <c r="A28" s="5" t="s">
        <v>12</v>
      </c>
      <c r="B28" s="3" t="s">
        <v>236</v>
      </c>
      <c r="C28" s="3" t="s">
        <v>240</v>
      </c>
      <c r="D28" s="2" t="s">
        <v>104</v>
      </c>
      <c r="E28" s="3" t="s">
        <v>316</v>
      </c>
      <c r="F28" s="197" t="s">
        <v>520</v>
      </c>
      <c r="G28" s="4" t="s">
        <v>625</v>
      </c>
      <c r="H28" s="4" t="s">
        <v>638</v>
      </c>
      <c r="I28" s="6" t="s">
        <v>660</v>
      </c>
      <c r="J28" s="170" t="e">
        <f>J27*100/'Matrix datapoints - Direc'!#REF!</f>
        <v>#REF!</v>
      </c>
      <c r="K28" s="96">
        <v>43921</v>
      </c>
    </row>
    <row r="29" spans="1:11" ht="30">
      <c r="A29" s="5" t="s">
        <v>12</v>
      </c>
      <c r="B29" s="3" t="s">
        <v>236</v>
      </c>
      <c r="C29" s="3" t="s">
        <v>240</v>
      </c>
      <c r="D29" s="2" t="s">
        <v>105</v>
      </c>
      <c r="E29" s="3" t="s">
        <v>317</v>
      </c>
      <c r="F29" s="197" t="s">
        <v>521</v>
      </c>
      <c r="G29" s="4" t="s">
        <v>622</v>
      </c>
      <c r="H29" s="4" t="s">
        <v>637</v>
      </c>
      <c r="I29" s="6" t="s">
        <v>660</v>
      </c>
      <c r="J29" s="170">
        <f>COUNTIF('Matrix datapoints - Direc'!J7:AB7, "Y")</f>
        <v>0</v>
      </c>
      <c r="K29" s="96">
        <v>43921</v>
      </c>
    </row>
    <row r="30" spans="1:11" ht="30">
      <c r="A30" s="5" t="s">
        <v>12</v>
      </c>
      <c r="B30" s="3" t="s">
        <v>236</v>
      </c>
      <c r="C30" s="3" t="s">
        <v>240</v>
      </c>
      <c r="D30" s="2" t="s">
        <v>106</v>
      </c>
      <c r="E30" s="3" t="s">
        <v>318</v>
      </c>
      <c r="F30" s="197" t="s">
        <v>522</v>
      </c>
      <c r="G30" s="4" t="s">
        <v>625</v>
      </c>
      <c r="H30" s="4" t="s">
        <v>638</v>
      </c>
      <c r="I30" s="6" t="s">
        <v>660</v>
      </c>
      <c r="J30" s="170" t="e">
        <f>J29*100/'Matrix datapoints - Direc'!#REF!</f>
        <v>#REF!</v>
      </c>
      <c r="K30" s="96">
        <v>43921</v>
      </c>
    </row>
    <row r="31" spans="1:11" ht="30">
      <c r="A31" s="5" t="s">
        <v>12</v>
      </c>
      <c r="B31" s="3" t="s">
        <v>236</v>
      </c>
      <c r="C31" s="3" t="s">
        <v>240</v>
      </c>
      <c r="D31" s="2" t="s">
        <v>107</v>
      </c>
      <c r="E31" s="3" t="s">
        <v>319</v>
      </c>
      <c r="F31" s="197" t="s">
        <v>523</v>
      </c>
      <c r="G31" s="4" t="s">
        <v>622</v>
      </c>
      <c r="H31" s="4" t="s">
        <v>628</v>
      </c>
      <c r="I31" s="6" t="s">
        <v>660</v>
      </c>
      <c r="J31" s="170" t="e">
        <f>SUM('Matrix datapoints - Direc'!J4:AB4)/'Matrix datapoints - Direc'!#REF!</f>
        <v>#REF!</v>
      </c>
      <c r="K31" s="96">
        <v>43921</v>
      </c>
    </row>
    <row r="32" spans="1:11" ht="30">
      <c r="A32" s="5" t="s">
        <v>12</v>
      </c>
      <c r="B32" s="3" t="s">
        <v>238</v>
      </c>
      <c r="C32" s="3" t="s">
        <v>240</v>
      </c>
      <c r="D32" s="2" t="s">
        <v>177</v>
      </c>
      <c r="E32" s="3" t="s">
        <v>384</v>
      </c>
      <c r="F32" s="197" t="s">
        <v>585</v>
      </c>
      <c r="G32" s="6" t="s">
        <v>622</v>
      </c>
      <c r="H32" s="4" t="s">
        <v>643</v>
      </c>
      <c r="I32" s="6" t="s">
        <v>660</v>
      </c>
      <c r="J32" s="170">
        <f>SUM('Matrix datapoints - KMP'!J8:T8)</f>
        <v>40718260</v>
      </c>
      <c r="K32" s="96">
        <v>43921</v>
      </c>
    </row>
    <row r="33" spans="1:11" ht="60">
      <c r="A33" s="5" t="s">
        <v>12</v>
      </c>
      <c r="B33" s="3" t="s">
        <v>238</v>
      </c>
      <c r="C33" s="3" t="s">
        <v>240</v>
      </c>
      <c r="D33" s="2" t="s">
        <v>179</v>
      </c>
      <c r="E33" s="3" t="s">
        <v>386</v>
      </c>
      <c r="F33" s="197" t="s">
        <v>587</v>
      </c>
      <c r="G33" s="6" t="s">
        <v>622</v>
      </c>
      <c r="H33" s="4" t="s">
        <v>643</v>
      </c>
      <c r="I33" s="6" t="s">
        <v>660</v>
      </c>
      <c r="J33" s="170">
        <f>SUM('Matrix datapoints - KMP'!J9:T9)</f>
        <v>12688926</v>
      </c>
      <c r="K33" s="96">
        <v>43921</v>
      </c>
    </row>
    <row r="34" spans="1:11" ht="30">
      <c r="A34" s="5" t="s">
        <v>12</v>
      </c>
      <c r="B34" s="3" t="s">
        <v>238</v>
      </c>
      <c r="C34" s="3" t="s">
        <v>240</v>
      </c>
      <c r="D34" s="2" t="s">
        <v>181</v>
      </c>
      <c r="E34" s="3" t="s">
        <v>388</v>
      </c>
      <c r="F34" s="197" t="s">
        <v>589</v>
      </c>
      <c r="G34" s="4" t="s">
        <v>622</v>
      </c>
      <c r="H34" s="4" t="s">
        <v>643</v>
      </c>
      <c r="I34" s="6" t="s">
        <v>660</v>
      </c>
      <c r="J34" s="170">
        <f>SUM('Matrix datapoints - KMP'!J10:T10)</f>
        <v>6172998</v>
      </c>
      <c r="K34" s="96">
        <v>43921</v>
      </c>
    </row>
    <row r="35" spans="1:11" ht="30">
      <c r="A35" s="5" t="s">
        <v>12</v>
      </c>
      <c r="B35" s="3" t="s">
        <v>238</v>
      </c>
      <c r="C35" s="3" t="s">
        <v>240</v>
      </c>
      <c r="D35" s="2" t="s">
        <v>183</v>
      </c>
      <c r="E35" s="3" t="s">
        <v>390</v>
      </c>
      <c r="F35" s="197" t="s">
        <v>591</v>
      </c>
      <c r="G35" s="4" t="s">
        <v>622</v>
      </c>
      <c r="H35" s="4" t="s">
        <v>643</v>
      </c>
      <c r="I35" s="6" t="s">
        <v>660</v>
      </c>
      <c r="J35" s="171">
        <f>SUM('Matrix datapoints - KMP'!J12:T12)</f>
        <v>0</v>
      </c>
      <c r="K35" s="96">
        <v>43921</v>
      </c>
    </row>
    <row r="36" spans="1:11" ht="30">
      <c r="A36" s="5" t="s">
        <v>12</v>
      </c>
      <c r="B36" s="3" t="s">
        <v>238</v>
      </c>
      <c r="C36" s="3" t="s">
        <v>240</v>
      </c>
      <c r="D36" s="2" t="s">
        <v>185</v>
      </c>
      <c r="E36" s="3" t="s">
        <v>392</v>
      </c>
      <c r="F36" s="197" t="s">
        <v>593</v>
      </c>
      <c r="G36" s="4" t="s">
        <v>622</v>
      </c>
      <c r="H36" s="4" t="s">
        <v>643</v>
      </c>
      <c r="I36" s="6" t="s">
        <v>660</v>
      </c>
      <c r="J36" s="171">
        <f>SUM('Matrix datapoints - KMP'!J11:T11)</f>
        <v>65180185</v>
      </c>
      <c r="K36" s="96">
        <v>43921</v>
      </c>
    </row>
    <row r="37" spans="1:11" ht="30">
      <c r="A37" s="5" t="s">
        <v>12</v>
      </c>
      <c r="B37" s="3" t="s">
        <v>239</v>
      </c>
      <c r="C37" s="3" t="s">
        <v>240</v>
      </c>
      <c r="D37" s="2" t="s">
        <v>195</v>
      </c>
      <c r="E37" s="3" t="s">
        <v>402</v>
      </c>
      <c r="F37" s="197" t="s">
        <v>597</v>
      </c>
      <c r="G37" s="4" t="s">
        <v>622</v>
      </c>
      <c r="H37" s="4" t="s">
        <v>634</v>
      </c>
      <c r="I37" s="6" t="s">
        <v>660</v>
      </c>
      <c r="J37" s="170">
        <f>SUM('Matrix datapoints - KMP'!J6:T6)</f>
        <v>69660</v>
      </c>
      <c r="K37" s="96">
        <v>43921</v>
      </c>
    </row>
    <row r="38" spans="1:11">
      <c r="A38" s="5" t="s">
        <v>12</v>
      </c>
      <c r="B38" s="3" t="s">
        <v>239</v>
      </c>
      <c r="C38" s="3" t="s">
        <v>240</v>
      </c>
      <c r="D38" s="2" t="s">
        <v>197</v>
      </c>
      <c r="E38" s="3" t="s">
        <v>404</v>
      </c>
      <c r="F38" s="197" t="s">
        <v>404</v>
      </c>
      <c r="G38" s="4" t="s">
        <v>622</v>
      </c>
      <c r="H38" s="4" t="s">
        <v>637</v>
      </c>
      <c r="I38" s="6" t="s">
        <v>660</v>
      </c>
      <c r="J38" s="170" t="e">
        <f>'Matrix datapoints - KMP'!#REF!</f>
        <v>#REF!</v>
      </c>
      <c r="K38" s="96">
        <v>43921</v>
      </c>
    </row>
    <row r="39" spans="1:11" ht="45">
      <c r="A39" s="5" t="s">
        <v>12</v>
      </c>
      <c r="B39" s="3" t="s">
        <v>239</v>
      </c>
      <c r="C39" s="3" t="s">
        <v>240</v>
      </c>
      <c r="D39" s="2" t="s">
        <v>198</v>
      </c>
      <c r="E39" s="3" t="s">
        <v>405</v>
      </c>
      <c r="F39" s="197" t="s">
        <v>599</v>
      </c>
      <c r="G39" s="4" t="s">
        <v>622</v>
      </c>
      <c r="H39" s="4" t="s">
        <v>637</v>
      </c>
      <c r="I39" s="6" t="s">
        <v>660</v>
      </c>
      <c r="J39" s="170">
        <f>COUNTIF('Matrix datapoints - KMP'!J5:T5, "F")</f>
        <v>0</v>
      </c>
      <c r="K39" s="96">
        <v>43921</v>
      </c>
    </row>
    <row r="40" spans="1:11" ht="45">
      <c r="A40" s="5" t="s">
        <v>12</v>
      </c>
      <c r="B40" s="3" t="s">
        <v>239</v>
      </c>
      <c r="C40" s="3" t="s">
        <v>240</v>
      </c>
      <c r="D40" s="2" t="s">
        <v>199</v>
      </c>
      <c r="E40" s="3" t="s">
        <v>406</v>
      </c>
      <c r="F40" s="197" t="s">
        <v>600</v>
      </c>
      <c r="G40" s="4" t="s">
        <v>625</v>
      </c>
      <c r="H40" s="4" t="s">
        <v>638</v>
      </c>
      <c r="I40" s="6" t="s">
        <v>660</v>
      </c>
      <c r="J40" s="170" t="e">
        <f>J39*100/'Matrix datapoints - Direc'!#REF!</f>
        <v>#REF!</v>
      </c>
      <c r="K40" s="96">
        <v>43921</v>
      </c>
    </row>
    <row r="41" spans="1:11" ht="30">
      <c r="A41" s="5" t="s">
        <v>12</v>
      </c>
      <c r="B41" s="3" t="s">
        <v>239</v>
      </c>
      <c r="C41" s="3" t="s">
        <v>240</v>
      </c>
      <c r="D41" s="2" t="s">
        <v>200</v>
      </c>
      <c r="E41" s="3" t="s">
        <v>407</v>
      </c>
      <c r="F41" s="197" t="s">
        <v>407</v>
      </c>
      <c r="G41" s="4" t="s">
        <v>622</v>
      </c>
      <c r="H41" s="4" t="s">
        <v>628</v>
      </c>
      <c r="I41" s="6" t="s">
        <v>660</v>
      </c>
      <c r="J41" s="170" t="e">
        <f>SUM('Matrix datapoints - KMP'!J4:T4/'Matrix datapoints - KMP'!#REF!)</f>
        <v>#REF!</v>
      </c>
      <c r="K41" s="96">
        <v>43921</v>
      </c>
    </row>
    <row r="42" spans="1:11" ht="30">
      <c r="A42" s="5" t="s">
        <v>12</v>
      </c>
      <c r="B42" s="3" t="s">
        <v>232</v>
      </c>
      <c r="C42" s="3" t="s">
        <v>240</v>
      </c>
      <c r="D42" s="2" t="s">
        <v>28</v>
      </c>
      <c r="E42" s="3" t="s">
        <v>255</v>
      </c>
      <c r="F42" s="208" t="s">
        <v>448</v>
      </c>
      <c r="G42" s="4" t="s">
        <v>622</v>
      </c>
      <c r="H42" s="4" t="s">
        <v>637</v>
      </c>
      <c r="I42" s="6" t="s">
        <v>661</v>
      </c>
      <c r="J42" s="170">
        <f>COUNTIF('Matrix datapoints - Direc'!J55:AB55, "Y")</f>
        <v>3</v>
      </c>
      <c r="K42" s="96">
        <v>43555</v>
      </c>
    </row>
    <row r="43" spans="1:11" ht="30">
      <c r="A43" s="5" t="s">
        <v>12</v>
      </c>
      <c r="B43" s="3" t="s">
        <v>233</v>
      </c>
      <c r="C43" s="3" t="s">
        <v>240</v>
      </c>
      <c r="D43" s="2" t="s">
        <v>32</v>
      </c>
      <c r="E43" s="3" t="s">
        <v>259</v>
      </c>
      <c r="F43" s="197" t="s">
        <v>452</v>
      </c>
      <c r="G43" s="4" t="s">
        <v>622</v>
      </c>
      <c r="H43" s="4" t="s">
        <v>643</v>
      </c>
      <c r="I43" s="6" t="s">
        <v>661</v>
      </c>
      <c r="J43" s="171">
        <f>SUM('Matrix datapoints - Direc'!J61:AB61)</f>
        <v>47337371</v>
      </c>
      <c r="K43" s="96">
        <v>43555</v>
      </c>
    </row>
    <row r="44" spans="1:11" ht="45">
      <c r="A44" s="5" t="s">
        <v>12</v>
      </c>
      <c r="B44" s="3" t="s">
        <v>233</v>
      </c>
      <c r="C44" s="3" t="s">
        <v>240</v>
      </c>
      <c r="D44" s="2" t="s">
        <v>34</v>
      </c>
      <c r="E44" s="3" t="s">
        <v>261</v>
      </c>
      <c r="F44" s="197" t="s">
        <v>454</v>
      </c>
      <c r="G44" s="4" t="s">
        <v>622</v>
      </c>
      <c r="H44" s="4" t="s">
        <v>643</v>
      </c>
      <c r="I44" s="6" t="s">
        <v>661</v>
      </c>
      <c r="J44" s="172">
        <f>SUM('Matrix datapoints - Direc'!J62:AB62)</f>
        <v>17816443</v>
      </c>
      <c r="K44" s="96">
        <v>43555</v>
      </c>
    </row>
    <row r="45" spans="1:11" ht="30">
      <c r="A45" s="5" t="s">
        <v>12</v>
      </c>
      <c r="B45" s="3" t="s">
        <v>233</v>
      </c>
      <c r="C45" s="3" t="s">
        <v>240</v>
      </c>
      <c r="D45" s="2" t="s">
        <v>36</v>
      </c>
      <c r="E45" s="3" t="s">
        <v>263</v>
      </c>
      <c r="F45" s="197" t="s">
        <v>456</v>
      </c>
      <c r="G45" s="4" t="s">
        <v>622</v>
      </c>
      <c r="H45" s="4" t="s">
        <v>643</v>
      </c>
      <c r="I45" s="6" t="s">
        <v>661</v>
      </c>
      <c r="J45" s="172">
        <f>SUM('Matrix datapoints - Direc'!J63:AB63)</f>
        <v>8622194</v>
      </c>
      <c r="K45" s="96">
        <v>43555</v>
      </c>
    </row>
    <row r="46" spans="1:11" ht="30">
      <c r="A46" s="5" t="s">
        <v>12</v>
      </c>
      <c r="B46" s="3" t="s">
        <v>233</v>
      </c>
      <c r="C46" s="3" t="s">
        <v>240</v>
      </c>
      <c r="D46" s="2" t="s">
        <v>38</v>
      </c>
      <c r="E46" s="3" t="s">
        <v>265</v>
      </c>
      <c r="F46" s="197" t="s">
        <v>458</v>
      </c>
      <c r="G46" s="4" t="s">
        <v>622</v>
      </c>
      <c r="H46" s="4" t="s">
        <v>643</v>
      </c>
      <c r="I46" s="6" t="s">
        <v>661</v>
      </c>
      <c r="J46" s="172">
        <f>SUM('Matrix datapoints - Direc'!J64:AB64)</f>
        <v>0</v>
      </c>
      <c r="K46" s="96">
        <v>43555</v>
      </c>
    </row>
    <row r="47" spans="1:11" ht="30">
      <c r="A47" s="5" t="s">
        <v>12</v>
      </c>
      <c r="B47" s="3" t="s">
        <v>233</v>
      </c>
      <c r="C47" s="3" t="s">
        <v>240</v>
      </c>
      <c r="D47" s="2" t="s">
        <v>40</v>
      </c>
      <c r="E47" s="3" t="s">
        <v>267</v>
      </c>
      <c r="F47" s="197" t="s">
        <v>460</v>
      </c>
      <c r="G47" s="4" t="s">
        <v>622</v>
      </c>
      <c r="H47" s="4" t="s">
        <v>643</v>
      </c>
      <c r="I47" s="6" t="s">
        <v>661</v>
      </c>
      <c r="J47" s="172">
        <f>SUM('Matrix datapoints - Direc'!J65:AB65)</f>
        <v>0</v>
      </c>
      <c r="K47" s="96">
        <v>43555</v>
      </c>
    </row>
    <row r="48" spans="1:11" ht="30">
      <c r="A48" s="5" t="s">
        <v>12</v>
      </c>
      <c r="B48" s="3" t="s">
        <v>233</v>
      </c>
      <c r="C48" s="3" t="s">
        <v>240</v>
      </c>
      <c r="D48" s="2" t="s">
        <v>42</v>
      </c>
      <c r="E48" s="3" t="s">
        <v>269</v>
      </c>
      <c r="F48" s="197" t="s">
        <v>462</v>
      </c>
      <c r="G48" s="4" t="s">
        <v>622</v>
      </c>
      <c r="H48" s="4" t="s">
        <v>643</v>
      </c>
      <c r="I48" s="6" t="s">
        <v>661</v>
      </c>
      <c r="J48" s="171">
        <f>SUM('Matrix datapoints - Direc'!J66:AB66)</f>
        <v>73776008</v>
      </c>
      <c r="K48" s="96">
        <v>43555</v>
      </c>
    </row>
    <row r="49" spans="1:11" ht="30">
      <c r="A49" s="5" t="s">
        <v>12</v>
      </c>
      <c r="B49" s="3" t="s">
        <v>234</v>
      </c>
      <c r="C49" s="3" t="s">
        <v>240</v>
      </c>
      <c r="D49" s="2" t="s">
        <v>54</v>
      </c>
      <c r="E49" s="3" t="s">
        <v>276</v>
      </c>
      <c r="F49" s="197" t="s">
        <v>472</v>
      </c>
      <c r="G49" s="4" t="s">
        <v>622</v>
      </c>
      <c r="H49" s="4" t="s">
        <v>637</v>
      </c>
      <c r="I49" s="6" t="s">
        <v>661</v>
      </c>
      <c r="J49" s="170">
        <f>COUNTIF('Matrix datapoints - Direc'!J39:AB39, "F")</f>
        <v>2</v>
      </c>
      <c r="K49" s="96">
        <v>43555</v>
      </c>
    </row>
    <row r="50" spans="1:11" ht="45">
      <c r="A50" s="5" t="s">
        <v>12</v>
      </c>
      <c r="B50" s="3" t="s">
        <v>234</v>
      </c>
      <c r="C50" s="3" t="s">
        <v>240</v>
      </c>
      <c r="D50" s="2" t="s">
        <v>55</v>
      </c>
      <c r="E50" s="3" t="s">
        <v>277</v>
      </c>
      <c r="F50" s="208" t="s">
        <v>473</v>
      </c>
      <c r="G50" s="4" t="s">
        <v>625</v>
      </c>
      <c r="H50" s="4" t="s">
        <v>638</v>
      </c>
      <c r="I50" s="6" t="s">
        <v>661</v>
      </c>
      <c r="J50" s="170" t="e">
        <f>J49*100/'Matrix datapoints - Direc'!#REF!</f>
        <v>#REF!</v>
      </c>
      <c r="K50" s="96">
        <v>43555</v>
      </c>
    </row>
    <row r="51" spans="1:11" ht="45">
      <c r="A51" s="5" t="s">
        <v>12</v>
      </c>
      <c r="B51" s="3" t="s">
        <v>234</v>
      </c>
      <c r="C51" s="3" t="s">
        <v>240</v>
      </c>
      <c r="D51" s="2" t="s">
        <v>56</v>
      </c>
      <c r="E51" s="3" t="s">
        <v>278</v>
      </c>
      <c r="F51" s="197" t="s">
        <v>474</v>
      </c>
      <c r="G51" s="4" t="s">
        <v>622</v>
      </c>
      <c r="H51" s="4" t="s">
        <v>637</v>
      </c>
      <c r="I51" s="6" t="s">
        <v>661</v>
      </c>
      <c r="J51" s="170">
        <f>COUNTIF('Matrix datapoints - Direc'!J40:AB40, "Y")</f>
        <v>0</v>
      </c>
      <c r="K51" s="96">
        <v>43555</v>
      </c>
    </row>
    <row r="52" spans="1:11" ht="45">
      <c r="A52" s="5" t="s">
        <v>12</v>
      </c>
      <c r="B52" s="3" t="s">
        <v>234</v>
      </c>
      <c r="C52" s="3" t="s">
        <v>240</v>
      </c>
      <c r="D52" s="2" t="s">
        <v>57</v>
      </c>
      <c r="E52" s="3" t="s">
        <v>279</v>
      </c>
      <c r="F52" s="208" t="s">
        <v>475</v>
      </c>
      <c r="G52" s="4" t="s">
        <v>625</v>
      </c>
      <c r="H52" s="4" t="s">
        <v>638</v>
      </c>
      <c r="I52" s="6" t="s">
        <v>661</v>
      </c>
      <c r="J52" s="170" t="e">
        <f>J51*100/'Matrix datapoints - Direc'!#REF!</f>
        <v>#REF!</v>
      </c>
      <c r="K52" s="96">
        <v>43555</v>
      </c>
    </row>
    <row r="53" spans="1:11">
      <c r="A53" s="5" t="s">
        <v>12</v>
      </c>
      <c r="B53" s="3" t="s">
        <v>235</v>
      </c>
      <c r="C53" s="3" t="s">
        <v>240</v>
      </c>
      <c r="D53" s="2" t="s">
        <v>68</v>
      </c>
      <c r="E53" s="3" t="s">
        <v>284</v>
      </c>
      <c r="F53" s="197" t="s">
        <v>486</v>
      </c>
      <c r="G53" s="4" t="s">
        <v>622</v>
      </c>
      <c r="H53" s="7" t="s">
        <v>637</v>
      </c>
      <c r="I53" s="6" t="s">
        <v>661</v>
      </c>
      <c r="J53" s="170">
        <f>COUNTIF('Matrix datapoints - Direc'!J47:AB47, "Y")</f>
        <v>8</v>
      </c>
      <c r="K53" s="96">
        <v>43555</v>
      </c>
    </row>
    <row r="54" spans="1:11" ht="45">
      <c r="A54" s="5" t="s">
        <v>12</v>
      </c>
      <c r="B54" s="3" t="s">
        <v>235</v>
      </c>
      <c r="C54" s="3" t="s">
        <v>240</v>
      </c>
      <c r="D54" s="2" t="s">
        <v>69</v>
      </c>
      <c r="E54" s="3" t="s">
        <v>285</v>
      </c>
      <c r="F54" s="208" t="s">
        <v>487</v>
      </c>
      <c r="G54" s="4" t="s">
        <v>625</v>
      </c>
      <c r="H54" s="4" t="s">
        <v>638</v>
      </c>
      <c r="I54" s="6" t="s">
        <v>661</v>
      </c>
      <c r="J54" s="170" t="e">
        <f>J53*100/'Matrix datapoints - Direc'!#REF!</f>
        <v>#REF!</v>
      </c>
      <c r="K54" s="96">
        <v>43555</v>
      </c>
    </row>
    <row r="55" spans="1:11">
      <c r="A55" s="5" t="s">
        <v>12</v>
      </c>
      <c r="B55" s="3" t="s">
        <v>235</v>
      </c>
      <c r="C55" s="3" t="s">
        <v>240</v>
      </c>
      <c r="D55" s="2" t="s">
        <v>70</v>
      </c>
      <c r="E55" s="3" t="s">
        <v>286</v>
      </c>
      <c r="F55" s="197" t="s">
        <v>286</v>
      </c>
      <c r="G55" s="4" t="s">
        <v>622</v>
      </c>
      <c r="H55" s="7" t="s">
        <v>637</v>
      </c>
      <c r="I55" s="6" t="s">
        <v>661</v>
      </c>
      <c r="J55" s="170">
        <f>COUNTIF('Matrix datapoints - Direc'!J48:AB48, "Y")</f>
        <v>11</v>
      </c>
      <c r="K55" s="96">
        <v>43555</v>
      </c>
    </row>
    <row r="56" spans="1:11" ht="30">
      <c r="A56" s="5" t="s">
        <v>12</v>
      </c>
      <c r="B56" s="3" t="s">
        <v>235</v>
      </c>
      <c r="C56" s="3" t="s">
        <v>240</v>
      </c>
      <c r="D56" s="2" t="s">
        <v>71</v>
      </c>
      <c r="E56" s="3" t="s">
        <v>287</v>
      </c>
      <c r="F56" s="208" t="s">
        <v>488</v>
      </c>
      <c r="G56" s="4" t="s">
        <v>625</v>
      </c>
      <c r="H56" s="4" t="s">
        <v>638</v>
      </c>
      <c r="I56" s="6" t="s">
        <v>661</v>
      </c>
      <c r="J56" s="170" t="e">
        <f>J55*100/'Matrix datapoints - Direc'!#REF!</f>
        <v>#REF!</v>
      </c>
      <c r="K56" s="96">
        <v>43555</v>
      </c>
    </row>
    <row r="57" spans="1:11" ht="30">
      <c r="A57" s="5" t="s">
        <v>12</v>
      </c>
      <c r="B57" s="3" t="s">
        <v>235</v>
      </c>
      <c r="C57" s="3" t="s">
        <v>240</v>
      </c>
      <c r="D57" s="2" t="s">
        <v>72</v>
      </c>
      <c r="E57" s="3" t="s">
        <v>288</v>
      </c>
      <c r="F57" s="197" t="s">
        <v>288</v>
      </c>
      <c r="G57" s="4" t="s">
        <v>622</v>
      </c>
      <c r="H57" s="7" t="s">
        <v>637</v>
      </c>
      <c r="I57" s="6" t="s">
        <v>661</v>
      </c>
      <c r="J57" s="170">
        <f>COUNTIF('Matrix datapoints - Direc'!J49:AB49, "Y")</f>
        <v>0</v>
      </c>
      <c r="K57" s="96">
        <v>43555</v>
      </c>
    </row>
    <row r="58" spans="1:11" ht="30">
      <c r="A58" s="5" t="s">
        <v>12</v>
      </c>
      <c r="B58" s="3" t="s">
        <v>235</v>
      </c>
      <c r="C58" s="3" t="s">
        <v>240</v>
      </c>
      <c r="D58" s="2" t="s">
        <v>73</v>
      </c>
      <c r="E58" s="3" t="s">
        <v>289</v>
      </c>
      <c r="F58" s="197" t="s">
        <v>489</v>
      </c>
      <c r="G58" s="4" t="s">
        <v>625</v>
      </c>
      <c r="H58" s="4" t="s">
        <v>638</v>
      </c>
      <c r="I58" s="6" t="s">
        <v>661</v>
      </c>
      <c r="J58" s="170" t="e">
        <f>J57*100/'Matrix datapoints - Direc'!#REF!</f>
        <v>#REF!</v>
      </c>
      <c r="K58" s="96">
        <v>43555</v>
      </c>
    </row>
    <row r="59" spans="1:11" ht="30">
      <c r="A59" s="5" t="s">
        <v>12</v>
      </c>
      <c r="B59" s="3" t="s">
        <v>235</v>
      </c>
      <c r="C59" s="3" t="s">
        <v>240</v>
      </c>
      <c r="D59" s="2" t="s">
        <v>74</v>
      </c>
      <c r="E59" s="3" t="s">
        <v>290</v>
      </c>
      <c r="F59" s="197" t="s">
        <v>290</v>
      </c>
      <c r="G59" s="4" t="s">
        <v>622</v>
      </c>
      <c r="H59" s="7" t="s">
        <v>637</v>
      </c>
      <c r="I59" s="6" t="s">
        <v>661</v>
      </c>
      <c r="J59" s="170">
        <f>COUNTIF('Matrix datapoints - Direc'!J50:AB50, "Y")</f>
        <v>8</v>
      </c>
      <c r="K59" s="96">
        <v>43555</v>
      </c>
    </row>
    <row r="60" spans="1:11" ht="30">
      <c r="A60" s="5" t="s">
        <v>12</v>
      </c>
      <c r="B60" s="3" t="s">
        <v>235</v>
      </c>
      <c r="C60" s="3" t="s">
        <v>240</v>
      </c>
      <c r="D60" s="2" t="s">
        <v>75</v>
      </c>
      <c r="E60" s="3" t="s">
        <v>291</v>
      </c>
      <c r="F60" s="197" t="s">
        <v>490</v>
      </c>
      <c r="G60" s="4" t="s">
        <v>625</v>
      </c>
      <c r="H60" s="4" t="s">
        <v>638</v>
      </c>
      <c r="I60" s="6" t="s">
        <v>661</v>
      </c>
      <c r="J60" s="170" t="e">
        <f>J59*100/'Matrix datapoints - Direc'!#REF!</f>
        <v>#REF!</v>
      </c>
      <c r="K60" s="96">
        <v>43555</v>
      </c>
    </row>
    <row r="61" spans="1:11" ht="45">
      <c r="A61" s="5" t="s">
        <v>12</v>
      </c>
      <c r="B61" s="3" t="s">
        <v>235</v>
      </c>
      <c r="C61" s="3" t="s">
        <v>240</v>
      </c>
      <c r="D61" s="2" t="s">
        <v>76</v>
      </c>
      <c r="E61" s="3" t="s">
        <v>292</v>
      </c>
      <c r="F61" s="197" t="s">
        <v>491</v>
      </c>
      <c r="G61" s="4" t="s">
        <v>622</v>
      </c>
      <c r="H61" s="7" t="s">
        <v>637</v>
      </c>
      <c r="I61" s="6" t="s">
        <v>661</v>
      </c>
      <c r="J61" s="170">
        <f>COUNTIF('Matrix datapoints - Direc'!J51:AB51, "Y")</f>
        <v>0</v>
      </c>
      <c r="K61" s="96">
        <v>43555</v>
      </c>
    </row>
    <row r="62" spans="1:11" ht="45">
      <c r="A62" s="5" t="s">
        <v>12</v>
      </c>
      <c r="B62" s="3" t="s">
        <v>235</v>
      </c>
      <c r="C62" s="3" t="s">
        <v>240</v>
      </c>
      <c r="D62" s="2" t="s">
        <v>77</v>
      </c>
      <c r="E62" s="3" t="s">
        <v>293</v>
      </c>
      <c r="F62" s="197" t="s">
        <v>492</v>
      </c>
      <c r="G62" s="4" t="s">
        <v>625</v>
      </c>
      <c r="H62" s="4" t="s">
        <v>638</v>
      </c>
      <c r="I62" s="6" t="s">
        <v>661</v>
      </c>
      <c r="J62" s="170" t="e">
        <f>J61*100/'Matrix datapoints - Direc'!#REF!</f>
        <v>#REF!</v>
      </c>
      <c r="K62" s="96">
        <v>43555</v>
      </c>
    </row>
    <row r="63" spans="1:11" ht="30">
      <c r="A63" s="5" t="s">
        <v>12</v>
      </c>
      <c r="B63" s="3" t="s">
        <v>235</v>
      </c>
      <c r="C63" s="3" t="s">
        <v>240</v>
      </c>
      <c r="D63" s="2" t="s">
        <v>78</v>
      </c>
      <c r="E63" s="3" t="s">
        <v>294</v>
      </c>
      <c r="F63" s="197" t="s">
        <v>493</v>
      </c>
      <c r="G63" s="4" t="s">
        <v>622</v>
      </c>
      <c r="H63" s="4" t="s">
        <v>634</v>
      </c>
      <c r="I63" s="6" t="s">
        <v>661</v>
      </c>
      <c r="J63" s="172">
        <f>SUM('Matrix datapoints - Direc'!J52:AB52)</f>
        <v>66668</v>
      </c>
      <c r="K63" s="96">
        <v>43555</v>
      </c>
    </row>
    <row r="64" spans="1:11" ht="30">
      <c r="A64" s="5" t="s">
        <v>12</v>
      </c>
      <c r="B64" s="13" t="s">
        <v>235</v>
      </c>
      <c r="C64" s="13" t="s">
        <v>240</v>
      </c>
      <c r="D64" s="49" t="s">
        <v>82</v>
      </c>
      <c r="E64" s="13" t="s">
        <v>298</v>
      </c>
      <c r="F64" s="208" t="s">
        <v>496</v>
      </c>
      <c r="G64" s="4" t="s">
        <v>622</v>
      </c>
      <c r="H64" s="4" t="s">
        <v>645</v>
      </c>
      <c r="I64" s="6" t="s">
        <v>661</v>
      </c>
      <c r="J64" s="170" t="e">
        <f>SUM('Matrix datapoints - Direc'!J45:AB45)/'Matrix datapoints - Direc'!#REF!</f>
        <v>#REF!</v>
      </c>
      <c r="K64" s="96">
        <v>43555</v>
      </c>
    </row>
    <row r="65" spans="1:11" ht="45">
      <c r="A65" s="5" t="s">
        <v>12</v>
      </c>
      <c r="B65" s="3" t="s">
        <v>235</v>
      </c>
      <c r="C65" s="3" t="s">
        <v>240</v>
      </c>
      <c r="D65" s="2" t="s">
        <v>83</v>
      </c>
      <c r="E65" s="3" t="s">
        <v>299</v>
      </c>
      <c r="F65" s="197" t="s">
        <v>497</v>
      </c>
      <c r="G65" s="4" t="s">
        <v>622</v>
      </c>
      <c r="H65" s="4" t="s">
        <v>646</v>
      </c>
      <c r="I65" s="6" t="s">
        <v>661</v>
      </c>
      <c r="J65" s="170" t="e">
        <f>SUM('Matrix datapoints - Direc'!J46:AB46)/'Matrix datapoints - Direc'!#REF!</f>
        <v>#REF!</v>
      </c>
      <c r="K65" s="96">
        <v>43555</v>
      </c>
    </row>
    <row r="66" spans="1:11" ht="30">
      <c r="A66" s="5" t="s">
        <v>12</v>
      </c>
      <c r="B66" s="3" t="s">
        <v>236</v>
      </c>
      <c r="C66" s="3" t="s">
        <v>240</v>
      </c>
      <c r="D66" s="2" t="s">
        <v>102</v>
      </c>
      <c r="E66" s="3" t="s">
        <v>314</v>
      </c>
      <c r="F66" s="208" t="s">
        <v>519</v>
      </c>
      <c r="G66" s="4" t="s">
        <v>622</v>
      </c>
      <c r="H66" s="4" t="s">
        <v>637</v>
      </c>
      <c r="I66" s="6" t="s">
        <v>661</v>
      </c>
      <c r="J66" s="170" t="e">
        <f>'Matrix datapoints - Direc'!#REF!</f>
        <v>#REF!</v>
      </c>
      <c r="K66" s="96">
        <v>43555</v>
      </c>
    </row>
    <row r="67" spans="1:11" ht="30">
      <c r="A67" s="5" t="s">
        <v>12</v>
      </c>
      <c r="B67" s="3" t="s">
        <v>236</v>
      </c>
      <c r="C67" s="3" t="s">
        <v>240</v>
      </c>
      <c r="D67" s="2" t="s">
        <v>103</v>
      </c>
      <c r="E67" s="3" t="s">
        <v>315</v>
      </c>
      <c r="F67" s="197" t="s">
        <v>315</v>
      </c>
      <c r="G67" s="4" t="s">
        <v>622</v>
      </c>
      <c r="H67" s="4" t="s">
        <v>637</v>
      </c>
      <c r="I67" s="6" t="s">
        <v>661</v>
      </c>
      <c r="J67" s="170">
        <f>COUNTIF('Matrix datapoints - Direc'!J42:AB42, "Y")</f>
        <v>0</v>
      </c>
      <c r="K67" s="96">
        <v>43555</v>
      </c>
    </row>
    <row r="68" spans="1:11" ht="30">
      <c r="A68" s="5" t="s">
        <v>12</v>
      </c>
      <c r="B68" s="3" t="s">
        <v>236</v>
      </c>
      <c r="C68" s="3" t="s">
        <v>240</v>
      </c>
      <c r="D68" s="2" t="s">
        <v>104</v>
      </c>
      <c r="E68" s="3" t="s">
        <v>316</v>
      </c>
      <c r="F68" s="197" t="s">
        <v>520</v>
      </c>
      <c r="G68" s="4" t="s">
        <v>625</v>
      </c>
      <c r="H68" s="4" t="s">
        <v>638</v>
      </c>
      <c r="I68" s="6" t="s">
        <v>661</v>
      </c>
      <c r="J68" s="170" t="e">
        <f>J67*100/'Matrix datapoints - Direc'!#REF!</f>
        <v>#REF!</v>
      </c>
      <c r="K68" s="96">
        <v>43555</v>
      </c>
    </row>
    <row r="69" spans="1:11" ht="30">
      <c r="A69" s="5" t="s">
        <v>12</v>
      </c>
      <c r="B69" s="3" t="s">
        <v>236</v>
      </c>
      <c r="C69" s="3" t="s">
        <v>240</v>
      </c>
      <c r="D69" s="2" t="s">
        <v>105</v>
      </c>
      <c r="E69" s="3" t="s">
        <v>317</v>
      </c>
      <c r="F69" s="197" t="s">
        <v>521</v>
      </c>
      <c r="G69" s="4" t="s">
        <v>622</v>
      </c>
      <c r="H69" s="4" t="s">
        <v>637</v>
      </c>
      <c r="I69" s="6" t="s">
        <v>661</v>
      </c>
      <c r="J69" s="170">
        <f>COUNTIF('Matrix datapoints - Direc'!J41:AB41, "Y")</f>
        <v>0</v>
      </c>
      <c r="K69" s="96">
        <v>43555</v>
      </c>
    </row>
    <row r="70" spans="1:11" ht="30">
      <c r="A70" s="5" t="s">
        <v>12</v>
      </c>
      <c r="B70" s="3" t="s">
        <v>236</v>
      </c>
      <c r="C70" s="3" t="s">
        <v>240</v>
      </c>
      <c r="D70" s="2" t="s">
        <v>106</v>
      </c>
      <c r="E70" s="3" t="s">
        <v>318</v>
      </c>
      <c r="F70" s="197" t="s">
        <v>522</v>
      </c>
      <c r="G70" s="4" t="s">
        <v>625</v>
      </c>
      <c r="H70" s="4" t="s">
        <v>638</v>
      </c>
      <c r="I70" s="6" t="s">
        <v>661</v>
      </c>
      <c r="J70" s="170" t="e">
        <f>J69*100/'Matrix datapoints - Direc'!#REF!</f>
        <v>#REF!</v>
      </c>
      <c r="K70" s="96">
        <v>43555</v>
      </c>
    </row>
    <row r="71" spans="1:11" ht="30">
      <c r="A71" s="5" t="s">
        <v>12</v>
      </c>
      <c r="B71" s="3" t="s">
        <v>236</v>
      </c>
      <c r="C71" s="3" t="s">
        <v>240</v>
      </c>
      <c r="D71" s="2" t="s">
        <v>107</v>
      </c>
      <c r="E71" s="3" t="s">
        <v>319</v>
      </c>
      <c r="F71" s="197" t="s">
        <v>523</v>
      </c>
      <c r="G71" s="4" t="s">
        <v>622</v>
      </c>
      <c r="H71" s="4" t="s">
        <v>628</v>
      </c>
      <c r="I71" s="6" t="s">
        <v>661</v>
      </c>
      <c r="J71" s="170" t="e">
        <f>SUM('Matrix datapoints - Direc'!J38:AB38)/'Matrix datapoints - Direc'!#REF!</f>
        <v>#REF!</v>
      </c>
      <c r="K71" s="96">
        <v>43555</v>
      </c>
    </row>
    <row r="72" spans="1:11" ht="30">
      <c r="A72" s="5" t="s">
        <v>12</v>
      </c>
      <c r="B72" s="3" t="s">
        <v>238</v>
      </c>
      <c r="C72" s="3" t="s">
        <v>240</v>
      </c>
      <c r="D72" s="2" t="s">
        <v>177</v>
      </c>
      <c r="E72" s="3" t="s">
        <v>384</v>
      </c>
      <c r="F72" s="197" t="s">
        <v>585</v>
      </c>
      <c r="G72" s="6" t="s">
        <v>622</v>
      </c>
      <c r="H72" s="4" t="s">
        <v>643</v>
      </c>
      <c r="I72" s="6" t="s">
        <v>661</v>
      </c>
      <c r="J72" s="170">
        <f>SUM('Matrix datapoints - KMP'!J20:S20)</f>
        <v>40617371</v>
      </c>
      <c r="K72" s="96">
        <v>43555</v>
      </c>
    </row>
    <row r="73" spans="1:11" ht="60">
      <c r="A73" s="5" t="s">
        <v>12</v>
      </c>
      <c r="B73" s="3" t="s">
        <v>238</v>
      </c>
      <c r="C73" s="3" t="s">
        <v>240</v>
      </c>
      <c r="D73" s="2" t="s">
        <v>179</v>
      </c>
      <c r="E73" s="3" t="s">
        <v>386</v>
      </c>
      <c r="F73" s="197" t="s">
        <v>587</v>
      </c>
      <c r="G73" s="6" t="s">
        <v>622</v>
      </c>
      <c r="H73" s="4" t="s">
        <v>643</v>
      </c>
      <c r="I73" s="6" t="s">
        <v>661</v>
      </c>
      <c r="J73" s="170">
        <f>SUM('Matrix datapoints - KMP'!J21:S21)</f>
        <v>17816443</v>
      </c>
      <c r="K73" s="96">
        <v>43555</v>
      </c>
    </row>
    <row r="74" spans="1:11" ht="30">
      <c r="A74" s="5" t="s">
        <v>12</v>
      </c>
      <c r="B74" s="3" t="s">
        <v>238</v>
      </c>
      <c r="C74" s="3" t="s">
        <v>240</v>
      </c>
      <c r="D74" s="2" t="s">
        <v>181</v>
      </c>
      <c r="E74" s="3" t="s">
        <v>388</v>
      </c>
      <c r="F74" s="197" t="s">
        <v>589</v>
      </c>
      <c r="G74" s="4" t="s">
        <v>622</v>
      </c>
      <c r="H74" s="4" t="s">
        <v>643</v>
      </c>
      <c r="I74" s="6" t="s">
        <v>661</v>
      </c>
      <c r="J74" s="170">
        <f>SUM('Matrix datapoints - KMP'!J22:S22)</f>
        <v>8622194</v>
      </c>
      <c r="K74" s="96">
        <v>43555</v>
      </c>
    </row>
    <row r="75" spans="1:11" ht="30">
      <c r="A75" s="5" t="s">
        <v>12</v>
      </c>
      <c r="B75" s="3" t="s">
        <v>238</v>
      </c>
      <c r="C75" s="3" t="s">
        <v>240</v>
      </c>
      <c r="D75" s="2" t="s">
        <v>183</v>
      </c>
      <c r="E75" s="3" t="s">
        <v>390</v>
      </c>
      <c r="F75" s="197" t="s">
        <v>591</v>
      </c>
      <c r="G75" s="4" t="s">
        <v>622</v>
      </c>
      <c r="H75" s="4" t="s">
        <v>643</v>
      </c>
      <c r="I75" s="6" t="s">
        <v>661</v>
      </c>
      <c r="J75" s="170">
        <f>SUM('Matrix datapoints - KMP'!J24:S24)</f>
        <v>0</v>
      </c>
      <c r="K75" s="96">
        <v>43555</v>
      </c>
    </row>
    <row r="76" spans="1:11" ht="30">
      <c r="A76" s="5" t="s">
        <v>12</v>
      </c>
      <c r="B76" s="3" t="s">
        <v>238</v>
      </c>
      <c r="C76" s="3" t="s">
        <v>240</v>
      </c>
      <c r="D76" s="2" t="s">
        <v>185</v>
      </c>
      <c r="E76" s="3" t="s">
        <v>392</v>
      </c>
      <c r="F76" s="197" t="s">
        <v>593</v>
      </c>
      <c r="G76" s="4" t="s">
        <v>622</v>
      </c>
      <c r="H76" s="4" t="s">
        <v>643</v>
      </c>
      <c r="I76" s="6" t="s">
        <v>661</v>
      </c>
      <c r="J76" s="170">
        <f>SUM('Matrix datapoints - KMP'!J23:S23)</f>
        <v>72656008</v>
      </c>
      <c r="K76" s="96">
        <v>43555</v>
      </c>
    </row>
    <row r="77" spans="1:11" ht="30">
      <c r="A77" s="5" t="s">
        <v>12</v>
      </c>
      <c r="B77" s="3" t="s">
        <v>239</v>
      </c>
      <c r="C77" s="3" t="s">
        <v>240</v>
      </c>
      <c r="D77" s="2" t="s">
        <v>195</v>
      </c>
      <c r="E77" s="3" t="s">
        <v>402</v>
      </c>
      <c r="F77" s="197" t="s">
        <v>597</v>
      </c>
      <c r="G77" s="4" t="s">
        <v>622</v>
      </c>
      <c r="H77" s="4" t="s">
        <v>634</v>
      </c>
      <c r="I77" s="6" t="s">
        <v>661</v>
      </c>
      <c r="J77" s="171">
        <f>SUM('Matrix datapoints - KMP'!J18:S18)</f>
        <v>66668</v>
      </c>
      <c r="K77" s="96">
        <v>43555</v>
      </c>
    </row>
    <row r="78" spans="1:11">
      <c r="A78" s="5" t="s">
        <v>12</v>
      </c>
      <c r="B78" s="3" t="s">
        <v>239</v>
      </c>
      <c r="C78" s="3" t="s">
        <v>240</v>
      </c>
      <c r="D78" s="2" t="s">
        <v>197</v>
      </c>
      <c r="E78" s="3" t="s">
        <v>404</v>
      </c>
      <c r="F78" s="197" t="s">
        <v>404</v>
      </c>
      <c r="G78" s="4" t="s">
        <v>622</v>
      </c>
      <c r="H78" s="4" t="s">
        <v>637</v>
      </c>
      <c r="I78" s="6" t="s">
        <v>661</v>
      </c>
      <c r="J78" s="170" t="e">
        <f>'Matrix datapoints - KMP'!#REF!</f>
        <v>#REF!</v>
      </c>
      <c r="K78" s="96">
        <v>43555</v>
      </c>
    </row>
    <row r="79" spans="1:11" ht="45">
      <c r="A79" s="5" t="s">
        <v>12</v>
      </c>
      <c r="B79" s="3" t="s">
        <v>239</v>
      </c>
      <c r="C79" s="3" t="s">
        <v>240</v>
      </c>
      <c r="D79" s="2" t="s">
        <v>198</v>
      </c>
      <c r="E79" s="3" t="s">
        <v>405</v>
      </c>
      <c r="F79" s="197" t="s">
        <v>599</v>
      </c>
      <c r="G79" s="4" t="s">
        <v>622</v>
      </c>
      <c r="H79" s="4" t="s">
        <v>637</v>
      </c>
      <c r="I79" s="6" t="s">
        <v>661</v>
      </c>
      <c r="J79" s="1">
        <f>COUNTIF('Matrix datapoints - KMP'!J17:S17, "F")</f>
        <v>0</v>
      </c>
      <c r="K79" s="96">
        <v>43555</v>
      </c>
    </row>
    <row r="80" spans="1:11" ht="45">
      <c r="A80" s="5" t="s">
        <v>12</v>
      </c>
      <c r="B80" s="3" t="s">
        <v>239</v>
      </c>
      <c r="C80" s="3" t="s">
        <v>240</v>
      </c>
      <c r="D80" s="2" t="s">
        <v>199</v>
      </c>
      <c r="E80" s="3" t="s">
        <v>406</v>
      </c>
      <c r="F80" s="197" t="s">
        <v>600</v>
      </c>
      <c r="G80" s="4" t="s">
        <v>625</v>
      </c>
      <c r="H80" s="4" t="s">
        <v>638</v>
      </c>
      <c r="I80" s="6" t="s">
        <v>661</v>
      </c>
      <c r="J80" s="170" t="e">
        <f>J79*100/'Matrix datapoints - KMP'!#REF!</f>
        <v>#REF!</v>
      </c>
      <c r="K80" s="96">
        <v>43555</v>
      </c>
    </row>
    <row r="81" spans="1:11" ht="30">
      <c r="A81" s="5" t="s">
        <v>12</v>
      </c>
      <c r="B81" s="3" t="s">
        <v>239</v>
      </c>
      <c r="C81" s="3" t="s">
        <v>240</v>
      </c>
      <c r="D81" s="2" t="s">
        <v>200</v>
      </c>
      <c r="E81" s="3" t="s">
        <v>407</v>
      </c>
      <c r="F81" s="197" t="s">
        <v>407</v>
      </c>
      <c r="G81" s="4" t="s">
        <v>622</v>
      </c>
      <c r="H81" s="4" t="s">
        <v>628</v>
      </c>
      <c r="I81" s="6" t="s">
        <v>661</v>
      </c>
      <c r="J81" s="1" t="e">
        <f>SUM('Matrix datapoints - KMP'!J16:S16/'Matrix datapoints - KMP'!#REF!)</f>
        <v>#REF!</v>
      </c>
      <c r="K81" s="96">
        <v>43555</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opLeftCell="I1" workbookViewId="0">
      <selection activeCell="C1" sqref="A1:XFD1"/>
    </sheetView>
  </sheetViews>
  <sheetFormatPr defaultColWidth="10.75" defaultRowHeight="15.75"/>
  <cols>
    <col min="1" max="1" width="27.75" style="1" customWidth="1"/>
    <col min="2" max="2" width="26.75" style="1" customWidth="1"/>
    <col min="3" max="3" width="17.75" style="1" customWidth="1"/>
    <col min="4" max="4" width="29.75" style="1" customWidth="1"/>
    <col min="5" max="5" width="42.75" style="1" customWidth="1"/>
    <col min="6" max="6" width="10.75" style="1"/>
    <col min="7" max="7" width="21.5" style="1" customWidth="1"/>
    <col min="8" max="8" width="21.25" style="1" customWidth="1"/>
    <col min="9" max="9" width="26.75" style="1" customWidth="1"/>
    <col min="10" max="10" width="20.5" style="1" customWidth="1"/>
    <col min="11" max="11" width="24.25" style="83" customWidth="1"/>
    <col min="12" max="12" width="39.75" style="1" customWidth="1"/>
    <col min="13" max="14" width="35" style="1" customWidth="1"/>
    <col min="15" max="15" width="20.75" style="1" customWidth="1"/>
    <col min="16" max="16" width="21.75" style="1" customWidth="1"/>
    <col min="17" max="17" width="23.5" style="1" customWidth="1"/>
    <col min="18" max="16384" width="10.75" style="1"/>
  </cols>
  <sheetData>
    <row r="1" spans="1:17" s="9" customFormat="1">
      <c r="A1" s="9" t="s">
        <v>3</v>
      </c>
      <c r="B1" s="9" t="s">
        <v>5</v>
      </c>
      <c r="C1" s="9" t="s">
        <v>4</v>
      </c>
      <c r="D1" s="9" t="s">
        <v>0</v>
      </c>
      <c r="E1" s="9" t="s">
        <v>651</v>
      </c>
      <c r="F1" s="9" t="s">
        <v>7</v>
      </c>
      <c r="G1" s="9" t="s">
        <v>8</v>
      </c>
      <c r="H1" s="9" t="s">
        <v>659</v>
      </c>
      <c r="I1" s="9" t="s">
        <v>650</v>
      </c>
      <c r="J1" s="9" t="s">
        <v>906</v>
      </c>
      <c r="K1" s="84" t="s">
        <v>871</v>
      </c>
      <c r="L1" s="61" t="s">
        <v>872</v>
      </c>
      <c r="M1" s="61" t="s">
        <v>873</v>
      </c>
      <c r="N1" s="61" t="s">
        <v>874</v>
      </c>
      <c r="O1" s="58" t="s">
        <v>875</v>
      </c>
      <c r="P1" s="58" t="s">
        <v>876</v>
      </c>
      <c r="Q1" s="58" t="s">
        <v>877</v>
      </c>
    </row>
    <row r="2" spans="1:17" ht="45">
      <c r="A2" s="29" t="s">
        <v>12</v>
      </c>
      <c r="B2" s="29" t="s">
        <v>233</v>
      </c>
      <c r="C2" s="28" t="s">
        <v>33</v>
      </c>
      <c r="D2" s="29" t="s">
        <v>260</v>
      </c>
      <c r="E2" s="29" t="s">
        <v>453</v>
      </c>
      <c r="F2" s="19" t="s">
        <v>630</v>
      </c>
      <c r="G2" s="29" t="s">
        <v>641</v>
      </c>
      <c r="H2" s="19" t="s">
        <v>660</v>
      </c>
      <c r="I2" s="174" t="e">
        <f>IF(OR(ISBLANK('Standalone datapoints'!#REF!),ISBLANK('Data derived from matrix DP'!J3)),"NA",IF('Data derived from matrix DP'!J3&lt;&gt;0,'Data derived from matrix DP'!J3/'Standalone datapoints'!#REF!, "NA"))</f>
        <v>#REF!</v>
      </c>
      <c r="J2" s="173">
        <v>43921</v>
      </c>
      <c r="K2" s="85"/>
      <c r="L2" s="50"/>
      <c r="M2" s="50"/>
      <c r="N2" s="50"/>
      <c r="O2" s="79"/>
      <c r="P2" s="79"/>
      <c r="Q2" s="79"/>
    </row>
    <row r="3" spans="1:17" ht="45">
      <c r="A3" s="29" t="s">
        <v>12</v>
      </c>
      <c r="B3" s="29" t="s">
        <v>233</v>
      </c>
      <c r="C3" s="28" t="s">
        <v>35</v>
      </c>
      <c r="D3" s="29" t="s">
        <v>262</v>
      </c>
      <c r="E3" s="29" t="s">
        <v>455</v>
      </c>
      <c r="F3" s="19" t="s">
        <v>630</v>
      </c>
      <c r="G3" s="29" t="s">
        <v>641</v>
      </c>
      <c r="H3" s="19" t="s">
        <v>660</v>
      </c>
      <c r="I3" s="174" t="e">
        <f>IF(OR(ISBLANK('Standalone datapoints'!#REF!),ISBLANK('Data derived from matrix DP'!J4)),"NA",IF('Data derived from matrix DP'!J4&lt;&gt;0,'Data derived from matrix DP'!J4/'Standalone datapoints'!#REF!, "NA"))</f>
        <v>#REF!</v>
      </c>
      <c r="J3" s="173">
        <v>43921</v>
      </c>
      <c r="K3" s="85"/>
      <c r="L3" s="50"/>
      <c r="M3" s="50"/>
      <c r="N3" s="50"/>
      <c r="O3" s="79"/>
    </row>
    <row r="4" spans="1:17" ht="45">
      <c r="A4" s="29" t="s">
        <v>12</v>
      </c>
      <c r="B4" s="29" t="s">
        <v>233</v>
      </c>
      <c r="C4" s="28" t="s">
        <v>37</v>
      </c>
      <c r="D4" s="29" t="s">
        <v>264</v>
      </c>
      <c r="E4" s="29" t="s">
        <v>457</v>
      </c>
      <c r="F4" s="19" t="s">
        <v>630</v>
      </c>
      <c r="G4" s="29" t="s">
        <v>641</v>
      </c>
      <c r="H4" s="19" t="s">
        <v>660</v>
      </c>
      <c r="I4" s="174" t="e">
        <f>IF(OR(ISBLANK('Standalone datapoints'!#REF!),ISBLANK('Data derived from matrix DP'!J5)),"NA",IF('Data derived from matrix DP'!J5&lt;&gt;0,'Data derived from matrix DP'!J5/'Standalone datapoints'!#REF!, "NA"))</f>
        <v>#REF!</v>
      </c>
      <c r="J4" s="173">
        <v>43921</v>
      </c>
      <c r="K4" s="85"/>
      <c r="L4" s="50"/>
      <c r="M4" s="50"/>
      <c r="N4" s="50"/>
      <c r="O4" s="79"/>
    </row>
    <row r="5" spans="1:17" ht="45">
      <c r="A5" s="29" t="s">
        <v>12</v>
      </c>
      <c r="B5" s="29" t="s">
        <v>233</v>
      </c>
      <c r="C5" s="28" t="s">
        <v>39</v>
      </c>
      <c r="D5" s="29" t="s">
        <v>266</v>
      </c>
      <c r="E5" s="29" t="s">
        <v>459</v>
      </c>
      <c r="F5" s="19" t="s">
        <v>630</v>
      </c>
      <c r="G5" s="29" t="s">
        <v>641</v>
      </c>
      <c r="H5" s="19" t="s">
        <v>660</v>
      </c>
      <c r="I5" s="174" t="str">
        <f>IF(OR(ISBLANK('Standalone datapoints'!#REF!),ISBLANK('Data derived from matrix DP'!J6)),"NA",IF('Data derived from matrix DP'!J6&lt;&gt;0,'Data derived from matrix DP'!J6/'Standalone datapoints'!#REF!, "NA"))</f>
        <v>NA</v>
      </c>
      <c r="J5" s="173">
        <v>43921</v>
      </c>
      <c r="K5" s="85"/>
      <c r="L5" s="50"/>
      <c r="M5" s="50"/>
      <c r="N5" s="50"/>
      <c r="O5" s="79"/>
    </row>
    <row r="6" spans="1:17" ht="45">
      <c r="A6" s="29" t="s">
        <v>12</v>
      </c>
      <c r="B6" s="29" t="s">
        <v>233</v>
      </c>
      <c r="C6" s="28" t="s">
        <v>41</v>
      </c>
      <c r="D6" s="29" t="s">
        <v>268</v>
      </c>
      <c r="E6" s="29" t="s">
        <v>461</v>
      </c>
      <c r="F6" s="19" t="s">
        <v>630</v>
      </c>
      <c r="G6" s="29" t="s">
        <v>641</v>
      </c>
      <c r="H6" s="19" t="s">
        <v>660</v>
      </c>
      <c r="I6" s="174" t="str">
        <f>IF(OR(ISBLANK('Standalone datapoints'!#REF!),ISBLANK('Data derived from matrix DP'!J7)),"NA",IF('Data derived from matrix DP'!J7&lt;&gt;0,'Data derived from matrix DP'!J7/'Standalone datapoints'!#REF!, "NA"))</f>
        <v>NA</v>
      </c>
      <c r="J6" s="173">
        <v>43921</v>
      </c>
      <c r="K6" s="85"/>
      <c r="L6" s="50"/>
      <c r="M6" s="50"/>
      <c r="N6" s="50"/>
      <c r="O6" s="79"/>
    </row>
    <row r="7" spans="1:17" ht="30">
      <c r="A7" s="29" t="s">
        <v>12</v>
      </c>
      <c r="B7" s="29" t="s">
        <v>233</v>
      </c>
      <c r="C7" s="28" t="s">
        <v>43</v>
      </c>
      <c r="D7" s="29" t="s">
        <v>270</v>
      </c>
      <c r="E7" s="29" t="s">
        <v>463</v>
      </c>
      <c r="F7" s="19" t="s">
        <v>630</v>
      </c>
      <c r="G7" s="29" t="s">
        <v>641</v>
      </c>
      <c r="H7" s="19" t="s">
        <v>660</v>
      </c>
      <c r="I7" s="174" t="e">
        <f>IF(OR(ISBLANK('Standalone datapoints'!#REF!),ISBLANK('Data derived from matrix DP'!J8)),"NA",IF('Data derived from matrix DP'!J8&lt;&gt;0,'Data derived from matrix DP'!J8/'Standalone datapoints'!#REF!, "NA"))</f>
        <v>#REF!</v>
      </c>
      <c r="J7" s="173">
        <v>43921</v>
      </c>
      <c r="K7" s="85"/>
      <c r="L7" s="50"/>
      <c r="M7" s="50"/>
      <c r="N7" s="50"/>
      <c r="O7" s="79"/>
    </row>
    <row r="8" spans="1:17" ht="45">
      <c r="A8" s="29" t="s">
        <v>12</v>
      </c>
      <c r="B8" s="29" t="s">
        <v>238</v>
      </c>
      <c r="C8" s="28" t="s">
        <v>168</v>
      </c>
      <c r="D8" s="29" t="s">
        <v>378</v>
      </c>
      <c r="E8" s="29" t="s">
        <v>580</v>
      </c>
      <c r="F8" s="19" t="s">
        <v>630</v>
      </c>
      <c r="G8" s="29" t="s">
        <v>642</v>
      </c>
      <c r="H8" s="19" t="s">
        <v>660</v>
      </c>
      <c r="I8" s="26">
        <f>IF(OR(ISBLANK('Standalone datapoints'!I91),ISBLANK('Standalone datapoints'!I92)),"NA",IF('Standalone datapoints'!I92&gt;0,'Standalone datapoints'!I91/'Standalone datapoints'!I92, "NA"))</f>
        <v>0.49400960045755371</v>
      </c>
      <c r="J8" s="173">
        <v>43921</v>
      </c>
      <c r="K8" s="85"/>
      <c r="L8" s="50"/>
      <c r="M8" s="50"/>
      <c r="N8" s="50"/>
      <c r="O8" s="79"/>
    </row>
    <row r="9" spans="1:17" ht="30">
      <c r="A9" s="29" t="s">
        <v>12</v>
      </c>
      <c r="B9" s="36" t="s">
        <v>238</v>
      </c>
      <c r="C9" s="28" t="s">
        <v>175</v>
      </c>
      <c r="D9" s="29" t="s">
        <v>383</v>
      </c>
      <c r="E9" s="29" t="s">
        <v>584</v>
      </c>
      <c r="F9" s="19" t="s">
        <v>630</v>
      </c>
      <c r="G9" s="29" t="s">
        <v>641</v>
      </c>
      <c r="H9" s="19" t="s">
        <v>660</v>
      </c>
      <c r="I9" s="186" t="e">
        <f>IF(OR(ISBLANK('Standalone datapoints'!I92),ISBLANK('Standalone datapoints'!#REF!)),"NA",IF('Standalone datapoints'!I92&gt;0, 'Standalone datapoints'!I92/'Standalone datapoints'!#REF!, "NA"))</f>
        <v>#REF!</v>
      </c>
      <c r="J9" s="173">
        <v>43921</v>
      </c>
      <c r="K9" s="85"/>
      <c r="L9" s="50"/>
      <c r="M9" s="50"/>
      <c r="N9" s="50"/>
      <c r="O9" s="79"/>
    </row>
    <row r="10" spans="1:17" ht="30">
      <c r="A10" s="29" t="s">
        <v>12</v>
      </c>
      <c r="B10" s="29" t="s">
        <v>238</v>
      </c>
      <c r="C10" s="28" t="s">
        <v>176</v>
      </c>
      <c r="D10" s="29" t="s">
        <v>1214</v>
      </c>
      <c r="E10" s="29" t="s">
        <v>1214</v>
      </c>
      <c r="F10" s="29" t="s">
        <v>630</v>
      </c>
      <c r="G10" s="29" t="s">
        <v>630</v>
      </c>
      <c r="H10" s="19" t="s">
        <v>660</v>
      </c>
      <c r="I10" s="174">
        <f>IF(OR(ISBLANK('Standalone datapoints'!I95),ISBLANK('Standalone datapoints'!I98)),"NA",IF(AND('Standalone datapoints'!I95&lt;&gt;0,'Standalone datapoints'!I98&lt;&gt;0),'Standalone datapoints'!I98/'Standalone datapoints'!I95,"NA"))</f>
        <v>0.81959095040196783</v>
      </c>
      <c r="J10" s="173">
        <v>43921</v>
      </c>
      <c r="K10" s="85"/>
      <c r="L10" s="50"/>
      <c r="M10" s="50"/>
      <c r="N10" s="50"/>
      <c r="O10" s="79"/>
    </row>
    <row r="11" spans="1:17" ht="45">
      <c r="A11" s="29" t="s">
        <v>12</v>
      </c>
      <c r="B11" s="29" t="s">
        <v>238</v>
      </c>
      <c r="C11" s="28" t="s">
        <v>178</v>
      </c>
      <c r="D11" s="29" t="s">
        <v>385</v>
      </c>
      <c r="E11" s="29" t="s">
        <v>586</v>
      </c>
      <c r="F11" s="19" t="s">
        <v>630</v>
      </c>
      <c r="G11" s="29" t="s">
        <v>641</v>
      </c>
      <c r="H11" s="19" t="s">
        <v>660</v>
      </c>
      <c r="I11" s="174" t="e">
        <f>IF(OR(ISBLANK('Data derived from matrix DP'!J32),ISBLANK('Standalone datapoints'!#REF!)),"NA",IF('Data derived from matrix DP'!J32&lt;&gt;0,'Data derived from matrix DP'!J32/'Standalone datapoints'!#REF!, "NA"))</f>
        <v>#REF!</v>
      </c>
      <c r="J11" s="173">
        <v>43921</v>
      </c>
      <c r="K11" s="85"/>
      <c r="L11" s="50"/>
      <c r="M11" s="50"/>
      <c r="N11" s="50"/>
      <c r="O11" s="79"/>
    </row>
    <row r="12" spans="1:17" ht="45">
      <c r="A12" s="29" t="s">
        <v>12</v>
      </c>
      <c r="B12" s="29" t="s">
        <v>238</v>
      </c>
      <c r="C12" s="28" t="s">
        <v>180</v>
      </c>
      <c r="D12" s="29" t="s">
        <v>387</v>
      </c>
      <c r="E12" s="29" t="s">
        <v>588</v>
      </c>
      <c r="F12" s="19" t="s">
        <v>630</v>
      </c>
      <c r="G12" s="29" t="s">
        <v>641</v>
      </c>
      <c r="H12" s="19" t="s">
        <v>660</v>
      </c>
      <c r="I12" s="174" t="e">
        <f>IF(OR(ISBLANK('Data derived from matrix DP'!J33),ISBLANK('Standalone datapoints'!#REF!)),"NA",IF('Data derived from matrix DP'!J33&lt;&gt;0,'Data derived from matrix DP'!J33/'Standalone datapoints'!#REF!, "NA"))</f>
        <v>#REF!</v>
      </c>
      <c r="J12" s="173">
        <v>43921</v>
      </c>
      <c r="K12" s="85"/>
      <c r="L12" s="50"/>
      <c r="M12" s="50"/>
      <c r="N12" s="50"/>
      <c r="O12" s="79"/>
    </row>
    <row r="13" spans="1:17" ht="45">
      <c r="A13" s="29" t="s">
        <v>12</v>
      </c>
      <c r="B13" s="29" t="s">
        <v>238</v>
      </c>
      <c r="C13" s="28" t="s">
        <v>182</v>
      </c>
      <c r="D13" s="29" t="s">
        <v>389</v>
      </c>
      <c r="E13" s="29" t="s">
        <v>590</v>
      </c>
      <c r="F13" s="19" t="s">
        <v>630</v>
      </c>
      <c r="G13" s="29" t="s">
        <v>641</v>
      </c>
      <c r="H13" s="19" t="s">
        <v>660</v>
      </c>
      <c r="I13" s="174" t="e">
        <f>IF(OR(ISBLANK('Data derived from matrix DP'!J34),ISBLANK('Standalone datapoints'!#REF!)),"NA",IF('Data derived from matrix DP'!J34&lt;&gt;0,'Data derived from matrix DP'!J34/'Standalone datapoints'!#REF!, "NA"))</f>
        <v>#REF!</v>
      </c>
      <c r="J13" s="173">
        <v>43921</v>
      </c>
      <c r="K13" s="85"/>
      <c r="L13" s="50"/>
      <c r="M13" s="50"/>
      <c r="N13" s="50"/>
      <c r="O13" s="79"/>
    </row>
    <row r="14" spans="1:17" ht="45">
      <c r="A14" s="29" t="s">
        <v>12</v>
      </c>
      <c r="B14" s="29" t="s">
        <v>238</v>
      </c>
      <c r="C14" s="28" t="s">
        <v>184</v>
      </c>
      <c r="D14" s="29" t="s">
        <v>391</v>
      </c>
      <c r="E14" s="29" t="s">
        <v>592</v>
      </c>
      <c r="F14" s="19" t="s">
        <v>630</v>
      </c>
      <c r="G14" s="29" t="s">
        <v>641</v>
      </c>
      <c r="H14" s="19" t="s">
        <v>660</v>
      </c>
      <c r="I14" s="174" t="str">
        <f>IF(OR(ISBLANK('Data derived from matrix DP'!J35),ISBLANK('Standalone datapoints'!#REF!)),"NA",IF('Data derived from matrix DP'!J35&lt;&gt;0,'Data derived from matrix DP'!J35/'Standalone datapoints'!#REF!, "NA"))</f>
        <v>NA</v>
      </c>
      <c r="J14" s="173">
        <v>43921</v>
      </c>
      <c r="K14" s="85"/>
      <c r="L14" s="50"/>
      <c r="M14" s="50"/>
      <c r="N14" s="50"/>
      <c r="O14" s="79"/>
    </row>
    <row r="15" spans="1:17" ht="45">
      <c r="A15" s="29" t="s">
        <v>12</v>
      </c>
      <c r="B15" s="29" t="s">
        <v>238</v>
      </c>
      <c r="C15" s="28" t="s">
        <v>186</v>
      </c>
      <c r="D15" s="29" t="s">
        <v>393</v>
      </c>
      <c r="E15" s="29" t="s">
        <v>594</v>
      </c>
      <c r="F15" s="19" t="s">
        <v>630</v>
      </c>
      <c r="G15" s="29" t="s">
        <v>641</v>
      </c>
      <c r="H15" s="19" t="s">
        <v>660</v>
      </c>
      <c r="I15" s="174" t="e">
        <f>IF(OR(ISBLANK('Data derived from matrix DP'!J36),ISBLANK('Standalone datapoints'!#REF!)),"NA",IF('Data derived from matrix DP'!J36&lt;&gt;0,'Data derived from matrix DP'!J36/'Standalone datapoints'!#REF!, "NA"))</f>
        <v>#REF!</v>
      </c>
      <c r="J15" s="173">
        <v>43921</v>
      </c>
      <c r="K15" s="85"/>
      <c r="L15" s="50"/>
      <c r="M15" s="50"/>
      <c r="N15" s="50"/>
      <c r="O15" s="79"/>
    </row>
    <row r="16" spans="1:17" ht="45">
      <c r="A16" s="29" t="s">
        <v>12</v>
      </c>
      <c r="B16" s="29" t="s">
        <v>233</v>
      </c>
      <c r="C16" s="28" t="s">
        <v>33</v>
      </c>
      <c r="D16" s="29" t="s">
        <v>260</v>
      </c>
      <c r="E16" s="29" t="s">
        <v>453</v>
      </c>
      <c r="F16" s="19" t="s">
        <v>630</v>
      </c>
      <c r="G16" s="29" t="s">
        <v>641</v>
      </c>
      <c r="H16" s="19" t="s">
        <v>661</v>
      </c>
      <c r="I16" s="174" t="e">
        <f>IF(OR(ISBLANK('Standalone datapoints'!#REF!),ISBLANK('Data derived from matrix DP'!J43)),"NA",IF('Data derived from matrix DP'!J43&lt;&gt;"NA",'Data derived from matrix DP'!J43/'Standalone datapoints'!#REF!))</f>
        <v>#REF!</v>
      </c>
      <c r="J16" s="173">
        <v>43555</v>
      </c>
      <c r="K16" s="85"/>
      <c r="L16" s="50"/>
      <c r="M16" s="50"/>
      <c r="N16" s="50"/>
      <c r="O16" s="79"/>
    </row>
    <row r="17" spans="1:15" ht="45">
      <c r="A17" s="29" t="s">
        <v>12</v>
      </c>
      <c r="B17" s="29" t="s">
        <v>233</v>
      </c>
      <c r="C17" s="28" t="s">
        <v>35</v>
      </c>
      <c r="D17" s="29" t="s">
        <v>262</v>
      </c>
      <c r="E17" s="29" t="s">
        <v>455</v>
      </c>
      <c r="F17" s="19" t="s">
        <v>630</v>
      </c>
      <c r="G17" s="29" t="s">
        <v>641</v>
      </c>
      <c r="H17" s="19" t="s">
        <v>661</v>
      </c>
      <c r="I17" s="174" t="e">
        <f>IF(OR(ISBLANK('Standalone datapoints'!#REF!),ISBLANK('Data derived from matrix DP'!J44)),"NA",IF('Data derived from matrix DP'!J44&lt;&gt;0,'Data derived from matrix DP'!J44/'Standalone datapoints'!#REF!, "NA"))</f>
        <v>#REF!</v>
      </c>
      <c r="J17" s="173">
        <v>43555</v>
      </c>
      <c r="K17" s="85"/>
      <c r="L17" s="50"/>
      <c r="M17"/>
      <c r="N17"/>
      <c r="O17" s="79"/>
    </row>
    <row r="18" spans="1:15" ht="45">
      <c r="A18" s="29" t="s">
        <v>12</v>
      </c>
      <c r="B18" s="29" t="s">
        <v>233</v>
      </c>
      <c r="C18" s="28" t="s">
        <v>37</v>
      </c>
      <c r="D18" s="29" t="s">
        <v>264</v>
      </c>
      <c r="E18" s="29" t="s">
        <v>457</v>
      </c>
      <c r="F18" s="19" t="s">
        <v>630</v>
      </c>
      <c r="G18" s="29" t="s">
        <v>641</v>
      </c>
      <c r="H18" s="19" t="s">
        <v>661</v>
      </c>
      <c r="I18" s="174" t="e">
        <f>IF(OR(ISBLANK('Standalone datapoints'!#REF!),ISBLANK('Data derived from matrix DP'!J45)),"NA",IF('Data derived from matrix DP'!J45&lt;&gt;0,'Data derived from matrix DP'!J45/'Standalone datapoints'!#REF!, "NA"))</f>
        <v>#REF!</v>
      </c>
      <c r="J18" s="173">
        <v>43555</v>
      </c>
      <c r="K18" s="85"/>
      <c r="L18" s="50"/>
      <c r="O18" s="79"/>
    </row>
    <row r="19" spans="1:15" ht="45">
      <c r="A19" s="29" t="s">
        <v>12</v>
      </c>
      <c r="B19" s="29" t="s">
        <v>233</v>
      </c>
      <c r="C19" s="28" t="s">
        <v>39</v>
      </c>
      <c r="D19" s="29" t="s">
        <v>266</v>
      </c>
      <c r="E19" s="29" t="s">
        <v>459</v>
      </c>
      <c r="F19" s="19" t="s">
        <v>630</v>
      </c>
      <c r="G19" s="29" t="s">
        <v>641</v>
      </c>
      <c r="H19" s="19" t="s">
        <v>661</v>
      </c>
      <c r="I19" s="174" t="str">
        <f>IF(OR(ISBLANK('Standalone datapoints'!#REF!),ISBLANK('Data derived from matrix DP'!J46)),"NA",IF('Data derived from matrix DP'!J46&lt;&gt;0,'Data derived from matrix DP'!J46/'Standalone datapoints'!#REF!, "NA"))</f>
        <v>NA</v>
      </c>
      <c r="J19" s="173">
        <v>43555</v>
      </c>
      <c r="K19" s="85"/>
      <c r="L19" s="50"/>
      <c r="O19" s="79"/>
    </row>
    <row r="20" spans="1:15" ht="45">
      <c r="A20" s="29" t="s">
        <v>12</v>
      </c>
      <c r="B20" s="29" t="s">
        <v>233</v>
      </c>
      <c r="C20" s="28" t="s">
        <v>41</v>
      </c>
      <c r="D20" s="29" t="s">
        <v>268</v>
      </c>
      <c r="E20" s="29" t="s">
        <v>461</v>
      </c>
      <c r="F20" s="19" t="s">
        <v>630</v>
      </c>
      <c r="G20" s="29" t="s">
        <v>641</v>
      </c>
      <c r="H20" s="19" t="s">
        <v>661</v>
      </c>
      <c r="I20" s="174" t="str">
        <f>IF(OR(ISBLANK('Standalone datapoints'!#REF!),ISBLANK('Data derived from matrix DP'!J47)),"NA",IF('Data derived from matrix DP'!J47&lt;&gt;0,'Data derived from matrix DP'!J47/'Standalone datapoints'!#REF!, "NA"))</f>
        <v>NA</v>
      </c>
      <c r="J20" s="173">
        <v>43555</v>
      </c>
      <c r="K20" s="85"/>
      <c r="L20" s="50"/>
      <c r="O20" s="79"/>
    </row>
    <row r="21" spans="1:15" ht="30">
      <c r="A21" s="29" t="s">
        <v>12</v>
      </c>
      <c r="B21" s="29" t="s">
        <v>233</v>
      </c>
      <c r="C21" s="28" t="s">
        <v>43</v>
      </c>
      <c r="D21" s="29" t="s">
        <v>270</v>
      </c>
      <c r="E21" s="29" t="s">
        <v>463</v>
      </c>
      <c r="F21" s="19" t="s">
        <v>630</v>
      </c>
      <c r="G21" s="29" t="s">
        <v>641</v>
      </c>
      <c r="H21" s="19" t="s">
        <v>661</v>
      </c>
      <c r="I21" s="174" t="e">
        <f>IF(OR(ISBLANK('Standalone datapoints'!#REF!),ISBLANK('Data derived from matrix DP'!J48)),"NA",IF('Data derived from matrix DP'!J48&lt;&gt;0,'Data derived from matrix DP'!J48/'Standalone datapoints'!#REF!, "NA"))</f>
        <v>#REF!</v>
      </c>
      <c r="J21" s="173">
        <v>43555</v>
      </c>
      <c r="K21" s="85"/>
      <c r="L21" s="50"/>
      <c r="O21" s="79"/>
    </row>
    <row r="22" spans="1:15" ht="45">
      <c r="A22" s="29" t="s">
        <v>12</v>
      </c>
      <c r="B22" s="29" t="s">
        <v>238</v>
      </c>
      <c r="C22" s="28" t="s">
        <v>168</v>
      </c>
      <c r="D22" s="29" t="s">
        <v>378</v>
      </c>
      <c r="E22" s="29" t="s">
        <v>580</v>
      </c>
      <c r="F22" s="19" t="s">
        <v>630</v>
      </c>
      <c r="G22" s="29" t="s">
        <v>642</v>
      </c>
      <c r="H22" s="19" t="s">
        <v>661</v>
      </c>
      <c r="I22" s="174">
        <f>IF(OR(ISBLANK('Standalone datapoints'!I212),ISBLANK('Standalone datapoints'!I211)),"NA",IF('Standalone datapoints'!I212&gt;0,'Standalone datapoints'!I211/'Standalone datapoints'!I212, "NA"))</f>
        <v>5.7425473914779332E-3</v>
      </c>
      <c r="J22" s="173">
        <v>43555</v>
      </c>
      <c r="K22" s="85"/>
      <c r="L22" s="50"/>
      <c r="O22" s="79"/>
    </row>
    <row r="23" spans="1:15" ht="30">
      <c r="A23" s="29" t="s">
        <v>12</v>
      </c>
      <c r="B23" s="29" t="s">
        <v>238</v>
      </c>
      <c r="C23" s="28" t="s">
        <v>175</v>
      </c>
      <c r="D23" s="29" t="s">
        <v>383</v>
      </c>
      <c r="E23" s="29" t="s">
        <v>584</v>
      </c>
      <c r="F23" s="19" t="s">
        <v>630</v>
      </c>
      <c r="G23" s="29" t="s">
        <v>641</v>
      </c>
      <c r="H23" s="19" t="s">
        <v>661</v>
      </c>
      <c r="I23" s="174" t="e">
        <f>IF(OR(ISBLANK('Standalone datapoints'!I212),ISBLANK('Standalone datapoints'!#REF!)),"NA",IF('Standalone datapoints'!I212&gt;0, 'Standalone datapoints'!I212/'Standalone datapoints'!#REF!, "NA"))</f>
        <v>#REF!</v>
      </c>
      <c r="J23" s="173">
        <v>43555</v>
      </c>
      <c r="K23" s="85"/>
      <c r="L23" s="50"/>
      <c r="O23" s="79"/>
    </row>
    <row r="24" spans="1:15" ht="30">
      <c r="A24" s="29" t="s">
        <v>12</v>
      </c>
      <c r="B24" s="29" t="s">
        <v>238</v>
      </c>
      <c r="C24" s="28" t="s">
        <v>176</v>
      </c>
      <c r="D24" s="29" t="s">
        <v>1214</v>
      </c>
      <c r="E24" s="29" t="s">
        <v>1214</v>
      </c>
      <c r="F24" s="29" t="s">
        <v>630</v>
      </c>
      <c r="G24" s="29" t="s">
        <v>630</v>
      </c>
      <c r="H24" s="19" t="s">
        <v>661</v>
      </c>
      <c r="I24" s="174">
        <f>IF(OR(ISBLANK('Standalone datapoints'!I215),ISBLANK('Standalone datapoints'!I218)),"NA",IF(AND('Standalone datapoints'!I215&lt;&gt;0,'Standalone datapoints'!I218&lt;&gt;0),'Standalone datapoints'!I218/'Standalone datapoints'!I215,"NA"))</f>
        <v>0.92857246327141751</v>
      </c>
      <c r="J24" s="173">
        <v>43555</v>
      </c>
      <c r="K24" s="85"/>
      <c r="L24" s="50"/>
      <c r="O24" s="79"/>
    </row>
    <row r="25" spans="1:15" ht="45">
      <c r="A25" s="29" t="s">
        <v>12</v>
      </c>
      <c r="B25" s="29" t="s">
        <v>238</v>
      </c>
      <c r="C25" s="28" t="s">
        <v>178</v>
      </c>
      <c r="D25" s="29" t="s">
        <v>385</v>
      </c>
      <c r="E25" s="29" t="s">
        <v>586</v>
      </c>
      <c r="F25" s="19" t="s">
        <v>630</v>
      </c>
      <c r="G25" s="29" t="s">
        <v>641</v>
      </c>
      <c r="H25" s="19" t="s">
        <v>661</v>
      </c>
      <c r="I25" s="174" t="e">
        <f>IF(OR(ISBLANK('Data derived from matrix DP'!J72),ISBLANK('Standalone datapoints'!#REF!)),"NA",IF('Data derived from matrix DP'!J72&lt;&gt;0,'Data derived from matrix DP'!J72/'Standalone datapoints'!#REF!, "NA"))</f>
        <v>#REF!</v>
      </c>
      <c r="J25" s="173">
        <v>43555</v>
      </c>
      <c r="K25" s="85"/>
      <c r="L25" s="50"/>
      <c r="O25" s="79"/>
    </row>
    <row r="26" spans="1:15" ht="45">
      <c r="A26" s="29" t="s">
        <v>12</v>
      </c>
      <c r="B26" s="29" t="s">
        <v>238</v>
      </c>
      <c r="C26" s="28" t="s">
        <v>180</v>
      </c>
      <c r="D26" s="29" t="s">
        <v>387</v>
      </c>
      <c r="E26" s="29" t="s">
        <v>588</v>
      </c>
      <c r="F26" s="19" t="s">
        <v>630</v>
      </c>
      <c r="G26" s="29" t="s">
        <v>641</v>
      </c>
      <c r="H26" s="19" t="s">
        <v>661</v>
      </c>
      <c r="I26" s="174" t="e">
        <f>IF(OR(ISBLANK('Data derived from matrix DP'!J73),ISBLANK('Standalone datapoints'!#REF!)),"NA",IF('Data derived from matrix DP'!J73&lt;&gt;0,'Data derived from matrix DP'!J73/'Standalone datapoints'!#REF!, "NA"))</f>
        <v>#REF!</v>
      </c>
      <c r="J26" s="173">
        <v>43555</v>
      </c>
      <c r="K26" s="85"/>
      <c r="L26" s="50"/>
      <c r="O26" s="79"/>
    </row>
    <row r="27" spans="1:15" ht="45">
      <c r="A27" s="29" t="s">
        <v>12</v>
      </c>
      <c r="B27" s="29" t="s">
        <v>238</v>
      </c>
      <c r="C27" s="28" t="s">
        <v>182</v>
      </c>
      <c r="D27" s="29" t="s">
        <v>389</v>
      </c>
      <c r="E27" s="29" t="s">
        <v>590</v>
      </c>
      <c r="F27" s="19" t="s">
        <v>630</v>
      </c>
      <c r="G27" s="29" t="s">
        <v>641</v>
      </c>
      <c r="H27" s="19" t="s">
        <v>661</v>
      </c>
      <c r="I27" s="174" t="e">
        <f>IF(OR(ISBLANK('Data derived from matrix DP'!J74),ISBLANK('Standalone datapoints'!#REF!)),"NA",IF('Data derived from matrix DP'!J74&lt;&gt;0,'Data derived from matrix DP'!J74/'Standalone datapoints'!#REF!, "NA"))</f>
        <v>#REF!</v>
      </c>
      <c r="J27" s="173">
        <v>43555</v>
      </c>
      <c r="K27" s="85"/>
      <c r="L27" s="50"/>
      <c r="O27" s="79"/>
    </row>
    <row r="28" spans="1:15" ht="45">
      <c r="A28" s="29" t="s">
        <v>12</v>
      </c>
      <c r="B28" s="29" t="s">
        <v>238</v>
      </c>
      <c r="C28" s="28" t="s">
        <v>184</v>
      </c>
      <c r="D28" s="29" t="s">
        <v>391</v>
      </c>
      <c r="E28" s="29" t="s">
        <v>592</v>
      </c>
      <c r="F28" s="19" t="s">
        <v>630</v>
      </c>
      <c r="G28" s="29" t="s">
        <v>641</v>
      </c>
      <c r="H28" s="19" t="s">
        <v>661</v>
      </c>
      <c r="I28" s="174" t="str">
        <f>IF(OR(ISBLANK('Data derived from matrix DP'!J75),ISBLANK('Standalone datapoints'!#REF!)),"NA",IF('Data derived from matrix DP'!J75&lt;&gt;0,'Data derived from matrix DP'!J75/'Standalone datapoints'!#REF!, "NA"))</f>
        <v>NA</v>
      </c>
      <c r="J28" s="173">
        <v>43555</v>
      </c>
      <c r="K28" s="85"/>
      <c r="L28" s="50"/>
      <c r="O28" s="79"/>
    </row>
    <row r="29" spans="1:15" ht="45">
      <c r="A29" s="29" t="s">
        <v>12</v>
      </c>
      <c r="B29" s="29" t="s">
        <v>238</v>
      </c>
      <c r="C29" s="28" t="s">
        <v>186</v>
      </c>
      <c r="D29" s="29" t="s">
        <v>393</v>
      </c>
      <c r="E29" s="29" t="s">
        <v>594</v>
      </c>
      <c r="F29" s="19" t="s">
        <v>630</v>
      </c>
      <c r="G29" s="29" t="s">
        <v>641</v>
      </c>
      <c r="H29" s="19" t="s">
        <v>661</v>
      </c>
      <c r="I29" s="174" t="e">
        <f>IF(OR(ISBLANK('Data derived from matrix DP'!J76),ISBLANK('Standalone datapoints'!#REF!)),"NA",IF('Data derived from matrix DP'!J76&lt;&gt;0,'Data derived from matrix DP'!J76/'Standalone datapoints'!#REF!, "NA"))</f>
        <v>#REF!</v>
      </c>
      <c r="J29" s="173">
        <v>43555</v>
      </c>
      <c r="K29" s="85"/>
      <c r="L29" s="50"/>
      <c r="O29" s="79"/>
    </row>
  </sheetData>
  <dataValidations count="1">
    <dataValidation type="list" allowBlank="1" showInputMessage="1" showErrorMessage="1" sqref="O2:O29">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75" defaultRowHeight="15.75"/>
  <cols>
    <col min="1" max="1" width="99" style="23" customWidth="1"/>
    <col min="2" max="2" width="22" customWidth="1"/>
  </cols>
  <sheetData>
    <row r="1" spans="1:7">
      <c r="A1" s="24" t="s">
        <v>858</v>
      </c>
    </row>
    <row r="2" spans="1:7">
      <c r="A2" s="22" t="s">
        <v>662</v>
      </c>
    </row>
    <row r="3" spans="1:7" ht="60">
      <c r="A3" s="22" t="s">
        <v>663</v>
      </c>
      <c r="C3" t="s">
        <v>859</v>
      </c>
      <c r="E3" t="s">
        <v>860</v>
      </c>
      <c r="G3" s="52" t="s">
        <v>878</v>
      </c>
    </row>
    <row r="4" spans="1:7" ht="30">
      <c r="A4" s="22" t="s">
        <v>664</v>
      </c>
      <c r="C4" t="s">
        <v>860</v>
      </c>
      <c r="E4" t="s">
        <v>862</v>
      </c>
      <c r="G4" s="52" t="s">
        <v>879</v>
      </c>
    </row>
    <row r="5" spans="1:7">
      <c r="A5" s="22" t="s">
        <v>665</v>
      </c>
      <c r="E5" t="s">
        <v>863</v>
      </c>
      <c r="G5" s="52" t="s">
        <v>880</v>
      </c>
    </row>
    <row r="6" spans="1:7">
      <c r="A6" s="22" t="s">
        <v>666</v>
      </c>
      <c r="E6" t="s">
        <v>864</v>
      </c>
      <c r="G6" s="52" t="s">
        <v>881</v>
      </c>
    </row>
    <row r="7" spans="1:7">
      <c r="A7" s="22" t="s">
        <v>667</v>
      </c>
      <c r="G7" s="52" t="s">
        <v>882</v>
      </c>
    </row>
    <row r="8" spans="1:7">
      <c r="A8" s="22" t="s">
        <v>668</v>
      </c>
      <c r="G8" s="52" t="s">
        <v>883</v>
      </c>
    </row>
    <row r="9" spans="1:7">
      <c r="A9" s="22" t="s">
        <v>669</v>
      </c>
      <c r="G9" s="52" t="s">
        <v>884</v>
      </c>
    </row>
    <row r="10" spans="1:7" ht="45">
      <c r="A10" s="22" t="s">
        <v>670</v>
      </c>
      <c r="G10" s="52" t="s">
        <v>885</v>
      </c>
    </row>
    <row r="11" spans="1:7">
      <c r="A11" s="22" t="s">
        <v>671</v>
      </c>
      <c r="G11" s="52" t="s">
        <v>886</v>
      </c>
    </row>
    <row r="12" spans="1:7">
      <c r="A12" s="22" t="s">
        <v>672</v>
      </c>
      <c r="G12" s="52" t="s">
        <v>887</v>
      </c>
    </row>
    <row r="13" spans="1:7">
      <c r="A13" s="22" t="s">
        <v>673</v>
      </c>
      <c r="G13" s="52" t="s">
        <v>888</v>
      </c>
    </row>
    <row r="14" spans="1:7">
      <c r="A14" s="22" t="s">
        <v>674</v>
      </c>
    </row>
    <row r="15" spans="1:7">
      <c r="A15" s="22" t="s">
        <v>675</v>
      </c>
    </row>
    <row r="16" spans="1:7" ht="30">
      <c r="A16" s="22" t="s">
        <v>676</v>
      </c>
    </row>
    <row r="17" spans="1:1">
      <c r="A17" s="22" t="s">
        <v>677</v>
      </c>
    </row>
    <row r="18" spans="1:1">
      <c r="A18" s="22" t="s">
        <v>678</v>
      </c>
    </row>
    <row r="19" spans="1:1" ht="30">
      <c r="A19" s="22" t="s">
        <v>679</v>
      </c>
    </row>
    <row r="20" spans="1:1" ht="30">
      <c r="A20" s="22" t="s">
        <v>680</v>
      </c>
    </row>
    <row r="21" spans="1:1" ht="30">
      <c r="A21" s="22" t="s">
        <v>676</v>
      </c>
    </row>
    <row r="22" spans="1:1">
      <c r="A22" s="22" t="s">
        <v>681</v>
      </c>
    </row>
    <row r="23" spans="1:1">
      <c r="A23" s="22" t="s">
        <v>672</v>
      </c>
    </row>
    <row r="24" spans="1:1">
      <c r="A24" s="22" t="s">
        <v>682</v>
      </c>
    </row>
    <row r="25" spans="1:1">
      <c r="A25" s="22" t="s">
        <v>678</v>
      </c>
    </row>
    <row r="26" spans="1:1">
      <c r="A26" s="22" t="s">
        <v>683</v>
      </c>
    </row>
    <row r="27" spans="1:1">
      <c r="A27" s="22" t="s">
        <v>672</v>
      </c>
    </row>
    <row r="28" spans="1:1">
      <c r="A28" s="22" t="s">
        <v>684</v>
      </c>
    </row>
    <row r="29" spans="1:1">
      <c r="A29" s="22" t="s">
        <v>685</v>
      </c>
    </row>
    <row r="30" spans="1:1" ht="30">
      <c r="A30" s="22" t="s">
        <v>686</v>
      </c>
    </row>
    <row r="31" spans="1:1" ht="60">
      <c r="A31" s="22" t="s">
        <v>663</v>
      </c>
    </row>
    <row r="32" spans="1:1">
      <c r="A32" s="22" t="s">
        <v>665</v>
      </c>
    </row>
    <row r="33" spans="1:1">
      <c r="A33" s="22" t="s">
        <v>687</v>
      </c>
    </row>
    <row r="34" spans="1:1">
      <c r="A34" s="22" t="s">
        <v>688</v>
      </c>
    </row>
    <row r="35" spans="1:1">
      <c r="A35" s="22" t="s">
        <v>689</v>
      </c>
    </row>
    <row r="36" spans="1:1" ht="30">
      <c r="A36" s="22" t="s">
        <v>690</v>
      </c>
    </row>
    <row r="37" spans="1:1">
      <c r="A37" s="22" t="s">
        <v>682</v>
      </c>
    </row>
    <row r="38" spans="1:1">
      <c r="A38" s="22" t="s">
        <v>687</v>
      </c>
    </row>
    <row r="39" spans="1:1">
      <c r="A39" s="22" t="s">
        <v>691</v>
      </c>
    </row>
    <row r="40" spans="1:1">
      <c r="A40" s="22" t="s">
        <v>662</v>
      </c>
    </row>
    <row r="41" spans="1:1">
      <c r="A41" s="22" t="s">
        <v>692</v>
      </c>
    </row>
    <row r="42" spans="1:1">
      <c r="A42" s="22" t="s">
        <v>672</v>
      </c>
    </row>
    <row r="43" spans="1:1">
      <c r="A43" s="22" t="s">
        <v>693</v>
      </c>
    </row>
    <row r="44" spans="1:1">
      <c r="A44" s="22" t="s">
        <v>694</v>
      </c>
    </row>
    <row r="45" spans="1:1">
      <c r="A45" s="22" t="s">
        <v>668</v>
      </c>
    </row>
    <row r="46" spans="1:1">
      <c r="A46" s="22" t="s">
        <v>695</v>
      </c>
    </row>
    <row r="47" spans="1:1" ht="30">
      <c r="A47" s="22" t="s">
        <v>696</v>
      </c>
    </row>
    <row r="48" spans="1:1">
      <c r="A48" s="22" t="s">
        <v>668</v>
      </c>
    </row>
    <row r="49" spans="1:1">
      <c r="A49" s="22" t="s">
        <v>697</v>
      </c>
    </row>
    <row r="50" spans="1:1" ht="30">
      <c r="A50" s="22" t="s">
        <v>698</v>
      </c>
    </row>
    <row r="51" spans="1:1">
      <c r="A51" s="22" t="s">
        <v>699</v>
      </c>
    </row>
    <row r="52" spans="1:1">
      <c r="A52" s="22" t="s">
        <v>700</v>
      </c>
    </row>
    <row r="53" spans="1:1">
      <c r="A53" s="22" t="s">
        <v>678</v>
      </c>
    </row>
    <row r="54" spans="1:1">
      <c r="A54" s="22" t="s">
        <v>678</v>
      </c>
    </row>
    <row r="55" spans="1:1">
      <c r="A55" s="22" t="s">
        <v>688</v>
      </c>
    </row>
    <row r="56" spans="1:1">
      <c r="A56" s="22" t="s">
        <v>695</v>
      </c>
    </row>
    <row r="57" spans="1:1">
      <c r="A57" s="22" t="s">
        <v>701</v>
      </c>
    </row>
    <row r="58" spans="1:1">
      <c r="A58" s="22" t="s">
        <v>668</v>
      </c>
    </row>
    <row r="59" spans="1:1">
      <c r="A59" s="22" t="s">
        <v>668</v>
      </c>
    </row>
    <row r="60" spans="1:1">
      <c r="A60" s="22" t="s">
        <v>668</v>
      </c>
    </row>
    <row r="61" spans="1:1">
      <c r="A61" s="22" t="s">
        <v>668</v>
      </c>
    </row>
    <row r="62" spans="1:1">
      <c r="A62" s="22" t="s">
        <v>702</v>
      </c>
    </row>
    <row r="63" spans="1:1">
      <c r="A63" s="22" t="s">
        <v>703</v>
      </c>
    </row>
    <row r="64" spans="1:1">
      <c r="A64" s="22" t="s">
        <v>682</v>
      </c>
    </row>
    <row r="65" spans="1:1">
      <c r="A65" s="22" t="s">
        <v>704</v>
      </c>
    </row>
    <row r="66" spans="1:1">
      <c r="A66" s="22" t="s">
        <v>705</v>
      </c>
    </row>
    <row r="67" spans="1:1">
      <c r="A67" s="22" t="s">
        <v>706</v>
      </c>
    </row>
    <row r="68" spans="1:1">
      <c r="A68" s="22" t="s">
        <v>707</v>
      </c>
    </row>
    <row r="69" spans="1:1" ht="45">
      <c r="A69" s="22" t="s">
        <v>708</v>
      </c>
    </row>
    <row r="70" spans="1:1">
      <c r="A70" s="22" t="s">
        <v>709</v>
      </c>
    </row>
    <row r="71" spans="1:1">
      <c r="A71" s="22" t="s">
        <v>710</v>
      </c>
    </row>
    <row r="72" spans="1:1">
      <c r="A72" s="22" t="s">
        <v>683</v>
      </c>
    </row>
    <row r="73" spans="1:1">
      <c r="A73" s="22" t="s">
        <v>665</v>
      </c>
    </row>
    <row r="74" spans="1:1">
      <c r="A74" s="22" t="s">
        <v>711</v>
      </c>
    </row>
    <row r="75" spans="1:1">
      <c r="A75" s="22" t="s">
        <v>669</v>
      </c>
    </row>
    <row r="76" spans="1:1">
      <c r="A76" s="22" t="s">
        <v>712</v>
      </c>
    </row>
    <row r="77" spans="1:1" ht="30">
      <c r="A77" s="22" t="s">
        <v>713</v>
      </c>
    </row>
    <row r="78" spans="1:1">
      <c r="A78" s="22" t="s">
        <v>695</v>
      </c>
    </row>
    <row r="79" spans="1:1">
      <c r="A79" s="22" t="s">
        <v>714</v>
      </c>
    </row>
    <row r="80" spans="1:1">
      <c r="A80" s="22" t="s">
        <v>715</v>
      </c>
    </row>
    <row r="81" spans="1:1">
      <c r="A81" s="22" t="s">
        <v>716</v>
      </c>
    </row>
    <row r="82" spans="1:1">
      <c r="A82" s="22" t="s">
        <v>717</v>
      </c>
    </row>
    <row r="83" spans="1:1">
      <c r="A83" s="22" t="s">
        <v>718</v>
      </c>
    </row>
    <row r="84" spans="1:1">
      <c r="A84" s="22" t="s">
        <v>719</v>
      </c>
    </row>
    <row r="85" spans="1:1">
      <c r="A85" s="22" t="s">
        <v>720</v>
      </c>
    </row>
    <row r="86" spans="1:1">
      <c r="A86" s="22" t="s">
        <v>718</v>
      </c>
    </row>
    <row r="87" spans="1:1">
      <c r="A87" s="22" t="s">
        <v>668</v>
      </c>
    </row>
    <row r="88" spans="1:1">
      <c r="A88" s="22" t="s">
        <v>672</v>
      </c>
    </row>
    <row r="89" spans="1:1">
      <c r="A89" s="22" t="s">
        <v>671</v>
      </c>
    </row>
    <row r="90" spans="1:1">
      <c r="A90" s="22" t="s">
        <v>668</v>
      </c>
    </row>
    <row r="91" spans="1:1">
      <c r="A91" s="22" t="s">
        <v>691</v>
      </c>
    </row>
    <row r="92" spans="1:1">
      <c r="A92" s="22" t="s">
        <v>721</v>
      </c>
    </row>
    <row r="93" spans="1:1">
      <c r="A93" s="22" t="s">
        <v>722</v>
      </c>
    </row>
    <row r="94" spans="1:1" ht="30">
      <c r="A94" s="22" t="s">
        <v>723</v>
      </c>
    </row>
    <row r="95" spans="1:1">
      <c r="A95" s="22" t="s">
        <v>688</v>
      </c>
    </row>
    <row r="96" spans="1:1">
      <c r="A96" s="22" t="s">
        <v>668</v>
      </c>
    </row>
    <row r="97" spans="1:1">
      <c r="A97" s="22" t="s">
        <v>668</v>
      </c>
    </row>
    <row r="98" spans="1:1">
      <c r="A98" s="22" t="s">
        <v>724</v>
      </c>
    </row>
    <row r="99" spans="1:1">
      <c r="A99" s="22" t="s">
        <v>725</v>
      </c>
    </row>
    <row r="100" spans="1:1" ht="30">
      <c r="A100" s="22" t="s">
        <v>726</v>
      </c>
    </row>
    <row r="101" spans="1:1">
      <c r="A101" s="22" t="s">
        <v>727</v>
      </c>
    </row>
    <row r="102" spans="1:1">
      <c r="A102" s="22" t="s">
        <v>728</v>
      </c>
    </row>
    <row r="103" spans="1:1" ht="45">
      <c r="A103" s="22" t="s">
        <v>708</v>
      </c>
    </row>
    <row r="104" spans="1:1">
      <c r="A104" s="22" t="s">
        <v>678</v>
      </c>
    </row>
    <row r="105" spans="1:1">
      <c r="A105" s="22" t="s">
        <v>700</v>
      </c>
    </row>
    <row r="106" spans="1:1">
      <c r="A106" s="22" t="s">
        <v>672</v>
      </c>
    </row>
    <row r="107" spans="1:1">
      <c r="A107" s="22" t="s">
        <v>668</v>
      </c>
    </row>
    <row r="108" spans="1:1">
      <c r="A108" s="22" t="s">
        <v>678</v>
      </c>
    </row>
    <row r="109" spans="1:1">
      <c r="A109" s="22" t="s">
        <v>729</v>
      </c>
    </row>
    <row r="110" spans="1:1">
      <c r="A110" s="22" t="s">
        <v>711</v>
      </c>
    </row>
    <row r="111" spans="1:1" ht="30">
      <c r="A111" s="22" t="s">
        <v>730</v>
      </c>
    </row>
    <row r="112" spans="1:1">
      <c r="A112" s="22" t="s">
        <v>731</v>
      </c>
    </row>
    <row r="113" spans="1:1">
      <c r="A113" s="22" t="s">
        <v>732</v>
      </c>
    </row>
    <row r="114" spans="1:1">
      <c r="A114" s="22" t="s">
        <v>668</v>
      </c>
    </row>
    <row r="115" spans="1:1">
      <c r="A115" s="22" t="s">
        <v>733</v>
      </c>
    </row>
    <row r="116" spans="1:1">
      <c r="A116" s="22" t="s">
        <v>715</v>
      </c>
    </row>
    <row r="117" spans="1:1">
      <c r="A117" s="22" t="s">
        <v>711</v>
      </c>
    </row>
    <row r="118" spans="1:1">
      <c r="A118" s="22" t="s">
        <v>734</v>
      </c>
    </row>
    <row r="119" spans="1:1">
      <c r="A119" s="22" t="s">
        <v>668</v>
      </c>
    </row>
    <row r="120" spans="1:1">
      <c r="A120" s="22" t="s">
        <v>695</v>
      </c>
    </row>
    <row r="121" spans="1:1">
      <c r="A121" s="22" t="s">
        <v>716</v>
      </c>
    </row>
    <row r="122" spans="1:1" ht="30">
      <c r="A122" s="22" t="s">
        <v>698</v>
      </c>
    </row>
    <row r="123" spans="1:1">
      <c r="A123" s="22" t="s">
        <v>668</v>
      </c>
    </row>
    <row r="124" spans="1:1">
      <c r="A124" s="22" t="s">
        <v>692</v>
      </c>
    </row>
    <row r="125" spans="1:1">
      <c r="A125" s="22" t="s">
        <v>735</v>
      </c>
    </row>
    <row r="126" spans="1:1">
      <c r="A126" s="22" t="s">
        <v>678</v>
      </c>
    </row>
    <row r="127" spans="1:1">
      <c r="A127" s="22" t="s">
        <v>703</v>
      </c>
    </row>
    <row r="128" spans="1:1">
      <c r="A128" s="22" t="s">
        <v>736</v>
      </c>
    </row>
    <row r="129" spans="1:1">
      <c r="A129" s="22" t="s">
        <v>737</v>
      </c>
    </row>
    <row r="130" spans="1:1">
      <c r="A130" s="22" t="s">
        <v>692</v>
      </c>
    </row>
    <row r="131" spans="1:1">
      <c r="A131" s="22" t="s">
        <v>669</v>
      </c>
    </row>
    <row r="132" spans="1:1">
      <c r="A132" s="22" t="s">
        <v>738</v>
      </c>
    </row>
    <row r="133" spans="1:1">
      <c r="A133" s="22" t="s">
        <v>687</v>
      </c>
    </row>
    <row r="134" spans="1:1">
      <c r="A134" s="22" t="s">
        <v>672</v>
      </c>
    </row>
    <row r="135" spans="1:1">
      <c r="A135" s="22" t="s">
        <v>701</v>
      </c>
    </row>
    <row r="136" spans="1:1">
      <c r="A136" s="22" t="s">
        <v>727</v>
      </c>
    </row>
    <row r="137" spans="1:1">
      <c r="A137" s="22" t="s">
        <v>739</v>
      </c>
    </row>
    <row r="138" spans="1:1">
      <c r="A138" s="22" t="s">
        <v>740</v>
      </c>
    </row>
    <row r="139" spans="1:1">
      <c r="A139" s="22" t="s">
        <v>741</v>
      </c>
    </row>
    <row r="140" spans="1:1">
      <c r="A140" s="22" t="s">
        <v>697</v>
      </c>
    </row>
    <row r="141" spans="1:1">
      <c r="A141" s="22" t="s">
        <v>742</v>
      </c>
    </row>
    <row r="142" spans="1:1" ht="45">
      <c r="A142" s="22" t="s">
        <v>743</v>
      </c>
    </row>
    <row r="143" spans="1:1">
      <c r="A143" s="22" t="s">
        <v>744</v>
      </c>
    </row>
    <row r="144" spans="1:1">
      <c r="A144" s="22" t="s">
        <v>695</v>
      </c>
    </row>
    <row r="145" spans="1:1">
      <c r="A145" s="22" t="s">
        <v>721</v>
      </c>
    </row>
    <row r="146" spans="1:1">
      <c r="A146" s="22" t="s">
        <v>683</v>
      </c>
    </row>
    <row r="147" spans="1:1">
      <c r="A147" s="22" t="s">
        <v>745</v>
      </c>
    </row>
    <row r="148" spans="1:1" ht="30">
      <c r="A148" s="22" t="s">
        <v>686</v>
      </c>
    </row>
    <row r="149" spans="1:1">
      <c r="A149" s="22" t="s">
        <v>672</v>
      </c>
    </row>
    <row r="150" spans="1:1">
      <c r="A150" s="22" t="s">
        <v>668</v>
      </c>
    </row>
    <row r="151" spans="1:1">
      <c r="A151" s="22" t="s">
        <v>692</v>
      </c>
    </row>
    <row r="152" spans="1:1">
      <c r="A152" s="22" t="s">
        <v>746</v>
      </c>
    </row>
    <row r="153" spans="1:1">
      <c r="A153" s="22" t="s">
        <v>662</v>
      </c>
    </row>
    <row r="154" spans="1:1">
      <c r="A154" s="22" t="s">
        <v>747</v>
      </c>
    </row>
    <row r="155" spans="1:1">
      <c r="A155" s="22" t="s">
        <v>668</v>
      </c>
    </row>
    <row r="156" spans="1:1">
      <c r="A156" s="22" t="s">
        <v>720</v>
      </c>
    </row>
    <row r="157" spans="1:1">
      <c r="A157" s="22" t="s">
        <v>694</v>
      </c>
    </row>
    <row r="158" spans="1:1" ht="30">
      <c r="A158" s="22" t="s">
        <v>676</v>
      </c>
    </row>
    <row r="159" spans="1:1">
      <c r="A159" s="22" t="s">
        <v>748</v>
      </c>
    </row>
    <row r="160" spans="1:1">
      <c r="A160" s="22" t="s">
        <v>684</v>
      </c>
    </row>
    <row r="161" spans="1:1">
      <c r="A161" s="22" t="s">
        <v>749</v>
      </c>
    </row>
    <row r="162" spans="1:1">
      <c r="A162" s="22" t="s">
        <v>736</v>
      </c>
    </row>
    <row r="163" spans="1:1">
      <c r="A163" s="22" t="s">
        <v>750</v>
      </c>
    </row>
    <row r="164" spans="1:1">
      <c r="A164" s="22" t="s">
        <v>729</v>
      </c>
    </row>
    <row r="165" spans="1:1">
      <c r="A165" s="22" t="s">
        <v>751</v>
      </c>
    </row>
    <row r="166" spans="1:1">
      <c r="A166" s="22" t="s">
        <v>752</v>
      </c>
    </row>
    <row r="167" spans="1:1">
      <c r="A167" s="22" t="s">
        <v>753</v>
      </c>
    </row>
    <row r="168" spans="1:1">
      <c r="A168" s="22" t="s">
        <v>672</v>
      </c>
    </row>
    <row r="169" spans="1:1">
      <c r="A169" s="22" t="s">
        <v>672</v>
      </c>
    </row>
    <row r="170" spans="1:1">
      <c r="A170" s="22" t="s">
        <v>754</v>
      </c>
    </row>
    <row r="171" spans="1:1">
      <c r="A171" s="22" t="s">
        <v>693</v>
      </c>
    </row>
    <row r="172" spans="1:1">
      <c r="A172" s="22" t="s">
        <v>695</v>
      </c>
    </row>
    <row r="173" spans="1:1">
      <c r="A173" s="22" t="s">
        <v>684</v>
      </c>
    </row>
    <row r="174" spans="1:1">
      <c r="A174" s="22" t="s">
        <v>716</v>
      </c>
    </row>
    <row r="175" spans="1:1">
      <c r="A175" s="22" t="s">
        <v>672</v>
      </c>
    </row>
    <row r="176" spans="1:1">
      <c r="A176" s="22" t="s">
        <v>755</v>
      </c>
    </row>
    <row r="177" spans="1:1">
      <c r="A177" s="22" t="s">
        <v>714</v>
      </c>
    </row>
    <row r="178" spans="1:1">
      <c r="A178" s="22" t="s">
        <v>756</v>
      </c>
    </row>
    <row r="179" spans="1:1">
      <c r="A179" s="22" t="s">
        <v>715</v>
      </c>
    </row>
    <row r="180" spans="1:1" ht="30">
      <c r="A180" s="22" t="s">
        <v>757</v>
      </c>
    </row>
    <row r="181" spans="1:1">
      <c r="A181" s="22" t="s">
        <v>684</v>
      </c>
    </row>
    <row r="182" spans="1:1">
      <c r="A182" s="22" t="s">
        <v>758</v>
      </c>
    </row>
    <row r="183" spans="1:1">
      <c r="A183" s="22" t="s">
        <v>692</v>
      </c>
    </row>
    <row r="184" spans="1:1" ht="30">
      <c r="A184" s="22" t="s">
        <v>676</v>
      </c>
    </row>
    <row r="185" spans="1:1">
      <c r="A185" s="22" t="s">
        <v>759</v>
      </c>
    </row>
    <row r="186" spans="1:1">
      <c r="A186" s="22" t="s">
        <v>692</v>
      </c>
    </row>
    <row r="187" spans="1:1">
      <c r="A187" s="22" t="s">
        <v>675</v>
      </c>
    </row>
    <row r="188" spans="1:1">
      <c r="A188" s="22" t="s">
        <v>732</v>
      </c>
    </row>
    <row r="189" spans="1:1">
      <c r="A189" s="22" t="s">
        <v>760</v>
      </c>
    </row>
    <row r="190" spans="1:1" ht="30">
      <c r="A190" s="22" t="s">
        <v>723</v>
      </c>
    </row>
    <row r="191" spans="1:1">
      <c r="A191" s="22" t="s">
        <v>755</v>
      </c>
    </row>
    <row r="192" spans="1:1">
      <c r="A192" s="22" t="s">
        <v>711</v>
      </c>
    </row>
    <row r="193" spans="1:1">
      <c r="A193" s="22" t="s">
        <v>761</v>
      </c>
    </row>
    <row r="194" spans="1:1">
      <c r="A194" s="22" t="s">
        <v>668</v>
      </c>
    </row>
    <row r="195" spans="1:1">
      <c r="A195" s="22" t="s">
        <v>752</v>
      </c>
    </row>
    <row r="196" spans="1:1">
      <c r="A196" s="22" t="s">
        <v>748</v>
      </c>
    </row>
    <row r="197" spans="1:1">
      <c r="A197" s="22" t="s">
        <v>737</v>
      </c>
    </row>
    <row r="198" spans="1:1">
      <c r="A198" s="22" t="s">
        <v>762</v>
      </c>
    </row>
    <row r="199" spans="1:1">
      <c r="A199" s="22" t="s">
        <v>763</v>
      </c>
    </row>
    <row r="200" spans="1:1">
      <c r="A200" s="22" t="s">
        <v>665</v>
      </c>
    </row>
    <row r="201" spans="1:1">
      <c r="A201" s="22" t="s">
        <v>762</v>
      </c>
    </row>
    <row r="202" spans="1:1">
      <c r="A202" s="22" t="s">
        <v>697</v>
      </c>
    </row>
    <row r="203" spans="1:1" ht="75">
      <c r="A203" s="22" t="s">
        <v>764</v>
      </c>
    </row>
    <row r="204" spans="1:1">
      <c r="A204" s="22" t="s">
        <v>765</v>
      </c>
    </row>
    <row r="205" spans="1:1">
      <c r="A205" s="22" t="s">
        <v>695</v>
      </c>
    </row>
    <row r="206" spans="1:1">
      <c r="A206" s="22" t="s">
        <v>766</v>
      </c>
    </row>
    <row r="207" spans="1:1" ht="45">
      <c r="A207" s="22" t="s">
        <v>708</v>
      </c>
    </row>
    <row r="208" spans="1:1">
      <c r="A208" s="22" t="s">
        <v>767</v>
      </c>
    </row>
    <row r="209" spans="1:1">
      <c r="A209" s="22" t="s">
        <v>768</v>
      </c>
    </row>
    <row r="210" spans="1:1">
      <c r="A210" s="22" t="s">
        <v>769</v>
      </c>
    </row>
    <row r="211" spans="1:1">
      <c r="A211" s="22" t="s">
        <v>770</v>
      </c>
    </row>
    <row r="212" spans="1:1">
      <c r="A212" s="22" t="s">
        <v>671</v>
      </c>
    </row>
    <row r="213" spans="1:1">
      <c r="A213" s="22" t="s">
        <v>771</v>
      </c>
    </row>
    <row r="214" spans="1:1">
      <c r="A214" s="22" t="s">
        <v>668</v>
      </c>
    </row>
    <row r="215" spans="1:1">
      <c r="A215" s="22" t="s">
        <v>772</v>
      </c>
    </row>
    <row r="216" spans="1:1">
      <c r="A216" s="22" t="s">
        <v>752</v>
      </c>
    </row>
    <row r="217" spans="1:1">
      <c r="A217" s="22" t="s">
        <v>773</v>
      </c>
    </row>
    <row r="218" spans="1:1">
      <c r="A218" s="22" t="s">
        <v>718</v>
      </c>
    </row>
    <row r="219" spans="1:1">
      <c r="A219" s="22" t="s">
        <v>668</v>
      </c>
    </row>
    <row r="220" spans="1:1">
      <c r="A220" s="22" t="s">
        <v>668</v>
      </c>
    </row>
    <row r="221" spans="1:1">
      <c r="A221" s="22" t="s">
        <v>678</v>
      </c>
    </row>
    <row r="222" spans="1:1" ht="30">
      <c r="A222" s="22" t="s">
        <v>713</v>
      </c>
    </row>
    <row r="223" spans="1:1">
      <c r="A223" s="22" t="s">
        <v>668</v>
      </c>
    </row>
    <row r="224" spans="1:1">
      <c r="A224" s="22" t="s">
        <v>695</v>
      </c>
    </row>
    <row r="225" spans="1:1">
      <c r="A225" s="22" t="s">
        <v>672</v>
      </c>
    </row>
    <row r="226" spans="1:1" ht="30">
      <c r="A226" s="22" t="s">
        <v>690</v>
      </c>
    </row>
    <row r="227" spans="1:1">
      <c r="A227" s="22" t="s">
        <v>748</v>
      </c>
    </row>
    <row r="228" spans="1:1">
      <c r="A228" s="22" t="s">
        <v>754</v>
      </c>
    </row>
    <row r="229" spans="1:1">
      <c r="A229" s="22" t="s">
        <v>718</v>
      </c>
    </row>
    <row r="230" spans="1:1">
      <c r="A230" s="22" t="s">
        <v>665</v>
      </c>
    </row>
    <row r="231" spans="1:1">
      <c r="A231" s="22" t="s">
        <v>671</v>
      </c>
    </row>
    <row r="232" spans="1:1">
      <c r="A232" s="22" t="s">
        <v>668</v>
      </c>
    </row>
    <row r="233" spans="1:1">
      <c r="A233" s="22" t="s">
        <v>774</v>
      </c>
    </row>
    <row r="234" spans="1:1">
      <c r="A234" s="22" t="s">
        <v>668</v>
      </c>
    </row>
    <row r="235" spans="1:1">
      <c r="A235" s="22" t="s">
        <v>668</v>
      </c>
    </row>
    <row r="236" spans="1:1">
      <c r="A236" s="22" t="s">
        <v>727</v>
      </c>
    </row>
    <row r="237" spans="1:1" ht="45">
      <c r="A237" s="22" t="s">
        <v>708</v>
      </c>
    </row>
    <row r="238" spans="1:1">
      <c r="A238" s="22" t="s">
        <v>668</v>
      </c>
    </row>
    <row r="239" spans="1:1">
      <c r="A239" s="22" t="s">
        <v>720</v>
      </c>
    </row>
    <row r="240" spans="1:1">
      <c r="A240" s="22" t="s">
        <v>672</v>
      </c>
    </row>
    <row r="241" spans="1:1" ht="30">
      <c r="A241" s="22" t="s">
        <v>676</v>
      </c>
    </row>
    <row r="242" spans="1:1">
      <c r="A242" s="22" t="s">
        <v>775</v>
      </c>
    </row>
    <row r="243" spans="1:1">
      <c r="A243" s="22" t="s">
        <v>668</v>
      </c>
    </row>
    <row r="244" spans="1:1">
      <c r="A244" s="22" t="s">
        <v>776</v>
      </c>
    </row>
    <row r="245" spans="1:1">
      <c r="A245" s="22" t="s">
        <v>711</v>
      </c>
    </row>
    <row r="246" spans="1:1">
      <c r="A246" s="22" t="s">
        <v>742</v>
      </c>
    </row>
    <row r="247" spans="1:1">
      <c r="A247" s="22" t="s">
        <v>777</v>
      </c>
    </row>
    <row r="248" spans="1:1">
      <c r="A248" s="22" t="s">
        <v>778</v>
      </c>
    </row>
    <row r="249" spans="1:1">
      <c r="A249" s="22" t="s">
        <v>672</v>
      </c>
    </row>
    <row r="250" spans="1:1">
      <c r="A250" s="22" t="s">
        <v>672</v>
      </c>
    </row>
    <row r="251" spans="1:1">
      <c r="A251" s="22" t="s">
        <v>779</v>
      </c>
    </row>
    <row r="252" spans="1:1">
      <c r="A252" s="22" t="s">
        <v>665</v>
      </c>
    </row>
    <row r="253" spans="1:1">
      <c r="A253" s="22" t="s">
        <v>725</v>
      </c>
    </row>
    <row r="254" spans="1:1">
      <c r="A254" s="22" t="s">
        <v>688</v>
      </c>
    </row>
    <row r="255" spans="1:1">
      <c r="A255" s="22" t="s">
        <v>718</v>
      </c>
    </row>
    <row r="256" spans="1:1">
      <c r="A256" s="22" t="s">
        <v>780</v>
      </c>
    </row>
    <row r="257" spans="1:1">
      <c r="A257" s="22" t="s">
        <v>781</v>
      </c>
    </row>
    <row r="258" spans="1:1" ht="45">
      <c r="A258" s="22" t="s">
        <v>782</v>
      </c>
    </row>
    <row r="259" spans="1:1">
      <c r="A259" s="22" t="s">
        <v>734</v>
      </c>
    </row>
    <row r="260" spans="1:1">
      <c r="A260" s="22" t="s">
        <v>739</v>
      </c>
    </row>
    <row r="261" spans="1:1">
      <c r="A261" s="22" t="s">
        <v>668</v>
      </c>
    </row>
    <row r="262" spans="1:1" ht="45">
      <c r="A262" s="22" t="s">
        <v>782</v>
      </c>
    </row>
    <row r="263" spans="1:1">
      <c r="A263" s="22" t="s">
        <v>667</v>
      </c>
    </row>
    <row r="264" spans="1:1">
      <c r="A264" s="22" t="s">
        <v>783</v>
      </c>
    </row>
    <row r="265" spans="1:1">
      <c r="A265" s="22" t="s">
        <v>781</v>
      </c>
    </row>
    <row r="266" spans="1:1">
      <c r="A266" s="22" t="s">
        <v>784</v>
      </c>
    </row>
    <row r="267" spans="1:1">
      <c r="A267" s="22" t="s">
        <v>785</v>
      </c>
    </row>
    <row r="268" spans="1:1">
      <c r="A268" s="22" t="s">
        <v>786</v>
      </c>
    </row>
    <row r="269" spans="1:1">
      <c r="A269" s="22" t="s">
        <v>718</v>
      </c>
    </row>
    <row r="270" spans="1:1">
      <c r="A270" s="22" t="s">
        <v>767</v>
      </c>
    </row>
    <row r="271" spans="1:1">
      <c r="A271" s="22" t="s">
        <v>746</v>
      </c>
    </row>
    <row r="272" spans="1:1" ht="30">
      <c r="A272" s="22" t="s">
        <v>690</v>
      </c>
    </row>
    <row r="273" spans="1:1">
      <c r="A273" s="22" t="s">
        <v>787</v>
      </c>
    </row>
    <row r="274" spans="1:1">
      <c r="A274" s="22" t="s">
        <v>742</v>
      </c>
    </row>
    <row r="275" spans="1:1">
      <c r="A275" s="22" t="s">
        <v>788</v>
      </c>
    </row>
    <row r="276" spans="1:1">
      <c r="A276" s="22" t="s">
        <v>736</v>
      </c>
    </row>
    <row r="277" spans="1:1">
      <c r="A277" s="22" t="s">
        <v>682</v>
      </c>
    </row>
    <row r="278" spans="1:1">
      <c r="A278" s="22" t="s">
        <v>668</v>
      </c>
    </row>
    <row r="279" spans="1:1">
      <c r="A279" s="22" t="s">
        <v>668</v>
      </c>
    </row>
    <row r="280" spans="1:1">
      <c r="A280" s="22" t="s">
        <v>789</v>
      </c>
    </row>
    <row r="281" spans="1:1">
      <c r="A281" s="22" t="s">
        <v>736</v>
      </c>
    </row>
    <row r="282" spans="1:1">
      <c r="A282" s="22" t="s">
        <v>716</v>
      </c>
    </row>
    <row r="283" spans="1:1">
      <c r="A283" s="22" t="s">
        <v>668</v>
      </c>
    </row>
    <row r="284" spans="1:1">
      <c r="A284" s="22" t="s">
        <v>678</v>
      </c>
    </row>
    <row r="285" spans="1:1">
      <c r="A285" s="22" t="s">
        <v>790</v>
      </c>
    </row>
    <row r="286" spans="1:1">
      <c r="A286" s="22" t="s">
        <v>671</v>
      </c>
    </row>
    <row r="287" spans="1:1">
      <c r="A287" s="22" t="s">
        <v>791</v>
      </c>
    </row>
    <row r="288" spans="1:1" ht="30">
      <c r="A288" s="22" t="s">
        <v>792</v>
      </c>
    </row>
    <row r="289" spans="1:1">
      <c r="A289" s="22" t="s">
        <v>711</v>
      </c>
    </row>
    <row r="290" spans="1:1">
      <c r="A290" s="22" t="s">
        <v>748</v>
      </c>
    </row>
    <row r="291" spans="1:1">
      <c r="A291" s="22" t="s">
        <v>669</v>
      </c>
    </row>
    <row r="292" spans="1:1">
      <c r="A292" s="22" t="s">
        <v>727</v>
      </c>
    </row>
    <row r="293" spans="1:1">
      <c r="A293" s="22" t="s">
        <v>793</v>
      </c>
    </row>
    <row r="294" spans="1:1">
      <c r="A294" s="22" t="s">
        <v>672</v>
      </c>
    </row>
    <row r="295" spans="1:1">
      <c r="A295" s="22" t="s">
        <v>794</v>
      </c>
    </row>
    <row r="296" spans="1:1">
      <c r="A296" s="22" t="s">
        <v>721</v>
      </c>
    </row>
    <row r="297" spans="1:1">
      <c r="A297" s="22" t="s">
        <v>795</v>
      </c>
    </row>
    <row r="298" spans="1:1">
      <c r="A298" s="22" t="s">
        <v>796</v>
      </c>
    </row>
    <row r="299" spans="1:1">
      <c r="A299" s="22" t="s">
        <v>688</v>
      </c>
    </row>
    <row r="300" spans="1:1" ht="30">
      <c r="A300" s="22" t="s">
        <v>676</v>
      </c>
    </row>
    <row r="301" spans="1:1">
      <c r="A301" s="22" t="s">
        <v>678</v>
      </c>
    </row>
    <row r="302" spans="1:1">
      <c r="A302" s="22" t="s">
        <v>667</v>
      </c>
    </row>
    <row r="303" spans="1:1">
      <c r="A303" s="22" t="s">
        <v>700</v>
      </c>
    </row>
    <row r="304" spans="1:1">
      <c r="A304" s="22" t="s">
        <v>797</v>
      </c>
    </row>
    <row r="305" spans="1:1">
      <c r="A305" s="22" t="s">
        <v>744</v>
      </c>
    </row>
    <row r="306" spans="1:1">
      <c r="A306" s="22" t="s">
        <v>727</v>
      </c>
    </row>
    <row r="307" spans="1:1">
      <c r="A307" s="22" t="s">
        <v>798</v>
      </c>
    </row>
    <row r="308" spans="1:1">
      <c r="A308" s="22" t="s">
        <v>700</v>
      </c>
    </row>
    <row r="309" spans="1:1" ht="45">
      <c r="A309" s="22" t="s">
        <v>708</v>
      </c>
    </row>
    <row r="310" spans="1:1">
      <c r="A310" s="22" t="s">
        <v>799</v>
      </c>
    </row>
    <row r="311" spans="1:1">
      <c r="A311" s="22" t="s">
        <v>800</v>
      </c>
    </row>
    <row r="312" spans="1:1">
      <c r="A312" s="22" t="s">
        <v>678</v>
      </c>
    </row>
    <row r="313" spans="1:1">
      <c r="A313" s="22" t="s">
        <v>801</v>
      </c>
    </row>
    <row r="314" spans="1:1">
      <c r="A314" s="22" t="s">
        <v>711</v>
      </c>
    </row>
    <row r="315" spans="1:1">
      <c r="A315" s="22" t="s">
        <v>706</v>
      </c>
    </row>
    <row r="316" spans="1:1">
      <c r="A316" s="22" t="s">
        <v>706</v>
      </c>
    </row>
    <row r="317" spans="1:1">
      <c r="A317" s="22" t="s">
        <v>802</v>
      </c>
    </row>
    <row r="318" spans="1:1" ht="30">
      <c r="A318" s="22" t="s">
        <v>803</v>
      </c>
    </row>
    <row r="319" spans="1:1">
      <c r="A319" s="22" t="s">
        <v>773</v>
      </c>
    </row>
    <row r="320" spans="1:1">
      <c r="A320" s="22" t="s">
        <v>711</v>
      </c>
    </row>
    <row r="321" spans="1:1">
      <c r="A321" s="22" t="s">
        <v>668</v>
      </c>
    </row>
    <row r="322" spans="1:1">
      <c r="A322" s="22" t="s">
        <v>700</v>
      </c>
    </row>
    <row r="323" spans="1:1">
      <c r="A323" s="22" t="s">
        <v>669</v>
      </c>
    </row>
    <row r="324" spans="1:1">
      <c r="A324" s="22" t="s">
        <v>716</v>
      </c>
    </row>
    <row r="325" spans="1:1">
      <c r="A325" s="22" t="s">
        <v>736</v>
      </c>
    </row>
    <row r="326" spans="1:1">
      <c r="A326" s="22" t="s">
        <v>804</v>
      </c>
    </row>
    <row r="327" spans="1:1">
      <c r="A327" s="22" t="s">
        <v>805</v>
      </c>
    </row>
    <row r="328" spans="1:1">
      <c r="A328" s="22" t="s">
        <v>806</v>
      </c>
    </row>
    <row r="329" spans="1:1">
      <c r="A329" s="22" t="s">
        <v>807</v>
      </c>
    </row>
    <row r="330" spans="1:1" ht="45">
      <c r="A330" s="22" t="s">
        <v>670</v>
      </c>
    </row>
    <row r="331" spans="1:1">
      <c r="A331" s="22" t="s">
        <v>806</v>
      </c>
    </row>
    <row r="332" spans="1:1">
      <c r="A332" s="22" t="s">
        <v>687</v>
      </c>
    </row>
    <row r="333" spans="1:1">
      <c r="A333" s="22" t="s">
        <v>765</v>
      </c>
    </row>
    <row r="334" spans="1:1">
      <c r="A334" s="22" t="s">
        <v>808</v>
      </c>
    </row>
    <row r="335" spans="1:1">
      <c r="A335" s="22" t="s">
        <v>684</v>
      </c>
    </row>
    <row r="336" spans="1:1" ht="30">
      <c r="A336" s="22" t="s">
        <v>809</v>
      </c>
    </row>
    <row r="337" spans="1:1">
      <c r="A337" s="22" t="s">
        <v>810</v>
      </c>
    </row>
    <row r="338" spans="1:1">
      <c r="A338" s="22" t="s">
        <v>681</v>
      </c>
    </row>
    <row r="339" spans="1:1">
      <c r="A339" s="22" t="s">
        <v>662</v>
      </c>
    </row>
    <row r="340" spans="1:1">
      <c r="A340" s="22" t="s">
        <v>761</v>
      </c>
    </row>
    <row r="341" spans="1:1">
      <c r="A341" s="22" t="s">
        <v>716</v>
      </c>
    </row>
    <row r="342" spans="1:1">
      <c r="A342" s="22" t="s">
        <v>811</v>
      </c>
    </row>
    <row r="343" spans="1:1">
      <c r="A343" s="22" t="s">
        <v>811</v>
      </c>
    </row>
    <row r="344" spans="1:1">
      <c r="A344" s="22" t="s">
        <v>716</v>
      </c>
    </row>
    <row r="345" spans="1:1">
      <c r="A345" s="22" t="s">
        <v>711</v>
      </c>
    </row>
    <row r="346" spans="1:1">
      <c r="A346" s="22" t="s">
        <v>779</v>
      </c>
    </row>
    <row r="347" spans="1:1">
      <c r="A347" s="22" t="s">
        <v>812</v>
      </c>
    </row>
    <row r="348" spans="1:1">
      <c r="A348" s="22" t="s">
        <v>813</v>
      </c>
    </row>
    <row r="349" spans="1:1">
      <c r="A349" s="22" t="s">
        <v>703</v>
      </c>
    </row>
    <row r="350" spans="1:1">
      <c r="A350" s="22" t="s">
        <v>671</v>
      </c>
    </row>
    <row r="351" spans="1:1" ht="30">
      <c r="A351" s="22" t="s">
        <v>690</v>
      </c>
    </row>
    <row r="352" spans="1:1">
      <c r="A352" s="22" t="s">
        <v>716</v>
      </c>
    </row>
    <row r="353" spans="1:1">
      <c r="A353" s="22" t="s">
        <v>720</v>
      </c>
    </row>
    <row r="354" spans="1:1">
      <c r="A354" s="22" t="s">
        <v>777</v>
      </c>
    </row>
    <row r="355" spans="1:1">
      <c r="A355" s="22" t="s">
        <v>814</v>
      </c>
    </row>
    <row r="356" spans="1:1">
      <c r="A356" s="22" t="s">
        <v>711</v>
      </c>
    </row>
    <row r="357" spans="1:1" ht="30">
      <c r="A357" s="22" t="s">
        <v>676</v>
      </c>
    </row>
    <row r="358" spans="1:1">
      <c r="A358" s="22" t="s">
        <v>695</v>
      </c>
    </row>
    <row r="359" spans="1:1">
      <c r="A359" s="22" t="s">
        <v>684</v>
      </c>
    </row>
    <row r="360" spans="1:1">
      <c r="A360" s="22" t="s">
        <v>716</v>
      </c>
    </row>
    <row r="361" spans="1:1">
      <c r="A361" s="22" t="s">
        <v>692</v>
      </c>
    </row>
    <row r="362" spans="1:1">
      <c r="A362" s="22" t="s">
        <v>695</v>
      </c>
    </row>
    <row r="363" spans="1:1">
      <c r="A363" s="22" t="s">
        <v>815</v>
      </c>
    </row>
    <row r="364" spans="1:1">
      <c r="A364" s="22" t="s">
        <v>746</v>
      </c>
    </row>
    <row r="365" spans="1:1">
      <c r="A365" s="22" t="s">
        <v>816</v>
      </c>
    </row>
    <row r="366" spans="1:1">
      <c r="A366" s="22" t="s">
        <v>700</v>
      </c>
    </row>
    <row r="367" spans="1:1">
      <c r="A367" s="22" t="s">
        <v>817</v>
      </c>
    </row>
    <row r="368" spans="1:1">
      <c r="A368" s="22" t="s">
        <v>818</v>
      </c>
    </row>
    <row r="369" spans="1:1">
      <c r="A369" s="22" t="s">
        <v>716</v>
      </c>
    </row>
    <row r="370" spans="1:1">
      <c r="A370" s="22" t="s">
        <v>665</v>
      </c>
    </row>
    <row r="371" spans="1:1">
      <c r="A371" s="22" t="s">
        <v>672</v>
      </c>
    </row>
    <row r="372" spans="1:1">
      <c r="A372" s="22" t="s">
        <v>767</v>
      </c>
    </row>
    <row r="373" spans="1:1">
      <c r="A373" s="22" t="s">
        <v>668</v>
      </c>
    </row>
    <row r="374" spans="1:1">
      <c r="A374" s="22" t="s">
        <v>819</v>
      </c>
    </row>
    <row r="375" spans="1:1">
      <c r="A375" s="22" t="s">
        <v>668</v>
      </c>
    </row>
    <row r="376" spans="1:1">
      <c r="A376" s="22" t="s">
        <v>700</v>
      </c>
    </row>
    <row r="377" spans="1:1">
      <c r="A377" s="22" t="s">
        <v>720</v>
      </c>
    </row>
    <row r="378" spans="1:1">
      <c r="A378" s="22" t="s">
        <v>820</v>
      </c>
    </row>
    <row r="379" spans="1:1">
      <c r="A379" s="22" t="s">
        <v>821</v>
      </c>
    </row>
    <row r="380" spans="1:1">
      <c r="A380" s="22" t="s">
        <v>720</v>
      </c>
    </row>
    <row r="381" spans="1:1" ht="30">
      <c r="A381" s="22" t="s">
        <v>822</v>
      </c>
    </row>
    <row r="382" spans="1:1">
      <c r="A382" s="22" t="s">
        <v>703</v>
      </c>
    </row>
    <row r="383" spans="1:1">
      <c r="A383" s="22" t="s">
        <v>823</v>
      </c>
    </row>
    <row r="384" spans="1:1">
      <c r="A384" s="22" t="s">
        <v>667</v>
      </c>
    </row>
    <row r="385" spans="1:1">
      <c r="A385" s="22" t="s">
        <v>824</v>
      </c>
    </row>
    <row r="386" spans="1:1">
      <c r="A386" s="22" t="s">
        <v>825</v>
      </c>
    </row>
    <row r="387" spans="1:1">
      <c r="A387" s="22" t="s">
        <v>826</v>
      </c>
    </row>
    <row r="388" spans="1:1" ht="45">
      <c r="A388" s="22" t="s">
        <v>708</v>
      </c>
    </row>
    <row r="389" spans="1:1">
      <c r="A389" s="22" t="s">
        <v>721</v>
      </c>
    </row>
    <row r="390" spans="1:1">
      <c r="A390" s="22" t="s">
        <v>752</v>
      </c>
    </row>
    <row r="391" spans="1:1">
      <c r="A391" s="22" t="s">
        <v>805</v>
      </c>
    </row>
    <row r="392" spans="1:1">
      <c r="A392" s="22" t="s">
        <v>827</v>
      </c>
    </row>
    <row r="393" spans="1:1">
      <c r="A393" s="22" t="s">
        <v>692</v>
      </c>
    </row>
    <row r="394" spans="1:1">
      <c r="A394" s="22" t="s">
        <v>672</v>
      </c>
    </row>
    <row r="395" spans="1:1">
      <c r="A395" s="22" t="s">
        <v>827</v>
      </c>
    </row>
    <row r="396" spans="1:1">
      <c r="A396" s="22" t="s">
        <v>763</v>
      </c>
    </row>
    <row r="397" spans="1:1">
      <c r="A397" s="22" t="s">
        <v>828</v>
      </c>
    </row>
    <row r="398" spans="1:1">
      <c r="A398" s="22" t="s">
        <v>669</v>
      </c>
    </row>
    <row r="399" spans="1:1">
      <c r="A399" s="22" t="s">
        <v>829</v>
      </c>
    </row>
    <row r="400" spans="1:1">
      <c r="A400" s="22" t="s">
        <v>669</v>
      </c>
    </row>
    <row r="401" spans="1:1">
      <c r="A401" s="22" t="s">
        <v>756</v>
      </c>
    </row>
    <row r="402" spans="1:1">
      <c r="A402" s="22" t="s">
        <v>694</v>
      </c>
    </row>
    <row r="403" spans="1:1">
      <c r="A403" s="22" t="s">
        <v>665</v>
      </c>
    </row>
    <row r="404" spans="1:1">
      <c r="A404" s="22" t="s">
        <v>721</v>
      </c>
    </row>
    <row r="405" spans="1:1">
      <c r="A405" s="22" t="s">
        <v>700</v>
      </c>
    </row>
    <row r="406" spans="1:1" ht="60">
      <c r="A406" s="22" t="s">
        <v>663</v>
      </c>
    </row>
    <row r="407" spans="1:1">
      <c r="A407" s="22" t="s">
        <v>716</v>
      </c>
    </row>
    <row r="408" spans="1:1">
      <c r="A408" s="22" t="s">
        <v>830</v>
      </c>
    </row>
    <row r="409" spans="1:1">
      <c r="A409" s="22" t="s">
        <v>672</v>
      </c>
    </row>
    <row r="410" spans="1:1">
      <c r="A410" s="22" t="s">
        <v>711</v>
      </c>
    </row>
    <row r="411" spans="1:1">
      <c r="A411" s="22" t="s">
        <v>668</v>
      </c>
    </row>
    <row r="412" spans="1:1">
      <c r="A412" s="22" t="s">
        <v>778</v>
      </c>
    </row>
    <row r="413" spans="1:1">
      <c r="A413" s="22" t="s">
        <v>665</v>
      </c>
    </row>
    <row r="414" spans="1:1">
      <c r="A414" s="22" t="s">
        <v>668</v>
      </c>
    </row>
    <row r="415" spans="1:1">
      <c r="A415" s="22" t="s">
        <v>781</v>
      </c>
    </row>
    <row r="416" spans="1:1">
      <c r="A416" s="22" t="s">
        <v>831</v>
      </c>
    </row>
    <row r="417" spans="1:1">
      <c r="A417" s="22" t="s">
        <v>832</v>
      </c>
    </row>
    <row r="418" spans="1:1">
      <c r="A418" s="22" t="s">
        <v>672</v>
      </c>
    </row>
    <row r="419" spans="1:1">
      <c r="A419" s="22" t="s">
        <v>833</v>
      </c>
    </row>
    <row r="420" spans="1:1">
      <c r="A420" s="22" t="s">
        <v>709</v>
      </c>
    </row>
    <row r="421" spans="1:1">
      <c r="A421" s="22" t="s">
        <v>834</v>
      </c>
    </row>
    <row r="422" spans="1:1">
      <c r="A422" s="22" t="s">
        <v>672</v>
      </c>
    </row>
    <row r="423" spans="1:1">
      <c r="A423" s="22" t="s">
        <v>835</v>
      </c>
    </row>
    <row r="424" spans="1:1">
      <c r="A424" s="22" t="s">
        <v>700</v>
      </c>
    </row>
    <row r="425" spans="1:1">
      <c r="A425" s="22" t="s">
        <v>744</v>
      </c>
    </row>
    <row r="426" spans="1:1">
      <c r="A426" s="22" t="s">
        <v>678</v>
      </c>
    </row>
    <row r="427" spans="1:1">
      <c r="A427" s="22" t="s">
        <v>706</v>
      </c>
    </row>
    <row r="428" spans="1:1">
      <c r="A428" s="22" t="s">
        <v>836</v>
      </c>
    </row>
    <row r="429" spans="1:1">
      <c r="A429" s="22" t="s">
        <v>837</v>
      </c>
    </row>
    <row r="430" spans="1:1">
      <c r="A430" s="22" t="s">
        <v>683</v>
      </c>
    </row>
    <row r="431" spans="1:1">
      <c r="A431" s="22" t="s">
        <v>715</v>
      </c>
    </row>
    <row r="432" spans="1:1">
      <c r="A432" s="22" t="s">
        <v>838</v>
      </c>
    </row>
    <row r="433" spans="1:1">
      <c r="A433" s="22" t="s">
        <v>715</v>
      </c>
    </row>
    <row r="434" spans="1:1">
      <c r="A434" s="22" t="s">
        <v>699</v>
      </c>
    </row>
    <row r="435" spans="1:1" ht="45">
      <c r="A435" s="22" t="s">
        <v>839</v>
      </c>
    </row>
    <row r="436" spans="1:1">
      <c r="A436" s="22" t="s">
        <v>840</v>
      </c>
    </row>
    <row r="437" spans="1:1">
      <c r="A437" s="22" t="s">
        <v>814</v>
      </c>
    </row>
    <row r="438" spans="1:1">
      <c r="A438" s="22" t="s">
        <v>695</v>
      </c>
    </row>
    <row r="439" spans="1:1">
      <c r="A439" s="22" t="s">
        <v>835</v>
      </c>
    </row>
    <row r="440" spans="1:1">
      <c r="A440" s="22" t="s">
        <v>835</v>
      </c>
    </row>
    <row r="441" spans="1:1">
      <c r="A441" s="22" t="s">
        <v>697</v>
      </c>
    </row>
    <row r="442" spans="1:1" ht="30">
      <c r="A442" s="22" t="s">
        <v>841</v>
      </c>
    </row>
    <row r="443" spans="1:1">
      <c r="A443" s="22" t="s">
        <v>695</v>
      </c>
    </row>
    <row r="444" spans="1:1">
      <c r="A444" s="22" t="s">
        <v>719</v>
      </c>
    </row>
    <row r="445" spans="1:1">
      <c r="A445" s="22" t="s">
        <v>842</v>
      </c>
    </row>
    <row r="446" spans="1:1">
      <c r="A446" s="22" t="s">
        <v>711</v>
      </c>
    </row>
    <row r="447" spans="1:1">
      <c r="A447" s="22" t="s">
        <v>843</v>
      </c>
    </row>
    <row r="448" spans="1:1">
      <c r="A448" s="22" t="s">
        <v>711</v>
      </c>
    </row>
    <row r="449" spans="1:1">
      <c r="A449" s="22" t="s">
        <v>678</v>
      </c>
    </row>
    <row r="450" spans="1:1">
      <c r="A450" s="22" t="s">
        <v>689</v>
      </c>
    </row>
    <row r="451" spans="1:1">
      <c r="A451" s="22" t="s">
        <v>689</v>
      </c>
    </row>
    <row r="452" spans="1:1">
      <c r="A452" s="22" t="s">
        <v>806</v>
      </c>
    </row>
    <row r="453" spans="1:1">
      <c r="A453" s="22" t="s">
        <v>781</v>
      </c>
    </row>
    <row r="454" spans="1:1">
      <c r="A454" s="22" t="s">
        <v>781</v>
      </c>
    </row>
    <row r="455" spans="1:1">
      <c r="A455" s="22" t="s">
        <v>819</v>
      </c>
    </row>
    <row r="456" spans="1:1">
      <c r="A456" s="22" t="s">
        <v>711</v>
      </c>
    </row>
    <row r="457" spans="1:1">
      <c r="A457" s="22" t="s">
        <v>752</v>
      </c>
    </row>
    <row r="458" spans="1:1">
      <c r="A458" s="22" t="s">
        <v>665</v>
      </c>
    </row>
    <row r="459" spans="1:1">
      <c r="A459" s="22" t="s">
        <v>844</v>
      </c>
    </row>
    <row r="460" spans="1:1">
      <c r="A460" s="22" t="s">
        <v>687</v>
      </c>
    </row>
    <row r="461" spans="1:1">
      <c r="A461" s="22" t="s">
        <v>827</v>
      </c>
    </row>
    <row r="462" spans="1:1" ht="30">
      <c r="A462" s="22" t="s">
        <v>822</v>
      </c>
    </row>
    <row r="463" spans="1:1">
      <c r="A463" s="22" t="s">
        <v>672</v>
      </c>
    </row>
    <row r="464" spans="1:1">
      <c r="A464" s="22" t="s">
        <v>806</v>
      </c>
    </row>
    <row r="465" spans="1:1" ht="30">
      <c r="A465" s="22" t="s">
        <v>679</v>
      </c>
    </row>
    <row r="466" spans="1:1">
      <c r="A466" s="22" t="s">
        <v>845</v>
      </c>
    </row>
    <row r="467" spans="1:1">
      <c r="A467" s="22" t="s">
        <v>846</v>
      </c>
    </row>
    <row r="468" spans="1:1">
      <c r="A468" s="22" t="s">
        <v>668</v>
      </c>
    </row>
    <row r="469" spans="1:1">
      <c r="A469" s="22" t="s">
        <v>662</v>
      </c>
    </row>
    <row r="470" spans="1:1">
      <c r="A470" s="22" t="s">
        <v>703</v>
      </c>
    </row>
    <row r="471" spans="1:1">
      <c r="A471" s="22" t="s">
        <v>678</v>
      </c>
    </row>
    <row r="472" spans="1:1">
      <c r="A472" s="22" t="s">
        <v>668</v>
      </c>
    </row>
    <row r="473" spans="1:1">
      <c r="A473" s="22" t="s">
        <v>665</v>
      </c>
    </row>
    <row r="474" spans="1:1">
      <c r="A474" s="22" t="s">
        <v>668</v>
      </c>
    </row>
    <row r="475" spans="1:1">
      <c r="A475" s="22" t="s">
        <v>847</v>
      </c>
    </row>
    <row r="476" spans="1:1">
      <c r="A476" s="22" t="s">
        <v>848</v>
      </c>
    </row>
    <row r="477" spans="1:1">
      <c r="A477" s="22" t="s">
        <v>849</v>
      </c>
    </row>
    <row r="478" spans="1:1" ht="30">
      <c r="A478" s="22" t="s">
        <v>679</v>
      </c>
    </row>
    <row r="479" spans="1:1">
      <c r="A479" s="22" t="s">
        <v>720</v>
      </c>
    </row>
    <row r="480" spans="1:1">
      <c r="A480" s="22" t="s">
        <v>850</v>
      </c>
    </row>
    <row r="481" spans="1:1">
      <c r="A481" s="22" t="s">
        <v>754</v>
      </c>
    </row>
    <row r="482" spans="1:1" ht="30">
      <c r="A482" s="22" t="s">
        <v>851</v>
      </c>
    </row>
    <row r="483" spans="1:1">
      <c r="A483" s="22" t="s">
        <v>711</v>
      </c>
    </row>
    <row r="484" spans="1:1">
      <c r="A484" s="22" t="s">
        <v>845</v>
      </c>
    </row>
    <row r="485" spans="1:1" ht="30">
      <c r="A485" s="22" t="s">
        <v>803</v>
      </c>
    </row>
    <row r="486" spans="1:1">
      <c r="A486" s="22" t="s">
        <v>810</v>
      </c>
    </row>
    <row r="487" spans="1:1">
      <c r="A487" s="22" t="s">
        <v>758</v>
      </c>
    </row>
    <row r="488" spans="1:1">
      <c r="A488" s="22" t="s">
        <v>684</v>
      </c>
    </row>
    <row r="489" spans="1:1">
      <c r="A489" s="22" t="s">
        <v>710</v>
      </c>
    </row>
    <row r="490" spans="1:1">
      <c r="A490" s="22" t="s">
        <v>785</v>
      </c>
    </row>
    <row r="491" spans="1:1" ht="45">
      <c r="A491" s="22" t="s">
        <v>782</v>
      </c>
    </row>
    <row r="492" spans="1:1">
      <c r="A492" s="22" t="s">
        <v>667</v>
      </c>
    </row>
    <row r="493" spans="1:1">
      <c r="A493" s="22" t="s">
        <v>852</v>
      </c>
    </row>
    <row r="494" spans="1:1">
      <c r="A494" s="22" t="s">
        <v>678</v>
      </c>
    </row>
    <row r="495" spans="1:1" ht="30">
      <c r="A495" s="22" t="s">
        <v>713</v>
      </c>
    </row>
    <row r="496" spans="1:1">
      <c r="A496" s="22" t="s">
        <v>711</v>
      </c>
    </row>
    <row r="497" spans="1:1">
      <c r="A497" s="22" t="s">
        <v>672</v>
      </c>
    </row>
    <row r="498" spans="1:1">
      <c r="A498" s="22" t="s">
        <v>668</v>
      </c>
    </row>
    <row r="499" spans="1:1">
      <c r="A499" s="22" t="s">
        <v>835</v>
      </c>
    </row>
    <row r="500" spans="1:1">
      <c r="A500" s="22" t="s">
        <v>711</v>
      </c>
    </row>
    <row r="501" spans="1:1">
      <c r="A501" s="22" t="s">
        <v>853</v>
      </c>
    </row>
    <row r="502" spans="1:1">
      <c r="A502" s="22" t="s">
        <v>747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41CABE0A94034084E8B1300CCF26CB" ma:contentTypeVersion="2" ma:contentTypeDescription="Create a new document." ma:contentTypeScope="" ma:versionID="19a20410a48c0d89ad785d84d7cbf73f">
  <xsd:schema xmlns:xsd="http://www.w3.org/2001/XMLSchema" xmlns:xs="http://www.w3.org/2001/XMLSchema" xmlns:p="http://schemas.microsoft.com/office/2006/metadata/properties" xmlns:ns2="824b3003-f3cd-4693-8b5d-9c1c2e73ed47" targetNamespace="http://schemas.microsoft.com/office/2006/metadata/properties" ma:root="true" ma:fieldsID="a3be16f27769079858aa032a0b85d981" ns2:_="">
    <xsd:import namespace="824b3003-f3cd-4693-8b5d-9c1c2e73ed4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b3003-f3cd-4693-8b5d-9c1c2e73e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9BC1A6-1CB1-4443-96B9-FDAF7E0B31E8}">
  <ds:schemaRefs>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 ds:uri="http://purl.org/dc/terms/"/>
    <ds:schemaRef ds:uri="0a282b2a-a7fb-4e44-9f6d-45c7d1be93c8"/>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3.xml><?xml version="1.0" encoding="utf-8"?>
<ds:datastoreItem xmlns:ds="http://schemas.openxmlformats.org/officeDocument/2006/customXml" ds:itemID="{4FF05F12-FCC5-4EA8-AD70-FBBFDD718E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b3003-f3cd-4693-8b5d-9c1c2e73e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2021-03-06T10:37:36Z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0x010100BC41CABE0A94034084E8B1300CCF26CB</vt:lpwstr>
  </property>
</Properties>
</file>