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defaultThemeVersion="166925"/>
  <mc:AlternateContent xmlns:mc="http://schemas.openxmlformats.org/markup-compatibility/2006">
    <mc:Choice Requires="x15">
      <x15ac:absPath xmlns:x15ac="http://schemas.microsoft.com/office/spreadsheetml/2010/11/ac" url="/Users/riyarajat/Desktop/Manglore Refinery &amp; Petrochemicals Ltd/Mangalore Refinery &amp; Petrochemicals Ltd._Governance _01-02-21/"/>
    </mc:Choice>
  </mc:AlternateContent>
  <xr:revisionPtr revIDLastSave="0" documentId="13_ncr:1_{6D36D755-3CFD-3B4E-98EB-EC5BA78CF07D}" xr6:coauthVersionLast="46" xr6:coauthVersionMax="46" xr10:uidLastSave="{00000000-0000-0000-0000-000000000000}"/>
  <bookViews>
    <workbookView xWindow="0" yWindow="0" windowWidth="28800" windowHeight="18000" xr2:uid="{00000000-000D-0000-FFFF-FFFF00000000}"/>
  </bookViews>
  <sheets>
    <sheet name="Standalone datapoints" sheetId="5" r:id="rId1"/>
    <sheet name="Matrix datapoints - Direc" sheetId="3" r:id="rId2"/>
    <sheet name="Matrix datapoints - KMP" sheetId="7" r:id="rId3"/>
    <sheet name="Data derived from matrix DP" sheetId="4" r:id="rId4"/>
    <sheet name="Data derived from standalone DP" sheetId="11" r:id="rId5"/>
    <sheet name="NIC industry" sheetId="6" state="hidden" r:id="rId6"/>
  </sheets>
  <definedNames>
    <definedName name="_xlnm._FilterDatabase" localSheetId="3" hidden="1">'Data derived from matrix DP'!$A$1:$J$81</definedName>
    <definedName name="_xlnm._FilterDatabase" localSheetId="4" hidden="1">'Data derived from standalone DP'!$A$2:$I$30</definedName>
    <definedName name="_xlnm._FilterDatabase" localSheetId="1" hidden="1">'Matrix datapoints - Direc'!$A$6:$AV$73</definedName>
    <definedName name="_xlnm._FilterDatabase" localSheetId="2" hidden="1">'Matrix datapoints - KMP'!$A$6:$AJ$29</definedName>
    <definedName name="_xlnm._FilterDatabase" localSheetId="0" hidden="1">'Standalone datapoints'!$A$19:$U$262</definedName>
  </definedNames>
  <calcPr calcId="191029"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3" i="11" l="1"/>
  <c r="I27" i="11"/>
  <c r="I28" i="11"/>
  <c r="I29" i="11"/>
  <c r="I30" i="11"/>
  <c r="I26" i="11"/>
  <c r="I25" i="11"/>
  <c r="I24" i="11"/>
  <c r="I22" i="11"/>
  <c r="I18" i="11"/>
  <c r="I19" i="11"/>
  <c r="I20" i="11"/>
  <c r="I21" i="11"/>
  <c r="I17" i="11"/>
  <c r="I13" i="11"/>
  <c r="I14" i="11"/>
  <c r="I15" i="11"/>
  <c r="I16" i="11"/>
  <c r="I12" i="11"/>
  <c r="I11" i="11"/>
  <c r="I10" i="11"/>
  <c r="I7" i="11"/>
  <c r="I6" i="11"/>
  <c r="I8" i="11"/>
  <c r="I5" i="11"/>
  <c r="I4" i="11"/>
  <c r="J80" i="4"/>
  <c r="J79" i="4"/>
  <c r="J78" i="4"/>
  <c r="J76" i="4"/>
  <c r="J72" i="4"/>
  <c r="J65" i="4" a="1"/>
  <c r="J65" i="4" s="1"/>
  <c r="J64" i="4" a="1"/>
  <c r="J64" i="4" s="1"/>
  <c r="J59" i="4"/>
  <c r="J60" i="4" s="1"/>
  <c r="J53" i="4"/>
  <c r="J54" i="4" s="1"/>
  <c r="J50" i="4"/>
  <c r="J49" i="4"/>
  <c r="J45" i="4"/>
  <c r="J43" i="4"/>
  <c r="J48" i="4"/>
  <c r="J42" i="4"/>
  <c r="J40" i="4"/>
  <c r="J39" i="4"/>
  <c r="J38" i="4"/>
  <c r="J36" i="4"/>
  <c r="J34" i="4"/>
  <c r="J33" i="4"/>
  <c r="J32" i="4"/>
  <c r="J28" i="4"/>
  <c r="J24" i="4" a="1"/>
  <c r="J24" i="4" s="1"/>
  <c r="J23" i="4"/>
  <c r="J19" i="4"/>
  <c r="J20" i="4" s="1"/>
  <c r="J17" i="4"/>
  <c r="J18" i="4" s="1"/>
  <c r="J15" i="4"/>
  <c r="J16" i="4" s="1"/>
  <c r="J14" i="4"/>
  <c r="J13" i="4"/>
  <c r="J10" i="4"/>
  <c r="J9" i="4"/>
  <c r="J8" i="4"/>
  <c r="J7" i="4"/>
  <c r="J6" i="4"/>
  <c r="J5" i="4"/>
  <c r="J4" i="4"/>
  <c r="J3" i="4"/>
  <c r="J2" i="4"/>
  <c r="M16" i="3"/>
  <c r="L16" i="3"/>
  <c r="K16" i="3"/>
  <c r="J16" i="3"/>
  <c r="J81" i="4" a="1"/>
  <c r="J81" i="4" s="1"/>
  <c r="J77" i="4"/>
  <c r="J74" i="4"/>
  <c r="J73" i="4"/>
  <c r="J71" i="4"/>
  <c r="J69" i="4"/>
  <c r="J70" i="4" s="1"/>
  <c r="J67" i="4"/>
  <c r="J68" i="4" s="1"/>
  <c r="J66" i="4"/>
  <c r="J63" i="4"/>
  <c r="J61" i="4"/>
  <c r="J62" i="4" s="1"/>
  <c r="J57" i="4"/>
  <c r="J58" i="4" s="1"/>
  <c r="J55" i="4"/>
  <c r="J56" i="4" s="1"/>
  <c r="J51" i="4"/>
  <c r="J52" i="4" s="1"/>
  <c r="J47" i="4"/>
  <c r="J46" i="4"/>
  <c r="J44" i="4"/>
  <c r="J41" i="4"/>
  <c r="J37" i="4"/>
  <c r="J31" i="4"/>
  <c r="J29" i="4"/>
  <c r="J30" i="4" s="1"/>
  <c r="J27" i="4"/>
  <c r="J26" i="4"/>
  <c r="J25" i="4" a="1"/>
  <c r="J25" i="4" s="1"/>
  <c r="J21" i="4"/>
  <c r="J22" i="4" s="1"/>
  <c r="J11" i="4"/>
  <c r="J12"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tc={7CA869AB-3C8D-364E-A1FC-BA51B017B3D4}</author>
  </authors>
  <commentList>
    <comment ref="O34" authorId="0" shapeId="0" xr:uid="{00000000-0006-0000-0000-000005000000}">
      <text>
        <t xml:space="preserve">[Threaded comment]
Your version of Excel allows you to read this threaded comment; however, any edits to it will get removed if the file is opened in a newer version of Excel. Learn more: https://go.microsoft.com/fwlink/?linkid=870924
Comment:
    We need to show the non independent directors in snippet
</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<sst xmlns="http://schemas.openxmlformats.org/spreadsheetml/2006/main" count="7169" uniqueCount="1187">
  <si>
    <t>Year</t>
  </si>
  <si>
    <t>Indicator</t>
  </si>
  <si>
    <t>URL</t>
  </si>
  <si>
    <t>Page number</t>
  </si>
  <si>
    <t>Category</t>
  </si>
  <si>
    <t>DP Code</t>
  </si>
  <si>
    <t>Key Issues</t>
  </si>
  <si>
    <t>Function</t>
  </si>
  <si>
    <t>Data Type</t>
  </si>
  <si>
    <t>Unit</t>
  </si>
  <si>
    <t>Source name</t>
  </si>
  <si>
    <t>Publication date</t>
  </si>
  <si>
    <t>Comments/Calculations</t>
  </si>
  <si>
    <t>Company Name</t>
  </si>
  <si>
    <t>Corporate Governance</t>
  </si>
  <si>
    <t>ANTP001</t>
  </si>
  <si>
    <t>ANTP002</t>
  </si>
  <si>
    <t>ANTP004</t>
  </si>
  <si>
    <t>ANTP005</t>
  </si>
  <si>
    <t>ANTP008</t>
  </si>
  <si>
    <t>ANTP010</t>
  </si>
  <si>
    <t>ANTP011</t>
  </si>
  <si>
    <t>ANTR001</t>
  </si>
  <si>
    <t>AUDC001</t>
  </si>
  <si>
    <t>AUDC002</t>
  </si>
  <si>
    <t>AUDC003</t>
  </si>
  <si>
    <t>AUDC004</t>
  </si>
  <si>
    <t>AUDC005</t>
  </si>
  <si>
    <t>AUDC006</t>
  </si>
  <si>
    <t>AUDP001</t>
  </si>
  <si>
    <t>AUDR001</t>
  </si>
  <si>
    <t>AUDR002</t>
  </si>
  <si>
    <t>AUDR003</t>
  </si>
  <si>
    <t>BOCP001</t>
  </si>
  <si>
    <t>BOCR001</t>
  </si>
  <si>
    <t>BOCR002</t>
  </si>
  <si>
    <t>BOCR003</t>
  </si>
  <si>
    <t>BOCR004</t>
  </si>
  <si>
    <t>BOCR005</t>
  </si>
  <si>
    <t>BOCR006</t>
  </si>
  <si>
    <t>BOCR007</t>
  </si>
  <si>
    <t>BOCR008</t>
  </si>
  <si>
    <t>BOCR009</t>
  </si>
  <si>
    <t>BOCR010</t>
  </si>
  <si>
    <t>BOCR011</t>
  </si>
  <si>
    <t>BOCR012</t>
  </si>
  <si>
    <t>BOCR013</t>
  </si>
  <si>
    <t>BOCR014</t>
  </si>
  <si>
    <t>BOCR015</t>
  </si>
  <si>
    <t>BOCR016</t>
  </si>
  <si>
    <t>BOCR017</t>
  </si>
  <si>
    <t>BOCR018</t>
  </si>
  <si>
    <t>BODS001</t>
  </si>
  <si>
    <t>BODS002</t>
  </si>
  <si>
    <t>BODC001</t>
  </si>
  <si>
    <t>BODP001</t>
  </si>
  <si>
    <t>BODR001</t>
  </si>
  <si>
    <t>BODR002</t>
  </si>
  <si>
    <t>BODR003</t>
  </si>
  <si>
    <t>BODR004</t>
  </si>
  <si>
    <t>BODR005</t>
  </si>
  <si>
    <t>BOIS001</t>
  </si>
  <si>
    <t>BOIC001</t>
  </si>
  <si>
    <t>BOIP002</t>
  </si>
  <si>
    <t>BOIP003</t>
  </si>
  <si>
    <t>BOIP004</t>
  </si>
  <si>
    <t>BOIP005</t>
  </si>
  <si>
    <t>BOIP006</t>
  </si>
  <si>
    <t>BOIP007</t>
  </si>
  <si>
    <t>BOIP008</t>
  </si>
  <si>
    <t>BOIR001</t>
  </si>
  <si>
    <t>BOIR002</t>
  </si>
  <si>
    <t>BOIR003</t>
  </si>
  <si>
    <t>BOIR004</t>
  </si>
  <si>
    <t>BOIR005</t>
  </si>
  <si>
    <t>BOIR006</t>
  </si>
  <si>
    <t>BOIR007</t>
  </si>
  <si>
    <t>BOIR008</t>
  </si>
  <si>
    <t>BOIR009</t>
  </si>
  <si>
    <t>BOIR010</t>
  </si>
  <si>
    <t>BOIR011</t>
  </si>
  <si>
    <t>BOIR012</t>
  </si>
  <si>
    <t>BOIR013</t>
  </si>
  <si>
    <t>BOIR014</t>
  </si>
  <si>
    <t>BOIR015</t>
  </si>
  <si>
    <t>BOIR016</t>
  </si>
  <si>
    <t>BOIR017</t>
  </si>
  <si>
    <t>BOIR018</t>
  </si>
  <si>
    <t>BOIR019</t>
  </si>
  <si>
    <t>BOIR020</t>
  </si>
  <si>
    <t>BOIR021</t>
  </si>
  <si>
    <t>BOIR022</t>
  </si>
  <si>
    <t>BOIR023</t>
  </si>
  <si>
    <t>BOSS002</t>
  </si>
  <si>
    <t>BOSC001</t>
  </si>
  <si>
    <t>BOSC002</t>
  </si>
  <si>
    <t>BOSC003</t>
  </si>
  <si>
    <t>BOSC004</t>
  </si>
  <si>
    <t>BOSC005</t>
  </si>
  <si>
    <t>BOSC006</t>
  </si>
  <si>
    <t>BOSC007</t>
  </si>
  <si>
    <t>BOSP001</t>
  </si>
  <si>
    <t>BOSP002</t>
  </si>
  <si>
    <t>BOSP003</t>
  </si>
  <si>
    <t>BOSP004</t>
  </si>
  <si>
    <t>BOSP005</t>
  </si>
  <si>
    <t>BOSP006</t>
  </si>
  <si>
    <t>BOSP007</t>
  </si>
  <si>
    <t>BOSP008</t>
  </si>
  <si>
    <t>BOSP009</t>
  </si>
  <si>
    <t>BOSR001</t>
  </si>
  <si>
    <t>BOSR002</t>
  </si>
  <si>
    <t>BOSR003</t>
  </si>
  <si>
    <t>BOSR004</t>
  </si>
  <si>
    <t>BOSR005</t>
  </si>
  <si>
    <t>BOSR006</t>
  </si>
  <si>
    <t>BOSR007</t>
  </si>
  <si>
    <t>BOSR009</t>
  </si>
  <si>
    <t>BOSR010</t>
  </si>
  <si>
    <t>BOSR011</t>
  </si>
  <si>
    <t>BOSR012</t>
  </si>
  <si>
    <t>COMC001</t>
  </si>
  <si>
    <t>COMC002</t>
  </si>
  <si>
    <t>COMC003</t>
  </si>
  <si>
    <t>COMC004</t>
  </si>
  <si>
    <t>COMC005</t>
  </si>
  <si>
    <t>COMC006</t>
  </si>
  <si>
    <t>COMC007</t>
  </si>
  <si>
    <t>COMC008</t>
  </si>
  <si>
    <t>COMP001</t>
  </si>
  <si>
    <t>COMP002</t>
  </si>
  <si>
    <t>COMP003</t>
  </si>
  <si>
    <t>COMP004</t>
  </si>
  <si>
    <t>COMR001</t>
  </si>
  <si>
    <t>COMR002</t>
  </si>
  <si>
    <t>COMR003</t>
  </si>
  <si>
    <t>COMR004</t>
  </si>
  <si>
    <t>COMR005</t>
  </si>
  <si>
    <t>COMR006</t>
  </si>
  <si>
    <t>BUSS001</t>
  </si>
  <si>
    <t>BUSS002</t>
  </si>
  <si>
    <t>BUSS003</t>
  </si>
  <si>
    <t>BUSS004</t>
  </si>
  <si>
    <t>BUSC001</t>
  </si>
  <si>
    <t>BUSC002</t>
  </si>
  <si>
    <t>BUSC003</t>
  </si>
  <si>
    <t>BUSP001</t>
  </si>
  <si>
    <t>BUSP002</t>
  </si>
  <si>
    <t>BUSP003</t>
  </si>
  <si>
    <t>BUSP004</t>
  </si>
  <si>
    <t>BUSP005</t>
  </si>
  <si>
    <t>BUSP006</t>
  </si>
  <si>
    <t>BUSP007</t>
  </si>
  <si>
    <t>BUSP008</t>
  </si>
  <si>
    <t>BUSP009</t>
  </si>
  <si>
    <t>BUSR001</t>
  </si>
  <si>
    <t>BUSR002</t>
  </si>
  <si>
    <t>FINC001</t>
  </si>
  <si>
    <t>FINP001</t>
  </si>
  <si>
    <t>FINP002</t>
  </si>
  <si>
    <t>FINR001</t>
  </si>
  <si>
    <t>FINR002</t>
  </si>
  <si>
    <t>FINR003</t>
  </si>
  <si>
    <t>MACS001</t>
  </si>
  <si>
    <t>MACP001</t>
  </si>
  <si>
    <t>MACP002</t>
  </si>
  <si>
    <t>MACP003</t>
  </si>
  <si>
    <t>MACP004</t>
  </si>
  <si>
    <t>MACP005</t>
  </si>
  <si>
    <t>MACP006</t>
  </si>
  <si>
    <t>MACP007</t>
  </si>
  <si>
    <t>MACP008</t>
  </si>
  <si>
    <t>MACP009</t>
  </si>
  <si>
    <t>MACP010</t>
  </si>
  <si>
    <t>MACR001</t>
  </si>
  <si>
    <t>MACR002</t>
  </si>
  <si>
    <t>MACR003</t>
  </si>
  <si>
    <t>MACR004</t>
  </si>
  <si>
    <t>MACR005</t>
  </si>
  <si>
    <t>MACR006</t>
  </si>
  <si>
    <t>MACR007</t>
  </si>
  <si>
    <t>MACR008</t>
  </si>
  <si>
    <t>MACR009</t>
  </si>
  <si>
    <t>MACR010</t>
  </si>
  <si>
    <t>MACR011</t>
  </si>
  <si>
    <t>MACR012</t>
  </si>
  <si>
    <t>MACR013</t>
  </si>
  <si>
    <t>MACR014</t>
  </si>
  <si>
    <t>MACR015</t>
  </si>
  <si>
    <t>MACR016</t>
  </si>
  <si>
    <t>MACR017</t>
  </si>
  <si>
    <t>MACR018</t>
  </si>
  <si>
    <t>MACR019</t>
  </si>
  <si>
    <t>MACR020</t>
  </si>
  <si>
    <t>MACR021</t>
  </si>
  <si>
    <t>MACR022</t>
  </si>
  <si>
    <t>MACR023</t>
  </si>
  <si>
    <t>MACR024</t>
  </si>
  <si>
    <t>MACR025</t>
  </si>
  <si>
    <t>MACR026</t>
  </si>
  <si>
    <t>MACR029</t>
  </si>
  <si>
    <t>MASP001</t>
  </si>
  <si>
    <t>MASP002</t>
  </si>
  <si>
    <t>MASP003</t>
  </si>
  <si>
    <t>MASR001</t>
  </si>
  <si>
    <t>MASR002</t>
  </si>
  <si>
    <t>MASR003</t>
  </si>
  <si>
    <t>MASR004</t>
  </si>
  <si>
    <t>MASR005</t>
  </si>
  <si>
    <t>MASR006</t>
  </si>
  <si>
    <t>MASR007</t>
  </si>
  <si>
    <t>MASR008</t>
  </si>
  <si>
    <t>MASR009</t>
  </si>
  <si>
    <t>MASR010</t>
  </si>
  <si>
    <t>SHAS001</t>
  </si>
  <si>
    <t>SHAS002</t>
  </si>
  <si>
    <t>SHAC001</t>
  </si>
  <si>
    <t>SHAC002</t>
  </si>
  <si>
    <t>SHAC003</t>
  </si>
  <si>
    <t>SHAC004</t>
  </si>
  <si>
    <t>SHAC005</t>
  </si>
  <si>
    <t>SHAC006</t>
  </si>
  <si>
    <t>SHAC007</t>
  </si>
  <si>
    <t>SHAC008</t>
  </si>
  <si>
    <t>SHAC009</t>
  </si>
  <si>
    <t>SHAC010</t>
  </si>
  <si>
    <t>SHAC011</t>
  </si>
  <si>
    <t>SHAC012</t>
  </si>
  <si>
    <t>SHAP001</t>
  </si>
  <si>
    <t>SHAP002</t>
  </si>
  <si>
    <t>SHAP003</t>
  </si>
  <si>
    <t>SHAP004</t>
  </si>
  <si>
    <t>SHAP005</t>
  </si>
  <si>
    <t>SHAP006</t>
  </si>
  <si>
    <t>SHAP007</t>
  </si>
  <si>
    <t>Antitakeover mechanism</t>
  </si>
  <si>
    <t>Board &amp; Committee functioning</t>
  </si>
  <si>
    <t>Business Ethics</t>
  </si>
  <si>
    <t>Financial Audit &amp; Control</t>
  </si>
  <si>
    <t>Management Structure and Compensation</t>
  </si>
  <si>
    <t>Shareholders rights</t>
  </si>
  <si>
    <t>Audit committee functioning</t>
  </si>
  <si>
    <t>Board compensation</t>
  </si>
  <si>
    <t>Board diversity</t>
  </si>
  <si>
    <t>Board independence</t>
  </si>
  <si>
    <t>Board structure and functioning</t>
  </si>
  <si>
    <t>Committee Functioning</t>
  </si>
  <si>
    <t>Management compensation</t>
  </si>
  <si>
    <t>Management structure</t>
  </si>
  <si>
    <t>Result</t>
  </si>
  <si>
    <t>Staggered Board</t>
  </si>
  <si>
    <t>Vote ceiling</t>
  </si>
  <si>
    <t>Veto Power</t>
  </si>
  <si>
    <t>State-Owned Organisation</t>
  </si>
  <si>
    <t>Significant cross holding</t>
  </si>
  <si>
    <t>Limitation of Mergers, amalgamation and acquisition transactions approval</t>
  </si>
  <si>
    <t>Sharebuy back without shareholders approval</t>
  </si>
  <si>
    <t>Total number of defense mechanisms</t>
  </si>
  <si>
    <t>Audit committee compliance</t>
  </si>
  <si>
    <t>Financial literacy Audit Committee member compliance</t>
  </si>
  <si>
    <t>Financial expertise Audit Committee member compliance</t>
  </si>
  <si>
    <t>Chairperson independence Audit Committee compliance</t>
  </si>
  <si>
    <t>Independent Audit Committee member compliance</t>
  </si>
  <si>
    <t>Audit committee meeting compliance</t>
  </si>
  <si>
    <t>Total audit committee members</t>
  </si>
  <si>
    <t>Number of independent members in audit committee</t>
  </si>
  <si>
    <t>Pecentage of independent members in audit committee</t>
  </si>
  <si>
    <t>Directors pay approval</t>
  </si>
  <si>
    <t>Total board fixed cash based compensation</t>
  </si>
  <si>
    <t>Total board fixed cash based compensation normalized to revenue</t>
  </si>
  <si>
    <t>Total board variable cash based compensation (bonuses and other cash incentive based pay)</t>
  </si>
  <si>
    <t>Total board variable cash based compensation normalized to revenue</t>
  </si>
  <si>
    <t>Total board other fringe compensation</t>
  </si>
  <si>
    <t>Total board other fringe compensation normalized to revenue</t>
  </si>
  <si>
    <t>Total board share based compensation</t>
  </si>
  <si>
    <t>Total board share based compensation normalized to revenue</t>
  </si>
  <si>
    <t>Non-board related compensation for the board</t>
  </si>
  <si>
    <t>Total other non-board related compensation normalized to revenue</t>
  </si>
  <si>
    <t xml:space="preserve">Total Board compensation
</t>
  </si>
  <si>
    <t>Total Board compensation normalized to revenue</t>
  </si>
  <si>
    <t>Board member non-board related compensation</t>
  </si>
  <si>
    <t>Board member total compensation</t>
  </si>
  <si>
    <t>Board Gender Diversity Strategy</t>
  </si>
  <si>
    <t>Board Ethnic Diversity Strategy</t>
  </si>
  <si>
    <t>Board gender diversity compliance</t>
  </si>
  <si>
    <t>Total female board members</t>
  </si>
  <si>
    <t>Percentage of female board members</t>
  </si>
  <si>
    <t>Total board members tagged as minority culture/nationality/ethnicity</t>
  </si>
  <si>
    <t>Percentage of board members tagged as minority ethnicity/culture/nationality</t>
  </si>
  <si>
    <t>Board Independence Strategy</t>
  </si>
  <si>
    <t>Board independence compliance</t>
  </si>
  <si>
    <t>Combined Chairman and CEO Roles</t>
  </si>
  <si>
    <t>Chairman is EX CEO</t>
  </si>
  <si>
    <t>Total Independent board members</t>
  </si>
  <si>
    <t>Percentage of independent board members</t>
  </si>
  <si>
    <t>Total non executive board members</t>
  </si>
  <si>
    <t>Percentage of non executive board members</t>
  </si>
  <si>
    <t>Total number of promoter board members</t>
  </si>
  <si>
    <t>Percentage of promoter board members</t>
  </si>
  <si>
    <t>Total number of executive board members</t>
  </si>
  <si>
    <t>Percentage of executive board members</t>
  </si>
  <si>
    <t>Number of active board members with non-executive role.</t>
  </si>
  <si>
    <t>Percentage of active board members with non-executive role.</t>
  </si>
  <si>
    <t>Total number of shares held by the board</t>
  </si>
  <si>
    <t>Percentage of company shares held by the board</t>
  </si>
  <si>
    <t>Total number of directors holding more than 2% of shares in the company</t>
  </si>
  <si>
    <t>Percentage of directors holding more than 2% of shares in the company</t>
  </si>
  <si>
    <t>Average term length in years of board members</t>
  </si>
  <si>
    <t xml:space="preserve">Average Number of other mandates of board members
</t>
  </si>
  <si>
    <t>Board member other mandates/corporate affiliates</t>
  </si>
  <si>
    <t xml:space="preserve">Number of shares outstanding </t>
  </si>
  <si>
    <t>Board Experience Strategy</t>
  </si>
  <si>
    <t>Board Size compliance</t>
  </si>
  <si>
    <t>Independent directors meeting compliance</t>
  </si>
  <si>
    <t>Meetings of Board compliance</t>
  </si>
  <si>
    <t>Board member mandates compliance</t>
  </si>
  <si>
    <t>Corporate Social Responsibility (CSR) committee compliance</t>
  </si>
  <si>
    <t>Risk Management Committee compliance</t>
  </si>
  <si>
    <t>Vigil mechanism compliance</t>
  </si>
  <si>
    <t>Board function improvement mechanism</t>
  </si>
  <si>
    <t>Corporate Governance Committee</t>
  </si>
  <si>
    <t>Board member biography</t>
  </si>
  <si>
    <t>Board member name</t>
  </si>
  <si>
    <t>Total board members</t>
  </si>
  <si>
    <t>Total board members having financial expertise</t>
  </si>
  <si>
    <t>Percentage of board members having financial expertise</t>
  </si>
  <si>
    <t>Total board members having industrial experience</t>
  </si>
  <si>
    <t>Percentage of board members having industrial experience</t>
  </si>
  <si>
    <t>Average age of board members</t>
  </si>
  <si>
    <t>Board Meetings</t>
  </si>
  <si>
    <t>Board member age</t>
  </si>
  <si>
    <t>Number of board meetings</t>
  </si>
  <si>
    <t>Percentage of board member meeting attendance</t>
  </si>
  <si>
    <t>Remuneration committee compliance</t>
  </si>
  <si>
    <t>Non-executive Remuneration Committee member compliance</t>
  </si>
  <si>
    <t>Chairperson independence Remuneration Committee compliance</t>
  </si>
  <si>
    <t>Independent Remuneration Committee member compliance</t>
  </si>
  <si>
    <t>Nomination committee compliance</t>
  </si>
  <si>
    <t>Non-executive Nomination Committee member compliance</t>
  </si>
  <si>
    <t>Chairperson independence Nomination Committee compliance</t>
  </si>
  <si>
    <t>Independent Nomination Committee member compliance</t>
  </si>
  <si>
    <t>Remuneration committee External Consultant</t>
  </si>
  <si>
    <t>Nomination committee External Consultant</t>
  </si>
  <si>
    <t>Total remuneration committee members</t>
  </si>
  <si>
    <t>Number of independent members in remuneration committee</t>
  </si>
  <si>
    <t>Pecentage of independent members in remuneration committee</t>
  </si>
  <si>
    <t>Total nomination committee members</t>
  </si>
  <si>
    <t>Number of independent members in nomination committee</t>
  </si>
  <si>
    <t>Pecentage of independent members in nomination committee</t>
  </si>
  <si>
    <t>Business Ethics Strategy</t>
  </si>
  <si>
    <t>Anti-Corruption Strategy</t>
  </si>
  <si>
    <t>Fair Competition Strategy</t>
  </si>
  <si>
    <t>Related party transaction policy</t>
  </si>
  <si>
    <t>Shareholders approval of related party transactions compliance</t>
  </si>
  <si>
    <t>Audit committee approval of related party transactions compliance</t>
  </si>
  <si>
    <t>Prohibition on insider trading</t>
  </si>
  <si>
    <t>Business Ethics Initiative</t>
  </si>
  <si>
    <t>Anti-Corruption Initiative</t>
  </si>
  <si>
    <t>Fair Competition Initiative</t>
  </si>
  <si>
    <t>Ethical Audit- External</t>
  </si>
  <si>
    <t>ISO 37001-Anti Bribery Management System</t>
  </si>
  <si>
    <t>Business Ethics Code of Conduct</t>
  </si>
  <si>
    <t>Business Ethics Complaints</t>
  </si>
  <si>
    <t>Board member Related party transaction</t>
  </si>
  <si>
    <t>Key managerial personnel related party transaction</t>
  </si>
  <si>
    <t>Business Ethics Fines per Revenue</t>
  </si>
  <si>
    <t>Business Ethics Fines</t>
  </si>
  <si>
    <t>External Auditor rotation compliance</t>
  </si>
  <si>
    <t>Unqualified opinion auditor's report</t>
  </si>
  <si>
    <t>Internal Auditor reporting</t>
  </si>
  <si>
    <t>External Auditor'Remuneration - Audit fees</t>
  </si>
  <si>
    <t>External Auditor'Remuneration - Other fees</t>
  </si>
  <si>
    <t>Ratio of non-audit fees to audit/audit-related fees</t>
  </si>
  <si>
    <t>Compensation Strategy Key Management Personnel Retention</t>
  </si>
  <si>
    <t>Key Management Personnel Compensation Strategy inclusive of ESG</t>
  </si>
  <si>
    <t>CEO/MD Pay link to Total Shareholder returns</t>
  </si>
  <si>
    <t>Key Management Personnel compensation is long term focused</t>
  </si>
  <si>
    <t>Clawback compensation Mechanism</t>
  </si>
  <si>
    <t>Key Management Personnel pay approval</t>
  </si>
  <si>
    <t>Key Management Personnel compensation longest time horizon target</t>
  </si>
  <si>
    <t>Key Management Personnel bonus cap</t>
  </si>
  <si>
    <t>Key Management Personnel deferred bonus</t>
  </si>
  <si>
    <t xml:space="preserve">Key Management Personnel performance objectives </t>
  </si>
  <si>
    <t>Minimum vesting period of share based compensation</t>
  </si>
  <si>
    <t>Total Workforce Salary</t>
  </si>
  <si>
    <t>Average workforce salary</t>
  </si>
  <si>
    <t>CEO's Salary</t>
  </si>
  <si>
    <t>CEO Pay Gap</t>
  </si>
  <si>
    <t>Current fiscal year total revenue</t>
  </si>
  <si>
    <t>Previous fiscal year total revenue</t>
  </si>
  <si>
    <t>Year on year growth in revenue</t>
  </si>
  <si>
    <t>Current fiscal year total CEO compensation</t>
  </si>
  <si>
    <t>Previous fiscal year total CEO compensation</t>
  </si>
  <si>
    <t>Year on year increase in CEO compensation</t>
  </si>
  <si>
    <t>Total CEO compensation revenue normalization</t>
  </si>
  <si>
    <t>Ratio of increase in revenue to increase in CEO compensation</t>
  </si>
  <si>
    <t>Total Key Management Personel fixed cash based compensation</t>
  </si>
  <si>
    <t>Total Key Management Personel fixed cash based compensation normalized to revenue</t>
  </si>
  <si>
    <t>Total Key Management Personel variable cash based compensation (bonuses and other cash incentive based pay)</t>
  </si>
  <si>
    <t>Total Key Management Personel variable cash based compensation normalized to revenue</t>
  </si>
  <si>
    <t>Total Key Management Personel other fringe compensation</t>
  </si>
  <si>
    <t>Total Key Management Personel other fringe compensation normalized to revenue</t>
  </si>
  <si>
    <t>Total Key Management Personel total share based compensation</t>
  </si>
  <si>
    <t>Total Key Management Personel total share based compensation normalized to revenue</t>
  </si>
  <si>
    <t>Total Key Management Personnel  Compensation</t>
  </si>
  <si>
    <t>Total Key Management Personnel  compensation revenue normalization</t>
  </si>
  <si>
    <t>Key Management Personel fixed cash compensation</t>
  </si>
  <si>
    <t>Key Management Personel cash bonus compensation</t>
  </si>
  <si>
    <t>Key Management Personel fringe benefits compensation</t>
  </si>
  <si>
    <t>Key Management Personel stock options compensation</t>
  </si>
  <si>
    <t>Key Management Personel total compensation</t>
  </si>
  <si>
    <t>Succession Planning</t>
  </si>
  <si>
    <t>Key Management Personel Biography</t>
  </si>
  <si>
    <t>Key Management Personel Name</t>
  </si>
  <si>
    <t>Number of company shares held by all Key Management Personel</t>
  </si>
  <si>
    <t>Percentage of company shares held by all Key Management Personel</t>
  </si>
  <si>
    <t>Size of Key Management Personel</t>
  </si>
  <si>
    <t>Total number of females forming part of the Key Management Personel</t>
  </si>
  <si>
    <t>Percentage of females forming part of the Key Management Personel</t>
  </si>
  <si>
    <t>Average age of the Key Management Personel</t>
  </si>
  <si>
    <t>Key Management Personel Age</t>
  </si>
  <si>
    <t>Key Management Personel Gender</t>
  </si>
  <si>
    <t>Number of Key Management Personel's share ownership</t>
  </si>
  <si>
    <t>Percentage of Key Management Personel's share ownership</t>
  </si>
  <si>
    <t>Equal Voting Strategy</t>
  </si>
  <si>
    <t>Shareholder Engagement Strategy</t>
  </si>
  <si>
    <t>Issuance of new shares pre-emptive right compliance</t>
  </si>
  <si>
    <t>Limitation of alteration of share capital compliance</t>
  </si>
  <si>
    <t>Limitation of alteration of memorandum compliance</t>
  </si>
  <si>
    <t>Limitation of alteration of articles compliance</t>
  </si>
  <si>
    <t>Directors and Officers insurance (‘D and O insurance’) compliance</t>
  </si>
  <si>
    <t>Removal of directors compliance</t>
  </si>
  <si>
    <t>Calling of extraordinary general meeting compliance</t>
  </si>
  <si>
    <t>Postal ballot voting compliance</t>
  </si>
  <si>
    <t>Remote e-voting facility compliance</t>
  </si>
  <si>
    <t>Appointment of proxies compliance</t>
  </si>
  <si>
    <t>Stakeholders Relationship Committee compliance</t>
  </si>
  <si>
    <t>Board rotation compliance</t>
  </si>
  <si>
    <t>Shareholders right improvement mechanism</t>
  </si>
  <si>
    <t>Cumulation of votes</t>
  </si>
  <si>
    <t>Confidential Voting mechanism</t>
  </si>
  <si>
    <t>External Scrutinizer</t>
  </si>
  <si>
    <t>Actions by written consent</t>
  </si>
  <si>
    <t>Board of Director minimum term of office</t>
  </si>
  <si>
    <t>Major shareholders disclosure</t>
  </si>
  <si>
    <t>Does the company have a staggered board?</t>
  </si>
  <si>
    <t>Does the company impose a vote ceiling for its shareholders?</t>
  </si>
  <si>
    <t>Does the company's biggest shareholder hold veto power?</t>
  </si>
  <si>
    <t>Does the State or government own more than 50% of shares in the company?</t>
  </si>
  <si>
    <t>Does the company have significant cross shareholdings with other listed companies?</t>
  </si>
  <si>
    <t>Does the company impose supermajority requirement for the approval its merger and acquisition transaction?</t>
  </si>
  <si>
    <t>Does the company permit its board or management to buyback its shares without shareholders approval?</t>
  </si>
  <si>
    <t>Total number of defense mechanism in place</t>
  </si>
  <si>
    <t>Does the company comply with Companies Act 2013 requirement to set up an audit committee?</t>
  </si>
  <si>
    <t>Does the company comply with SEBI listing rules on its audit committee members' financial literacy requirement?</t>
  </si>
  <si>
    <t>Does the company comply with SEBI listing rules on its audit committee members' financial expertise requirement?</t>
  </si>
  <si>
    <t>Does the company comply with SEBI listing rules on its audit committee's chairperson independence?</t>
  </si>
  <si>
    <t>Does the company comply with SEBI listing rules on the percentage of its audit committee's independent members?</t>
  </si>
  <si>
    <t>Does the company comply with SEBI listing rules on the meeting frequency of its audit committee?</t>
  </si>
  <si>
    <t>Does the board member hold a seat in the audit committee?</t>
  </si>
  <si>
    <t>Total audit committee members at the end of the fiscal year</t>
  </si>
  <si>
    <t>Number of independent members in audit committee at the end of the fiscal year</t>
  </si>
  <si>
    <t>Pecentage of independent members in audit committee at the end of the fiscal year</t>
  </si>
  <si>
    <t>Do the Company's shareholders approve its board's compensation plan including share based compensation?</t>
  </si>
  <si>
    <t>Total fixed cash based compensation paid to the directors.</t>
  </si>
  <si>
    <t xml:space="preserve">Total fixed cash based Director compensation normalized to revenue </t>
  </si>
  <si>
    <t>Total variable cash based compensation (bonuses and other cash incentive based pay) paid to the directors.</t>
  </si>
  <si>
    <t>Total variable cash based Director compensation normalized to revenue</t>
  </si>
  <si>
    <t>Total fringe compensation paid to the directors.</t>
  </si>
  <si>
    <t>Total fringe compensation paid to the directors, normalized to revenue.</t>
  </si>
  <si>
    <t>Total share based compensation paid to the directors.</t>
  </si>
  <si>
    <t>Total board share based compensation  paid to the directors, normalized to revenue.</t>
  </si>
  <si>
    <t>Non-board related compensation paid to the directors.</t>
  </si>
  <si>
    <t>Total  non-board related compensation paid to the directors, normalized to revenue.</t>
  </si>
  <si>
    <t>Total board compensation.</t>
  </si>
  <si>
    <t>Total board compensation normalized to revenue.</t>
  </si>
  <si>
    <t>Board member's fixed cash based compensation</t>
  </si>
  <si>
    <t>Board member's variable cash based compensation (bonus)</t>
  </si>
  <si>
    <t>Board member's other fringe compensation</t>
  </si>
  <si>
    <t>Board member's share based compensation</t>
  </si>
  <si>
    <t>Does the company have a policy on board gender diversity?</t>
  </si>
  <si>
    <t>Does the company have a policy on board ethnic/cultural/nationality diversity?</t>
  </si>
  <si>
    <t>Does the company comply with Companies Act 2013 requirement on board gender diversity?</t>
  </si>
  <si>
    <t>Board member ethnicity/culture/nationality</t>
  </si>
  <si>
    <t xml:space="preserve">Total number of Board members who are female or persons identifying as females. </t>
  </si>
  <si>
    <t>Percentage of Board members who are female or persons identifying as females, at the end of the fiscal year.</t>
  </si>
  <si>
    <t>Total board members tagged as minority ethnicity/culture/nationality</t>
  </si>
  <si>
    <t>Percentage of board members tagged as minority ethnicity/culture/nationality at the end of the fiscal year</t>
  </si>
  <si>
    <t>Board member's declared gender</t>
  </si>
  <si>
    <t>Does the company have a policy on board independence?</t>
  </si>
  <si>
    <t>Does the company comply with Companies Act 2013 requirement on board independance?</t>
  </si>
  <si>
    <t>Is the same person both CEO and Chairman?</t>
  </si>
  <si>
    <t>Has the company's non-executive chairman previously held the position of CEO/Managing director in the company?</t>
  </si>
  <si>
    <t>Is the board member independent?</t>
  </si>
  <si>
    <t>Is the board member a non-executive?</t>
  </si>
  <si>
    <t>Is the board member a promoter?</t>
  </si>
  <si>
    <t>Is the board member an executive?</t>
  </si>
  <si>
    <t>Does the board member hold other relationships with the company?</t>
  </si>
  <si>
    <t>Total number of independent board members.</t>
  </si>
  <si>
    <t xml:space="preserve">Percentage of independent board members at the end of the fiscal year
</t>
  </si>
  <si>
    <t>Percentage of non executive board members at the end of the fiscal year</t>
  </si>
  <si>
    <t>Percentage of promoter board members at the end of the fiscal year</t>
  </si>
  <si>
    <t>Percentage of executive board members at the end of the fiscal year</t>
  </si>
  <si>
    <t>Number of board members that serve other interests with the company other than being non-executive board members</t>
  </si>
  <si>
    <t>Percentage of active board members serving other interests with the company other than being non-executive board members</t>
  </si>
  <si>
    <t>Total number of shares held by the board members at the end of the fiscal year</t>
  </si>
  <si>
    <t>Percentage of shares held by the board at the end of the fiscal year</t>
  </si>
  <si>
    <t>Percentage of directors holding more than 2% of shares in the company at the end of the fiscal year</t>
  </si>
  <si>
    <t>Average term length in years that the active members have been on the board as of the current fiscal year</t>
  </si>
  <si>
    <t xml:space="preserve">Average number of other mandates/corporate affiliates held by board members at the end of the fiscal year
</t>
  </si>
  <si>
    <t>Date of appointment of board member</t>
  </si>
  <si>
    <t>Date of cessation of board member</t>
  </si>
  <si>
    <t>The term length in years, the board member has been on the board.</t>
  </si>
  <si>
    <t>Number of shares owned by the board member</t>
  </si>
  <si>
    <t>Total number of outstanding shares at the end of the fiscal year.</t>
  </si>
  <si>
    <t>Percentage of shares owned by the board member at the end of fiscal year</t>
  </si>
  <si>
    <t>Does the company have a policy on Board members skill and industry experience?</t>
  </si>
  <si>
    <t>Does the company comply with Companies Act 2013 requirement on board size?</t>
  </si>
  <si>
    <t>Does the company comply with SEBI listing rules on independent directors meetings?</t>
  </si>
  <si>
    <t>The company complies with the Companies Act 2013 of India that its board shall meet a minimum of 4 times per year.</t>
  </si>
  <si>
    <t>Does the company comply with SEBI listing rules on the number of directorship that can be held in other listed companies?</t>
  </si>
  <si>
    <t>Does the company comply with Companies Act 2013 requirement to set up a Corporate Social Responsibility (CSR) committee?</t>
  </si>
  <si>
    <t>Does the company comply with SEBI listing rules requirement to set up a risk management committee?</t>
  </si>
  <si>
    <t>Does the company comply with SEBI listing rules requirement to set up a vigil mechanism?</t>
  </si>
  <si>
    <t>Does the company have an mechanism in place to enhance the effectiveness of its board?</t>
  </si>
  <si>
    <t>Does the company have a corporate governance committee?</t>
  </si>
  <si>
    <t>Does the board member have industry experience?</t>
  </si>
  <si>
    <t>Does the board member have financial expertise?</t>
  </si>
  <si>
    <t>Does the board member hold a seat in the corporate governance committee?</t>
  </si>
  <si>
    <t>Does the board member hold a seat in the CSR committee?</t>
  </si>
  <si>
    <t>Does the board member hold a seat in the risk committee?</t>
  </si>
  <si>
    <t>Total number of active board members at the end of the financial year</t>
  </si>
  <si>
    <t>Percentage of board members having financial expertise at the end of the fiscal year</t>
  </si>
  <si>
    <t>Total board members having industry experience</t>
  </si>
  <si>
    <t>Percentage of board members having industry experience at the end of the fiscal year</t>
  </si>
  <si>
    <t>Average age of board members at the end of the fiscal year</t>
  </si>
  <si>
    <t>Total board meetings held during the fiscal year (excluding Board committee and adhoc Board committee meetings)</t>
  </si>
  <si>
    <t>Number of meetings attended by each Board member for the fiscal year</t>
  </si>
  <si>
    <t>Average attendance percentage for the Board member for Board meetings conducted in the fiscal year.</t>
  </si>
  <si>
    <t>Does the company comply with Companies Act 2013 requirement to set up a remuneration committee?</t>
  </si>
  <si>
    <t>Does the company comply with SEBI listing rules on its remuneration committee's members non-executive status?</t>
  </si>
  <si>
    <t>Does the company comply with SEBI listing rules on its remuneration committee's chairperson independence?</t>
  </si>
  <si>
    <t>Does the company comply with SEBI listing rules on the percentage of its remuneration committee's independent members?</t>
  </si>
  <si>
    <t>Does the company comply with Companies Act 2013 requirement to set up a nomination committee?</t>
  </si>
  <si>
    <t>Does the company comply with SEBI listing rules on its nomination committee members' non-executive status?</t>
  </si>
  <si>
    <t>Does the company comply with SEBI listing rules on its nomination committee's chairperson independence?</t>
  </si>
  <si>
    <t>Does the company comply with SEBI listing rules on the percentage of its nomination committee's independent members?</t>
  </si>
  <si>
    <t>Does the Company's remuneration committee have the right to hire an external consultant?</t>
  </si>
  <si>
    <t>Does the Company's nomination committee have the right to hire an external consultant?</t>
  </si>
  <si>
    <t>Does the board member hold a seat in the remuneration committee?</t>
  </si>
  <si>
    <t>Does the board member hold a seat in the nomination committee?</t>
  </si>
  <si>
    <t>Total remuneration committee members at the end of the fiscal year</t>
  </si>
  <si>
    <t>Number of independent members in remuneration committee at the end of the fiscal year</t>
  </si>
  <si>
    <t>Pecentage of independent members in remuneration committee at the end of the fiscal year</t>
  </si>
  <si>
    <t>Total nomination committee members at the end of the fiscal year</t>
  </si>
  <si>
    <t>Number of independent members in nomination committee at the end of the fiscal year</t>
  </si>
  <si>
    <t>Pecentage of independent members in nomination committee at the end of the fiscal year</t>
  </si>
  <si>
    <t>Does the company have a policy on business ethics?</t>
  </si>
  <si>
    <t>Does the company have a policy on anti-corruption?</t>
  </si>
  <si>
    <t>Does the company have a policy on fair competition?</t>
  </si>
  <si>
    <t>Does the company have a policy on related party transaction?</t>
  </si>
  <si>
    <t>Does the company comply with SEBI listing rules on shareholders approval of related party transactions?</t>
  </si>
  <si>
    <t>Does the company comply with SEBI listing rules on audit committee approval of related party transactions?</t>
  </si>
  <si>
    <t>Does the company comply with SEBI regulation 2015 requirement on prohibition of insider trading of securities?</t>
  </si>
  <si>
    <t>Does the company have any initiative, programs for improvement of business ethics?</t>
  </si>
  <si>
    <t>Does the company have any initiative, programs to prevent bribery, anti-corruption and/or money laundering?</t>
  </si>
  <si>
    <t>Does the company have any initiative, programs to enhance fair competition?</t>
  </si>
  <si>
    <t>Does the company conduct external verification or audit to evaluate its adherence to ethics?</t>
  </si>
  <si>
    <t>Does the company have an Anti-Bribery Management System which is ISO 37001 certified?</t>
  </si>
  <si>
    <t>Does the company comply with SEBI listing regulation on publishing a code of conduct for directors and key management personnel?</t>
  </si>
  <si>
    <t>Do any business Ethics complaints filed against the company during the financial year</t>
  </si>
  <si>
    <t>Does the company report about its board member(s) related party transactions?</t>
  </si>
  <si>
    <t>Does the company reports about its Key managerial personnel's related party transactions?</t>
  </si>
  <si>
    <t>Total fines/penalties paid for business ethics/integrity/fair Competition/Fair pricing/corruption/bribery/money laundering  issues per revenue for the fiscal year</t>
  </si>
  <si>
    <t>Total fines/penalties paid for business ethics/integrity/fair Competition/Fair pricing/corruption/bribery/money laundering  issues for the fiscal year</t>
  </si>
  <si>
    <t>Does the company comply with Companies Act 2013 requirement on its external auditor rotation</t>
  </si>
  <si>
    <t>Does the external auditor issue an unqualified opinion on the company's financial statements at the end of the fiscal year being evaluated?</t>
  </si>
  <si>
    <t>Does the company's internal auditor report to the Audit Committee?</t>
  </si>
  <si>
    <t>External Auditor's Remuneration - Audit fees</t>
  </si>
  <si>
    <t>External Auditor's Remuneration - Other fees (Audit realted and other Fees)</t>
  </si>
  <si>
    <t>Percentage of non-audit fees to total audit and non-audit fees</t>
  </si>
  <si>
    <t>Does the company's compensation policy gear towards retention of its Key Management Personnel?</t>
  </si>
  <si>
    <t>Does the company's Key Management Personnel compensation policy include non-financial components?</t>
  </si>
  <si>
    <t>Is the company's CEO/MD compensation linked to total shareholder returns?</t>
  </si>
  <si>
    <t>Does the company's Key Management Personnel compensation focus on the long term targets?</t>
  </si>
  <si>
    <t>Does the company have a Malus and Clawback clause in its Key Management Personnel compensation?</t>
  </si>
  <si>
    <t>Does the Company's shareholders approve its Key Management Personnel's compensation?</t>
  </si>
  <si>
    <t>What is the longest performance period applied to evaluate Key Management compensation plan?</t>
  </si>
  <si>
    <t>Does the company impose a cap on its Key Management Personnel bonus?</t>
  </si>
  <si>
    <t>Does the company impose a deferral on part of its Key Management Personnel variable compensation?</t>
  </si>
  <si>
    <t>Does the company disclose the performance objectives for its Key Management Personnel?</t>
  </si>
  <si>
    <t>Does the stock based compensation have a minimum vesting period of 3 years?</t>
  </si>
  <si>
    <t>CEO pay gap with company average pay</t>
  </si>
  <si>
    <t>Total revenue for the fiscal year under evaluation</t>
  </si>
  <si>
    <t>Total revenue for the previous fiscal year</t>
  </si>
  <si>
    <t>CEO compensation for the fiscal year under evaluation</t>
  </si>
  <si>
    <t xml:space="preserve"> CEO compensation normalized to  revenue, for the fiscal year under evaluation</t>
  </si>
  <si>
    <t>Ratio of increase in CEO compensation to increase in revenue</t>
  </si>
  <si>
    <t>Total Key Management Personel's fixed cash based compensation</t>
  </si>
  <si>
    <t>Total Key Management Personel's fixed cash based compensation normalized to revenue, for the fiscal year under evaluation</t>
  </si>
  <si>
    <t>Total Key Management Personel's variable cash based compensation (bonuses and other cash incentive based pay)</t>
  </si>
  <si>
    <t>Total Key Management Personel's variable cash based compensation normalized to revenue, for the fiscal year under evaluation</t>
  </si>
  <si>
    <t>Total Key Management Personel's other fringe compensation</t>
  </si>
  <si>
    <t>Total Key Management Personel's other fringe compensation normalized to revenue, for the fiscal year under evaluation</t>
  </si>
  <si>
    <t>Total Key Management Personel's total share based compensation</t>
  </si>
  <si>
    <t>Total Key Management Personel's total share based compensation normalized to revenue, for the fiscal year under evaluation.</t>
  </si>
  <si>
    <t>Total Key Management Personnel's  Compensation</t>
  </si>
  <si>
    <t>Total Key Management Personnel's compensation normalized to revenue for the discal year under evaluation</t>
  </si>
  <si>
    <t>Key Management Personel stock options/restricted stocks/share rights compensation</t>
  </si>
  <si>
    <t>Does the company disclose its succession planning initiatives for key management roles?</t>
  </si>
  <si>
    <t>Number of company shares held by Key Management Personnel</t>
  </si>
  <si>
    <t>Percentage of company shares held by all Key Management Personel at the end of the fiscal year under evaluation</t>
  </si>
  <si>
    <t>Total number of women or persons identifying as women, forming part of the Key Management Personnel.</t>
  </si>
  <si>
    <t>Percentage of women or persons identifying as women, forming part of the key management personnel at the end of the fiscal year under evaluation.</t>
  </si>
  <si>
    <t>Does the company have policy on Equal Voting?</t>
  </si>
  <si>
    <t>Does the company have policy on shareholder engagement?</t>
  </si>
  <si>
    <t>Does the company comply with Companies Act 2013 requirement on pre-emptive right for the issuance of new shares?</t>
  </si>
  <si>
    <t>Does the company comply with Companies Act 2013 requirement on the limitation of share capital alteration?</t>
  </si>
  <si>
    <t>Does the company comply with Companies Act 2013 requirement on the limitation of memorandum alteration?</t>
  </si>
  <si>
    <t>Does the company comply with Companies Act 2013 requirement on the limitation of article alteration?</t>
  </si>
  <si>
    <t>Does the company comply with SEBI listing rules on Directors and Officers insurance (‘D &amp; O insurance’)?</t>
  </si>
  <si>
    <t>Does the company comply with Companies Act 2013 requirement to support the removal of directors by its shareholders ?</t>
  </si>
  <si>
    <t>Does the company comply with Companies Act 2013 requirement on calling of extraordinary general meeting?</t>
  </si>
  <si>
    <t>Does the company comply with Companies Act 2013 requirement on postal ballot voting?</t>
  </si>
  <si>
    <t>Does the company comply with Companies Act 2013 requirement on remote e-voting facility?</t>
  </si>
  <si>
    <t>Does the company comply with Companies Act 2013 requirement on appointment of proxies?</t>
  </si>
  <si>
    <t>Does the company comply with SEBI listing rules requirement to set up a stakeholders relationship committee?</t>
  </si>
  <si>
    <t>Does the company comply with Companies Act 2013 requirement on board rotation?</t>
  </si>
  <si>
    <t>Does the company have any mechanism to enhance shareholders rights?</t>
  </si>
  <si>
    <t>Does the company permit its shareholders to cumulate their votes?</t>
  </si>
  <si>
    <t>Does the company permit its shareholders to vote in a confidential manner?</t>
  </si>
  <si>
    <t>Does the company appoint an external scrutinizer to oversee its voting procedure?</t>
  </si>
  <si>
    <t>Does the company permit its shareholders to act by written consent?</t>
  </si>
  <si>
    <t>The minimum term of office for which shareholders can re-elect a board member</t>
  </si>
  <si>
    <t>Does the company disclose the ownership of its majority shareholders?</t>
  </si>
  <si>
    <t>Reference</t>
  </si>
  <si>
    <t>Number</t>
  </si>
  <si>
    <t>Number of years</t>
  </si>
  <si>
    <t>Number of directors</t>
  </si>
  <si>
    <t>Percentage</t>
  </si>
  <si>
    <t>Percentage of directors</t>
  </si>
  <si>
    <t>Percentage of shares</t>
  </si>
  <si>
    <t>Average age in years</t>
  </si>
  <si>
    <t>Number of meetings</t>
  </si>
  <si>
    <t>Ratio</t>
  </si>
  <si>
    <t>Text</t>
  </si>
  <si>
    <t>Age in years</t>
  </si>
  <si>
    <t>Date</t>
  </si>
  <si>
    <t>Number of shares</t>
  </si>
  <si>
    <t>Percentage attendance</t>
  </si>
  <si>
    <t>Revenue in INR</t>
  </si>
  <si>
    <t>Number of members</t>
  </si>
  <si>
    <t>Percentage of members</t>
  </si>
  <si>
    <t>Fees in INR</t>
  </si>
  <si>
    <t>Yes/No</t>
  </si>
  <si>
    <t>Ratio of compensation per million revenue</t>
  </si>
  <si>
    <t>Ratio of average workforce salary to CEO salary</t>
  </si>
  <si>
    <t>Compensation in INR</t>
  </si>
  <si>
    <t>Number of mechanisms</t>
  </si>
  <si>
    <t>Average term length in years</t>
  </si>
  <si>
    <t>Number of mandates</t>
  </si>
  <si>
    <t>Penalties in INR</t>
  </si>
  <si>
    <t>Period in years</t>
  </si>
  <si>
    <t>Percentage of fees</t>
  </si>
  <si>
    <t>Response</t>
  </si>
  <si>
    <t>Description</t>
  </si>
  <si>
    <t>Name of the directors</t>
  </si>
  <si>
    <t>F</t>
  </si>
  <si>
    <t>Y</t>
  </si>
  <si>
    <t>N</t>
  </si>
  <si>
    <t>M</t>
  </si>
  <si>
    <t>Screenshot (in png)</t>
  </si>
  <si>
    <t>Text snippet</t>
  </si>
  <si>
    <t>Text  snippet</t>
  </si>
  <si>
    <t>Fiscal Year</t>
  </si>
  <si>
    <t>2019-2020</t>
  </si>
  <si>
    <t>2018-2019</t>
  </si>
  <si>
    <t>ISIN Code</t>
  </si>
  <si>
    <t>CMIE/Prowess Code</t>
  </si>
  <si>
    <t>NIC Code</t>
  </si>
  <si>
    <t>NIC industry</t>
  </si>
  <si>
    <t>Manufacture of other plastics products n.e.c.</t>
  </si>
  <si>
    <t>Manufacture of other general purpose machinery n.e.c. ( fans intended for industrial applications, exhaust hoods for commercial, laboratory or industrial use; calendering or other rolling machines other than for metals or glass; gaskets and similar joints made of a combination of materials or layers of the same material and other general purpose machinery including Manufacture of parts and accessories for general purpose machinery and equipment.)</t>
  </si>
  <si>
    <t>Manufacture of electric power distribution transformers, arc-welding transformers, fluorescent ballasts, transmission and distribution voltage regulators</t>
  </si>
  <si>
    <t>Manufacture of clinkers and cement</t>
  </si>
  <si>
    <t>Manufacture of other iron and steel casting and products thereof</t>
  </si>
  <si>
    <t>Manufacture of tubes, pipes and hollow profiles and of tube or pipe fittings of cast-iron/cast-steel</t>
  </si>
  <si>
    <t>Monetary intermediation of commercial banks, saving banks. postal savings bank and discount houses</t>
  </si>
  <si>
    <t>Manufacture of pharmaceuticals, medicinal chemical and botanical products</t>
  </si>
  <si>
    <t>Manufacture  of  various  other  chemical  products  n.e.c.(antiknock preparations, anti-freeze preparations, liquids for hydraulic transmission, composite diagnostic or laboratory reagents, writing or drawing ink, chemical substance used in manufacturing of pesticides and other chemical products)</t>
  </si>
  <si>
    <t>Activities of specialized institutions granting credit for house purchases that also take deposits</t>
  </si>
  <si>
    <t>Manufacture of allopathic pharmaceutical preparations</t>
  </si>
  <si>
    <t>Wholesale of solid, liquid and gaseous fuels and related products</t>
  </si>
  <si>
    <t>Wholesale of other electronic equipments and parts thereof</t>
  </si>
  <si>
    <t>Service activities incidental to water transportation</t>
  </si>
  <si>
    <t>Storage and warehousing n.e.c.[Includes general merchandise warehouses and warehousing of furniture, automobiles, gas and oil, chemicals, textiles etc. Also included is storage of goods in foreign trade zones]</t>
  </si>
  <si>
    <t>Wholesale of edible oils, fats, sugar and processed/manufactured spices etc.</t>
  </si>
  <si>
    <t>Trusts, funds and other financial vehicles</t>
  </si>
  <si>
    <t>Retail sale of readymade garments, hosiery goods, other articles of clothing and clothing accessories such as gloves, ties, braces etc.</t>
  </si>
  <si>
    <t>Manufacture of gelatine and its derivatives, resinoids, glues, prepared adhesives, including rubber-based glues and adhesives</t>
  </si>
  <si>
    <t>Advertising</t>
  </si>
  <si>
    <t>Manufacture of paints and varnishes, enamels or lacquers</t>
  </si>
  <si>
    <t>Manufacture of other pharmaceutical and botanical products n.e.c. like hina powder etc.</t>
  </si>
  <si>
    <t>Manufacture of organic and inorganic chemical compounds n.e.c.</t>
  </si>
  <si>
    <t>Finishing of cotton and blended cotton textiles.</t>
  </si>
  <si>
    <t>Manufacture of primary cells and primary batteries nd rechargable batteries, cells containing manganese oxide, mercuric oxide silver oxide or other material</t>
  </si>
  <si>
    <t>Hospital activities</t>
  </si>
  <si>
    <t>Manufacture of rubber tyres and tubes n.e.c.</t>
  </si>
  <si>
    <t>Manufacture of commercial vehicles such as vans, lorries, over-the-road tractors for semi-trailers etc.</t>
  </si>
  <si>
    <t>Construction and maintenance of motorways, streets, roads, other vehicular and pedestrian ways, highways, bridges, tunnels and subways</t>
  </si>
  <si>
    <t>Wholesale of pharmaceutical and medical goods</t>
  </si>
  <si>
    <t>Manufacture of Chemicals and Chemical products</t>
  </si>
  <si>
    <t>Manufacture of other animal feeds n.e.c.</t>
  </si>
  <si>
    <t>Retail sale in non-specialized stores</t>
  </si>
  <si>
    <t>Diversified</t>
  </si>
  <si>
    <t>Manufacture of earth-moving machinery (bulldozers, angle-dozers, graders, scrapers, levellers, mechanical shovels, shovel loaders, off-road dumping trucks etc.)</t>
  </si>
  <si>
    <t>Manufacture of motorcycles, scooters, mopeds etc. and their engine</t>
  </si>
  <si>
    <t>Manufacture of hair oil, shampoo, hair dye etc. (includes Manufacture of shampoos, hair sprays, hair fixers, hair oils, hair creams, hair dyes and bleaches and preparations for permanent waving or straightening of the hair etc.)</t>
  </si>
  <si>
    <t>Wholesale of electrical machinery, equipment and supplies, n.e.c.</t>
  </si>
  <si>
    <t>Other credit granting</t>
  </si>
  <si>
    <t>Manufacture or refining of sugar (sucrose) from sugarcane</t>
  </si>
  <si>
    <t>Retail sale of footwear</t>
  </si>
  <si>
    <t>Manufacture of pesticides and other agrochemical products</t>
  </si>
  <si>
    <t>Manufacture of other communication equipments n.e.c.</t>
  </si>
  <si>
    <t>Manufacture of radar equipment, GPS devices, search, detection, navigation, aeronautical and nautical equipment</t>
  </si>
  <si>
    <t>Manufacture of other attachments to motor vehicles n.e.c.</t>
  </si>
  <si>
    <t>Manufacture of steam generators, except central heating hot water boilers</t>
  </si>
  <si>
    <t>Manufacture of other petroleum n.e.c. (includes Manufacture of petroleum jelly, micro-crystalline petroleum wax, slack wax, ozokerite, lignite wax, petroleum coke, petroleum bitumen and other residues of petroleum oils or of oils obtained from bituminous minerals)</t>
  </si>
  <si>
    <t>Manufacture of insecticides, rodenticides, fungicides, herbicides</t>
  </si>
  <si>
    <t>Activities of other wireless telecommunications activities</t>
  </si>
  <si>
    <t>Providing software support and maintenance to the clients</t>
  </si>
  <si>
    <t>Support activities for transportation</t>
  </si>
  <si>
    <t>Manufacture of domestic electric appliances such as refrigerators, washing machines, vacuum cleaners, mixers, grinders etc.</t>
  </si>
  <si>
    <t>Manufacture of synthetic or artificial filament staple fibre not textured</t>
  </si>
  <si>
    <t>Manufacture of engines and turbines, except aircraft, vehicle and cycle engines</t>
  </si>
  <si>
    <t>Construction of buildings carried out on own-account basis or on a fee or contract basis</t>
  </si>
  <si>
    <t>Manufacture of biscuits, cakes, pastries, rusks etc.</t>
  </si>
  <si>
    <t>Management consultancy activities</t>
  </si>
  <si>
    <t>Coffee curing, roasting, grinding blending etc. and manufacturing of coffee products</t>
  </si>
  <si>
    <t>Other non-specialised wholesale trade n.e.c.</t>
  </si>
  <si>
    <t>Other financial service activities, except insurance and pension funding activities, n.e.c.</t>
  </si>
  <si>
    <t>Manufacture of other non-metallic mineral products</t>
  </si>
  <si>
    <t>Production of liquid and gaseous fuels, illuminating oils, lubricating oils or greases or other products from crude petroleum or bituminous minerals</t>
  </si>
  <si>
    <t>Manufacture of ply wood and veneer sheets</t>
  </si>
  <si>
    <t>Manufacture of paper and paper rolls not further processed</t>
  </si>
  <si>
    <t>Wholesale of hardware and sanitary fittings and fixtures and flat glass including tools such as hammers, saws, screwdrivers and other hand tools</t>
  </si>
  <si>
    <t>Hotels and Motels, inns, resorts providing short term lodging facilities; includes accommodation in house boats</t>
  </si>
  <si>
    <t>Wholesale of fertilizers and agrochemical products</t>
  </si>
  <si>
    <t>Building of ships and boats</t>
  </si>
  <si>
    <t>Manufacture of preparations for oral or dental hygiene (includes manufacture of toothpastes, toothpowder, mouthwash, oral, perfumes, dental fixative pastes and powders etc.)</t>
  </si>
  <si>
    <t>Freight rail transport</t>
  </si>
  <si>
    <t>Manufacture of fertilizers and nitrogen compounds</t>
  </si>
  <si>
    <t>Manufacture of other domestic appliances n.e.c.</t>
  </si>
  <si>
    <t>Publishing of newspapers</t>
  </si>
  <si>
    <t>Other amusement and recreation activities n.e.c.</t>
  </si>
  <si>
    <t>Other civil engineering projects n.e.c.</t>
  </si>
  <si>
    <t>Activities of the cable operators</t>
  </si>
  <si>
    <t>Manufacture of televisions, television monitors and displays</t>
  </si>
  <si>
    <t>Manufacture of plastic articles for the packing of goods (plastic bags, sacks, containers, boxes, cases, carboys, bottles etc.)</t>
  </si>
  <si>
    <t>Manufacture of other electrical equipment</t>
  </si>
  <si>
    <t>Financial leasing</t>
  </si>
  <si>
    <t>Manufacture of other pumps, compressors, taps and valves etc.</t>
  </si>
  <si>
    <t>Manufacture of cosmetics and toileteries (includes Manufacture of pre- shave, shaving or after shave preparations; personal deodorants and anti- respirants; perfumed bath salts and other bath preparations; beauty or make-up preparations and preparations for the care of the skin, other than medicaments; manicure and pedicure preparations etc.)</t>
  </si>
  <si>
    <t>Manufacture of parts and accessories for motor vehicles</t>
  </si>
  <si>
    <t>Manufacture of tractors used in agriculture and forestry</t>
  </si>
  <si>
    <t>Manufacture of other electronic and electric wires and cables (insulated wire and cable made of steel, copper, aluminium)</t>
  </si>
  <si>
    <t>Other information service activities n.e.c.</t>
  </si>
  <si>
    <t>Construction of utility projects n.e.c.</t>
  </si>
  <si>
    <t>Manufacture of other special-purpose machinery n.e.c.</t>
  </si>
  <si>
    <t>Manufacture of detergent and similar washing agents excluding soap</t>
  </si>
  <si>
    <t>Manufacture of other textiles/textile products n.e.c.</t>
  </si>
  <si>
    <t>Life insurance</t>
  </si>
  <si>
    <t>Manufacture of cutlery such as knives, forks, spoons, cleavers, choppers, razors, razor blades, scissors, hair clippers etc.</t>
  </si>
  <si>
    <t>Manufacture of cigarettes, cigarette tobacco</t>
  </si>
  <si>
    <t>Manufacture of refractory bricks, blocks tiles and similar refractory ceramic constructional goods</t>
  </si>
  <si>
    <t>Water transport</t>
  </si>
  <si>
    <t>Manufacture of millstones, sharpening or polishing stones and natural or artificial abrasive products, including abrasive powder or grain on a base of textile material, paper, paper board or other material</t>
  </si>
  <si>
    <t>Manufacture of non-edible animal oil and fats</t>
  </si>
  <si>
    <t>Mining of lignite</t>
  </si>
  <si>
    <t>Transport via pipeline</t>
  </si>
  <si>
    <t>Management of mutual funds</t>
  </si>
  <si>
    <t>Production of milk from cows or buffaloes</t>
  </si>
  <si>
    <t>Manufacture of electric motors, generators, transformers and electricity distribution and control apparatus</t>
  </si>
  <si>
    <t>Manufacture of other non-metallic mineral products n.e.c. (includes asbestos yarn and fabric, and articles of asbestos yarn and fabric such as clothing, headgear, footwear, cord, string, paper o felt; friction material with a basis of asbestos or other mineral substances or of cellulose including unmounted articles such as friction material; mineral insulating material (slag wool, rockwool and similar mineral wools, exfoliated vermiculite, expanded clays and similar insulating material); products of glass wool for heat-insulating; articles of asphalt or of similar material (e.g. coal tar pitc</t>
  </si>
  <si>
    <t>Manufacture of Aluminium from alumina and by other methods and products of aluminium and alloys</t>
  </si>
  <si>
    <t>Manufacture of Copper from ore, and other copper products and alloys</t>
  </si>
  <si>
    <t>Manufacture of other perfumes and toilet preparations n.e.c.</t>
  </si>
  <si>
    <t>Manufacture of other non-ferrous metals n.e.c.</t>
  </si>
  <si>
    <t>Manufacture of industrial process control equipment</t>
  </si>
  <si>
    <t>Activities auxiliary to financial service activities n.e.c.</t>
  </si>
  <si>
    <t>Manufacture of other primary paper materials including composite paper and paper board n.e.c.</t>
  </si>
  <si>
    <t>Non-life insurance</t>
  </si>
  <si>
    <t>Security and commodity contracts brokerage</t>
  </si>
  <si>
    <t>Other retail sale not in stores, stalls or markets</t>
  </si>
  <si>
    <t>Activities of maintaining and operating pageing, cellular and other telecommunication networks</t>
  </si>
  <si>
    <t>Other business support service activities n.e.c.</t>
  </si>
  <si>
    <t>Motion picture or video tape projection in cinemas, in the open air or in other projection facilities</t>
  </si>
  <si>
    <t>Passenger airways</t>
  </si>
  <si>
    <t>Manufacture of portland cement, aluminous cement, slag cement and similar hydraulic cement</t>
  </si>
  <si>
    <t>Electric power generation by coal based thermal power plants</t>
  </si>
  <si>
    <t>Manufacture of hot-rolled and cold-rolled products of steel</t>
  </si>
  <si>
    <t>Manufacture of diverse parts and accessories for motor vehicles such as brakes, gearboxes, axles, road wheels, suspension shock absorbers, radiators, silencers, exhaust pipes, catalysers, clutches, steering wheels, steering columns and steering boxes etc.</t>
  </si>
  <si>
    <t>Manufacture of steel in ingots or other primary forms, and other semi- finished products of steel</t>
  </si>
  <si>
    <t>Manufacture of basic iron and steel</t>
  </si>
  <si>
    <t>Manufacture of air-conditioning machines, including motor vehicles air- conditioners</t>
  </si>
  <si>
    <t>Manufacture of other bakery products n.e.c.</t>
  </si>
  <si>
    <t>Inorganic farming of non-basmati rice</t>
  </si>
  <si>
    <t>Manufacture of ceramic products n.e.c.</t>
  </si>
  <si>
    <t>Seed processing for propagation</t>
  </si>
  <si>
    <t>Architectural and engineering activities and related technical consultancy</t>
  </si>
  <si>
    <t>Manufacture of table or kitchen glassware</t>
  </si>
  <si>
    <t>Manufacture of machinery for preparation of textile fibers, spinning machines, machines for preparing textile yarns, weaving machines (looms), including hand looms, knitting machines</t>
  </si>
  <si>
    <t>Manufacture of basic chemical elements</t>
  </si>
  <si>
    <t>Manufacture of other knitted and crocheted apparel including hosiery</t>
  </si>
  <si>
    <t>Wholesale of precious metals and jewellery</t>
  </si>
  <si>
    <t>Mining of manganese ore</t>
  </si>
  <si>
    <t>Manufacture of motor vehicles</t>
  </si>
  <si>
    <t>Other land transport services n.e.c</t>
  </si>
  <si>
    <t>Manufacture of vegetable oils and fats excluding corn oil</t>
  </si>
  <si>
    <t>Manufacture of passenger cars</t>
  </si>
  <si>
    <t>Medical practice activities</t>
  </si>
  <si>
    <t>Manufacture of ferro-alloys</t>
  </si>
  <si>
    <t>Manufacture of motor vehicle electrical equipment, such as generators, alternators, spark plugs, ignition wiring harnesses, power window and door systems, assembly of purchased gauges into instrument panels, voltage regulators, etc.</t>
  </si>
  <si>
    <t>Rental and leasing activities</t>
  </si>
  <si>
    <t>Electric power generation by hydroelectric power plants</t>
  </si>
  <si>
    <t>Electric power generation by non-coal based thermal (e.g. diesel, gas )</t>
  </si>
  <si>
    <t>Mining of iron ores</t>
  </si>
  <si>
    <t>Manufacture of urea and other organic fertilizers</t>
  </si>
  <si>
    <t>Publishing of books, brochures, leaflets and similar publications, including publishing encyclopedias (including on CD-ROM)</t>
  </si>
  <si>
    <t>Manufacture of other non-alcoholic beverages n.e.c.</t>
  </si>
  <si>
    <t>Extraction of crude petroleum</t>
  </si>
  <si>
    <t>Manufacture of consumer electronics</t>
  </si>
  <si>
    <t>Manufacture of other refractory articles n.e.c.</t>
  </si>
  <si>
    <t>Manufacture of wearing apparel, except fur apparel</t>
  </si>
  <si>
    <t>Manufacture of bone plates and screws, syringes, needles, catheters, cannulae, etc.</t>
  </si>
  <si>
    <t>Manufacture of semi-finished of plastic products (plastic plates, sheets, blocks, film, foil, strip etc.)</t>
  </si>
  <si>
    <t>Transmission of electric energy</t>
  </si>
  <si>
    <t>Manufacture of presses, crushers etc. used to make wine, cider, fruit juices etc.</t>
  </si>
  <si>
    <t>Activities of employment placement agencies</t>
  </si>
  <si>
    <t>Manufacture of distilled, potable, alcoholic beverages such as whisky, brandy, gin, 'mixed drinks' etc.</t>
  </si>
  <si>
    <t>Construction and maintenance of railways and rail-bridges</t>
  </si>
  <si>
    <t>Manufacture of jewellery of gold, silver and other precious or base metal metal clad with precious metals or precious or semi-precious stones, or of combinations of precious metal and precious or semi-precious stones or of other materials</t>
  </si>
  <si>
    <t>Manufacture of straight mixed, compound or complex inorganic fertilizers</t>
  </si>
  <si>
    <t>Weaving, Manufacture of wool and wool mixture fabrics.</t>
  </si>
  <si>
    <t>Wholesale of computers and computer peripheral equipment</t>
  </si>
  <si>
    <t>Manufacture of other footwear n.e.c.</t>
  </si>
  <si>
    <t>Manufacture of bearings, gears, gearing and driving elements</t>
  </si>
  <si>
    <t>Security and investigation activities</t>
  </si>
  <si>
    <t>Manufacture of other rubber products n.e.c.</t>
  </si>
  <si>
    <t>Manufacture of explosives, ammunition and fire works</t>
  </si>
  <si>
    <t>Construction and maintenance of power plants</t>
  </si>
  <si>
    <t>Maintenance of telecom network</t>
  </si>
  <si>
    <t>Manufacture of dyes and pigments from any source in basic form or as concentrate</t>
  </si>
  <si>
    <t>Research and experimental development on natural sciences and engineering</t>
  </si>
  <si>
    <t>Television programming and broadcasting activities</t>
  </si>
  <si>
    <t>Manufacture of plastics products</t>
  </si>
  <si>
    <t>Manufacture of plastic in primary forms (includes amino-resins, polyurethanes etc.)</t>
  </si>
  <si>
    <t>Weaving, Manufacture of cotton and cotton mixture fabrics.</t>
  </si>
  <si>
    <t>Manufacture  of  medicinal  substances  used  in  the  manufacture  of pharmaceuticals: antibiotics, endocrine products, basic vitamins; opium derivatives; sulpha drugs; serums and plasmas; salicylic acid, its salts and esters; glycosides and vegetable alkaloids; chemically pure suger etc.</t>
  </si>
  <si>
    <t>Motorised road freight transport</t>
  </si>
  <si>
    <t>Other semi-processed, processed or instant foods n.e.c. except farinaceous products and malted foods and manufacturing activities like Manufacture of egg powder, sambar powder etc. (this excludes the activities covered under 10619)</t>
  </si>
  <si>
    <t>Telecommunications</t>
  </si>
  <si>
    <t>Processing and blending of tea including Manufacture of instant tea</t>
  </si>
  <si>
    <t>Manufacture of steam or other vapour generating boilers and hot water boilers other than central heating boilers</t>
  </si>
  <si>
    <t>Preparation and spinning of cotton fiber including blended* cotton</t>
  </si>
  <si>
    <t>Manufacture of basic metals</t>
  </si>
  <si>
    <t>Manufacture of beer</t>
  </si>
  <si>
    <t>Distilling, rectifying and blending of spirits; ethyl alcohol production from fermented materials</t>
  </si>
  <si>
    <t>Other retail sale of new goods in specialized stores n.e.c (weapons and ammunition, non food products)</t>
  </si>
  <si>
    <t>Freight transport by road</t>
  </si>
  <si>
    <t>Working of diamonds and other precious and semi-precious stones including the working of industrial quality stones and synthetic or reconstructed precious or semi-precious stones</t>
  </si>
  <si>
    <t>Weaving of textiles</t>
  </si>
  <si>
    <t>Manufacture of other vegetable oil, animal oil and fats n.e.c</t>
  </si>
  <si>
    <t>PDF</t>
  </si>
  <si>
    <t>Word Doc (.docx)</t>
  </si>
  <si>
    <t>Excel (.xlxsx)</t>
  </si>
  <si>
    <t>File Upload</t>
  </si>
  <si>
    <t>File pathway</t>
  </si>
  <si>
    <t>Industry name</t>
  </si>
  <si>
    <t>Yes</t>
  </si>
  <si>
    <t>No</t>
  </si>
  <si>
    <t>Name of the KMPs</t>
  </si>
  <si>
    <t>File pathway (if any)</t>
  </si>
  <si>
    <t>Low</t>
  </si>
  <si>
    <t>Medium</t>
  </si>
  <si>
    <t>High</t>
  </si>
  <si>
    <t>Fines/Penalties in INR</t>
  </si>
  <si>
    <t>Total number of directors in 2019-2020</t>
  </si>
  <si>
    <t>Total number of directors in 2018-2019</t>
  </si>
  <si>
    <t>Total number of KMPs in 2019-2020</t>
  </si>
  <si>
    <t>Total number of KMPs in 2018-2019</t>
  </si>
  <si>
    <t>Governance QA Name</t>
  </si>
  <si>
    <t>Environment Analyst Name</t>
  </si>
  <si>
    <t>Environment QA Name</t>
  </si>
  <si>
    <t>Governance Analyst Name</t>
  </si>
  <si>
    <t>Social Analyst Name</t>
  </si>
  <si>
    <t>Social QA Name</t>
  </si>
  <si>
    <t>Revenue of 2019-2020 (in Rs. millions)</t>
  </si>
  <si>
    <t>Revenue of 2018-2019 (in Rs. millions)</t>
  </si>
  <si>
    <t>CIN</t>
  </si>
  <si>
    <t>Y/N</t>
  </si>
  <si>
    <t>M/F</t>
  </si>
  <si>
    <t>Date - DD/MM/YY</t>
  </si>
  <si>
    <t>Average number of mandates</t>
  </si>
  <si>
    <t>Remuneration/compensation in INR</t>
  </si>
  <si>
    <t>Data Verification</t>
  </si>
  <si>
    <t>Error Type</t>
  </si>
  <si>
    <t>Error Comments</t>
  </si>
  <si>
    <t>Internal file source</t>
  </si>
  <si>
    <t>Error Status</t>
  </si>
  <si>
    <t>Analyst Comments</t>
  </si>
  <si>
    <t>Additional comments</t>
  </si>
  <si>
    <t>T1. Incorrect data input/typo</t>
  </si>
  <si>
    <t>T1. Document missed</t>
  </si>
  <si>
    <t>T1. Data/Information missed</t>
  </si>
  <si>
    <t>T1. SOP not followed</t>
  </si>
  <si>
    <t>T1. Incorrect Evidence</t>
  </si>
  <si>
    <t>T1. Missed snippet</t>
  </si>
  <si>
    <t>T1. Incorrect Scoring</t>
  </si>
  <si>
    <t>T2. Evidence not substantive</t>
  </si>
  <si>
    <t>T2. Improvement for next time</t>
  </si>
  <si>
    <t>T2. Comments and calculation</t>
  </si>
  <si>
    <t>T2. Others/No error</t>
  </si>
  <si>
    <t>Error types and definations</t>
  </si>
  <si>
    <t>Type</t>
  </si>
  <si>
    <t>Error buckets</t>
  </si>
  <si>
    <t>Error definitions</t>
  </si>
  <si>
    <t>Must required</t>
  </si>
  <si>
    <t>Any of the relevant source document is missed during research (Whole document missed)</t>
  </si>
  <si>
    <t>Information was publicly available, but analyst missed to capture </t>
  </si>
  <si>
    <t>Guidelines not followed as per SOP; primarily a conceptual error</t>
  </si>
  <si>
    <t>Incorrect reference document attached</t>
  </si>
  <si>
    <t>Primary snapshot or snippet not provided</t>
  </si>
  <si>
    <t>Good to have</t>
  </si>
  <si>
    <t>Inadequacy/appropriateness of the evidence</t>
  </si>
  <si>
    <t>SOP is unclear/Needs enhancement</t>
  </si>
  <si>
    <t>Comments for Not Disclosed Cases mentioning which all sources checked
Comments showing calculation of directly reported data (&lt;=2 data point) and conversions of units – kg to tonnes, etc. /converting the amount scales to absolute</t>
  </si>
  <si>
    <t>When it is not an analyst error / it is just a suggestion</t>
  </si>
  <si>
    <t>Basic human errors Ex. Error in entering the data</t>
  </si>
  <si>
    <t>Wrong scoring chosen. Ex. Chose "LOW" instead of "Medium".</t>
  </si>
  <si>
    <t xml:space="preserve">Quality Check </t>
  </si>
  <si>
    <t>Fiscal Year End Date</t>
  </si>
  <si>
    <t>Total number of  board meetings in the fiscal year, the Director was eligible to attend</t>
  </si>
  <si>
    <t>Mangalore Refinery &amp; Petrochemicals Ltd.</t>
  </si>
  <si>
    <t>L23209KA1988GOI008959</t>
  </si>
  <si>
    <t>INE103A01014</t>
  </si>
  <si>
    <t>Thilak kumar</t>
  </si>
  <si>
    <t>https://admin.mrpl.co.in/img/UploadedFiles/AnnualReport/Files/1c7d3b3b1d7f4c65b46e50c3422a1bdb.pdf</t>
  </si>
  <si>
    <t>The Securities and Exchange Board of India (Buyback of Securities) Regulations, 1998; (Not applicable, as the Company has not bought back/proposed to Buyback any of its securities during the financial year under review).</t>
  </si>
  <si>
    <t>Annual Report_2019-2020</t>
  </si>
  <si>
    <t>AUDIT COMMITTEE The Audit Committee has been constituted as per the terms of reference prescribed under Section 177 of the Companies Act, 2013 read with Rule 6 of the Companies (Meetings of the Board and its Powers) Rules, 2014, Regulation 18 of SEBI (LODR) Regulation, 2015 and Guidelines on Corporate Governance for Central Public Sector Enterprise issued by Department of Public Enterprise, Government of India. There have been no instances where the recommendations of the Audit Committee were not accepted by the Board of Directors. The details of Audit Committee are disclosed in the Corporate Governance Report which forms part of this Report.</t>
  </si>
  <si>
    <t>AUDIT COMMITTEE Audit Committee of the Board of Directors (“the Audit Committee”) is entrusted with the responsibility to supervise the Company’s internal controls and financial reporting process. The quorum, powers, role and scope are in accordance with Section 177 of the Companies Act, 2013 and the provisions of Regulation 18 of the SEBI (LODR) Regulations, 2015. All members of the Audit Committee are financially literate and bring in expertise in the fields of Finance, Taxation, Economics, Risk and International Finance.</t>
  </si>
  <si>
    <t>Composition of Audit Committee as on 31/03/2020</t>
  </si>
  <si>
    <t>Representation of gender, ethic, geographic, cultural or other perspective that expand the Board’s understanding of the viewpoints of customers, partners, employees, Governments and other stakeholdersworldwide.</t>
  </si>
  <si>
    <t>Shri Shashi Shanker</t>
  </si>
  <si>
    <t>Shri M Venkatesh</t>
  </si>
  <si>
    <t>Shri M Vinayakumar</t>
  </si>
  <si>
    <t>Smt. Pomila Jaspal</t>
  </si>
  <si>
    <t>Shri Subhash Kumar</t>
  </si>
  <si>
    <t>Shri Vinod S Shenoy</t>
  </si>
  <si>
    <t>Shri Vijay Sharma</t>
  </si>
  <si>
    <t>Shri Sunil Kumar</t>
  </si>
  <si>
    <t>Shri Balbir Singh</t>
  </si>
  <si>
    <t>Dr. G. K. Patel</t>
  </si>
  <si>
    <t>Shri V. P. Haran</t>
  </si>
  <si>
    <t>Shri Sewa Ram</t>
  </si>
  <si>
    <t>Shri R.T. Agarwal</t>
  </si>
  <si>
    <t>Directors
Name
&amp;
DIN
Category
Shri Shashi
Shanker
DIN:
06447938
Skills/Expertise/Competence
Other Directorship Outside Committees
No.
Name of the
Company
Designation
Chairman
Nonexecutive
• He is an industry veteran with over
30 years of experience in diverse
E&amp;P activities.
• He is a Petroleum Engineer from
Indian School of Mines (ISM),
Dhanbad.
• He also holds an MBA degree with
specialisation in Finance.
• He has received executive
education from prestigious Indian
Institute of Management, Lucknow
and Indian School of Business,
Hyderabad.
• Prior to his appointment as Director
(T&amp;FS) in 2012 in ONGC, he has
progressed through senior
management roles in various workcenters including Institute of
Drilling Technology, Dehradun;
West Bengal Project; Assam
Project and Deep Water group at
Mumbai.
l He was acclaimed for his
performance in spearheading the
deep/ultra-deep water campaign of
ONGC which was christened
‘Sagar Samriddhhi’.
1. Oil and
Natural Gas
Corporation
Limited
2. ONGC
Videsh
Limited.
3. Mangalore
SEZ
Limited.
4. ONGC
Tripura
Power
Company
Limited
5. ONGC Petro
Addition
Limited
6. ONGC
Mangalore
Petrochemicals
Limited
7. Petronet
LNG
Limited
Chairman &amp;
Managing
Director
Chairman &amp;
Managing
Director
Chairman &amp;
Director
Chairman &amp;
Director
Chairman &amp;
Director
Chairman &amp;
Director
Director
NIL
NIL
NIL
NIL
NIL
NIL
NIL
NA
NA
NA
NA
NA
NA
NA
Shri M
Venkatesh
DIN:
07025342
Managing
Director
Executive
• He is a Chemical Engineer having
over three decades of experience
in Oil &amp; Gas Sector.
l He is associated with MRPL since
1994 and executed all major
projects.
Designation Committee
Name
7
4
1. ONGC
Mangalore
Petro
Chemicals
Limited
2. Shell MRPL
Aviation
Fuels and
Services
Limited
3. Petronet
MHB Limited
4. Mangalore
SEZ Limited
Director
Chairman
Director
Director
Nomination &amp;
Remuneration
NIL
Nomination &amp;
Remuneration
Nomination &amp;
Remuneration
Chairman
NA
Chairman
Member
Shri M
Vinayakumar
DIN:
08225553
Director
(Refinery)
Executive
• He has more than 30 years of
experience in various facets of
Refinery operation.
2
1. ONGC
Mangalore
Petrochemicals
Limited
2.Shell MRPL
Aviation
Fuels and
Services
Limited
Director
Director
Audit
Nomination &amp;
Remuneration
Audit
Nomination &amp;
Remuneration
Member
Member
Member
Member
Mangalore Refinery and Petrochemicals Limited
89
Directors
Name
&amp;
DIN
Category
Smt. Pomila
Jaspal
DIN:
08436633
Skills/Expertise/Competence
Other Directorship Outside Committees
No.
Name of the
Company
Designation
l Smt. Pomila Jaspal is a Cost
Accountant working as Director
(Finance) in MRPL, a Schedule
‘A’ Miniratna under the ONGC
group, with 35 years of
experience in oil and gas sector,
both in operating and regulatory
framework of upstream and
downstream operations.
Nominated as Director in the
Board of OMPL &amp; PMHBL.
l After joining MRPL, she
steered MRPL’s maiden NCD
issue of ` 3,000Cr from market
as well as through Bharat Bond
ETF and was able to generate
fund at very competitive rates.
Also monitored OMPL’s
maiden CCD issuance of
` 1,200Cr.
l Her educational background is
highly accredited and directly
contributes to her field of
operations. A Fellow Member
of ICMAI and Gold medallist
and recipient of Late Mrs
Dhanpati Goel Gold Medal
from ICMAI. She has obtained
B. Com. (Hons) degree from
MCM DAV College,
Chandigarh and M. Com. from
Punjab University. She had a
short stint as Lecturer in Degree
College.
l She joined ONGC in 1985 as
Finance &amp; Accounts Officer
and has risen to the coveted
position of Executive Director
– Chief Corporate Finance. She
earns the distinction of being
the first lady officer in ONGC
to occupy this top post. She was
also on the Board of OPAL.
l During her initial period, after
completing 3 months Induction
training at ONGC Academy, she
was posted at Head Office,
Dehradun and handled key
assignments and later with Joint
Venture group at JVOG,
Mumbai. She further had the
opportunity to hone her skills
with deputation at Directorate
General of Hydrocarbons
(DGH) in its formative years
and was instrumental in
developing the model
Production Sharing Contracts
(PSC) which was adopted as
base document in many preNELP &amp; NELP blocks.
Subsequently, she was deputed
1.ONGC
Mangalore
Petrochemicals
Limited
2.Petronet
MHB Limited
Director
Director
Audit
NIL
Member
NA
Designation Committee
Name
Director 2
(Finance)
Executive
Annual Report 2019 - 20
90
Directors
Name
&amp;
DIN
Category Skills/Expertise/Competence
Other Directorship Outside Committees
No.
Name of the
Company
Designation Committee Designation
Name
to Contract Cell of MoP&amp;NG
where she worked in different areas
of gas pricing, Rangarajan
Committee, Gas utilization policy,
royalty committee, formulation of
policies for smooth
implementation of PSCs and
monitoring the royalty and profit
petroleum to GoI.
l She also carries with her the rich
exposure of ONGC Videsh,
international arm of ONGC,
handling the assignment of Incharge, Project Finance, for
execution of almost all overseas
projects (Exploration and
Development) and was actively
involved in smooth takeover and
execution of new acquisitions of
OVL. Subsequently, she became
Head – Finance of Assam Asset,
ONGC and handled this
challenging assignment for 4 years.
l Given her multi-faceted
personality, she is a beacon of light
for all lady officers to follow their
dreams and achieve them through
sheer hard work and focused
approach.
Shri Subhash
Kumar
DIN:
07905656
Nonexecutive
Nominee
Director
l He is a Director (Finance), ONGC.
l Fellow Member of ICMAI
l Associate Member of ICSI.
l Alumni of Panjab University,
Chandigarh, where he obtained his
Bachelors degree and Masters
Degree in Commerce with Gold
Medal.
l He worked as Head Business
Development, Finance &amp; Budget
and also as Head Treasury
Planning &amp; Portfolio Management
Group at ONGC Videsh from
April 2010 to March 2015.
l He then went on to serve as Chief
Financial Officer of Mansarovar
Energy Colombia Limited, a 50:50
joint venture of ONGC Videsh and
Sinopec of China, from September
2006 to March 2010.
l He joined back ONGC as Chief
Commercial &amp; Head Treasury of
ONGC in July, 2016 where he
played a key role in evaluation,
negotiation, and concluding
outstanding issues pertaining to
the organization.
6 1.Oil and
Natural Gas
Corporation
Limited
2. Hindustan
Petroleum
Corporation
Limited
3.ONGC Petro
Additions
Limited
4.ONGC
Tripura Power
Company
Limited
5.Mangalore
SEZ Limited
6.Petronet
MHB Limited
Whole-time
Director &amp;
Chief
Financial
Officer
Govt.
Nominee
Director
Nominee
Director of
ONGC
Nominee
Director of
ONGC
Nominee
Director of
ONGC
Nominee
Director of
ONGC
Stake Holders
Relationship
NIL
Audit
Audit
Audit
NIL
Member
NA
Member
Member
Member
NA
Mangalore Refinery and Petrochemicals Limited
91
Directors
Name
&amp;
DIN
Category
Shri Vinod S
Shenoy
DIN:
07632981
Skills/Expertise/Competence
Other Directorship Outside Committees
No.
Name of the
Company
Designation
l He is a Bachelor in Chemical
Engineering from IIT Bombay.
l During his career spanning over
three decades, He has held
various positions in the Refinery
Divisions and Corporate
Departments of Hindustan
Petroleum Corporation Limited
and has wide exposure to the
Petroleum Industry.
1. Hindustan
Petroleum
Corporation
Limited
2. HPCLMittal Energy
Limited
3. Prize
Petroleum
Company
Limited
4. Ratnagiri
Refinery and
Petrochemicals
Limited.
5. HPCL
Rajasthan
Refinery
Limited
6. HPCL
Biofuels
Limited
Whole-time
Director
Director
Director
Director
Director
Director
NIL
NIL
NIL
NIL
NIL
NIL
Designation Committee
Name
Non- 6
executive
Nominee
Director
Shri Vijay
Sharma
DIN:
08045837
Balmer Lawrie
and Company
Limited
Govt.
Nominee
Director
Stakeholders
Relationship
Nomination &amp;
Remuneration
Member
Member
Non- 1
executive
Nominee
Director
l He holds a Master’s degree in
History and belongs to IRAS
Railway Services 2001, Cadre.
l He has a working experience of
about 17 years wherein he
developed expertise in
functional areas of –
Administration, Refinery, Excise
and Vigilance.
l He is currently the Director (GP)
in the Gas Pricing Division of
the Ministry of Petroleum &amp;
Natural Gas, Government of
India
NA
NA
NA
NA
NA
NA
Annual Report 2019 - 20
92
Directors
Name
&amp;
DIN
Category Skills/Expertise/Competence
Other Directorship Outside Committees
No.
Name of the
Company
Designation Committee Designation
Name
Shri Sunil
Kumar
DIN:
08467559
Nonexecutive
Nominee
Director
• He is IRAS (1995 batch) and is
presently posted as Joint Secretary
(Refineries), Ministry of
Petroleum &amp; Natural Gas, New
Delhi since May, 2019.
• He is Bachelor of Technology
(Petroleum Energy) from
IIT(ISM), Dhanbad, Financial
Management from NIFM,
Faridabad.
• Masters in Business
Administration from BI, School of
Management, Oslo, Norway.
• Executive European MBA from
ESCP-EAP, Paris, France.
• Masters Diploma in Public
Administration from IIPA, New
Delhi.
• Logistic Simulation and Planning
from Beijing Jiaotong University,
Beijing, China.
• As Joint Secretary (Refineries), he
is looking after the matters related
to Refineries, Auto Fuel Policy,
Petrochemicals, Import/export of
crude oil and other petroleum
products; Bio Fuels, Renewable
Energy and Conservation,
Integrated Energy Policy; Climatic
Change &amp; National Clean Energy
Policy.
• Before joining MoP&amp;NG, he has
worked with Indian Railways in
various capacities including
Director Finance Expenditure in
Railway Board and Chief Project
Manager of Accounting Reform
Project of Indian Railways.
2
1. Hindustan
Petroleum
Corporation
Limited.
2. Engineers
India
Limited.
Director
Director
NIL
NIL
NA
NA
Shri Balbir
Singh
DIN:
07945679
Nonexecutive
Independent
Director
l He is a Master, M.Phil and Ph.D
in Economics and has over 40
years of teaching experience.
l He has authored many Books and
Articles on various Socio
Economic issues.
l He has been conferred with
various awards and recognitions in
the Academic field.
l He retired as a Professor at the
Department of Post Graduate
Studies in Economics &amp; Research
D.N.P.G. College, Gulaothi
(Bulandshahr) U.P.
NIL NIL NA NIL NA
Mangalore Refinery and Petrochemicals Limited
93
Directors
Name
&amp;
DIN
Category
Shri V. P.
Haran
DIN:
07710821
Skills/Expertise/Competence
Other Directorship Outside Committees
No.
Name of the
Company
Designation
l He is a retired officer from
Indian Foreign Services (IFS).
l He has acquired the qualification
of Company Secretary and of
Cost Accountant.
l He has served as India’s
Ambassador to Syria and
Bhutan.
l Currently, Shri V P Haran is
serving as Independent External
Monitor (IEM) of Madras
Fertilizers Limited and MSTC
Limited.
Designation Committee
Name
Nonexecutive
Independent
Director
NIL NIL NA NIL NA
Shri Sewa
Ram
DIN:
01652464
l He is the retired officer of the
Indian Administrative Service of
MP Cadre.
l Before joining Indian
Administrative Service, he has
served as an Officer with Indian
Overseas Bank and Indian
Revenue Services (Customs and
Central Excise).
l He has served the Central
Government and State
Governments in various
capacities.
l Currently, Shri Sewa Ram is
serving as Independent External
Monitor (IEM) of Murmagao
Limited.
Nonexecutive
Independent
Director
NIL NIL NA NIL NA
Shri R.T.
Agarwal
DIN:
01937329
Nonexecutive
Independent
Director
l He is a Chartered Accountant by NIL NIL NA NIL NA
profession, having more than 35
years of experience in corporate
finance and accounts functions
l He was full time Director
(Finance) of Power Grid
Corporation of India Ltd.
(PGCIL), a ‘Navratna’ company
under Ministry of Power, Govt
of India, from 29 July 2011 until
attaining superannuation.
Dr. G. K.
Patel
DIN:
07945704
• He is M.S. (Orthopedics) heads
G K Orthopedic Hospital at
Mehsana in Gujarat. Dr. G. K.
Patel had been ex-President of
Mehsana Nagarpalika, Gujarat
Orthopedic Association and
Indian Medical Association,
Mehsana
Nonexecutive
Independent
Director
NIL NIL NA NIL NA
Annual Report 2019 - 20
94
Directors
Name
&amp;
DIN
Category Skills/Expertise/Competence
Other Directorship Outside Committees
No.
Name of the
Company
Designation Committee Designation
Name
l Prior to being taken over as
functional Director of PGCIL,
world’s second largest Power
Transmission Company, he had
worked in finance functions of
PGCIL and also in NTPC in
various capacities. Accredited with
‘CFO - Power Sector Award’ from
Institute of Chartered Accountants
of India in the year 2015.
l He was associated with Initial
Public Offering (IPO) of PGCIL,
and subsequently piloted the
Follow on Offers (FPO) in the year
2013. Resource mobilisation from
Domestic as well as from
International financial institutions
including multilateral financing
institutions like The World Bank,
Asian Development Bank (ADB),
IFC, KfW, Germany for the high
Capex of PGCIL attaining CAGR
more than 17% year on year basis.
Raised the first foreign currency
Bond of PGCIL and listed the bond
in Singapore Exchange.
l He has also implemented various
financial management systems and
procedures in finance functions
including Treasury management
and internal audit functions of the
company for best corporate
governance practices.
l He has also instituted Enterprisewise Risk management system in
PGCIL.
l His regular and periodic
interactions with both domestic
and international investors and
analysts has improved investors
confidence with the company,
which helped PGCIL stock a most
favoured stock in Indian power
sector.
Note: Membership / Chairmanship pertaining only to Audit Committee, Nomination &amp; Remuneration Committee
and Stakeholders’ Relationship Committee are considered.</t>
  </si>
  <si>
    <t>96,97</t>
  </si>
  <si>
    <t>Mangalore Refinery &amp; Petrochemical Ltd._BOIR017-screenshot_2019-2020.png</t>
  </si>
  <si>
    <t>Sr. No Name of Director DIN Date of Appointment in Company Date of Cessation</t>
  </si>
  <si>
    <t>Disclosure of relationships between Directors None of the Board of Directors is related to each other.</t>
  </si>
  <si>
    <t>Director’s Shareholding: Director’s shareholding in the Company as on 31/03/2020 Name of the Director No. of Shares held Shri M. Vinayakumar 200</t>
  </si>
  <si>
    <t>3 Shri M Vinayakumar, Director (Refinery) At the beginning of the year 200 0.00 200 0.00</t>
  </si>
  <si>
    <t>Mangalore Refinery &amp; Petrochemical Ltd._BOSR010-screenshot_2019-2020.png</t>
  </si>
  <si>
    <t>Mangalore Refinery &amp; Petrochemical Ltd._AUDP001-screenshot_2019-2020.png</t>
  </si>
  <si>
    <t>Mangalore Refinery &amp; Petrochemical Ltd._COMP003-screenshot_2019-2020.png</t>
  </si>
  <si>
    <t>Attendance of Directors during the Financial Year 2019-20.</t>
  </si>
  <si>
    <t>The composition of the Committee including changes during the year are as under:</t>
  </si>
  <si>
    <t>Mangalore Refinery &amp; Petrochemical Ltd._BOSP008-screenshot_2019-2020.png</t>
  </si>
  <si>
    <t>Composition of CSR &amp; SD committee</t>
  </si>
  <si>
    <t>Mangalore Refinery &amp; Petrochemical Ltd._BOCR013-screenshot_2019-2020.png</t>
  </si>
  <si>
    <t>Details of Remuneration (Sitting Fees) Paid to Independent Directors during the Financial Year 2019 –20:</t>
  </si>
  <si>
    <t>There is no bonus</t>
  </si>
  <si>
    <t>There is no fringe related remuneration.</t>
  </si>
  <si>
    <t>There is no information of sharebased remuneration.</t>
  </si>
  <si>
    <t>There is no information of non-board related remuneration.</t>
  </si>
  <si>
    <t>NUMBER OF BOARD MEETINGS The Board of Directors of your Company had six (6) Meetings during the FY 2019-20. The maximum interval between any two meetings did not exceed 120 days as prescribed in the Companies Act, 2013. Details of the Board Meetings held, have been furnished in the Corporate Governance Report which forms part of this Report.</t>
  </si>
  <si>
    <t>Attendance of Directors during the Financial Year 2019-20</t>
  </si>
  <si>
    <t>31/03/2019</t>
  </si>
  <si>
    <t>Mangalore Refinery &amp; Petrochemical Ltd._BOSP003-screenshot_2018-2019.png</t>
  </si>
  <si>
    <t>https://admin.mrpl.co.in/img/UploadedFiles/AnnualReport/Files/d63a8713c75b42e98862fd9000d05533.pdf</t>
  </si>
  <si>
    <t>74,75</t>
  </si>
  <si>
    <t>Board of Directors as on 31/03/2019</t>
  </si>
  <si>
    <t>Shri M. Venkatesh</t>
  </si>
  <si>
    <t>Shri Vinod S. Shenoy</t>
  </si>
  <si>
    <t>Shri K.M. Mahesh</t>
  </si>
  <si>
    <t>Shri Sanjay Kumar Jain</t>
  </si>
  <si>
    <t>Ms. Manjula C.</t>
  </si>
  <si>
    <t>Shri Vivek Mallya</t>
  </si>
  <si>
    <t>Mangalore Refinery &amp; Petrochemical Ltd._BOIR017-screenshot_2018-2019.png</t>
  </si>
  <si>
    <t>Changes in the Board of Directors during 2018-19</t>
  </si>
  <si>
    <t>Annual Report_2018-2019</t>
  </si>
  <si>
    <t>Director’s Shareholding: None of the Directors are holding any shares in the Company</t>
  </si>
  <si>
    <t>(ii) Attendance of Directors during the Financial Year 2018-19</t>
  </si>
  <si>
    <t>Mangalore Refinery &amp; Petrochemical Ltd._BOSR010-screenshot_2018-2019.png</t>
  </si>
  <si>
    <t>Mangalore Refinery &amp; Petrochemical Ltd._AUDP001-screenshot_2018-2019.png</t>
  </si>
  <si>
    <t>Mangalore Refinery &amp; Petrochemical Ltd._COMP003-screenshot_2018-2019.png</t>
  </si>
  <si>
    <t>Mangalore Refinery &amp; Petrochemical Ltd._BOSP008-screenshot_2018-2019.png</t>
  </si>
  <si>
    <t>Members of Audit Committee Category</t>
  </si>
  <si>
    <t>Members of Nomination/ Remuneration Committee</t>
  </si>
  <si>
    <t>The composition of CSR &amp; SD Committee</t>
  </si>
  <si>
    <t>Mangalore Refinery &amp; Petrochemical Ltd._BOCR013-screenshot_2018-2019.png</t>
  </si>
  <si>
    <t>78,79</t>
  </si>
  <si>
    <t>Details of Remuneration (Sitting Fees) Paid to Independent Directors during the Financial Year 2018 –19</t>
  </si>
  <si>
    <t>Number of Board meetings The Board of Directors of your Company had seven (7) Meetings during the FY 2018-19. The maximum interval between any two meetings did not exceed 120 days as prescribed in the Companies Act, 2013. Details of the Board Meetings held, have been furnished in the Corporate Governance Report which forms part of this Report.</t>
  </si>
  <si>
    <t>Shri M.Venkatesh</t>
  </si>
  <si>
    <t>Shri Dinesh Mishra</t>
  </si>
  <si>
    <t>Key Managerial Personnel:</t>
  </si>
  <si>
    <t>65,66</t>
  </si>
  <si>
    <t>Mangalore Refinery &amp; Petrochemical Ltd._MASR009-screenshot_2019-2020.png</t>
  </si>
  <si>
    <t>Shareholding of Directors and Key Managerial Personnel:</t>
  </si>
  <si>
    <t>Details of Remuneration Paid to Managing Director, Director (Finance) and Director (Refinery) during the Financial Year 2019 - 20: // (ii) Key Managerial Personnel:</t>
  </si>
  <si>
    <t>There is no information regarding bonus.</t>
  </si>
  <si>
    <t>There is no information regarding fringe benefit.</t>
  </si>
  <si>
    <t>Shri S. Raviprasad</t>
  </si>
  <si>
    <t>Key Management Personnel: 1. Shri M. Venkatesh : Managing Director &amp; CEO Holding additional charge of Director (Refinery) and Director (Finance) 2. Shri Dinesh Mishra : Company Secretary 3. Shri S. Raviprasad : Chief Financial Officer</t>
  </si>
  <si>
    <t>Mangalore Refinery &amp; Petrochemical Ltd._MASR009-screenshot_2018-2019.png // Mangalore Refinery &amp; Petrochemical Ltd._MASR009-screenshot_2018-2019(1).png</t>
  </si>
  <si>
    <t>58,59</t>
  </si>
  <si>
    <t>(v) Shareholding of Directors and Key Managerial Personnel:</t>
  </si>
  <si>
    <t>REMUNERATION OF DIRECTORS AND KEY MANAGERIAL PERSONNEL</t>
  </si>
  <si>
    <t>60,61</t>
  </si>
  <si>
    <t>Mangalore Refinery &amp; Petrochemical Ltd._MACR023-screenshot_2018-2019.png</t>
  </si>
  <si>
    <t>Directors Name &amp; DIN Category Shri Shashi Shanker DIN: 06447938 Skills/Expertise/Competence Other Directorship Outside Committees No. Name of the Company Designation Chairman Nonexecutive • He is an industry veteran with over 30 years of experience in diverse E&amp;P activities. • He is a Petroleum Engineer from Indian School of Mines (ISM), Dhanbad. • He also holds an MBA degree with specialisation in Finance. • He has received executive education from prestigious Indian Institute of Management, Lucknow and Indian School of Business, Hyderabad. • Prior to his appointment as Director (T&amp;FS) in 2012 in ONGC, he has progressed through senior management roles in various workcenters including Institute of Drilling Technology, Dehradun; West Bengal Project; Assam Project and Deep Water group at Mumbai. l He was acclaimed for his performance in spearheading the deep/ultra-deep water campaign of ONGC which was christened ‘Sagar Samriddhhi’. 1. Oil and Natural Gas Corporation Limited 2. ONGC Videsh Limited. 3. Mangalore SEZ Limited. 4. ONGC Tripura Power Company Limited 5. ONGC Petro Addition Limited 6. ONGC Mangalore Petrochemicals Limited 7. Petronet LNG Limited Chairman &amp; Managing Director Chairman &amp; Managing Director Chairman &amp; Director Chairman &amp; Director Chairman &amp; Director Chairman &amp; Director Director NIL NIL NIL NIL NIL NIL NIL NA NA NA NA NA NA NA Shri M Venkatesh DIN: 07025342 Managing Director Executive • He is a Chemical Engineer having over three decades of experience in Oil &amp; Gas Sector. l He is associated with MRPL since 1994 and executed all major projects. Designation Committee Name 7 4 1. ONGC Mangalore Petro Chemicals Limited 2. Shell MRPL Aviation Fuels and Services Limited 3. Petronet MHB Limited 4. Mangalore SEZ Limited Director Chairman Director Director Nomination &amp; Remuneration NIL Nomination &amp; Remuneration Nomination &amp; Remuneration Chairman NA Chairman Member</t>
  </si>
  <si>
    <t>Directors Name &amp; DIN Category Shri Shashi Shanker DIN: 06447938 Skills/Expertise/Competence Other Directorship Outside Committees No. Name of the Company Designation Chairman Nonexecutive • He is an industry veteran with over 30 years of experience in diverse E&amp;P activities. • He is a Petroleum Engineer from Indian School of Mines (ISM), Dhanbad. • He also holds an MBA degree with specialisation in Finance. • He has received executive education from prestigious Indian Institute of Management, Lucknow and Indian School of Business, Hyderabad. • Prior to his appointment as Director (T&amp;FS) in 2012 in ONGC, he has progressed through senior management roles in various workcenters including Institute of Drilling Technology, Dehradun; West Bengal Project; Assam Project and Deep Water group at Mumbai. l He was acclaimed for his performance in spearheading the deep/ultra-deep water campaign of ONGC which was christened ‘Sagar Samriddhhi’. 1. Oil and Natural Gas Corporation Limited 2. ONGC Videsh Limited. 3. Mangalore SEZ Limited. 4. ONGC Tripura Power Company Limited 5. ONGC Petro Addition Limited 6. ONGC Mangalore Petrochemicals Limited 7. Petronet LNG Limited Chairman &amp; Managing Director Chairman &amp; Managing Director Chairman &amp; Director Chairman &amp; Director Chairman &amp; Director Chairman &amp; Director Director NIL NIL NIL NIL NIL NIL NIL NA NA NA NA NA NA NA</t>
  </si>
  <si>
    <t>Mangalore Refinery &amp; Petrochemicals Ltd._BOIR012-screenshot_2019-2020.png</t>
  </si>
  <si>
    <t>SEBI has notified the SEBI (Prohibition of Insider Trading) Regulations, 2015 on 15th January, 2015 repealing SEBI (Insider Trading) Regulations, 1992 applicable to all the listed companies with effect from 15/05/2015. The Company adopted the “Code of Internal Procedures and Conduct for Prohibition of Insider Trading in dealing with the Securities of MRPL”, as amended, at its 197th Board Meeting held on 22nd May, 2015.</t>
  </si>
  <si>
    <t>RESPONSIBILITY (CSR) ACTIVITIES FOR FINANCIAL YEAR 2019-2020 [Pursuant to clause (0) of sub-section (3) of section 134 of the Act and Rule 8(1) of the Companies (Corporate Social Responsibility) Rules 2014] 1. A brief outline of the company’s CSR &amp; SD policy, including overview of projects or programs proposed to be undertaken and a reference to the web link to the CSR policy &amp; SD policy and projects or programs. Mangalore Refinery and Petrochemicals Limited (MRPL) is a Schedule “A” Mini Ratna PSU, a subsidiary of ONGC delivering outstanding performance in Indian hydrocarbon downstream sector, year after year. Right from its inception, MRPL has been undertaking CSR activities under the name “Samrakshan”. CSR Policy of MRPL has been drafted in line with Section 135 &amp; Schedule VII of the Companies Act 2013, followed by release of Company (Corporate Social Responsibility Policy) Rules, 2014 issued by Ministry of Corporate Affairs and “Guidelines on Corporate Social Responsibility &amp; Sustainability” issued by Department of Public Enterprises, w.e.f., 01/04/2014. The Policy is duly recommended by the CSR&amp;SD Committee and approved by MRPL Board.</t>
  </si>
  <si>
    <t>NOMINATION, REMUNERATION (NR) AND HUMAN RESOURCE MANGAGEMNT (HRM) COMMITTEE MRPL being a Central Public Sector Enterprise (CPSE), Directors on the Board of the company are appointed by the Administrative Ministry i.e. Ministry of Petroleum and Natural Gas (MoP&amp;NG), Government of India. Accordingly, the Company has not adopted any Nomination/Remuneration policy. Pursuant to Section 178 of the Companies Act, 2013 and Regulation 19 of SEBI (LODR) Regulations, 2015 and DPE guidelines on Corporate Governance for CPSE, your Company has constituted a Nomination/ Remuneration Committee.</t>
  </si>
  <si>
    <t>Composition of Nomination &amp; Remuneration Committee as on 31/03/2020: The Company has complied with the requirement of Regulation 19(1)(c) of the SEBI (LODR) Regulations, 2015 as well as the Companies Act, 2013 as regards the constitution of Nomination &amp; Remuneration Committee with reference to requisite number of Independent Directors. The Committee was reconstituted during the FY 2019-20.</t>
  </si>
  <si>
    <t>Members of Nomination &amp; Remuneration Committee</t>
  </si>
  <si>
    <t>Mangalore Refinery &amp; Petrochemicals Ltd._COMR002-screenshot_2019-2020.png</t>
  </si>
  <si>
    <t>Coverage of policy relating to ethics, bribery and corruption cover only the company and its extension to Group/ Joint Ventures / Suppliers / Contractors / NGOs /Others. The Company policy relating to ethics, bribery and corruption covers the company, employees and directors, suppliers, contractors, NGOs and other stakeholders.</t>
  </si>
  <si>
    <t>RELATED PARTY TRANSACTIONS &amp; PARTICULARS OF CONTRACTS / ARRANGEMENTS WITH RELATED PARTY All transactions entered with related parties during the FY 2019-20 were on arm’s length basis and in ordinary course of business. Further, there were no material related party transactions during the year with the Promoters, Directors or Key Managerial Personnel and no related party transactions were made which could have had a potential conflict with interests of the Company at large. The Company has adopted a Related Party policy and procedure, which is available at company’s website. The particulars of every contract or arrangements entered into by the Company with Related Parties referred in Section 188(1) of the Companies Act, 2013, is attached in the prescribed Form No. AOC–2 as “Annexure-F”. MCA vide Notification dated 05/06/2015, has exempted the applicability of Section 188(1) of the Companies Act, 2013 for a transaction entered into between two Government Companies.</t>
  </si>
  <si>
    <t>Vigilance awareness mobile van with Anti-corruption audio message covered different areas around the Mangalore city to educate the citizens about Integrity. Vigilance awareness walkathon was conducted in which several school students and general public participated to create an ethical awareness among the citizens. Awareness program was conducted at different locations. For popularizing the “Integrity Pledge” developed by central vigilance Commission, MRPL installed integrity pledge kiosk in Mangalore City during Vigilance Awareness Week.</t>
  </si>
  <si>
    <t>Your Company has a well-established and efficient internal financial control system to ensure an adequate and effective internal control environment that provides assurance on efficiency of conducting business, including adherence to Company’s policies, the safeguarding of its assets, the prevention and detection of frauds and errors, the accuracy and completeness of accounting records and the timely preparation of reliable financial information. An independent audit of Information Systems of the Company is also undertaken periodically and appropriate actions are taken on suggestions given during audit. The Company has an in-house internal Audit Department commensurate with its size of operations. Audit observations are periodically reviewed by the Audit Committee of the Board and necessary Directions are issued whenever required. Details on the Internal Control system are disclosed in the Management Discussion Analysis Report which forms part of this report. AUDITORS Joint Statutory Auditors M/s S Venkatram &amp; Co. LLP, Chennai and M/s Manohar Chowdhry and Associates, Mangalore were the Joint Statutory Auditors of the Company for the FY 2019-20. They have audited the Financial Statements for FY 2019-20 and submitted their report which forms part of this report. There is no qualification in the Auditors Report on the financial statements of the Company. Notes to the Accounts referred to in the Auditors Report are self-explanatory and therefore do not call for any comments. Total Fees paid to the Joint Statutory Auditors for the financial year 2019-20 was ` 25 lakh on consolidated basis.</t>
  </si>
  <si>
    <t>Pursuant to requirements of the Companies Act, 2013 and SEBI (LODR) Regulations, 2015, following policies/codes have been formulated and uploaded on the Company’s website at www.mrpl.co.in a) Code of Conduct for Board Members and Senior Management Personnel;</t>
  </si>
  <si>
    <t>All transactions entered with related parties during the FY 2019-20 were on arm’s length basis and in ordinary course of business. Further, there were no material related party transactions during the year with the Promoters, Directors or Key Managerial Personnel and no related party transactions were made which could have had a potential conflict with interests of the Company at large. The Company has adopted a Related Party policy and procedure, which is available at company’s website.</t>
  </si>
  <si>
    <t>There were no transactions made during the year.</t>
  </si>
  <si>
    <t>PENALTIES / PUNISHMENT/ COMPOUNDING OF OFFENCES: NIL There were no cases of any penalty, punishment or compounding of offences under the Companies Act, 2013 and Rules made thereunder reported during the FY 2019-20.</t>
  </si>
  <si>
    <t>Nil</t>
  </si>
  <si>
    <t>The Company follows the accounting standards in letter and spirit. The annual audit is conducted by Joint Statutory Auditors appointed by the C&amp;AG. MRPL is further subject to supplementary audit by C&amp;AG. Internal Audit Department reports to the Audit Committee apart from periodical oversight by the Government of India and Parliamentary Committees.</t>
  </si>
  <si>
    <t>Mangalore Refinery &amp; Petrochemicals Ltd._MACR001-screenshot_2019-2020.png</t>
  </si>
  <si>
    <t>Mangalore Refinery &amp; Petrochemicals Ltd._MACR005-screenshot_2019-2020.png</t>
  </si>
  <si>
    <t>67,68</t>
  </si>
  <si>
    <t>The Financial position of the Joint Venture is as under:</t>
  </si>
  <si>
    <t>Yes The Company has Stakeholders Relationship Committee (SRC) which addresses the concern of its holders.</t>
  </si>
  <si>
    <t>STAKEHOLDERS’ RELATIONSHIP COMMITTEE a) The Stakeholders’ Relationship Committee has been mandated to review and redress shareholder grievances as per the provisions of Section 178 of the Companies Act, 2013. The terms of reference of the Committee has been amended pursuant to SEBI (Listing Obligations and Disclosure Requirements) (Amendment) Regulations, 2018.</t>
  </si>
  <si>
    <t>Revenue from Operations 28 607,515.38 723,151.10</t>
  </si>
  <si>
    <t>Mangalore Refinery &amp; Petrochemicals Ltd._MACR009-screenshot_2018-2019.png.png</t>
  </si>
  <si>
    <t>The Securities and Exchange Board of India (Buyback of Securities) Regulations, 1998; (Not applicable, as the Company has not bought back any equity shares during the financial year under review).</t>
  </si>
  <si>
    <t>Audit Committee The Audit Committee has been constituted as per the terms of reference prescribed under Section 177 of the Companies Act, 2013 read with Rule 6 of the Companies (Meetings of the Board and its Powers) Rules, 2014, Regulation 18 of SEBI Listing Regulation, 2015 and Guidelines on Corporate Governance for Central Public Sector Enterprise issued by Department of Public Enterprise, Government of India. There have been no instances where the recommendations of the Audit Committee were not accepted by the Board of Directors. The details of Audit Committee are disclosed in the Corporate Governance Report which forms part of this Report.</t>
  </si>
  <si>
    <t>Gender, ethic, national or other diversity Representation of gender, ethic, geographic, cultural or other perspective that expand the Board’s understanding of the viewpoints of customers, partners, employees, Governments and other stakeholders worldwide.</t>
  </si>
  <si>
    <t>Shri Shashi Shanker 06447938 Chairman Non-Executive Chairman 7</t>
  </si>
  <si>
    <t>Mangalore Refinery &amp; Petrochemicals Ltd._BOIR012-screenshot_2018-2019.png // Mangalore Refinery &amp; Petrochemicals Ltd._BOIR012-screenshot_2018-2019(1).png</t>
  </si>
  <si>
    <t>The Board of Directors of your Company had seven (7) Meetings during the FY 2018-19. The maximum interval between any two meetings did not exceed 120 days as prescribed in the Companies Act, 2013. Details of the Board Meetings held, have been furnished in the Corporate Governance Report which forms part of this Report</t>
  </si>
  <si>
    <t>A Responsibility statement of the CSR Committee that the implementation and monitoring of CSR policy, is in compliance with CSR objectives and policy of the company. a) To ensure an increased commitment at all levels in the organization, to operate its business in an economically, socially &amp; environmentally sustainable manner, while recognizing the interests of all its stakeholders. b) To take up programs that benefit the communities in and around its operational area and results over a period of time, in enhancing the quality of life &amp; economic well being of the local populace. c) To generate through its CSR initiatives, a community goodwill for MRPL and help reinforce a positive &amp; socially responsible image of the Company as a corporate entity</t>
  </si>
  <si>
    <t>NOMINATION, REMUNERATION (NR) AND HUMAN RESOURCE MANGAGEMNT (HRM) COMMITTEE MRPL being a Central Public Sector Enterprise (CPSE), Directors on the Board of the company are appointed by the Administrative Ministry i.e. Ministry of Petroleum and Natural Gas (MoP&amp;NG), Government of India. Accordingly, the Company has not adopted any Nomination/Remuneration policy. Pursuant to Section 178 of the Companies Act, 2013 and Regulation 19 of SEBI Listing Regulations, 2015 and DPE guidelines on Corporate Governance for CPSE, your Company has constituted a Nomination/ Remuneration Committee. During the year HRM Committee of the Company was merged with Nomination/Remuneration Committee as Nomination, Remuneration and Human Resource Management Committee.</t>
  </si>
  <si>
    <t>MRPL being a Central Public Sector Enterprise (CPSE), Directors on the Board of the company are appointed by the Administrative Ministry i.e. Ministry of Petroleum and Natural Gas (MoP&amp;NG), Government of India. Accordingly, the Company has not adopted any Nomination/Remuneration policy. Pursuant to Section 178 of the Companies Act, 2013 and Regulation 19 of SEBI Listing Regulations, 2015 and DPE guidelines on Corporate Governance for CPSE, your Company has constituted a Nomination/ Remuneration Committee. During the year HRM Committee of the Company was merged with Nomination/Remuneration Committee as Nomination, Remuneration and Human Resource Management Committee. The details on the Nomination, Remuneration and HRM Committee are disclosed in Corporate Governance Report which forms part of this report. MRPL is a ‘Schedule-A’ category-1 Miniratna Central Public Sector Enterprise (CPSE). The appointment, terms, conditions and remuneration of Managing Director and Functional Directors (Whole-time Directors) are fixed by the Department of Public Enterprises (DPE), Govt. of India.</t>
  </si>
  <si>
    <t>Mangalore Refinery &amp; Petrochemicals Ltd._COMR002-screenshot_2018-2019.png</t>
  </si>
  <si>
    <t>RELATED PARTY TRANSACTIONS &amp; PARTICULARS OF CONTRACTS / ARRANGEMENTS WITH RELATED PARTY All transactions entered with related parties during the FY 2018-19 were on arm’s length basis and in ordinary course of business. Further, there were no material related party transactions during the year with the Promoters, Directors or Key Managerial Personnel and no related party transaction were made which could have potential conflict with interest of the Company at large. The Company has adopted a Related Party policy and procedure, which is available at company’s website. The particulars of every contract or arrangements entered into by the Company with Related Parties referred in Section 188(1) of the Companies Act, 2013, in the prescribed 16 Annual Report 2018-19 Form No. AOC - 2 attached as ‘Annexure-E’. MCA vide Notification dated 05/06/2015, has exempted the applicability of Section 188(1) of the Companies Act, 2013 for a transaction entered into between two Government Companies</t>
  </si>
  <si>
    <t>Management’s Responsibility for Internal Financial Controls The Company’s management is responsible for establishing and maintaining internal financial controls based on the internal control with reference to financial reporting criteria established by the Company considering the essential components of internal control stated in the Guidance Note on Audit of Internal Financial Controls Over Financial Reporting issued by the Institute of Chartered Accountants of India (‘ICAI’). These responsibilities include the design, implementation and maintenance of adequate internal financial controls that were operating effectively for ensuring the orderly and efficient conduct of its business, including adherence to company’s policies, the safeguarding of its assets, the prevention and detection of frauds and errors, the accuracy and completeness of the accounting records, and the timely preparation of reliable financial information, as required under the Companies Act, 2013. Auditors’ Responsibility Our responsibility is to express an opinion on the Company’s internal financial controls with reference to these standalone financial statements based on our audit. We conducted our audit in accordance with the Guidance Note on Audit of Internal Financial Controls over Financial Reporting (the “Guidance Note”) issued by the Institute of Chartered Accountants of India (ICAI) and the Standards on Auditing prescribed under Section 143(10) of the Companies Act,2013 to the extent applicable to an audit of internal financial controls. Those Standards and the Guidance Note require that we comply with ethical requirements and plan and perform the audit to obtain reasonable assurance about whether adequate internal financial controls with reference to these standalone financial statements was established and maintained and if such controls operated effectively in all material respects. Our audit involves performing procedures to obtain audit evidence about the adequacy of the internal financial controls system with reference to these standalone financial statements and their operating effectiveness. Our audit of internal financial controls with reference to financial statements included obtaining an understanding of internal financial controls with reference to these standalone financial statements, assessing the risk that a material weakness exists, and testing and evaluating the design and operating effectiveness of internal control based on the assessed risk. The procedures selected depend on the auditor’s judgment, including the assessment of the risks of material misstatement of the standalone financial statements, whether due to fraud or error. We believe that the audit evidence we have obtained is sufficient and appropriate to provide a basis for our audit opinion on the internal financial controls system with reference to these standalone financial statements of the Company</t>
  </si>
  <si>
    <t>CODE OF CONDUCT FOR MEMBERS OF THE BOARD AND SENIOR MANAGEMENT A Code of Conduct for Members of the Board and Senior Management is a comprehensive code applicable to Executive and Non-executive Directors as well as members of the Senior Management i.e. all Key Managerial Personnel of the Company and one level below the Board. The Code of conduct is available on the Company’s website www. mrpl.co.in. The Managing Director has declared that all the members of the Board and Senior Management have affirmed that they have complied with the code of conduct for the Financial Year 2018-19</t>
  </si>
  <si>
    <t>All transactions entered with related parties during the FY 2018-19 were on arm’s length basis and in ordinary course of business. Further, there were no material related party transactions during the year with the Promoters, Directors or Key Managerial Personnel and no related party transaction were made which could have potential conflict with interest of the Company at large. The Company has adopted a Related Party policy and procedure, which is available at company’s website.</t>
  </si>
  <si>
    <t>PENALTIES / PUNISHMENT/ COMPOUNDING OF OFFENCES: NIL There were no cases of any penalty, punishment or compounding of offences under the Companies Act, 2013 and Rules made thereunder reported during the FY 2018-19.</t>
  </si>
  <si>
    <t>The Company follows the accounting standards in letter and spirit. The annual audit is conducted by Joint Statutory Auditors appointed by the C&amp;AG. MRPL is further subject to supplementary audit by C&amp;AG. Internal Audit Department reports to the Audit Committee, apart from periodical oversight by the Government of India and Parliamentary Committees.</t>
  </si>
  <si>
    <t>Audit fees 3.23</t>
  </si>
  <si>
    <t xml:space="preserve">Audit fees 3.23 For taxation matters 0.45 0.40
For certification fees 2.61 2.90
Reimbursement of expenses 2.12 </t>
  </si>
  <si>
    <t>Mangalore Refinery &amp; Petrochemicals Ltd._MACR003-screenshot_2018-2019.png</t>
  </si>
  <si>
    <t>Revenue from operations 27 723,151.10 630,836.37</t>
  </si>
  <si>
    <t>https://admin.mrpl.co.in/img/UploadedFiles/AnnualReport/Files/fb807c71ed5c4ad194b1032e987bf478.pdf</t>
  </si>
  <si>
    <t>Mangalore Refinery &amp; Petrochemicals Ltd._MACR009-screenshot_2018-2019.png</t>
  </si>
  <si>
    <t>The Stakeholders Relationship Committee shall consider and resolve the grievances of security holders of the company</t>
  </si>
  <si>
    <t>C:\Users\Flavan\Desktop\Manglore Refinery &amp; Petrochemicals Ltd</t>
  </si>
  <si>
    <t>Vashist Reddy</t>
  </si>
  <si>
    <t>Follow same instructions as given for 2020</t>
  </si>
  <si>
    <t xml:space="preserve">Pursuant to Section 178 of the Companies Act, 2013 and Regulation 19 of SEBI Listing Regulations, 2015 and DPE guidelines on Corporate Governance for CPSE, your Company has constituted a Nomination/ Remuneration Committee. During the year HRM Committee of the Company was merged with Nomination/Remuneration Committee as Nomination, Remuneration and Human Resource Management Committee. The details on the Nomination, Remuneration and HRM Committee are disclosed in Corporate Governance Report which forms part of this report. </t>
  </si>
  <si>
    <t>Pursuant to Section 178 of the Companies Act, 2013 and Regulation 19 of SEBI Listing Regulations, 2015 and DPE guidelines on Corporate Governance for CPSE, your Company has constituted a Nomination/ Remuneration Committee. During the year HRM Committee of the Company was merged with Nomination/Remuneration Committee as Nomination, Remuneration and Human Resource Management Committee. The details on the Nomination, Remuneration and HRM Committee are disclosed in Corporate Governance Report which forms part of this report.</t>
  </si>
  <si>
    <t>Pursuant to Section 178 of the Companies Act, 2013 and Regulation 19 of SEBI Listing Regulations, 2015 and DPE guidelines on Corporate Governance for CPSE, your Company has constituted a Nomination/ Remuneration Committee. During the year HRM Committee of the Company was merged with Nomination/Remuneration Committee as Nomination, Remuneration and Human Resource Management Committee. The details on the Nomination, Remuneration and HRM Committee are disclosed in Corporate Governance Report which forms part of this report. MRPL is a ‘Schedule-A’ category-1 Miniratna Central Public Sector Enterprise (CPSE). The appointment, terms, conditions and remuneration of Managing Director and Functional Directors (Whole-time Directors) are fixed by the Department of Public Enterprises (DPE), Govt. of India.</t>
  </si>
  <si>
    <t>The date of cessation is given in the table : (iii) Changes in the Board of Directors during 2019-20  on page 96</t>
  </si>
  <si>
    <t>This information is given in the CV table of the directors starting on page 89.  The info is given under the column: Other Directorship</t>
  </si>
  <si>
    <t>The fixed remuneration part cannot be determine.  Please remove</t>
  </si>
  <si>
    <t xml:space="preserve">All directors tagged as nominee director in the table depicting their biographies (as from page 89) must be answered yes for this datapoint.  These nominee directors represent the promoters of the company on the board. </t>
  </si>
  <si>
    <t xml:space="preserve">The answer cannot be 6 for those directors who have appointed during the course of the fiscal year and for those who have ceased office during that same period.  Since, they have not complete a full year mandate, this information cannot be determined for them. </t>
  </si>
  <si>
    <t xml:space="preserve">The answer cannot be 7 for those directors who have appointed during the course of the fiscal year and for those who have ceased office during that same period.  Since, they have not complete a full year mandate, this information cannot be determined for them. </t>
  </si>
  <si>
    <t>The fixed compensation cannot be determined from this figure</t>
  </si>
  <si>
    <t>Shri Vinod S. Shenoy (DIN: 07632981) retires from office by rotation and being eligible offers himself for
re-appointment as Director.
• Shri Subhash Kumar (DIN: 07905656) retires from office by rotation and being eligible offers himself for
re-appointment as Director.
• Smt. Pomila Jaspal (DIN : 08436633), Shri Sunil Kumar (DIN : 08467559) and Shri Sanjay Varma (DIN:
05155972) who were appointed as Additional Directors are proposed for re-appointment as Director.</t>
  </si>
  <si>
    <t>MRPL being a Central Public Sector Enterprise (CPSE), Directors on the Board of the company are appointed by the Administrative Ministry i.e. Ministry of Petroleum and Natural Gas (MoP&amp;NG), Government of Annual Report 2019 - 20 22 India and therefore the provisions of Section 134(3)(e) of the Companies Act, 2013 regarding policy on Directors appointment and remuneration shall not apply in view of the MCA notification dated 05/06/2015.</t>
  </si>
  <si>
    <t xml:space="preserve">All 3 audit committee members still active as of the end of the FY, are independent. </t>
  </si>
  <si>
    <t>NOMINATION &amp; REMUNERATION COMMITTEE
MRPL is a ‘Schedule-A’ Central Public Sector Enterprise (CPSE). The appointment, terms, conditions and
remuneration of Managing Director and Functional Directors (Whole-time Directors) are fixed by the
Department of Public Enterprises (DPE), Govt. of India.</t>
  </si>
  <si>
    <t>The Company complies with the changes brought in the area of Corporate Governance by the Companies Act, 2013 and the SEBI (Listing Obligations and Disclosure Requirements) Regulations, 2015 [SEBI (LODR) Regulations, 2015]. Besides adhering to provisions of SEBI (LODR) Regulations, 2015, the Company also follows the Guidelines on Corporate Governance for Central Public Sector Enterprises (CPSEs) issued by the Department of Public Enterprises (DPE), Government of India except with regard to availability of requisite number of Independent Directors on the Board of the Company, one woman Independent Director and composition of Risk Management Committee till 15/10/2019 as per SEBI (LODR) Regulations, 2015. MRPL being a Central Public Sector Enterprise (CPSE), Directors on the Board of the company are appointed by the Administrative Ministry, Government of India. Appointment of requisite number of Independent Directors and one woman Independent Director on the Board of MRPL is pursued with the Administrative Ministry, Government of India (GoI). The Company believes that an active, well-informed and independent Board is necessary to ensure the highest standards of Corporate Governance. The Board of Directors of the Company is at the core of adopting the best practices of Corporate Governance. The Board thus oversees the Management functions and protects the longterm interests of our stakeholders.</t>
  </si>
  <si>
    <t>The Company believes that an active, well-informed and independent Board is necessary to ensure the highest standards of Corporate Governance. The Board of Directors of the Company is at the core of adopting the best practices of Corporate Governance. The Board thus oversees the Management functions and protects the longterm interests of our stakeholders.</t>
  </si>
  <si>
    <t>The Company complies with the changes brought in the area of Corporate Governance by the Companies Act,
2013 and the SEBI (Listing Obligations and Disclosure Requirements) Regulations, 2015 [SEBI (LODR)
Regulations, 2015]. Besides adhering to provisions of SEBI (LODR) Regulations, 2015, the Company also
follows the Guidelines on Corporate Governance for Central Public Sector Enterprises (CPSEs) issued by the
Department of Public Enterprises (DPE), Government of India except with regard to availability of requisite
number of Independent Directors on the Board of the Company, one woman Independent Director and
composition of Risk Management Committee till 15/10/2019 as per SEBI (LODR) Regulations, 2015. MRPL
being a Central Public Sector Enterprise (CPSE), Directors on the Board of the company are appointed by the
Administrative Ministry, Government of India. Appointment of requisite number of Independent Directors
and one woman Independent Director on the Board of MRPL is pursued with the Administrative Ministry,
Government of India (GoI).</t>
  </si>
  <si>
    <t>Outstanding as at March 31, 2020 1,752.60</t>
  </si>
  <si>
    <t>The Directors on the Board of MRPL are nominated by the Administrative Ministry, MOP&amp;NG. The MRPL Board comprises qualified members who bring in the required skills, competence and expertise that allow them to make contribution to the Board and its committees. The Board members are committed to ensuring that the MRPL Board is in compliance with the standards of corporate governance.</t>
  </si>
  <si>
    <t>RISK MANAGEMENT COMMITTEE
The RMC shall review and monitor the risk overview document of the Company on quarterly basis in accordance
with the board approved Enterprises Risk Management policy of the Company and submit the report to the
Audit Committee.
The RMC shall appoint the risk managers and risk coordinator to operate the Risk Management policy of the
Company. Pursuant to Regulation 21 of SEBI (LODR) Regulation, 2015 and section 177(4)(vii) of the Companies
Act, 2013, the terms of reference of the Audit Committee includes evaluation of the risk management system
of the Company.</t>
  </si>
  <si>
    <t xml:space="preserve">All committee members still active as of the end of the FY, are independent. </t>
  </si>
  <si>
    <t>Corporate Governance encompasses a set of systems and practices to ensure that the Company’s affairs are
being managed in a manner which ensures accountability, transparency and fairness in all transactions in the
widest sense. MRPL maximizes shareholders value while safeguarding and promoting the interest of stakeholders
and maintain a steadfast commitment to ethics and code of conduct. The philosophy of the Company on
Corporate Governance envisages the attainment of the highest levels of transparency, accountability and ethics,
in all facets of its operations, with the primary objective of enhancing shareholder value.</t>
  </si>
  <si>
    <t>(i) MATERIALLY SIGNIFICANT RELATED PARTY TRANSACTIONS:
1.0 The transactions with Related Parties are governed by Regulation 23 of the SEBI (LODR) Regulations, 2015,
and the provisions of Section 188 of the Companies Act, 2013 and rules made thereunder along with the
circulars and notifications issued by SEBI and MCA from time to time.
2.0 The Company has adopted Related Party Transaction Policy and procedures and the same is displayed on the
website of the Company i.e. www.mrpl.co.in.</t>
  </si>
  <si>
    <t>Mangalore Refinery &amp; Petrochemicals Ltd._BUSC002-screenshot_2019-2020.png</t>
  </si>
  <si>
    <t>2. Details of material contracts or arrangements or transactions at arm’s length basis</t>
  </si>
  <si>
    <t>Opinion
We have audited the accompanying standalone financial statements of MANGALORE REFINERY AND
PETROCHEMICALS LIMITED (“the Company”), which comprise the Standalone Balance Sheet as at March 31,
2020, the Standalone Statement of Profit and Loss (including Other Comprehensive Income), the Standalone Statement
of Changes in Equity and Standalone Statement of Cash Flows for the year then ended, and notes to the standalone
financial statements, including a summary of significant accounting policies and other explanatory information
(hereinafter referred to as “the standalone financial statements”).
In our opinion and to the best of our information and according to the explanations given to us, the aforesaid standalone
financial statements give the information required by the Companies Act, 2013 (“the Act”) in the manner so required
and give a true and fair view in conformity with the accounting principles generally accepted in India, including the
Indian Accounting Standards (Ind AS) prescribed under Section 133 of the Companies Act,2013 read with Companies
(Indian Accounting Standards) Rules, 2015, as amended, (“Ind AS”) and the relevant rules issued thereunder, of the
state of affairs of the Company as at March 31, 2020 and its loss (including other comprehensive income), changes in
equity and its cash flows for the year ended on that date</t>
  </si>
  <si>
    <t>33 Employee Benefits Expense</t>
  </si>
  <si>
    <t>185,87</t>
  </si>
  <si>
    <t>33 Employee Benefits Expense // 11. Human Resources
During the financial year 2019-20, your Company continued to enjoy cordial and harmonious relations with all the
employees and as evidence to the same not a single man-hour was lost on account of any industrial disturbance.
Total employee strength was 1942 including 131 women employees, 274 SC/ST employees and 31 Physically
Challenged employees. 878 employees belong to Management cadre whereas 1064 employees belong to Non-
Management cadre.</t>
  </si>
  <si>
    <t xml:space="preserve"> 3635550000/1942 = 1872065</t>
  </si>
  <si>
    <t>The Company has only one class of equity shares having a par value of ` 10 per share. Each holder of
equity shares is entitled to one vote per share.</t>
  </si>
  <si>
    <t>The Company has provided for remote e-voting facility to the shareholders
in accordance with Regulation 44 of the SEBI (LODR) Regulations, 2015,
provisions of the Companies Act, 2013 and the Rules made there under.</t>
  </si>
  <si>
    <t>2. Stakeholder complaints received in the past financial year and what percentage of complaints
satisfactorily resolved by the management.
The Company has a Stakeholder Relationship Committee. The Committee specifically looks into
redressing Shareholders and Investors complaints pertaining to transfer/transmission of shares, non –
receipt of annual report, dividends payments, issue of duplicate share certificates and other issues as
per the terms of reference. The company has received 43 investor complaints during the Financial
Year 2019-2020 of which 41 complaints were resolved and 02 complaints were pending with SEBI for
disposal. Action Takeen Report (ATR) in respect of these complaints was filed on 27/02/2020.</t>
  </si>
  <si>
    <t>ii) Shareholding of Promoters</t>
  </si>
  <si>
    <t>Mangalore Refinery &amp; Petrochemicals Ltd._SHAP007-screenshot_2019-2020.png</t>
  </si>
  <si>
    <t>Particulars of Appointment of a New Director or Re-Appointment of a Director in terms of Regulation 36(3) of the SEBI (Listing Obligations and Disclosure Requirements) Regulations, 2015 (‘SEBI Listing Regulations, 2015’) Brief Resume of following Directors proposed to be appointed or re-appointed mentioning qualification, expertise, names of the companies in which they hold Chairmanship/ Directorship in the Board and Chairmanship/ Directorship in the Board subcommittees, shareholding in these Companies and relationship between director inter-se pursuant to Regulation 36(3) of the SEBI Listing Regulations, 2015 with Stock Exchanges are provided in the Notice of the 31st Annual General Meeting. ● Shri Shashi Shanker (DIN: 06447938) retires from office by rotation and being eligible offers himself for re-appointment as Director. ● Shri K M Mahesh (DIN: 07402110) retires from office by rotation and being eligible offers himself for re-appointment as Director. ● Shri Vivek Mallya (DIN: 05311763), who was appointed as additional Director is proposed for re-appointment as Non-official Independent Director</t>
  </si>
  <si>
    <t>Corporate information Mangalore Refinery and Petrochemicals Limited (‘MRPL’ or ‘the Company’) is a Central public sector enterprise domiciled and incorporated in India having its registered office at Mudapadav, Kuthethoor P.O. via Katipalla, Mangaluru, Karnataka - 575030. The Company’s equity shares are listed and traded on BSE Limited and National Stock Exchange Limited, stock exchanges. The Company is a subsidiary of Oil and Natural Gas Corporation Limited which holds 71.63% equity shares.</t>
  </si>
  <si>
    <t>MRPL being a Central Public Sector Enterprise (CPSE), Directors on the Board of the company are appointed by the Administrative Ministry i.e. Ministry of Petroleum and Natural Gas (MoP&amp;NG), Government of India and therefore the provisions of Section 134(3)(e) of the Companies Act, 2013 regarding policy on Directors appointment and remuneration shall not apply in view of the MCA notification dated 05/06/2015.</t>
  </si>
  <si>
    <t>AUDIT COMMITTEE Audit Committee of the Board of Directors (“the Audit Committee”) is entrusted with the responsibility to supervise the Company’s internal controls and financial reporting process. The quorum, powers, role and scope are in accordance with Section 177 of the Companies Act, 2013 and the provisions of Regulation 18 of the SEBI Listing Regulations, 2015. All members of the Audit Committee are financially literate and bring in expertise in the fields of Finance, Taxation, Economics, Risk and International Finance.</t>
  </si>
  <si>
    <t>BOARD OF DIRECTORS Shri Shashi Shanker
Chairman Shri M Venkatesh
Managing Director Shri Subhash Kumar
ONGC Nominee Director
Shri Vinod S. Shenoy
HPCL Nominee Director Shri K M Mahesh
Government Nominee Director Shri Sanjay Kumar Jain
Government Nominee Director  Ms. Manjula C
Independent Director Dr. G K Patel
Independent Director Shri Balbir Singh
Independent Director  Shri Sewa Ram
Independent Director
 Shri V P Haran
Independent Director Shri Vivek Mallya
Independent Director</t>
  </si>
  <si>
    <t>NOMINATION, REMUNERATION AND HUMAN RESOURCE MANAGEMENT COMMITTEE: MRPL is a ‘Schedule A’ Central Public Sector Enterprise (CPSE). The appointment, terms, conditions and remuneration of Managing Director and Functional Directors (Whole-time Directors) are fixed by the Department of Public Enterprises (DPE), Govt. of India.</t>
  </si>
  <si>
    <t>The Company complies with the changes brought in the area of Corporate Governance by the Companies Act, 2013 and the SEBI (Listing Obligations and Disclosure Requirements) Regulations, 2015 (SEBI Listing Regulations, 2015). Besides adhering to provisions of SEBI Listing Regulations, 2015, the Company also follows the Guidelines on Corporate Governance for Central Public Sector Enterprises (CPSEs) issued by the Department of Public Enterprises (DPE), Government of India except with regard to availability of requisite number of Independent Directors on the Board of the Company. MRPL being a Central Public Sector Enterprise (CPSE), Directors on the Board of the company are appointed by the Administrative Ministry, Government of India. Appointment of requisite number of Independent Directors on the Board of MRPL is pursued with the administrative Ministry, Government of India (GoI).</t>
  </si>
  <si>
    <t>The Company believes that an active, well-informed and independent Board is necessary to ensure the highest standards of Corporate Governance. The Board of Directors of the Company is at the core of adopting the best practices of Corporate Governance. The Board thus oversees the Management functions and protects the long-term interests of our stakeholders.</t>
  </si>
  <si>
    <t>Outstanding as at March 31, 2019 1,752.59</t>
  </si>
  <si>
    <t>Pursuant to Regulation 19 of the SEBI Listing Regulations,
2015 and DPE guidelines on Corporate Governance for
CPSE, the Company has constituted a Remuneration
Committee in April, 2009.</t>
  </si>
  <si>
    <t>Corporate Governance encompasses a set of systems and practices to ensure that the Company’s affairs are being managed in a manner which ensures accountability, transparency and fairness in all transactions in the widest sense. MRPL maximizes shareholders value while safeguarding and promoting the interest of stakeholders and maintain a steadfast commitment to ethics and code of conduct. The philosophy of the Company on Corporate Governance envisages the attainment of the highest levels of transparency, accountability and ethics, in all facets of its operations, with the primary objective of enhancing shareholder value.</t>
  </si>
  <si>
    <t>MATERIALLY SIGNIFICANT RELATED PARTY TRANSACTIONS: 1.0 The transactions with Related Parties are governed by Regulation 23 of the SEBI Listing Regulations, 2015, and the provisions of Section 188 of the Companies Act, 2013 and rules made thereunder along with the circulars and notifications issued by SEBI and MCA from time to time. 81 Mangalore Refinery and Petrochemicals Limited 2.0 The Company has adopted Related Party Transaction Policy and procedures and the same is displayed on the website of the Company i.e. www.mrpl.co.in.</t>
  </si>
  <si>
    <t>Details of material contracts or arrangements or transactions at arm’s length basis</t>
  </si>
  <si>
    <t>“Code of Conduct for Prevention of Insider Trading” for
the Company was approved by the Board at its 89th
meeting held on 22nd June, 2002 pursuant to SEBI (Insider
Trading) (Amendment) Regulations, 2002. The same
was amended by the Board at its 135th meeting held on
20th January, 2009 in view of SEBI (Prohibition of Insider
Trading) (Amendment) Regulations, 2008.</t>
  </si>
  <si>
    <t>Being nominated as the nodal agency for conducting
the Vigilance awareness programs in the city of Mangalore,
various awareness activities were designed to touch all walks of
life. Vendors meet was conducted as a part of Vigilance Awareness
Program in which more than 500 vendors participated. Vigilance
awareness mobile van with Anti-corruption audio message
covered different areas around the Refinery and Mangalore
city to educate the citizens about the ill-effect of corruption.
Vigilance awareness walkathon was conducted in which more
than 400 people participated to create an ethical awareness
among the citizens on the menace of corruption and emphasized
to use latest technology to curb the evil practices.</t>
  </si>
  <si>
    <t>Opinion We have audited the accompanying standalone financial statements of MANGALORE REFINERY AND PETROCHEMICALS LIMITED (“the Company”), which comprise the Balance Sheet as at 31st March 2019, the Statement of Profit and Loss (including Other Comprehensive Income), the Statement of Changes in Equity and the Statement of Cash Flows for the year then ended on that date and notes to the standalone financial statements, including a summary of significant accounting policies and other explanatory information (hereinafter referred to as “the standalone financial statements”). In our opinion and to the best of our information and according to the explanations given to us, the aforesaid standalone financial statements give the information required by the Companies Act, 2013 (“the Act”) in the manner so required and give a true and fair view in conformity with the accounting principles generally accepted in India, including the Indian Accounting Standards (Ind AS) prescribed under Section 133 of the Companies Act, 2013 read with Companies (Indian Accounting Standards) Rules, 2015, as amended, (“Ind AS”) and the relevant rules issued thereunder, of the state of affairs (financial position)of the Company as at 31st March 2019, the profit (financial performance including other comprehensive income), changes in equity and its cash flows for the year ended on that date. Basis for opinion We conducted our audit of the standalone financial statements in accordance with the Standards on Auditing (SAs) specified under section 143(10) of the Companies Act, 2013. Our responsibilities under those Standards are further described in the Auditor’s Responsibilities for the Audit of the Standalone Financial Statements section of our report. We are independent of the Company in accordance with the Code of Ethics issued by the Institute of Chartered Accountants of India (ICAI) together with the ethical requirements that are relevant to our audit of the standalone financial statements under the provisions of the Act and the Rules thereunder, and we have fulfilled our other ethical responsibilities in accordance with these requirements and the ICAI’s Code of Ethics. We believe that the audit evidence we have obtained is sufficient and appropriate to provide a basis for our audit opinion on the standalone financial statements.</t>
  </si>
  <si>
    <t>Mangalore Refinery &amp; Petrochemicals Ltd._MACR001-screenshot_2018-2019.png</t>
  </si>
  <si>
    <t>32 Employee benefits expense</t>
  </si>
  <si>
    <t>32 Employee benefits expense // Human Resources
During the financial year 2018-19, your Company
continued to enjoy cordial and harmonious relations
with all the employees and as evidence to the same not
a single man-hour was lost on account of any industrial
disturbance.
Total employee strength was 1943 including 128 women
employees, 274 SC/ST employees and 29 Physically
Challenged employees. 873 employees belong to
Management cadre whereas 1070 employees belong to
Non-Management cadre.</t>
  </si>
  <si>
    <t>141,73</t>
  </si>
  <si>
    <t>62,97,000</t>
  </si>
  <si>
    <t>The Company has only one class of equity shares having a par value of ` 10 per share. Each holder of equity shares is entitled to one vote per share.</t>
  </si>
  <si>
    <t>The Company has provided for remote e-voting facility to the shareholders in accordance with Regulation 44 of the SEBI (Listing Obligations and Disclosure Requirements) Regulations, 2015, provisions of the Companies Act, 2013 and the Rules made there under.</t>
  </si>
  <si>
    <t>Stakeholder complaints received in the past financial year and what percentage of complaints satisfactorily resolved by the management. The Company has a Stakeholder Relationship Committee. The Committee specifically looks into redressing Shareholders and Investors complaints pertaining to transfer/transmission of shares, non – receipt of annual report, dividends payments, issue of duplicate share certificates and other issues as per the terms of reference. The company has received 103 investor complaints during the Financial Year 2018-19 of which 98 complaints have been resolved and 05 complaints were pending as on 31/03/2019 which were subsequently resolved.</t>
  </si>
  <si>
    <t>5 years from the date of appointment or till the date of superannuation or until further orders, whichever is earlier</t>
  </si>
  <si>
    <t>B. Board of Directors as on 31/03/2020</t>
  </si>
  <si>
    <t>75,76</t>
  </si>
  <si>
    <t>Shri M Vinayakumar, Director (Refinery) hold 200 shares of the company; others hold 0 shares. Total Percentage of shareholding of directors=(200/1752598777)*100=0.0011%</t>
  </si>
  <si>
    <t>A. Composition of Directors along with other Directorship as on 31/03/2020 : 13
Executive Director : 03
Non-Executive Directors : 10</t>
  </si>
  <si>
    <t>Company does comply with the Section 149 of the Companies Act, 2013 requires that every company shall have a minimum number of 3 directors in the case of a public company</t>
  </si>
  <si>
    <t>Board of Directors as on 31/03/2020</t>
  </si>
  <si>
    <t xml:space="preserve">Company does comply with SEBI LODR Regulations 17A/section 165(1)
As per SEBI (LODR - Listing Obligations and Disclosure Requirement)  Regulation 17A  "The directors of listed entities shall comply with the following conditions with respect to the maximum number of directorships, including any alternate directorships that can be held by them at any point of time –
(1) A person shall not be a director in more than eight listed entities with effect from April 1, 2019 and in not more than seven listed entities with effect from April 1, 2020:
Provided that a person shall not serve as an independent director in more than seven listed entities.
(2) Notwithstanding the above, any person who is serving as a whole time director / managing director in any listed entity shall serve as an independent director in not more than three listed entities. For the purpose of this sub-regulation, the count for the number of listed entities on which a person is a director / independent director shall be only those whose equity shares are listed on a stock exchange."
As per Section 165(1) of Companies Act, 2013
"No person shall hold office as a director, including any alternate directorship, in more than 20 Companies at the same time. Provided that the maximum number of public companies in which a person can be appointed as a director shall not exceed 10."
</t>
  </si>
  <si>
    <t>Whistle Blower Policy
The Whistle Blower Policy is formulated to provide a vigil mechanism for Directors and Employees to raise
genuine concerns about unethical behaviour, actual or suspected fraud or violation of the Company’s code of
conduct or ethics policy. The Policy provides necessary safeguards for protection of Directors and Employees
who avail the vigil mechanism from reprisals or victimization, for whistle blowing in good faith and to
provide opportunity to Directors and Employees for Direct access to the Chairperson of the Audit Committee
in exceptional cases. The policy is available on the Company’s website. During the year, no complaints were
received under Whistle Blower Policy.
The Central Vigilance Commission (CVC) has advised Government organisations to adopt Integrity Pact
voluntarily in their major procurement activities.</t>
  </si>
  <si>
    <t>[(Remuneration 2019-Remuneration 2018)/Remuneration 2018]*100
=((4948000-6852000)/6852000)*100=-27.78%</t>
  </si>
  <si>
    <t>Mangalore Refinery &amp; Petrochemicals Ltd_FINR001_Screenshot_2019-2020</t>
  </si>
  <si>
    <t>Payment to auditors</t>
  </si>
  <si>
    <t>66,99</t>
  </si>
  <si>
    <t xml:space="preserve">Composition of Audit Committee as on 31/03/2020
The Committee was reconstituted during the FY 2019-20. The composition of the Committee including changes
during the year is as under:
</t>
  </si>
  <si>
    <t>Composition of Audit Committee as on 31/03/2020 The Committee was reconstituted during the FY 2019-20. The composition of the Committee including changes during the year is as under:</t>
  </si>
  <si>
    <t>Manglore Refinery &amp; Petrochemical Ltd_AUDR003_Screenshot_2019-2020 ; Manglore Refinery &amp; Petrochemical Ltd_AUDR002_Screenshot_2019_2020</t>
  </si>
  <si>
    <t>3 active members of audit committee members(V. P. Haran, Sewa Ram, R.T Agrawal are Independent.</t>
  </si>
  <si>
    <t>All 3 audit committee active members(V. P. Haran, Sewa Ram, R.T Agrawal) are Independent.</t>
  </si>
  <si>
    <t>Manglore Refinery &amp; Petrochemical Ltd_AUDR003_Screenshot_2019-2020 ; Manglore Refinery &amp; Petrochemical Ltd_COMR002_Screenshot_2019-2020</t>
  </si>
  <si>
    <t>66, 101</t>
  </si>
  <si>
    <t>Composition of Nomination &amp; Remuneration Committee as on 31/03/2020</t>
  </si>
  <si>
    <t>Ms. Manjula C</t>
  </si>
  <si>
    <t>Manglore Refinery &amp; Petrochemical Ltd_BOSR011_Screenshot_2019-20.png</t>
  </si>
  <si>
    <t>Shri K. M. Mahesh</t>
  </si>
  <si>
    <t>Total board meeting possible to attend for retied/newly appointed directors not given.</t>
  </si>
  <si>
    <t>89,90,91,92,93,94,95,96</t>
  </si>
  <si>
    <t>Shri. S. Raviprasad</t>
  </si>
  <si>
    <t>Shri. M Vinaykumar</t>
  </si>
  <si>
    <t>67, 68, 108</t>
  </si>
  <si>
    <t>Mangalore Refinery &amp; Petrochemical Ltd._MASP003-screenshot_2019-2020.png ; Mangalore Refinery &amp; Petrochemicals Ltd__MASP003(1)_Screenshot_2019-2020 ; Mangalore Refinery &amp; Petrochemicals Ltd__MASP003(2)_Screenshot_2019-2020</t>
  </si>
  <si>
    <t>Sitting fees for indpendent directors considered as Fixed remuneration. For executive directors, fixed considered as Salary as per provisions contained in section 17(1)
of the Income-tax Act, 1961</t>
  </si>
  <si>
    <t>The statutory auditors appointed by the Comptroller and Auditor General of
India under section 139(5)</t>
  </si>
  <si>
    <t>Compliance with section 139(5) is sufficient to mark this indicator</t>
  </si>
  <si>
    <t>The statutory auditors appointed by the Comptroller and Auditor General of India under section 139(5)
of the Act</t>
  </si>
  <si>
    <t>Tenure
For a period of three years or until further orders, whichever is earlier.</t>
  </si>
  <si>
    <t>Validation error-not able to enter years</t>
  </si>
  <si>
    <t>Shri A. K. Sahoo</t>
  </si>
  <si>
    <t>Shri H. Kumar</t>
  </si>
  <si>
    <t>validation error</t>
  </si>
  <si>
    <t>detailed biography not available</t>
  </si>
  <si>
    <t>The fixed remuneration part cannot be determine as Salaries, Allowances and
Perquisites given together</t>
  </si>
  <si>
    <t>Percentage of independent board members at the end of the fiscal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</si>
</sst>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000%"/>
  </numFmts>
  <fonts count="25"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Calibri"/>
      <family val="2"/>
    </font>
    <font>
      <sz val="11"/>
      <color indexed="8"/>
      <name val="Calibri"/>
      <family val="2"/>
    </font>
    <font>
      <sz val="12"/>
      <color theme="0"/>
      <name val="Calibri"/>
      <family val="2"/>
      <scheme val="minor"/>
    </font>
    <font>
      <sz val="10"/>
      <color rgb="FF000000"/>
      <name val="Arial"/>
      <family val="2"/>
    </font>
    <font>
      <sz val="11"/>
      <color theme="1"/>
      <name val="Calibri"/>
      <family val="2"/>
      <scheme val="minor"/>
    </font>
    <font>
      <b/>
      <sz val="12"/>
      <color theme="1"/>
      <name val="Calibri"/>
      <family val="2"/>
      <scheme val="minor"/>
    </font>
    <font>
      <sz val="12"/>
      <color rgb="FF000000"/>
      <name val="Calibri"/>
      <family val="2"/>
      <scheme val="minor"/>
    </font>
    <font>
      <sz val="11"/>
      <color rgb="FF000000"/>
      <name val="Calibri"/>
      <family val="2"/>
    </font>
    <font>
      <sz val="11"/>
      <color theme="1"/>
      <name val="Calibri"/>
      <family val="2"/>
    </font>
    <font>
      <sz val="11"/>
      <color rgb="FF000000"/>
      <name val="Calibri"/>
      <family val="2"/>
      <scheme val="minor"/>
    </font>
    <font>
      <b/>
      <sz val="12"/>
      <color rgb="FF000000"/>
      <name val="Calibri"/>
      <family val="2"/>
      <scheme val="minor"/>
    </font>
    <font>
      <b/>
      <sz val="14"/>
      <color theme="1"/>
      <name val="Calibri"/>
      <family val="2"/>
      <scheme val="minor"/>
    </font>
    <font>
      <u/>
      <sz val="11"/>
      <color indexed="8"/>
      <name val="Calibri"/>
      <family val="2"/>
    </font>
    <font>
      <sz val="12"/>
      <name val="Calibri"/>
      <family val="2"/>
      <scheme val="minor"/>
    </font>
    <font>
      <b/>
      <sz val="12"/>
      <name val="Calibri"/>
      <family val="2"/>
      <scheme val="minor"/>
    </font>
    <font>
      <b/>
      <sz val="8"/>
      <name val="Calibri"/>
      <family val="2"/>
    </font>
    <font>
      <sz val="10"/>
      <color theme="1"/>
      <name val="Calibri"/>
      <family val="2"/>
    </font>
    <font>
      <sz val="10"/>
      <name val="Calibri"/>
      <family val="2"/>
    </font>
    <font>
      <sz val="12"/>
      <color theme="1"/>
      <name val="Calibri"/>
      <family val="2"/>
      <scheme val="minor"/>
    </font>
    <font>
      <u/>
      <sz val="12"/>
      <color theme="10"/>
      <name val="Calibri"/>
      <family val="2"/>
      <scheme val="minor"/>
    </font>
    <font>
      <sz val="12"/>
      <color rgb="FFFF0000"/>
      <name val="Calibri"/>
      <family val="2"/>
      <scheme val="minor"/>
    </font>
  </fonts>
  <fills count="9">
    <fill>
      <patternFill patternType="none"/>
    </fill>
    <fill>
      <patternFill patternType="gray125"/>
    </fill>
    <fill>
      <patternFill patternType="solid">
        <fgColor rgb="FFBDD7EE"/>
        <bgColor rgb="FF000000"/>
      </patternFill>
    </fill>
    <fill>
      <patternFill patternType="solid">
        <fgColor theme="8" tint="0.39997558519241921"/>
        <bgColor rgb="FF000000"/>
      </patternFill>
    </fill>
    <fill>
      <patternFill patternType="solid">
        <fgColor theme="8" tint="0.59999389629810485"/>
        <bgColor indexed="64"/>
      </patternFill>
    </fill>
    <fill>
      <patternFill patternType="solid">
        <fgColor theme="0"/>
        <bgColor indexed="64"/>
      </patternFill>
    </fill>
    <fill>
      <patternFill patternType="solid">
        <fgColor theme="8" tint="0.39997558519241921"/>
        <bgColor indexed="64"/>
      </patternFill>
    </fill>
    <fill>
      <patternFill patternType="solid">
        <fgColor theme="6" tint="0.79998168889431442"/>
        <bgColor indexed="64"/>
      </patternFill>
    </fill>
    <fill>
      <patternFill patternType="solid">
        <fgColor theme="4" tint="0.79998168889431442"/>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double">
        <color rgb="FFFFC000"/>
      </left>
      <right/>
      <top/>
      <bottom/>
      <diagonal/>
    </border>
    <border>
      <left style="thin">
        <color auto="1"/>
      </left>
      <right/>
      <top style="thin">
        <color auto="1"/>
      </top>
      <bottom/>
      <diagonal/>
    </border>
    <border>
      <left/>
      <right/>
      <top style="thin">
        <color auto="1"/>
      </top>
      <bottom/>
      <diagonal/>
    </border>
    <border>
      <left/>
      <right style="thin">
        <color indexed="64"/>
      </right>
      <top style="thin">
        <color indexed="64"/>
      </top>
      <bottom/>
      <diagonal/>
    </border>
  </borders>
  <cellStyleXfs count="10">
    <xf numFmtId="0" fontId="0" fillId="0" borderId="0"/>
    <xf numFmtId="0" fontId="7" fillId="0" borderId="0"/>
    <xf numFmtId="0" fontId="8" fillId="0" borderId="0"/>
    <xf numFmtId="0" fontId="3" fillId="0" borderId="0"/>
    <xf numFmtId="0" fontId="2" fillId="0" borderId="0"/>
    <xf numFmtId="0" fontId="1" fillId="0" borderId="0"/>
    <xf numFmtId="0" fontId="1" fillId="0" borderId="0"/>
    <xf numFmtId="0" fontId="1" fillId="0" borderId="0"/>
    <xf numFmtId="43" fontId="22" fillId="0" borderId="0" applyFont="0" applyFill="0" applyBorder="0" applyAlignment="0" applyProtection="0"/>
    <xf numFmtId="0" fontId="23" fillId="0" borderId="0" applyNumberFormat="0" applyFill="0" applyBorder="0" applyAlignment="0" applyProtection="0"/>
  </cellStyleXfs>
  <cellXfs count="183">
    <xf numFmtId="0" fontId="0" fillId="0" borderId="0" xfId="0"/>
    <xf numFmtId="0" fontId="10" fillId="0" borderId="1" xfId="0" applyFont="1" applyBorder="1" applyAlignment="1">
      <alignment horizontal="left" vertical="center"/>
    </xf>
    <xf numFmtId="0" fontId="0" fillId="0" borderId="0" xfId="0" applyAlignment="1">
      <alignment vertical="center"/>
    </xf>
    <xf numFmtId="0" fontId="11" fillId="0" borderId="2" xfId="0" applyFont="1" applyBorder="1" applyAlignment="1">
      <alignment horizontal="left" vertical="center" wrapText="1"/>
    </xf>
    <xf numFmtId="0" fontId="11" fillId="0" borderId="2" xfId="2" applyFont="1" applyBorder="1" applyAlignment="1">
      <alignment vertical="center" wrapText="1"/>
    </xf>
    <xf numFmtId="0" fontId="11" fillId="0" borderId="2" xfId="2" applyFont="1" applyBorder="1" applyAlignment="1">
      <alignment horizontal="center" vertical="center" wrapText="1"/>
    </xf>
    <xf numFmtId="0" fontId="12" fillId="0" borderId="2" xfId="2" applyFont="1" applyBorder="1" applyAlignment="1">
      <alignment vertical="center" wrapText="1"/>
    </xf>
    <xf numFmtId="0" fontId="0" fillId="0" borderId="2" xfId="0" applyBorder="1" applyAlignment="1">
      <alignment horizontal="center" vertical="center"/>
    </xf>
    <xf numFmtId="0" fontId="13" fillId="0" borderId="2" xfId="0" applyFont="1" applyBorder="1" applyAlignment="1">
      <alignment horizontal="center" vertical="center" wrapText="1"/>
    </xf>
    <xf numFmtId="0" fontId="14" fillId="2" borderId="0" xfId="0" applyFont="1" applyFill="1" applyAlignment="1">
      <alignment horizontal="center" vertical="center" wrapText="1"/>
    </xf>
    <xf numFmtId="0" fontId="14" fillId="2" borderId="0" xfId="0" applyFont="1" applyFill="1" applyAlignment="1">
      <alignment horizontal="center" vertical="center"/>
    </xf>
    <xf numFmtId="0" fontId="14" fillId="0" borderId="3" xfId="0" applyFont="1" applyBorder="1" applyAlignment="1">
      <alignment horizontal="left" vertical="center"/>
    </xf>
    <xf numFmtId="0" fontId="14" fillId="2" borderId="0" xfId="0" applyFont="1" applyFill="1" applyAlignment="1">
      <alignment horizontal="center"/>
    </xf>
    <xf numFmtId="0" fontId="14" fillId="2" borderId="0" xfId="0" applyFont="1" applyFill="1" applyAlignment="1">
      <alignment horizontal="center" wrapText="1"/>
    </xf>
    <xf numFmtId="0" fontId="0" fillId="0" borderId="0" xfId="0" applyAlignment="1"/>
    <xf numFmtId="0" fontId="6" fillId="0" borderId="0" xfId="0" applyFont="1" applyFill="1" applyAlignment="1"/>
    <xf numFmtId="0" fontId="6" fillId="0" borderId="0" xfId="0" applyFont="1" applyAlignment="1"/>
    <xf numFmtId="0" fontId="11" fillId="0" borderId="2" xfId="2" applyFont="1" applyFill="1" applyBorder="1" applyAlignment="1">
      <alignment vertical="center" wrapText="1"/>
    </xf>
    <xf numFmtId="0" fontId="0" fillId="0" borderId="0" xfId="0" applyFont="1" applyAlignment="1"/>
    <xf numFmtId="0" fontId="0" fillId="0" borderId="0" xfId="0" applyAlignment="1">
      <alignment horizontal="left" vertical="center"/>
    </xf>
    <xf numFmtId="0" fontId="14" fillId="2" borderId="0" xfId="0" applyFont="1" applyFill="1" applyAlignment="1">
      <alignment horizontal="left" vertical="center"/>
    </xf>
    <xf numFmtId="0" fontId="14" fillId="2" borderId="0" xfId="0" applyFont="1" applyFill="1" applyAlignment="1">
      <alignment horizontal="left" vertical="center" wrapText="1"/>
    </xf>
    <xf numFmtId="0" fontId="0" fillId="0" borderId="0" xfId="0" applyFont="1" applyAlignment="1">
      <alignment horizontal="left" vertical="center"/>
    </xf>
    <xf numFmtId="0" fontId="0" fillId="0" borderId="2" xfId="0" applyBorder="1" applyAlignment="1">
      <alignment horizontal="left" vertical="center"/>
    </xf>
    <xf numFmtId="0" fontId="0" fillId="0" borderId="0" xfId="0" applyAlignment="1">
      <alignment horizontal="left" vertical="center"/>
    </xf>
    <xf numFmtId="0" fontId="10" fillId="0" borderId="0" xfId="0" applyFont="1" applyBorder="1" applyAlignment="1">
      <alignment horizontal="left" vertical="center"/>
    </xf>
    <xf numFmtId="0" fontId="6" fillId="0" borderId="0" xfId="0" applyFont="1" applyAlignment="1">
      <alignment horizontal="left" vertical="center"/>
    </xf>
    <xf numFmtId="0" fontId="14" fillId="3" borderId="0" xfId="0" applyFont="1" applyFill="1" applyAlignment="1">
      <alignment horizontal="center" vertical="center"/>
    </xf>
    <xf numFmtId="0" fontId="9" fillId="0" borderId="1" xfId="0" applyFont="1" applyBorder="1" applyAlignment="1">
      <alignment horizontal="left" vertical="center"/>
    </xf>
    <xf numFmtId="0" fontId="15" fillId="4" borderId="0" xfId="0" applyFont="1" applyFill="1" applyAlignment="1">
      <alignment horizontal="center"/>
    </xf>
    <xf numFmtId="0" fontId="13" fillId="0" borderId="0" xfId="0" applyFont="1" applyAlignment="1">
      <alignment horizontal="left" wrapText="1"/>
    </xf>
    <xf numFmtId="0" fontId="0" fillId="0" borderId="0" xfId="0" applyAlignment="1">
      <alignment wrapText="1"/>
    </xf>
    <xf numFmtId="0" fontId="9" fillId="0" borderId="0" xfId="0" applyFont="1" applyAlignment="1">
      <alignment wrapText="1"/>
    </xf>
    <xf numFmtId="0" fontId="0" fillId="0" borderId="0" xfId="0" applyFill="1" applyAlignment="1"/>
    <xf numFmtId="0" fontId="0" fillId="0" borderId="2" xfId="0" applyBorder="1" applyAlignment="1"/>
    <xf numFmtId="0" fontId="14" fillId="4" borderId="2" xfId="0" applyFont="1" applyFill="1" applyBorder="1" applyAlignment="1">
      <alignment horizontal="left" vertical="center"/>
    </xf>
    <xf numFmtId="0" fontId="0" fillId="0" borderId="0" xfId="0" applyFont="1" applyFill="1" applyAlignment="1"/>
    <xf numFmtId="0" fontId="15" fillId="0" borderId="0" xfId="0" applyFont="1" applyFill="1" applyAlignment="1">
      <alignment horizontal="center"/>
    </xf>
    <xf numFmtId="0" fontId="0" fillId="0" borderId="0" xfId="0" applyFill="1" applyAlignment="1">
      <alignment horizontal="left" vertical="center"/>
    </xf>
    <xf numFmtId="0" fontId="0" fillId="0" borderId="0" xfId="0" applyFill="1" applyBorder="1" applyAlignment="1">
      <alignment horizontal="left" vertical="center"/>
    </xf>
    <xf numFmtId="0" fontId="9" fillId="0" borderId="0" xfId="0" applyFont="1" applyFill="1" applyBorder="1" applyAlignment="1">
      <alignment horizontal="left" vertical="center"/>
    </xf>
    <xf numFmtId="0" fontId="14" fillId="0" borderId="0" xfId="0" applyFont="1" applyBorder="1" applyAlignment="1">
      <alignment horizontal="left" vertical="center"/>
    </xf>
    <xf numFmtId="0" fontId="0" fillId="0" borderId="0" xfId="0" applyFont="1" applyFill="1" applyAlignment="1">
      <alignment horizontal="left" vertical="center"/>
    </xf>
    <xf numFmtId="0" fontId="0" fillId="0" borderId="0" xfId="0" applyAlignment="1">
      <alignment horizontal="left" vertical="center"/>
    </xf>
    <xf numFmtId="0" fontId="5" fillId="0" borderId="2" xfId="0" applyFont="1" applyBorder="1" applyAlignment="1">
      <alignment horizontal="left" vertical="center" wrapText="1"/>
    </xf>
    <xf numFmtId="0" fontId="5" fillId="0" borderId="2" xfId="2" applyFont="1" applyBorder="1" applyAlignment="1">
      <alignment horizontal="left" vertical="center" wrapText="1"/>
    </xf>
    <xf numFmtId="0" fontId="0" fillId="0" borderId="0" xfId="0" applyFont="1"/>
    <xf numFmtId="0" fontId="6" fillId="0" borderId="0" xfId="0" applyFont="1"/>
    <xf numFmtId="0" fontId="0" fillId="0" borderId="0" xfId="0" applyFont="1" applyFill="1" applyBorder="1"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14" fillId="3" borderId="0" xfId="0" applyFont="1" applyFill="1" applyAlignment="1">
      <alignment horizontal="center" vertical="center"/>
    </xf>
    <xf numFmtId="0" fontId="14" fillId="2" borderId="0" xfId="0" applyFont="1" applyFill="1" applyAlignment="1">
      <alignment horizontal="center" vertical="center"/>
    </xf>
    <xf numFmtId="0" fontId="16" fillId="0" borderId="2" xfId="2" applyFont="1" applyBorder="1" applyAlignment="1">
      <alignment horizontal="left" vertical="center" wrapText="1"/>
    </xf>
    <xf numFmtId="0" fontId="11" fillId="0" borderId="2" xfId="2" applyFont="1" applyBorder="1" applyAlignment="1">
      <alignment vertical="center"/>
    </xf>
    <xf numFmtId="0" fontId="11" fillId="0" borderId="2" xfId="0" applyFont="1" applyFill="1" applyBorder="1" applyAlignment="1">
      <alignment horizontal="left" vertical="center" wrapText="1"/>
    </xf>
    <xf numFmtId="0" fontId="0" fillId="0" borderId="0" xfId="0" applyAlignment="1">
      <alignment horizontal="left"/>
    </xf>
    <xf numFmtId="0" fontId="0" fillId="0" borderId="0" xfId="0" applyFont="1" applyAlignment="1">
      <alignment horizontal="left"/>
    </xf>
    <xf numFmtId="0" fontId="15" fillId="4" borderId="0" xfId="0" applyFont="1" applyFill="1" applyAlignment="1">
      <alignment horizontal="center" vertical="center"/>
    </xf>
    <xf numFmtId="0" fontId="17" fillId="0" borderId="4" xfId="0" applyFont="1" applyFill="1" applyBorder="1"/>
    <xf numFmtId="0" fontId="21" fillId="0" borderId="2" xfId="0" applyFont="1" applyBorder="1" applyAlignment="1" applyProtection="1">
      <alignment horizontal="left" vertical="center"/>
      <protection locked="0"/>
    </xf>
    <xf numFmtId="0" fontId="21" fillId="0" borderId="2" xfId="0" applyFont="1" applyBorder="1" applyAlignment="1" applyProtection="1">
      <alignment vertical="center"/>
      <protection locked="0"/>
    </xf>
    <xf numFmtId="0" fontId="14" fillId="2" borderId="0" xfId="0" applyFont="1" applyFill="1" applyAlignment="1">
      <alignment vertical="center"/>
    </xf>
    <xf numFmtId="0" fontId="0" fillId="0" borderId="0" xfId="0" applyAlignment="1">
      <alignment horizontal="center" vertical="center"/>
    </xf>
    <xf numFmtId="0" fontId="17" fillId="0" borderId="0" xfId="0" applyFont="1" applyAlignment="1" applyProtection="1">
      <protection locked="0"/>
    </xf>
    <xf numFmtId="0" fontId="14" fillId="2" borderId="0" xfId="0" applyFont="1" applyFill="1" applyAlignment="1"/>
    <xf numFmtId="0" fontId="20" fillId="0" borderId="2" xfId="0" applyFont="1" applyBorder="1" applyAlignment="1"/>
    <xf numFmtId="0" fontId="21" fillId="0" borderId="2" xfId="0" applyFont="1" applyBorder="1" applyAlignment="1" applyProtection="1">
      <alignment horizontal="left"/>
      <protection locked="0"/>
    </xf>
    <xf numFmtId="0" fontId="21" fillId="0" borderId="2" xfId="0" applyFont="1" applyBorder="1" applyAlignment="1" applyProtection="1">
      <protection locked="0"/>
    </xf>
    <xf numFmtId="0" fontId="0" fillId="0" borderId="0" xfId="0" applyFont="1" applyAlignment="1">
      <alignment vertical="center"/>
    </xf>
    <xf numFmtId="0" fontId="6" fillId="0" borderId="0" xfId="0" applyFont="1" applyAlignment="1">
      <alignment vertical="center"/>
    </xf>
    <xf numFmtId="0" fontId="6" fillId="0" borderId="0" xfId="0" applyFont="1" applyFill="1" applyAlignment="1">
      <alignment vertical="center"/>
    </xf>
    <xf numFmtId="0" fontId="0" fillId="0" borderId="2" xfId="0" applyBorder="1" applyAlignment="1">
      <alignment vertical="center"/>
    </xf>
    <xf numFmtId="0" fontId="0" fillId="0" borderId="0" xfId="0" applyFill="1" applyAlignment="1">
      <alignment vertical="center"/>
    </xf>
    <xf numFmtId="0" fontId="17" fillId="0" borderId="0" xfId="0" applyFont="1" applyAlignment="1" applyProtection="1">
      <alignment vertical="center"/>
      <protection locked="0"/>
    </xf>
    <xf numFmtId="0" fontId="20" fillId="0" borderId="2" xfId="0" applyFont="1" applyBorder="1" applyAlignment="1">
      <alignment vertical="center"/>
    </xf>
    <xf numFmtId="0" fontId="17" fillId="0" borderId="0" xfId="0" applyFont="1" applyBorder="1" applyProtection="1">
      <protection locked="0"/>
    </xf>
    <xf numFmtId="0" fontId="14" fillId="2" borderId="5" xfId="0" applyFont="1" applyFill="1" applyBorder="1" applyAlignment="1">
      <alignment vertical="center"/>
    </xf>
    <xf numFmtId="0" fontId="0" fillId="0" borderId="5" xfId="0" applyBorder="1" applyAlignment="1">
      <alignment vertical="center"/>
    </xf>
    <xf numFmtId="0" fontId="14" fillId="2" borderId="5" xfId="0" applyFont="1" applyFill="1" applyBorder="1" applyAlignment="1"/>
    <xf numFmtId="0" fontId="0" fillId="0" borderId="5" xfId="0" applyBorder="1" applyAlignment="1">
      <alignment horizontal="left"/>
    </xf>
    <xf numFmtId="0" fontId="0" fillId="0" borderId="5" xfId="0" applyBorder="1"/>
    <xf numFmtId="0" fontId="0" fillId="0" borderId="5" xfId="0" applyBorder="1" applyAlignment="1"/>
    <xf numFmtId="0" fontId="15" fillId="4" borderId="0" xfId="0" applyFont="1" applyFill="1" applyAlignment="1">
      <alignment horizontal="center" vertical="center"/>
    </xf>
    <xf numFmtId="0" fontId="12" fillId="0" borderId="2" xfId="2" applyFont="1" applyBorder="1" applyAlignment="1">
      <alignment horizontal="left" vertical="center"/>
    </xf>
    <xf numFmtId="0" fontId="11" fillId="0" borderId="2" xfId="2" applyFont="1" applyBorder="1" applyAlignment="1">
      <alignment horizontal="left" vertical="center"/>
    </xf>
    <xf numFmtId="0" fontId="11" fillId="0" borderId="2" xfId="0" applyFont="1" applyBorder="1" applyAlignment="1">
      <alignment horizontal="left" vertical="center"/>
    </xf>
    <xf numFmtId="0" fontId="11" fillId="0" borderId="2" xfId="1" applyFont="1" applyBorder="1" applyAlignment="1">
      <alignment horizontal="left" vertical="center"/>
    </xf>
    <xf numFmtId="0" fontId="12" fillId="0" borderId="2" xfId="2" applyFont="1" applyFill="1" applyBorder="1" applyAlignment="1">
      <alignment horizontal="left" vertical="center"/>
    </xf>
    <xf numFmtId="0" fontId="11" fillId="0" borderId="2" xfId="2" applyFont="1" applyFill="1" applyBorder="1" applyAlignment="1">
      <alignment horizontal="left" vertical="center"/>
    </xf>
    <xf numFmtId="0" fontId="11" fillId="0" borderId="2" xfId="0" applyFont="1" applyFill="1" applyBorder="1" applyAlignment="1">
      <alignment horizontal="left" vertical="center"/>
    </xf>
    <xf numFmtId="0" fontId="11" fillId="5" borderId="2" xfId="2" applyFont="1" applyFill="1" applyBorder="1" applyAlignment="1">
      <alignment horizontal="left" vertical="center"/>
    </xf>
    <xf numFmtId="0" fontId="12" fillId="0" borderId="2" xfId="2" applyFont="1" applyBorder="1" applyAlignment="1">
      <alignment vertical="center"/>
    </xf>
    <xf numFmtId="0" fontId="11" fillId="0" borderId="2" xfId="2" applyFont="1" applyBorder="1" applyAlignment="1">
      <alignment horizontal="center" vertical="center"/>
    </xf>
    <xf numFmtId="0" fontId="11" fillId="0" borderId="2" xfId="2" applyFont="1" applyBorder="1" applyAlignment="1"/>
    <xf numFmtId="4" fontId="0" fillId="0" borderId="0" xfId="0" applyNumberFormat="1"/>
    <xf numFmtId="0" fontId="12" fillId="5" borderId="2" xfId="2" applyFont="1" applyFill="1" applyBorder="1" applyAlignment="1">
      <alignment horizontal="left" vertical="center"/>
    </xf>
    <xf numFmtId="0" fontId="11" fillId="5" borderId="2" xfId="0" applyFont="1" applyFill="1" applyBorder="1" applyAlignment="1">
      <alignment horizontal="left" vertical="center"/>
    </xf>
    <xf numFmtId="0" fontId="0" fillId="5" borderId="2" xfId="0" applyFill="1" applyBorder="1" applyAlignment="1">
      <alignment horizontal="left" vertical="center"/>
    </xf>
    <xf numFmtId="0" fontId="0" fillId="5" borderId="0" xfId="0" applyFill="1" applyAlignment="1">
      <alignment horizontal="left" vertical="center"/>
    </xf>
    <xf numFmtId="0" fontId="0" fillId="0" borderId="0" xfId="0" applyAlignment="1">
      <alignment vertical="center"/>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0" xfId="0" applyFill="1" applyAlignment="1">
      <alignment horizontal="left" vertical="center" wrapText="1"/>
    </xf>
    <xf numFmtId="0" fontId="11" fillId="0" borderId="2" xfId="2" applyFont="1" applyBorder="1" applyAlignment="1">
      <alignment horizontal="left" vertical="center" wrapText="1"/>
    </xf>
    <xf numFmtId="0" fontId="11" fillId="0" borderId="2" xfId="2" applyFont="1" applyFill="1" applyBorder="1" applyAlignment="1">
      <alignment horizontal="left" vertical="center" wrapText="1"/>
    </xf>
    <xf numFmtId="0" fontId="11" fillId="5" borderId="2" xfId="2" applyFont="1" applyFill="1" applyBorder="1" applyAlignment="1">
      <alignment horizontal="left" vertical="center" wrapText="1"/>
    </xf>
    <xf numFmtId="4" fontId="0" fillId="0" borderId="2" xfId="0" applyNumberFormat="1" applyBorder="1"/>
    <xf numFmtId="14" fontId="0" fillId="0" borderId="2" xfId="0" applyNumberFormat="1" applyBorder="1" applyAlignment="1">
      <alignment horizontal="left" vertical="center"/>
    </xf>
    <xf numFmtId="0" fontId="0" fillId="0" borderId="2" xfId="0" applyBorder="1" applyAlignment="1">
      <alignment horizontal="left" vertical="center" wrapText="1"/>
    </xf>
    <xf numFmtId="0" fontId="23" fillId="0" borderId="2" xfId="9" applyBorder="1" applyAlignment="1">
      <alignment horizontal="left" vertical="center"/>
    </xf>
    <xf numFmtId="3" fontId="0" fillId="0" borderId="2" xfId="0" applyNumberFormat="1" applyBorder="1" applyAlignment="1">
      <alignment horizontal="left" vertical="center"/>
    </xf>
    <xf numFmtId="14" fontId="0" fillId="5" borderId="2" xfId="0" applyNumberFormat="1" applyFill="1" applyBorder="1" applyAlignment="1">
      <alignment horizontal="left" vertical="center"/>
    </xf>
    <xf numFmtId="0" fontId="0" fillId="0" borderId="2" xfId="0" applyBorder="1" applyAlignment="1">
      <alignment vertical="center" wrapText="1"/>
    </xf>
    <xf numFmtId="0" fontId="0" fillId="0" borderId="2" xfId="0" applyFill="1" applyBorder="1" applyAlignment="1">
      <alignment horizontal="left" vertical="center"/>
    </xf>
    <xf numFmtId="0" fontId="0" fillId="0" borderId="2" xfId="0" applyFill="1" applyBorder="1" applyAlignment="1">
      <alignment horizontal="right" vertical="center"/>
    </xf>
    <xf numFmtId="0" fontId="0" fillId="0" borderId="2" xfId="0" applyBorder="1" applyAlignment="1">
      <alignment horizontal="right" vertical="center"/>
    </xf>
    <xf numFmtId="0" fontId="0" fillId="0" borderId="2" xfId="0" applyNumberFormat="1" applyBorder="1" applyAlignment="1">
      <alignment horizontal="right" vertical="center"/>
    </xf>
    <xf numFmtId="3" fontId="0" fillId="0" borderId="2" xfId="0" applyNumberFormat="1" applyFill="1" applyBorder="1" applyAlignment="1">
      <alignment horizontal="right" vertical="center"/>
    </xf>
    <xf numFmtId="0" fontId="0" fillId="5" borderId="2" xfId="0" applyNumberFormat="1" applyFill="1" applyBorder="1" applyAlignment="1">
      <alignment horizontal="right" vertical="center"/>
    </xf>
    <xf numFmtId="0" fontId="0" fillId="0" borderId="2" xfId="8" applyNumberFormat="1" applyFont="1" applyFill="1" applyBorder="1" applyAlignment="1">
      <alignment horizontal="right" vertical="center"/>
    </xf>
    <xf numFmtId="4" fontId="0" fillId="0" borderId="0" xfId="0" applyNumberFormat="1" applyAlignment="1">
      <alignment horizontal="right" vertical="center"/>
    </xf>
    <xf numFmtId="3" fontId="0" fillId="0" borderId="2" xfId="0" applyNumberFormat="1" applyBorder="1" applyAlignment="1">
      <alignment horizontal="right" vertical="center"/>
    </xf>
    <xf numFmtId="14" fontId="0" fillId="0" borderId="2" xfId="0" applyNumberFormat="1" applyFill="1" applyBorder="1" applyAlignment="1">
      <alignment horizontal="left" vertical="center"/>
    </xf>
    <xf numFmtId="0" fontId="0" fillId="0" borderId="2" xfId="0" applyFill="1" applyBorder="1" applyAlignment="1">
      <alignment vertical="center"/>
    </xf>
    <xf numFmtId="0" fontId="0" fillId="0" borderId="2" xfId="0" applyFill="1" applyBorder="1" applyAlignment="1">
      <alignment vertical="center" wrapText="1"/>
    </xf>
    <xf numFmtId="0" fontId="0" fillId="0" borderId="2" xfId="0" applyFill="1" applyBorder="1" applyAlignment="1">
      <alignment horizontal="left" vertical="center" wrapText="1"/>
    </xf>
    <xf numFmtId="14" fontId="0" fillId="0" borderId="2" xfId="0" applyNumberFormat="1" applyFill="1" applyBorder="1" applyAlignment="1">
      <alignment vertical="center"/>
    </xf>
    <xf numFmtId="0" fontId="0" fillId="0" borderId="2" xfId="0" applyNumberFormat="1" applyFill="1" applyBorder="1" applyAlignment="1">
      <alignment horizontal="left" vertical="center"/>
    </xf>
    <xf numFmtId="164" fontId="0" fillId="0" borderId="2" xfId="0" applyNumberFormat="1" applyFill="1" applyBorder="1" applyAlignment="1">
      <alignment vertical="center"/>
    </xf>
    <xf numFmtId="0" fontId="0" fillId="5" borderId="2" xfId="0" applyFill="1" applyBorder="1" applyAlignment="1">
      <alignment horizontal="center" vertical="center"/>
    </xf>
    <xf numFmtId="0" fontId="9" fillId="4" borderId="0" xfId="0" applyFont="1" applyFill="1"/>
    <xf numFmtId="0" fontId="15" fillId="6" borderId="0" xfId="0" applyFont="1" applyFill="1" applyAlignment="1">
      <alignment horizontal="center"/>
    </xf>
    <xf numFmtId="0" fontId="15" fillId="4" borderId="0" xfId="0" applyFont="1" applyFill="1" applyAlignment="1">
      <alignment horizontal="center"/>
    </xf>
    <xf numFmtId="0" fontId="15" fillId="4" borderId="0" xfId="0" applyFont="1" applyFill="1" applyAlignment="1">
      <alignment horizontal="center" vertical="center"/>
    </xf>
    <xf numFmtId="0" fontId="15" fillId="6" borderId="0" xfId="0" applyFont="1" applyFill="1" applyAlignment="1">
      <alignment horizontal="center" vertical="center"/>
    </xf>
    <xf numFmtId="0" fontId="11" fillId="0" borderId="2" xfId="2" applyFont="1" applyFill="1" applyBorder="1" applyAlignment="1">
      <alignment vertical="center"/>
    </xf>
    <xf numFmtId="0" fontId="18" fillId="7" borderId="6" xfId="0" applyFont="1" applyFill="1" applyBorder="1" applyAlignment="1" applyProtection="1">
      <alignment horizontal="center" vertical="center"/>
      <protection locked="0"/>
    </xf>
    <xf numFmtId="0" fontId="18" fillId="7" borderId="7" xfId="0" applyFont="1" applyFill="1" applyBorder="1" applyAlignment="1" applyProtection="1">
      <alignment horizontal="center" vertical="center"/>
      <protection locked="0"/>
    </xf>
    <xf numFmtId="0" fontId="18" fillId="7" borderId="8" xfId="0" applyFont="1" applyFill="1" applyBorder="1" applyAlignment="1" applyProtection="1">
      <alignment horizontal="center" vertical="center"/>
      <protection locked="0"/>
    </xf>
    <xf numFmtId="14" fontId="0" fillId="0" borderId="2" xfId="0" applyNumberFormat="1" applyBorder="1" applyAlignment="1">
      <alignment horizontal="center" vertical="center"/>
    </xf>
    <xf numFmtId="0" fontId="17" fillId="0" borderId="2" xfId="0" applyFont="1" applyBorder="1" applyAlignment="1" applyProtection="1">
      <protection locked="0"/>
    </xf>
    <xf numFmtId="0" fontId="17" fillId="0" borderId="2" xfId="0" applyFont="1" applyBorder="1" applyAlignment="1" applyProtection="1">
      <alignment vertical="center"/>
      <protection locked="0"/>
    </xf>
    <xf numFmtId="0" fontId="19" fillId="8" borderId="2" xfId="0" applyFont="1" applyFill="1" applyBorder="1" applyAlignment="1">
      <alignment horizontal="center" vertical="center"/>
    </xf>
    <xf numFmtId="14" fontId="0" fillId="0" borderId="2" xfId="0" applyNumberFormat="1" applyBorder="1" applyAlignment="1">
      <alignment vertical="center"/>
    </xf>
    <xf numFmtId="0" fontId="13" fillId="0" borderId="2" xfId="0" applyFont="1" applyBorder="1" applyAlignment="1">
      <alignment vertical="center"/>
    </xf>
    <xf numFmtId="14" fontId="0" fillId="0" borderId="2" xfId="0" applyNumberFormat="1" applyBorder="1"/>
    <xf numFmtId="0" fontId="0" fillId="0" borderId="2" xfId="0" applyBorder="1"/>
    <xf numFmtId="0" fontId="24" fillId="0" borderId="2" xfId="0" applyFont="1" applyBorder="1" applyAlignment="1">
      <alignment horizontal="left" vertical="center"/>
    </xf>
    <xf numFmtId="0" fontId="24" fillId="0" borderId="2" xfId="0" applyFont="1" applyBorder="1" applyAlignment="1">
      <alignment vertical="center"/>
    </xf>
    <xf numFmtId="0" fontId="0" fillId="0" borderId="2" xfId="0" applyFont="1" applyBorder="1"/>
    <xf numFmtId="0" fontId="0" fillId="0" borderId="2" xfId="0" applyBorder="1" applyAlignment="1">
      <alignment horizontal="center" vertical="center" wrapText="1"/>
    </xf>
    <xf numFmtId="0" fontId="8" fillId="0" borderId="2" xfId="2" applyBorder="1" applyAlignment="1">
      <alignment vertical="center"/>
    </xf>
    <xf numFmtId="0" fontId="14" fillId="2" borderId="2" xfId="0" applyFont="1" applyFill="1" applyBorder="1" applyAlignment="1">
      <alignment horizontal="center" vertical="center"/>
    </xf>
    <xf numFmtId="0" fontId="0" fillId="4" borderId="2" xfId="0" applyFill="1" applyBorder="1"/>
    <xf numFmtId="0" fontId="14" fillId="3" borderId="2" xfId="0" applyFont="1" applyFill="1" applyBorder="1" applyAlignment="1">
      <alignment horizontal="center" vertical="center"/>
    </xf>
    <xf numFmtId="0" fontId="15" fillId="4" borderId="2" xfId="0" applyFont="1" applyFill="1" applyBorder="1" applyAlignment="1">
      <alignment horizontal="center" vertical="center"/>
    </xf>
    <xf numFmtId="0" fontId="14" fillId="2" borderId="2" xfId="0" applyFont="1" applyFill="1" applyBorder="1" applyAlignment="1">
      <alignment vertical="center"/>
    </xf>
    <xf numFmtId="0" fontId="0" fillId="0" borderId="2" xfId="0" applyFont="1" applyBorder="1" applyAlignment="1">
      <alignment horizontal="left" vertical="center"/>
    </xf>
    <xf numFmtId="0" fontId="18" fillId="7" borderId="2" xfId="0" applyFont="1" applyFill="1" applyBorder="1" applyAlignment="1" applyProtection="1">
      <alignment horizontal="center" vertical="center"/>
      <protection locked="0"/>
    </xf>
    <xf numFmtId="0" fontId="23" fillId="0" borderId="2" xfId="9" applyBorder="1" applyAlignment="1">
      <alignment vertical="center"/>
    </xf>
    <xf numFmtId="0" fontId="9" fillId="4" borderId="2" xfId="0" applyFont="1" applyFill="1" applyBorder="1"/>
    <xf numFmtId="3" fontId="0" fillId="0" borderId="2" xfId="0" applyNumberFormat="1" applyBorder="1" applyAlignment="1">
      <alignment vertical="center"/>
    </xf>
    <xf numFmtId="0" fontId="18" fillId="7" borderId="6" xfId="0" applyFont="1" applyFill="1" applyBorder="1" applyAlignment="1" applyProtection="1">
      <alignment horizontal="center"/>
      <protection locked="0"/>
    </xf>
    <xf numFmtId="0" fontId="18" fillId="7" borderId="7" xfId="0" applyFont="1" applyFill="1" applyBorder="1" applyAlignment="1" applyProtection="1">
      <alignment horizontal="center"/>
      <protection locked="0"/>
    </xf>
    <xf numFmtId="0" fontId="18" fillId="7" borderId="8" xfId="0" applyFont="1" applyFill="1" applyBorder="1" applyAlignment="1" applyProtection="1">
      <alignment horizontal="center"/>
      <protection locked="0"/>
    </xf>
    <xf numFmtId="0" fontId="0" fillId="0" borderId="2" xfId="0" applyBorder="1" applyAlignment="1">
      <alignment horizontal="center"/>
    </xf>
    <xf numFmtId="0" fontId="0" fillId="0" borderId="2" xfId="0" applyBorder="1" applyAlignment="1">
      <alignment horizontal="left"/>
    </xf>
    <xf numFmtId="0" fontId="19" fillId="8" borderId="2" xfId="0" applyFont="1" applyFill="1" applyBorder="1" applyAlignment="1">
      <alignment horizontal="center"/>
    </xf>
    <xf numFmtId="0" fontId="0" fillId="0" borderId="2" xfId="0" applyFill="1" applyBorder="1" applyAlignment="1"/>
    <xf numFmtId="0" fontId="0" fillId="0" borderId="2" xfId="0" applyFont="1" applyFill="1" applyBorder="1" applyAlignment="1"/>
    <xf numFmtId="0" fontId="11" fillId="0" borderId="2" xfId="2" applyFont="1" applyFill="1" applyBorder="1" applyAlignment="1"/>
    <xf numFmtId="0" fontId="11" fillId="0" borderId="2" xfId="0" applyFont="1" applyBorder="1" applyAlignment="1">
      <alignment horizontal="left"/>
    </xf>
    <xf numFmtId="0" fontId="14" fillId="2" borderId="2" xfId="0" applyFont="1" applyFill="1" applyBorder="1" applyAlignment="1">
      <alignment horizontal="center"/>
    </xf>
    <xf numFmtId="0" fontId="14" fillId="2" borderId="2" xfId="0" applyFont="1" applyFill="1" applyBorder="1" applyAlignment="1">
      <alignment horizontal="center" wrapText="1"/>
    </xf>
    <xf numFmtId="0" fontId="14" fillId="2" borderId="2" xfId="0" applyFont="1" applyFill="1" applyBorder="1" applyAlignment="1"/>
    <xf numFmtId="0" fontId="0" fillId="0" borderId="2" xfId="0" applyFont="1" applyBorder="1" applyAlignment="1">
      <alignment horizontal="left"/>
    </xf>
    <xf numFmtId="0" fontId="18" fillId="7" borderId="2" xfId="0" applyFont="1" applyFill="1" applyBorder="1" applyAlignment="1" applyProtection="1">
      <alignment horizontal="center"/>
      <protection locked="0"/>
    </xf>
    <xf numFmtId="0" fontId="0" fillId="0" borderId="2" xfId="0" applyFont="1" applyBorder="1" applyAlignment="1"/>
    <xf numFmtId="2" fontId="0" fillId="0" borderId="2" xfId="0" applyNumberFormat="1" applyFill="1" applyBorder="1" applyAlignment="1"/>
    <xf numFmtId="3" fontId="0" fillId="0" borderId="2" xfId="0" applyNumberFormat="1" applyFont="1" applyFill="1" applyBorder="1" applyAlignment="1"/>
    <xf numFmtId="3" fontId="0" fillId="0" borderId="2" xfId="0" applyNumberFormat="1" applyFont="1" applyBorder="1" applyAlignment="1"/>
    <xf numFmtId="15" fontId="0" fillId="0" borderId="0" xfId="0" applyNumberFormat="1" applyAlignment="1">
      <alignment horizontal="left" vertical="center"/>
    </xf>
  </cellXfs>
  <cellStyles count="10">
    <cellStyle name="Comma" xfId="8" builtinId="3"/>
    <cellStyle name="Hyperlink" xfId="9" builtinId="8"/>
    <cellStyle name="Normal" xfId="0" builtinId="0"/>
    <cellStyle name="Normal 2" xfId="3" xr:uid="{00000000-0005-0000-0000-000003000000}"/>
    <cellStyle name="Normal 2 2" xfId="6" xr:uid="{00000000-0005-0000-0000-000004000000}"/>
    <cellStyle name="Normal 3" xfId="4" xr:uid="{00000000-0005-0000-0000-000005000000}"/>
    <cellStyle name="Normal 3 2" xfId="1" xr:uid="{00000000-0005-0000-0000-000006000000}"/>
    <cellStyle name="Normal 3 3" xfId="7" xr:uid="{00000000-0005-0000-0000-000007000000}"/>
    <cellStyle name="Normal 4" xfId="2" xr:uid="{00000000-0005-0000-0000-000008000000}"/>
    <cellStyle name="Normal 4 2" xfId="5" xr:uid="{00000000-0005-0000-0000-000009000000}"/>
  </cellStyles>
  <dxfs count="4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Acc8021" id="{6285C891-8523-DD4A-9F98-E6E98435BBDE}" userId="S::acc8021@office2016.group::c4f90b43-2054-4ab8-9ba8-3ec11ed8cb9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O34" dT="2021-01-31T15:07:06.64" personId="{6285C891-8523-DD4A-9F98-E6E98435BBDE}" id="{7CA869AB-3C8D-364E-A1FC-BA51B017B3D4}">
    <text xml:space="preserve">We need to show the non independent directors in snippet
</text>
  </threadedComment>
</ThreadedComments>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admin.mrpl.co.in/img/UploadedFiles/AnnualReport/Files/1c7d3b3b1d7f4c65b46e50c3422a1bdb.pdf" TargetMode="External"/><Relationship Id="rId7" Type="http://schemas.openxmlformats.org/officeDocument/2006/relationships/vmlDrawing" Target="../drawings/vmlDrawing1.vml"/><Relationship Id="rId2" Type="http://schemas.openxmlformats.org/officeDocument/2006/relationships/hyperlink" Target="https://admin.mrpl.co.in/img/UploadedFiles/AnnualReport/Files/1c7d3b3b1d7f4c65b46e50c3422a1bdb.pdf" TargetMode="External"/><Relationship Id="rId1" Type="http://schemas.openxmlformats.org/officeDocument/2006/relationships/hyperlink" Target="https://admin.mrpl.co.in/img/UploadedFiles/AnnualReport/Files/1c7d3b3b1d7f4c65b46e50c3422a1bdb.pdf" TargetMode="External"/><Relationship Id="rId6" Type="http://schemas.openxmlformats.org/officeDocument/2006/relationships/printerSettings" Target="../printerSettings/printerSettings1.bin"/><Relationship Id="rId5" Type="http://schemas.openxmlformats.org/officeDocument/2006/relationships/hyperlink" Target="https://admin.mrpl.co.in/img/UploadedFiles/AnnualReport/Files/1c7d3b3b1d7f4c65b46e50c3422a1bdb.pdf" TargetMode="External"/><Relationship Id="rId4" Type="http://schemas.openxmlformats.org/officeDocument/2006/relationships/hyperlink" Target="https://admin.mrpl.co.in/img/UploadedFiles/AnnualReport/Files/1c7d3b3b1d7f4c65b46e50c3422a1bdb.pdf" TargetMode="External"/><Relationship Id="rId9"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hyperlink" Target="https://admin.mrpl.co.in/img/UploadedFiles/AnnualReport/Files/d63a8713c75b42e98862fd9000d05533.pdf" TargetMode="External"/><Relationship Id="rId7" Type="http://schemas.openxmlformats.org/officeDocument/2006/relationships/printerSettings" Target="../printerSettings/printerSettings2.bin"/><Relationship Id="rId2" Type="http://schemas.openxmlformats.org/officeDocument/2006/relationships/hyperlink" Target="https://admin.mrpl.co.in/img/UploadedFiles/AnnualReport/Files/1c7d3b3b1d7f4c65b46e50c3422a1bdb.pdf" TargetMode="External"/><Relationship Id="rId1" Type="http://schemas.openxmlformats.org/officeDocument/2006/relationships/hyperlink" Target="https://admin.mrpl.co.in/img/UploadedFiles/AnnualReport/Files/1c7d3b3b1d7f4c65b46e50c3422a1bdb.pdf" TargetMode="External"/><Relationship Id="rId6" Type="http://schemas.openxmlformats.org/officeDocument/2006/relationships/hyperlink" Target="https://admin.mrpl.co.in/img/UploadedFiles/AnnualReport/Files/d63a8713c75b42e98862fd9000d05533.pdf" TargetMode="External"/><Relationship Id="rId5" Type="http://schemas.openxmlformats.org/officeDocument/2006/relationships/hyperlink" Target="https://admin.mrpl.co.in/img/UploadedFiles/AnnualReport/Files/d63a8713c75b42e98862fd9000d05533.pdf" TargetMode="External"/><Relationship Id="rId4" Type="http://schemas.openxmlformats.org/officeDocument/2006/relationships/hyperlink" Target="https://admin.mrpl.co.in/img/UploadedFiles/AnnualReport/Files/d63a8713c75b42e98862fd9000d05533.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62"/>
  <sheetViews>
    <sheetView tabSelected="1" zoomScale="93" zoomScaleNormal="58" workbookViewId="0">
      <selection activeCell="D24" sqref="D24"/>
    </sheetView>
  </sheetViews>
  <sheetFormatPr baseColWidth="10" defaultColWidth="10.83203125" defaultRowHeight="16" x14ac:dyDescent="0.2"/>
  <cols>
    <col min="1" max="1" width="31.33203125" style="19" customWidth="1"/>
    <col min="2" max="2" width="36" style="19" customWidth="1"/>
    <col min="3" max="3" width="27.6640625" style="19" customWidth="1"/>
    <col min="4" max="4" width="26" style="19" customWidth="1"/>
    <col min="5" max="5" width="59.33203125" style="101" customWidth="1"/>
    <col min="6" max="6" width="11.6640625" style="19" customWidth="1"/>
    <col min="7" max="7" width="25.6640625" style="19" customWidth="1"/>
    <col min="8" max="8" width="13" style="19" customWidth="1"/>
    <col min="9" max="9" width="29.83203125" style="19" customWidth="1"/>
    <col min="10" max="10" width="11.1640625" style="50" customWidth="1"/>
    <col min="11" max="11" width="32" style="19" customWidth="1"/>
    <col min="12" max="12" width="57.83203125" style="19" customWidth="1"/>
    <col min="13" max="13" width="36" style="38" customWidth="1"/>
    <col min="14" max="14" width="26.83203125" style="38" customWidth="1"/>
    <col min="15" max="15" width="90.83203125" style="38" customWidth="1"/>
    <col min="16" max="16" width="22.5" style="19" customWidth="1"/>
    <col min="17" max="17" width="11.1640625" style="19" customWidth="1"/>
    <col min="18" max="18" width="20.83203125" style="19" customWidth="1"/>
    <col min="19" max="19" width="17.1640625" style="19" customWidth="1"/>
    <col min="20" max="20" width="22.33203125" style="19" customWidth="1"/>
    <col min="21" max="21" width="91.1640625" style="38" customWidth="1"/>
    <col min="22" max="16384" width="10.83203125" style="19"/>
  </cols>
  <sheetData>
    <row r="1" spans="2:21" s="43" customFormat="1" ht="17" thickBot="1" x14ac:dyDescent="0.25">
      <c r="D1" s="39"/>
      <c r="E1" s="102"/>
      <c r="J1" s="50"/>
    </row>
    <row r="2" spans="2:21" ht="17" thickBot="1" x14ac:dyDescent="0.25">
      <c r="B2" s="11" t="s">
        <v>13</v>
      </c>
      <c r="C2" s="1" t="s">
        <v>943</v>
      </c>
      <c r="G2" s="39"/>
      <c r="H2" s="39"/>
      <c r="M2" s="19"/>
      <c r="N2" s="19"/>
      <c r="O2" s="19"/>
      <c r="U2" s="19"/>
    </row>
    <row r="3" spans="2:21" ht="17" thickBot="1" x14ac:dyDescent="0.25">
      <c r="B3" s="11" t="s">
        <v>899</v>
      </c>
      <c r="C3" s="1" t="s">
        <v>944</v>
      </c>
      <c r="G3" s="22"/>
      <c r="H3" s="22"/>
      <c r="I3" s="22"/>
      <c r="J3" s="22"/>
      <c r="K3" s="22"/>
      <c r="L3" s="22"/>
      <c r="M3" s="22"/>
      <c r="N3" s="19"/>
      <c r="O3" s="19"/>
      <c r="U3" s="19"/>
    </row>
    <row r="4" spans="2:21" ht="17" thickBot="1" x14ac:dyDescent="0.25">
      <c r="B4" s="11" t="s">
        <v>678</v>
      </c>
      <c r="C4" s="1">
        <v>138385</v>
      </c>
      <c r="G4" s="22"/>
      <c r="H4" s="22"/>
      <c r="I4" s="22"/>
      <c r="J4" s="22"/>
      <c r="K4" s="22"/>
      <c r="L4" s="22"/>
      <c r="M4" s="22"/>
      <c r="N4" s="19"/>
      <c r="O4" s="19"/>
      <c r="U4" s="19"/>
    </row>
    <row r="5" spans="2:21" ht="17" thickBot="1" x14ac:dyDescent="0.25">
      <c r="B5" s="11" t="s">
        <v>679</v>
      </c>
      <c r="C5" s="1">
        <v>19209</v>
      </c>
      <c r="G5" s="22"/>
      <c r="H5" s="22"/>
      <c r="I5" s="22"/>
      <c r="J5" s="22"/>
      <c r="K5" s="22"/>
      <c r="L5" s="22"/>
      <c r="M5" s="22"/>
      <c r="N5" s="19"/>
      <c r="O5" s="19"/>
      <c r="U5" s="19"/>
    </row>
    <row r="6" spans="2:21" ht="17" thickBot="1" x14ac:dyDescent="0.25">
      <c r="B6" s="28" t="s">
        <v>680</v>
      </c>
      <c r="C6" s="1" t="s">
        <v>727</v>
      </c>
      <c r="G6" s="40"/>
      <c r="H6" s="48"/>
      <c r="I6" s="22"/>
      <c r="J6" s="22"/>
      <c r="K6" s="22"/>
      <c r="L6" s="22"/>
      <c r="M6" s="22"/>
      <c r="N6" s="19"/>
      <c r="O6" s="19"/>
      <c r="U6" s="19"/>
    </row>
    <row r="7" spans="2:21" ht="17" thickBot="1" x14ac:dyDescent="0.25">
      <c r="B7" s="11" t="s">
        <v>677</v>
      </c>
      <c r="C7" s="1" t="s">
        <v>945</v>
      </c>
      <c r="G7" s="40"/>
      <c r="H7" s="48"/>
      <c r="I7" s="22"/>
      <c r="J7" s="22"/>
      <c r="K7" s="22"/>
      <c r="L7" s="22"/>
      <c r="M7" s="22"/>
      <c r="N7" s="19"/>
      <c r="O7" s="19"/>
      <c r="U7" s="19"/>
    </row>
    <row r="8" spans="2:21" ht="19" customHeight="1" thickBot="1" x14ac:dyDescent="0.25">
      <c r="B8" s="11" t="s">
        <v>894</v>
      </c>
      <c r="C8" s="1" t="s">
        <v>946</v>
      </c>
      <c r="G8" s="40"/>
      <c r="H8" s="48"/>
      <c r="I8" s="22"/>
      <c r="J8" s="22"/>
      <c r="K8" s="22"/>
      <c r="L8" s="22"/>
      <c r="M8" s="22"/>
      <c r="N8" s="19"/>
      <c r="O8" s="19"/>
      <c r="U8" s="19"/>
    </row>
    <row r="9" spans="2:21" ht="22" customHeight="1" thickBot="1" x14ac:dyDescent="0.25">
      <c r="B9" s="11" t="s">
        <v>891</v>
      </c>
      <c r="C9" s="1" t="s">
        <v>1084</v>
      </c>
      <c r="G9" s="40"/>
      <c r="H9" s="48"/>
      <c r="I9" s="22"/>
      <c r="J9" s="22"/>
      <c r="K9" s="22"/>
      <c r="L9" s="26" t="s">
        <v>668</v>
      </c>
      <c r="M9" s="22"/>
      <c r="N9" s="19"/>
      <c r="O9" s="19"/>
      <c r="U9" s="19"/>
    </row>
    <row r="10" spans="2:21" s="24" customFormat="1" ht="16" hidden="1" customHeight="1" thickBot="1" x14ac:dyDescent="0.25">
      <c r="B10" s="11" t="s">
        <v>892</v>
      </c>
      <c r="C10" s="1"/>
      <c r="E10" s="101"/>
      <c r="G10" s="40"/>
      <c r="H10" s="48"/>
      <c r="I10" s="22"/>
      <c r="J10" s="22"/>
      <c r="K10" s="22"/>
      <c r="L10" s="26" t="s">
        <v>669</v>
      </c>
      <c r="M10" s="22"/>
    </row>
    <row r="11" spans="2:21" s="24" customFormat="1" ht="16" hidden="1" customHeight="1" thickBot="1" x14ac:dyDescent="0.25">
      <c r="B11" s="11" t="s">
        <v>893</v>
      </c>
      <c r="C11" s="1"/>
      <c r="E11" s="101"/>
      <c r="G11" s="40"/>
      <c r="H11" s="48"/>
      <c r="I11" s="22"/>
      <c r="J11" s="22"/>
      <c r="K11" s="22"/>
      <c r="L11" s="22"/>
      <c r="M11" s="22"/>
    </row>
    <row r="12" spans="2:21" s="24" customFormat="1" ht="16" hidden="1" customHeight="1" thickBot="1" x14ac:dyDescent="0.25">
      <c r="B12" s="11" t="s">
        <v>895</v>
      </c>
      <c r="C12" s="1"/>
      <c r="E12" s="101"/>
      <c r="G12" s="40"/>
      <c r="H12" s="48"/>
      <c r="I12" s="22"/>
      <c r="J12" s="22"/>
      <c r="K12" s="22"/>
      <c r="L12" s="22"/>
      <c r="M12" s="22"/>
    </row>
    <row r="13" spans="2:21" s="24" customFormat="1" ht="16" hidden="1" customHeight="1" thickBot="1" x14ac:dyDescent="0.25">
      <c r="B13" s="11" t="s">
        <v>896</v>
      </c>
      <c r="C13" s="1"/>
      <c r="E13" s="101"/>
      <c r="G13" s="40"/>
      <c r="H13" s="48"/>
      <c r="I13" s="22"/>
      <c r="J13" s="22"/>
      <c r="K13" s="22"/>
      <c r="L13" s="22"/>
      <c r="M13" s="22"/>
    </row>
    <row r="14" spans="2:21" s="24" customFormat="1" ht="22" customHeight="1" x14ac:dyDescent="0.2">
      <c r="B14" s="41"/>
      <c r="C14" s="25"/>
      <c r="E14" s="101"/>
      <c r="G14" s="40"/>
      <c r="H14" s="48"/>
      <c r="I14" s="22"/>
      <c r="J14" s="22"/>
      <c r="K14" s="22"/>
      <c r="L14" s="22"/>
      <c r="M14" s="22"/>
    </row>
    <row r="15" spans="2:21" ht="19" x14ac:dyDescent="0.25">
      <c r="G15" s="22"/>
      <c r="H15" s="22"/>
      <c r="I15" s="22"/>
      <c r="J15" s="22"/>
      <c r="K15" s="22"/>
      <c r="L15" s="22"/>
      <c r="M15" s="22"/>
      <c r="N15" s="19"/>
      <c r="O15" s="19"/>
      <c r="T15" s="37"/>
      <c r="U15" s="19"/>
    </row>
    <row r="16" spans="2:21" s="38" customFormat="1" ht="19" x14ac:dyDescent="0.25">
      <c r="B16" s="35" t="s">
        <v>897</v>
      </c>
      <c r="C16" s="107">
        <v>600620.15</v>
      </c>
      <c r="E16" s="103"/>
      <c r="G16" s="42"/>
      <c r="H16" s="42"/>
      <c r="I16" s="42"/>
      <c r="J16" s="42"/>
      <c r="K16" s="37"/>
      <c r="L16" s="37"/>
      <c r="M16" s="37"/>
      <c r="N16" s="37"/>
      <c r="O16" s="37"/>
      <c r="P16" s="37"/>
      <c r="Q16" s="37"/>
      <c r="R16" s="37"/>
      <c r="S16" s="37"/>
      <c r="T16" s="37"/>
    </row>
    <row r="17" spans="1:21" s="38" customFormat="1" ht="19" x14ac:dyDescent="0.25">
      <c r="B17" s="35" t="s">
        <v>898</v>
      </c>
      <c r="C17" s="107">
        <v>738531.11</v>
      </c>
      <c r="E17" s="103"/>
      <c r="G17" s="42"/>
      <c r="H17" s="42"/>
      <c r="I17" s="42"/>
      <c r="J17" s="42"/>
      <c r="K17" s="37"/>
      <c r="L17" s="37"/>
      <c r="M17" s="37"/>
      <c r="N17" s="37"/>
      <c r="O17" s="37"/>
      <c r="P17" s="37"/>
      <c r="Q17" s="37"/>
      <c r="R17" s="37"/>
      <c r="S17" s="37"/>
      <c r="T17" s="37"/>
    </row>
    <row r="18" spans="1:21" ht="19" x14ac:dyDescent="0.25">
      <c r="I18" s="22"/>
      <c r="J18" s="22"/>
      <c r="K18" s="132" t="s">
        <v>635</v>
      </c>
      <c r="L18" s="132"/>
      <c r="M18" s="132"/>
      <c r="N18" s="132"/>
      <c r="O18" s="132"/>
      <c r="P18" s="133" t="s">
        <v>876</v>
      </c>
      <c r="Q18" s="133"/>
      <c r="R18" s="133"/>
      <c r="S18" s="133"/>
      <c r="T18" s="29"/>
      <c r="U18" s="19"/>
    </row>
    <row r="19" spans="1:21" s="22" customFormat="1" ht="38" customHeight="1" x14ac:dyDescent="0.2">
      <c r="A19" s="20" t="s">
        <v>4</v>
      </c>
      <c r="B19" s="20" t="s">
        <v>6</v>
      </c>
      <c r="C19" s="20" t="s">
        <v>5</v>
      </c>
      <c r="D19" s="20" t="s">
        <v>1</v>
      </c>
      <c r="E19" s="21" t="s">
        <v>665</v>
      </c>
      <c r="F19" s="20" t="s">
        <v>8</v>
      </c>
      <c r="G19" s="20" t="s">
        <v>9</v>
      </c>
      <c r="H19" s="20" t="s">
        <v>674</v>
      </c>
      <c r="I19" s="52" t="s">
        <v>664</v>
      </c>
      <c r="J19" s="52" t="s">
        <v>941</v>
      </c>
      <c r="K19" s="27" t="s">
        <v>10</v>
      </c>
      <c r="L19" s="27" t="s">
        <v>2</v>
      </c>
      <c r="M19" s="27" t="s">
        <v>3</v>
      </c>
      <c r="N19" s="27" t="s">
        <v>11</v>
      </c>
      <c r="O19" s="27" t="s">
        <v>672</v>
      </c>
      <c r="P19" s="10" t="s">
        <v>671</v>
      </c>
      <c r="Q19" s="10" t="s">
        <v>873</v>
      </c>
      <c r="R19" s="10" t="s">
        <v>874</v>
      </c>
      <c r="S19" s="10" t="s">
        <v>875</v>
      </c>
      <c r="T19" s="10" t="s">
        <v>877</v>
      </c>
      <c r="U19" s="52" t="s">
        <v>12</v>
      </c>
    </row>
    <row r="20" spans="1:21" s="50" customFormat="1" ht="105" customHeight="1" x14ac:dyDescent="0.2">
      <c r="A20" s="84" t="s">
        <v>14</v>
      </c>
      <c r="B20" s="85" t="s">
        <v>235</v>
      </c>
      <c r="C20" s="86" t="s">
        <v>15</v>
      </c>
      <c r="D20" s="85" t="s">
        <v>250</v>
      </c>
      <c r="E20" s="104" t="s">
        <v>445</v>
      </c>
      <c r="F20" s="23" t="s">
        <v>645</v>
      </c>
      <c r="G20" s="87" t="s">
        <v>654</v>
      </c>
      <c r="H20" s="23" t="s">
        <v>675</v>
      </c>
      <c r="I20" s="23" t="s">
        <v>668</v>
      </c>
      <c r="J20" s="108">
        <v>43921</v>
      </c>
      <c r="K20" s="23" t="s">
        <v>949</v>
      </c>
      <c r="L20" s="23" t="s">
        <v>947</v>
      </c>
      <c r="M20" s="23">
        <v>96</v>
      </c>
      <c r="N20" s="108">
        <v>44088</v>
      </c>
      <c r="O20" s="109" t="s">
        <v>1096</v>
      </c>
      <c r="P20" s="7" t="s">
        <v>880</v>
      </c>
      <c r="Q20" s="7" t="s">
        <v>879</v>
      </c>
      <c r="R20" s="7" t="s">
        <v>880</v>
      </c>
      <c r="S20" s="7" t="s">
        <v>880</v>
      </c>
      <c r="T20" s="23"/>
      <c r="U20" s="114"/>
    </row>
    <row r="21" spans="1:21" s="50" customFormat="1" ht="38" customHeight="1" x14ac:dyDescent="0.2">
      <c r="A21" s="84" t="s">
        <v>14</v>
      </c>
      <c r="B21" s="85" t="s">
        <v>235</v>
      </c>
      <c r="C21" s="86" t="s">
        <v>16</v>
      </c>
      <c r="D21" s="85" t="s">
        <v>251</v>
      </c>
      <c r="E21" s="104" t="s">
        <v>446</v>
      </c>
      <c r="F21" s="23" t="s">
        <v>645</v>
      </c>
      <c r="G21" s="87" t="s">
        <v>654</v>
      </c>
      <c r="H21" s="23" t="s">
        <v>675</v>
      </c>
      <c r="I21" s="23" t="s">
        <v>669</v>
      </c>
      <c r="J21" s="108">
        <v>43921</v>
      </c>
      <c r="K21" s="23"/>
      <c r="L21" s="23"/>
      <c r="M21" s="23"/>
      <c r="N21" s="108"/>
      <c r="O21" s="23"/>
      <c r="P21" s="7"/>
      <c r="Q21" s="7"/>
      <c r="R21" s="7"/>
      <c r="S21" s="7"/>
      <c r="T21" s="23"/>
      <c r="U21" s="114"/>
    </row>
    <row r="22" spans="1:21" s="50" customFormat="1" ht="31" customHeight="1" x14ac:dyDescent="0.2">
      <c r="A22" s="84" t="s">
        <v>14</v>
      </c>
      <c r="B22" s="85" t="s">
        <v>235</v>
      </c>
      <c r="C22" s="86" t="s">
        <v>17</v>
      </c>
      <c r="D22" s="85" t="s">
        <v>252</v>
      </c>
      <c r="E22" s="104" t="s">
        <v>447</v>
      </c>
      <c r="F22" s="23" t="s">
        <v>645</v>
      </c>
      <c r="G22" s="87" t="s">
        <v>654</v>
      </c>
      <c r="H22" s="23" t="s">
        <v>675</v>
      </c>
      <c r="I22" s="114" t="s">
        <v>669</v>
      </c>
      <c r="J22" s="108">
        <v>43921</v>
      </c>
      <c r="K22" s="23"/>
      <c r="L22" s="23"/>
      <c r="M22" s="23"/>
      <c r="N22" s="108"/>
      <c r="O22" s="109"/>
      <c r="P22" s="7" t="s">
        <v>880</v>
      </c>
      <c r="Q22" s="7" t="s">
        <v>879</v>
      </c>
      <c r="R22" s="7" t="s">
        <v>880</v>
      </c>
      <c r="S22" s="7" t="s">
        <v>880</v>
      </c>
      <c r="T22" s="23"/>
      <c r="U22" s="114"/>
    </row>
    <row r="23" spans="1:21" s="50" customFormat="1" ht="38" customHeight="1" x14ac:dyDescent="0.2">
      <c r="A23" s="88" t="s">
        <v>14</v>
      </c>
      <c r="B23" s="89" t="s">
        <v>235</v>
      </c>
      <c r="C23" s="90" t="s">
        <v>18</v>
      </c>
      <c r="D23" s="89" t="s">
        <v>253</v>
      </c>
      <c r="E23" s="105" t="s">
        <v>448</v>
      </c>
      <c r="F23" s="23" t="s">
        <v>645</v>
      </c>
      <c r="G23" s="87" t="s">
        <v>654</v>
      </c>
      <c r="H23" s="23" t="s">
        <v>675</v>
      </c>
      <c r="I23" s="23" t="s">
        <v>668</v>
      </c>
      <c r="J23" s="108">
        <v>43921</v>
      </c>
      <c r="K23" s="23" t="s">
        <v>949</v>
      </c>
      <c r="L23" s="23" t="s">
        <v>947</v>
      </c>
      <c r="M23" s="23">
        <v>23</v>
      </c>
      <c r="N23" s="108">
        <v>44088</v>
      </c>
      <c r="O23" s="72" t="s">
        <v>1097</v>
      </c>
      <c r="P23" s="7" t="s">
        <v>880</v>
      </c>
      <c r="Q23" s="7" t="s">
        <v>879</v>
      </c>
      <c r="R23" s="7" t="s">
        <v>880</v>
      </c>
      <c r="S23" s="7" t="s">
        <v>880</v>
      </c>
      <c r="T23" s="23"/>
      <c r="U23" s="114"/>
    </row>
    <row r="24" spans="1:21" s="50" customFormat="1" ht="38" customHeight="1" x14ac:dyDescent="0.2">
      <c r="A24" s="84" t="s">
        <v>14</v>
      </c>
      <c r="B24" s="85" t="s">
        <v>235</v>
      </c>
      <c r="C24" s="86" t="s">
        <v>19</v>
      </c>
      <c r="D24" s="85" t="s">
        <v>254</v>
      </c>
      <c r="E24" s="104" t="s">
        <v>449</v>
      </c>
      <c r="F24" s="23" t="s">
        <v>645</v>
      </c>
      <c r="G24" s="87" t="s">
        <v>654</v>
      </c>
      <c r="H24" s="23" t="s">
        <v>675</v>
      </c>
      <c r="I24" s="23" t="s">
        <v>669</v>
      </c>
      <c r="J24" s="108">
        <v>43921</v>
      </c>
      <c r="K24" s="23"/>
      <c r="L24" s="23"/>
      <c r="M24" s="23"/>
      <c r="N24" s="108"/>
      <c r="O24" s="23"/>
      <c r="P24" s="7"/>
      <c r="Q24" s="7"/>
      <c r="R24" s="7"/>
      <c r="S24" s="7"/>
      <c r="T24" s="23"/>
      <c r="U24" s="114"/>
    </row>
    <row r="25" spans="1:21" s="50" customFormat="1" ht="38" customHeight="1" x14ac:dyDescent="0.2">
      <c r="A25" s="84" t="s">
        <v>14</v>
      </c>
      <c r="B25" s="85" t="s">
        <v>235</v>
      </c>
      <c r="C25" s="86" t="s">
        <v>20</v>
      </c>
      <c r="D25" s="85" t="s">
        <v>255</v>
      </c>
      <c r="E25" s="104" t="s">
        <v>450</v>
      </c>
      <c r="F25" s="23" t="s">
        <v>645</v>
      </c>
      <c r="G25" s="87" t="s">
        <v>654</v>
      </c>
      <c r="H25" s="23" t="s">
        <v>675</v>
      </c>
      <c r="I25" s="23" t="s">
        <v>669</v>
      </c>
      <c r="J25" s="108">
        <v>43921</v>
      </c>
      <c r="K25" s="23"/>
      <c r="L25" s="23"/>
      <c r="M25" s="23"/>
      <c r="N25" s="108"/>
      <c r="O25" s="23"/>
      <c r="P25" s="7"/>
      <c r="Q25" s="7"/>
      <c r="R25" s="7"/>
      <c r="S25" s="7"/>
      <c r="T25" s="23"/>
      <c r="U25" s="114"/>
    </row>
    <row r="26" spans="1:21" s="50" customFormat="1" ht="38" customHeight="1" x14ac:dyDescent="0.2">
      <c r="A26" s="84" t="s">
        <v>14</v>
      </c>
      <c r="B26" s="85" t="s">
        <v>235</v>
      </c>
      <c r="C26" s="86" t="s">
        <v>21</v>
      </c>
      <c r="D26" s="85" t="s">
        <v>256</v>
      </c>
      <c r="E26" s="104" t="s">
        <v>451</v>
      </c>
      <c r="F26" s="23" t="s">
        <v>645</v>
      </c>
      <c r="G26" s="87" t="s">
        <v>654</v>
      </c>
      <c r="H26" s="23" t="s">
        <v>675</v>
      </c>
      <c r="I26" s="23" t="s">
        <v>669</v>
      </c>
      <c r="J26" s="108">
        <v>43921</v>
      </c>
      <c r="K26" s="23" t="s">
        <v>949</v>
      </c>
      <c r="L26" s="23" t="s">
        <v>947</v>
      </c>
      <c r="M26" s="23">
        <v>73</v>
      </c>
      <c r="N26" s="108">
        <v>44088</v>
      </c>
      <c r="O26" s="72" t="s">
        <v>948</v>
      </c>
      <c r="P26" s="7" t="s">
        <v>880</v>
      </c>
      <c r="Q26" s="7" t="s">
        <v>879</v>
      </c>
      <c r="R26" s="7" t="s">
        <v>880</v>
      </c>
      <c r="S26" s="7" t="s">
        <v>880</v>
      </c>
      <c r="T26" s="23"/>
      <c r="U26" s="114"/>
    </row>
    <row r="27" spans="1:21" s="50" customFormat="1" ht="38" customHeight="1" x14ac:dyDescent="0.2">
      <c r="A27" s="84" t="s">
        <v>14</v>
      </c>
      <c r="B27" s="85" t="s">
        <v>241</v>
      </c>
      <c r="C27" s="86" t="s">
        <v>23</v>
      </c>
      <c r="D27" s="85" t="s">
        <v>258</v>
      </c>
      <c r="E27" s="104" t="s">
        <v>453</v>
      </c>
      <c r="F27" s="23" t="s">
        <v>645</v>
      </c>
      <c r="G27" s="87" t="s">
        <v>654</v>
      </c>
      <c r="H27" s="23" t="s">
        <v>675</v>
      </c>
      <c r="I27" s="23" t="s">
        <v>668</v>
      </c>
      <c r="J27" s="108">
        <v>43921</v>
      </c>
      <c r="K27" s="23" t="s">
        <v>949</v>
      </c>
      <c r="L27" s="23" t="s">
        <v>947</v>
      </c>
      <c r="M27" s="23">
        <v>25</v>
      </c>
      <c r="N27" s="108">
        <v>44088</v>
      </c>
      <c r="O27" s="72" t="s">
        <v>950</v>
      </c>
      <c r="P27" s="7" t="s">
        <v>880</v>
      </c>
      <c r="Q27" s="7" t="s">
        <v>879</v>
      </c>
      <c r="R27" s="7" t="s">
        <v>880</v>
      </c>
      <c r="S27" s="7" t="s">
        <v>880</v>
      </c>
      <c r="T27" s="23"/>
      <c r="U27" s="114"/>
    </row>
    <row r="28" spans="1:21" s="50" customFormat="1" ht="38" customHeight="1" x14ac:dyDescent="0.2">
      <c r="A28" s="84" t="s">
        <v>14</v>
      </c>
      <c r="B28" s="85" t="s">
        <v>241</v>
      </c>
      <c r="C28" s="86" t="s">
        <v>24</v>
      </c>
      <c r="D28" s="85" t="s">
        <v>259</v>
      </c>
      <c r="E28" s="104" t="s">
        <v>454</v>
      </c>
      <c r="F28" s="23" t="s">
        <v>645</v>
      </c>
      <c r="G28" s="87" t="s">
        <v>654</v>
      </c>
      <c r="H28" s="23" t="s">
        <v>675</v>
      </c>
      <c r="I28" s="23" t="s">
        <v>668</v>
      </c>
      <c r="J28" s="108">
        <v>43921</v>
      </c>
      <c r="K28" s="23" t="s">
        <v>949</v>
      </c>
      <c r="L28" s="23" t="s">
        <v>947</v>
      </c>
      <c r="M28" s="23">
        <v>99</v>
      </c>
      <c r="N28" s="108">
        <v>44088</v>
      </c>
      <c r="O28" s="72" t="s">
        <v>951</v>
      </c>
      <c r="P28" s="7" t="s">
        <v>880</v>
      </c>
      <c r="Q28" s="7" t="s">
        <v>879</v>
      </c>
      <c r="R28" s="7" t="s">
        <v>880</v>
      </c>
      <c r="S28" s="7" t="s">
        <v>880</v>
      </c>
      <c r="T28" s="23"/>
      <c r="U28" s="114"/>
    </row>
    <row r="29" spans="1:21" s="50" customFormat="1" ht="38" customHeight="1" x14ac:dyDescent="0.2">
      <c r="A29" s="84" t="s">
        <v>14</v>
      </c>
      <c r="B29" s="85" t="s">
        <v>241</v>
      </c>
      <c r="C29" s="86" t="s">
        <v>25</v>
      </c>
      <c r="D29" s="85" t="s">
        <v>260</v>
      </c>
      <c r="E29" s="104" t="s">
        <v>455</v>
      </c>
      <c r="F29" s="23" t="s">
        <v>645</v>
      </c>
      <c r="G29" s="87" t="s">
        <v>654</v>
      </c>
      <c r="H29" s="23" t="s">
        <v>675</v>
      </c>
      <c r="I29" s="23" t="s">
        <v>668</v>
      </c>
      <c r="J29" s="108">
        <v>43921</v>
      </c>
      <c r="K29" s="23" t="s">
        <v>949</v>
      </c>
      <c r="L29" s="23" t="s">
        <v>947</v>
      </c>
      <c r="M29" s="23">
        <v>99</v>
      </c>
      <c r="N29" s="108">
        <v>44088</v>
      </c>
      <c r="O29" s="72" t="s">
        <v>951</v>
      </c>
      <c r="P29" s="7" t="s">
        <v>880</v>
      </c>
      <c r="Q29" s="7" t="s">
        <v>879</v>
      </c>
      <c r="R29" s="7" t="s">
        <v>880</v>
      </c>
      <c r="S29" s="7" t="s">
        <v>880</v>
      </c>
      <c r="T29" s="23"/>
      <c r="U29" s="114"/>
    </row>
    <row r="30" spans="1:21" s="50" customFormat="1" ht="38" customHeight="1" x14ac:dyDescent="0.2">
      <c r="A30" s="84" t="s">
        <v>14</v>
      </c>
      <c r="B30" s="85" t="s">
        <v>241</v>
      </c>
      <c r="C30" s="86" t="s">
        <v>26</v>
      </c>
      <c r="D30" s="85" t="s">
        <v>261</v>
      </c>
      <c r="E30" s="104" t="s">
        <v>456</v>
      </c>
      <c r="F30" s="23" t="s">
        <v>645</v>
      </c>
      <c r="G30" s="87" t="s">
        <v>654</v>
      </c>
      <c r="H30" s="23" t="s">
        <v>675</v>
      </c>
      <c r="I30" s="23" t="s">
        <v>668</v>
      </c>
      <c r="J30" s="108">
        <v>43921</v>
      </c>
      <c r="K30" s="23" t="s">
        <v>949</v>
      </c>
      <c r="L30" s="23" t="s">
        <v>947</v>
      </c>
      <c r="M30" s="23">
        <v>99</v>
      </c>
      <c r="N30" s="108">
        <v>44088</v>
      </c>
      <c r="O30" s="72" t="s">
        <v>951</v>
      </c>
      <c r="P30" s="7" t="s">
        <v>880</v>
      </c>
      <c r="Q30" s="7" t="s">
        <v>879</v>
      </c>
      <c r="R30" s="7" t="s">
        <v>880</v>
      </c>
      <c r="S30" s="7" t="s">
        <v>880</v>
      </c>
      <c r="T30" s="23"/>
      <c r="U30" s="114"/>
    </row>
    <row r="31" spans="1:21" s="50" customFormat="1" ht="38" customHeight="1" x14ac:dyDescent="0.2">
      <c r="A31" s="84" t="s">
        <v>14</v>
      </c>
      <c r="B31" s="85" t="s">
        <v>241</v>
      </c>
      <c r="C31" s="86" t="s">
        <v>27</v>
      </c>
      <c r="D31" s="85" t="s">
        <v>262</v>
      </c>
      <c r="E31" s="104" t="s">
        <v>457</v>
      </c>
      <c r="F31" s="23" t="s">
        <v>645</v>
      </c>
      <c r="G31" s="87" t="s">
        <v>654</v>
      </c>
      <c r="H31" s="23" t="s">
        <v>675</v>
      </c>
      <c r="I31" s="23" t="s">
        <v>668</v>
      </c>
      <c r="J31" s="108">
        <v>43921</v>
      </c>
      <c r="K31" s="23" t="s">
        <v>949</v>
      </c>
      <c r="L31" s="23" t="s">
        <v>947</v>
      </c>
      <c r="M31" s="23">
        <v>99</v>
      </c>
      <c r="N31" s="108">
        <v>44088</v>
      </c>
      <c r="O31" s="72" t="s">
        <v>951</v>
      </c>
      <c r="P31" s="7" t="s">
        <v>880</v>
      </c>
      <c r="Q31" s="7" t="s">
        <v>879</v>
      </c>
      <c r="R31" s="7" t="s">
        <v>880</v>
      </c>
      <c r="S31" s="7" t="s">
        <v>880</v>
      </c>
      <c r="T31" s="23"/>
      <c r="U31" s="114"/>
    </row>
    <row r="32" spans="1:21" s="50" customFormat="1" ht="38" customHeight="1" x14ac:dyDescent="0.2">
      <c r="A32" s="84" t="s">
        <v>14</v>
      </c>
      <c r="B32" s="85" t="s">
        <v>241</v>
      </c>
      <c r="C32" s="86" t="s">
        <v>28</v>
      </c>
      <c r="D32" s="85" t="s">
        <v>263</v>
      </c>
      <c r="E32" s="104" t="s">
        <v>458</v>
      </c>
      <c r="F32" s="23" t="s">
        <v>645</v>
      </c>
      <c r="G32" s="87" t="s">
        <v>654</v>
      </c>
      <c r="H32" s="23" t="s">
        <v>675</v>
      </c>
      <c r="I32" s="23" t="s">
        <v>668</v>
      </c>
      <c r="J32" s="108">
        <v>43921</v>
      </c>
      <c r="K32" s="23" t="s">
        <v>949</v>
      </c>
      <c r="L32" s="23" t="s">
        <v>947</v>
      </c>
      <c r="M32" s="23">
        <v>99</v>
      </c>
      <c r="N32" s="108">
        <v>44088</v>
      </c>
      <c r="O32" s="72" t="s">
        <v>951</v>
      </c>
      <c r="P32" s="7" t="s">
        <v>880</v>
      </c>
      <c r="Q32" s="7" t="s">
        <v>879</v>
      </c>
      <c r="R32" s="7" t="s">
        <v>880</v>
      </c>
      <c r="S32" s="7" t="s">
        <v>880</v>
      </c>
      <c r="T32" s="23"/>
      <c r="U32" s="114"/>
    </row>
    <row r="33" spans="1:21" s="50" customFormat="1" ht="38" customHeight="1" x14ac:dyDescent="0.2">
      <c r="A33" s="84" t="s">
        <v>14</v>
      </c>
      <c r="B33" s="85" t="s">
        <v>241</v>
      </c>
      <c r="C33" s="86" t="s">
        <v>31</v>
      </c>
      <c r="D33" s="85" t="s">
        <v>265</v>
      </c>
      <c r="E33" s="104" t="s">
        <v>461</v>
      </c>
      <c r="F33" s="85" t="s">
        <v>636</v>
      </c>
      <c r="G33" s="85" t="s">
        <v>651</v>
      </c>
      <c r="H33" s="23" t="s">
        <v>675</v>
      </c>
      <c r="I33" s="115">
        <v>5</v>
      </c>
      <c r="J33" s="108">
        <v>43921</v>
      </c>
      <c r="K33" s="23" t="s">
        <v>1160</v>
      </c>
      <c r="L33" s="23" t="s">
        <v>947</v>
      </c>
      <c r="M33" s="23" t="s">
        <v>1157</v>
      </c>
      <c r="N33" s="108">
        <v>44088</v>
      </c>
      <c r="O33" s="113" t="s">
        <v>1158</v>
      </c>
      <c r="P33" s="7" t="s">
        <v>880</v>
      </c>
      <c r="Q33" s="7" t="s">
        <v>879</v>
      </c>
      <c r="R33" s="7" t="s">
        <v>880</v>
      </c>
      <c r="S33" s="7" t="s">
        <v>880</v>
      </c>
      <c r="T33" s="23"/>
      <c r="U33" s="114" t="s">
        <v>1161</v>
      </c>
    </row>
    <row r="34" spans="1:21" s="50" customFormat="1" ht="38" customHeight="1" x14ac:dyDescent="0.2">
      <c r="A34" s="84" t="s">
        <v>14</v>
      </c>
      <c r="B34" s="85" t="s">
        <v>241</v>
      </c>
      <c r="C34" s="86" t="s">
        <v>32</v>
      </c>
      <c r="D34" s="85" t="s">
        <v>266</v>
      </c>
      <c r="E34" s="104" t="s">
        <v>462</v>
      </c>
      <c r="F34" s="85" t="s">
        <v>639</v>
      </c>
      <c r="G34" s="85" t="s">
        <v>652</v>
      </c>
      <c r="H34" s="23" t="s">
        <v>675</v>
      </c>
      <c r="I34" s="115">
        <v>71.427999999999997</v>
      </c>
      <c r="J34" s="108">
        <v>43921</v>
      </c>
      <c r="K34" s="23" t="s">
        <v>1160</v>
      </c>
      <c r="L34" s="110" t="s">
        <v>947</v>
      </c>
      <c r="M34" s="23" t="s">
        <v>1157</v>
      </c>
      <c r="N34" s="108">
        <v>44088</v>
      </c>
      <c r="O34" s="72" t="s">
        <v>1159</v>
      </c>
      <c r="P34" s="7" t="s">
        <v>880</v>
      </c>
      <c r="Q34" s="7" t="s">
        <v>879</v>
      </c>
      <c r="R34" s="7" t="s">
        <v>880</v>
      </c>
      <c r="S34" s="7" t="s">
        <v>880</v>
      </c>
      <c r="T34" s="23"/>
      <c r="U34" s="114" t="s">
        <v>1162</v>
      </c>
    </row>
    <row r="35" spans="1:21" s="50" customFormat="1" ht="38" customHeight="1" x14ac:dyDescent="0.2">
      <c r="A35" s="84" t="s">
        <v>14</v>
      </c>
      <c r="B35" s="85" t="s">
        <v>242</v>
      </c>
      <c r="C35" s="86" t="s">
        <v>33</v>
      </c>
      <c r="D35" s="85" t="s">
        <v>267</v>
      </c>
      <c r="E35" s="104" t="s">
        <v>463</v>
      </c>
      <c r="F35" s="23" t="s">
        <v>645</v>
      </c>
      <c r="G35" s="87" t="s">
        <v>654</v>
      </c>
      <c r="H35" s="23" t="s">
        <v>675</v>
      </c>
      <c r="I35" s="23" t="s">
        <v>669</v>
      </c>
      <c r="J35" s="108">
        <v>43921</v>
      </c>
      <c r="K35" s="23" t="s">
        <v>949</v>
      </c>
      <c r="L35" s="23" t="s">
        <v>947</v>
      </c>
      <c r="M35" s="23">
        <v>100</v>
      </c>
      <c r="N35" s="108">
        <v>44088</v>
      </c>
      <c r="O35" s="113" t="s">
        <v>1099</v>
      </c>
      <c r="P35" s="7" t="s">
        <v>880</v>
      </c>
      <c r="Q35" s="7" t="s">
        <v>879</v>
      </c>
      <c r="R35" s="7" t="s">
        <v>880</v>
      </c>
      <c r="S35" s="7" t="s">
        <v>880</v>
      </c>
      <c r="T35" s="23"/>
      <c r="U35" s="114"/>
    </row>
    <row r="36" spans="1:21" s="50" customFormat="1" ht="38" customHeight="1" x14ac:dyDescent="0.2">
      <c r="A36" s="84" t="s">
        <v>14</v>
      </c>
      <c r="B36" s="85" t="s">
        <v>243</v>
      </c>
      <c r="C36" s="86" t="s">
        <v>52</v>
      </c>
      <c r="D36" s="85" t="s">
        <v>282</v>
      </c>
      <c r="E36" s="104" t="s">
        <v>480</v>
      </c>
      <c r="F36" s="23" t="s">
        <v>645</v>
      </c>
      <c r="G36" s="87" t="s">
        <v>654</v>
      </c>
      <c r="H36" s="23" t="s">
        <v>675</v>
      </c>
      <c r="I36" s="23" t="s">
        <v>668</v>
      </c>
      <c r="J36" s="108">
        <v>43921</v>
      </c>
      <c r="K36" s="23" t="s">
        <v>949</v>
      </c>
      <c r="L36" s="23" t="s">
        <v>947</v>
      </c>
      <c r="M36" s="23">
        <v>101</v>
      </c>
      <c r="N36" s="108">
        <v>44088</v>
      </c>
      <c r="O36" s="72" t="s">
        <v>953</v>
      </c>
      <c r="P36" s="7" t="s">
        <v>880</v>
      </c>
      <c r="Q36" s="7" t="s">
        <v>879</v>
      </c>
      <c r="R36" s="7" t="s">
        <v>880</v>
      </c>
      <c r="S36" s="7" t="s">
        <v>880</v>
      </c>
      <c r="T36" s="23"/>
      <c r="U36" s="114"/>
    </row>
    <row r="37" spans="1:21" s="50" customFormat="1" ht="38" customHeight="1" x14ac:dyDescent="0.2">
      <c r="A37" s="84" t="s">
        <v>14</v>
      </c>
      <c r="B37" s="85" t="s">
        <v>243</v>
      </c>
      <c r="C37" s="86" t="s">
        <v>53</v>
      </c>
      <c r="D37" s="85" t="s">
        <v>283</v>
      </c>
      <c r="E37" s="104" t="s">
        <v>481</v>
      </c>
      <c r="F37" s="23" t="s">
        <v>645</v>
      </c>
      <c r="G37" s="87" t="s">
        <v>654</v>
      </c>
      <c r="H37" s="23" t="s">
        <v>675</v>
      </c>
      <c r="I37" s="23" t="s">
        <v>668</v>
      </c>
      <c r="J37" s="108">
        <v>43921</v>
      </c>
      <c r="K37" s="23" t="s">
        <v>949</v>
      </c>
      <c r="L37" s="23" t="s">
        <v>947</v>
      </c>
      <c r="M37" s="23">
        <v>101</v>
      </c>
      <c r="N37" s="108">
        <v>44088</v>
      </c>
      <c r="O37" s="72" t="s">
        <v>953</v>
      </c>
      <c r="P37" s="7" t="s">
        <v>880</v>
      </c>
      <c r="Q37" s="7" t="s">
        <v>879</v>
      </c>
      <c r="R37" s="7" t="s">
        <v>880</v>
      </c>
      <c r="S37" s="7" t="s">
        <v>880</v>
      </c>
      <c r="T37" s="23"/>
      <c r="U37" s="114"/>
    </row>
    <row r="38" spans="1:21" s="50" customFormat="1" ht="38" customHeight="1" x14ac:dyDescent="0.2">
      <c r="A38" s="84" t="s">
        <v>14</v>
      </c>
      <c r="B38" s="85" t="s">
        <v>243</v>
      </c>
      <c r="C38" s="86" t="s">
        <v>54</v>
      </c>
      <c r="D38" s="85" t="s">
        <v>284</v>
      </c>
      <c r="E38" s="104" t="s">
        <v>482</v>
      </c>
      <c r="F38" s="23" t="s">
        <v>645</v>
      </c>
      <c r="G38" s="87" t="s">
        <v>654</v>
      </c>
      <c r="H38" s="23" t="s">
        <v>675</v>
      </c>
      <c r="I38" s="98" t="s">
        <v>669</v>
      </c>
      <c r="J38" s="108">
        <v>43921</v>
      </c>
      <c r="K38" s="23" t="s">
        <v>949</v>
      </c>
      <c r="L38" s="23" t="s">
        <v>947</v>
      </c>
      <c r="M38" s="23">
        <v>88</v>
      </c>
      <c r="N38" s="108">
        <v>44088</v>
      </c>
      <c r="O38" s="72" t="s">
        <v>1100</v>
      </c>
      <c r="P38" s="7" t="s">
        <v>880</v>
      </c>
      <c r="Q38" s="7" t="s">
        <v>879</v>
      </c>
      <c r="R38" s="7" t="s">
        <v>880</v>
      </c>
      <c r="S38" s="7" t="s">
        <v>880</v>
      </c>
      <c r="T38" s="23"/>
      <c r="U38" s="114"/>
    </row>
    <row r="39" spans="1:21" s="50" customFormat="1" ht="38" customHeight="1" x14ac:dyDescent="0.2">
      <c r="A39" s="84" t="s">
        <v>14</v>
      </c>
      <c r="B39" s="85" t="s">
        <v>244</v>
      </c>
      <c r="C39" s="86" t="s">
        <v>61</v>
      </c>
      <c r="D39" s="85" t="s">
        <v>289</v>
      </c>
      <c r="E39" s="104" t="s">
        <v>489</v>
      </c>
      <c r="F39" s="23" t="s">
        <v>645</v>
      </c>
      <c r="G39" s="87" t="s">
        <v>654</v>
      </c>
      <c r="H39" s="23" t="s">
        <v>675</v>
      </c>
      <c r="I39" s="23" t="s">
        <v>668</v>
      </c>
      <c r="J39" s="108">
        <v>43921</v>
      </c>
      <c r="K39" s="23" t="s">
        <v>949</v>
      </c>
      <c r="L39" s="23" t="s">
        <v>947</v>
      </c>
      <c r="M39" s="23">
        <v>88</v>
      </c>
      <c r="N39" s="108">
        <v>44088</v>
      </c>
      <c r="O39" s="72" t="s">
        <v>1101</v>
      </c>
      <c r="P39" s="7" t="s">
        <v>880</v>
      </c>
      <c r="Q39" s="7" t="s">
        <v>879</v>
      </c>
      <c r="R39" s="7" t="s">
        <v>880</v>
      </c>
      <c r="S39" s="7" t="s">
        <v>880</v>
      </c>
      <c r="T39" s="23"/>
      <c r="U39" s="114"/>
    </row>
    <row r="40" spans="1:21" s="50" customFormat="1" ht="38" customHeight="1" x14ac:dyDescent="0.2">
      <c r="A40" s="84" t="s">
        <v>14</v>
      </c>
      <c r="B40" s="85" t="s">
        <v>244</v>
      </c>
      <c r="C40" s="86" t="s">
        <v>62</v>
      </c>
      <c r="D40" s="85" t="s">
        <v>290</v>
      </c>
      <c r="E40" s="104" t="s">
        <v>490</v>
      </c>
      <c r="F40" s="23" t="s">
        <v>645</v>
      </c>
      <c r="G40" s="87" t="s">
        <v>654</v>
      </c>
      <c r="H40" s="23" t="s">
        <v>675</v>
      </c>
      <c r="I40" s="23" t="s">
        <v>669</v>
      </c>
      <c r="J40" s="108">
        <v>43921</v>
      </c>
      <c r="K40" s="23" t="s">
        <v>949</v>
      </c>
      <c r="L40" s="23" t="s">
        <v>947</v>
      </c>
      <c r="M40" s="23">
        <v>88</v>
      </c>
      <c r="N40" s="108">
        <v>44088</v>
      </c>
      <c r="O40" s="113" t="s">
        <v>1102</v>
      </c>
      <c r="P40" s="7" t="s">
        <v>880</v>
      </c>
      <c r="Q40" s="7" t="s">
        <v>879</v>
      </c>
      <c r="R40" s="7" t="s">
        <v>880</v>
      </c>
      <c r="S40" s="7" t="s">
        <v>880</v>
      </c>
      <c r="T40" s="23"/>
      <c r="U40" s="114"/>
    </row>
    <row r="41" spans="1:21" s="50" customFormat="1" ht="38" customHeight="1" x14ac:dyDescent="0.2">
      <c r="A41" s="84" t="s">
        <v>14</v>
      </c>
      <c r="B41" s="85" t="s">
        <v>244</v>
      </c>
      <c r="C41" s="86" t="s">
        <v>63</v>
      </c>
      <c r="D41" s="85" t="s">
        <v>291</v>
      </c>
      <c r="E41" s="104" t="s">
        <v>491</v>
      </c>
      <c r="F41" s="23" t="s">
        <v>645</v>
      </c>
      <c r="G41" s="87" t="s">
        <v>654</v>
      </c>
      <c r="H41" s="23" t="s">
        <v>675</v>
      </c>
      <c r="I41" s="23" t="s">
        <v>669</v>
      </c>
      <c r="J41" s="108">
        <v>43921</v>
      </c>
      <c r="K41" s="23" t="s">
        <v>949</v>
      </c>
      <c r="L41" s="23" t="s">
        <v>947</v>
      </c>
      <c r="M41" s="23">
        <v>89</v>
      </c>
      <c r="N41" s="108">
        <v>44088</v>
      </c>
      <c r="O41" s="72" t="s">
        <v>1033</v>
      </c>
      <c r="P41" s="7" t="s">
        <v>880</v>
      </c>
      <c r="Q41" s="7" t="s">
        <v>879</v>
      </c>
      <c r="R41" s="7" t="s">
        <v>880</v>
      </c>
      <c r="S41" s="7" t="s">
        <v>880</v>
      </c>
      <c r="T41" s="23"/>
      <c r="U41" s="114"/>
    </row>
    <row r="42" spans="1:21" s="50" customFormat="1" ht="38" customHeight="1" x14ac:dyDescent="0.2">
      <c r="A42" s="84" t="s">
        <v>14</v>
      </c>
      <c r="B42" s="85" t="s">
        <v>244</v>
      </c>
      <c r="C42" s="86" t="s">
        <v>64</v>
      </c>
      <c r="D42" s="85" t="s">
        <v>292</v>
      </c>
      <c r="E42" s="104" t="s">
        <v>492</v>
      </c>
      <c r="F42" s="23" t="s">
        <v>645</v>
      </c>
      <c r="G42" s="87" t="s">
        <v>654</v>
      </c>
      <c r="H42" s="23" t="s">
        <v>675</v>
      </c>
      <c r="I42" s="23" t="s">
        <v>669</v>
      </c>
      <c r="J42" s="108">
        <v>43921</v>
      </c>
      <c r="K42" s="23" t="s">
        <v>949</v>
      </c>
      <c r="L42" s="23" t="s">
        <v>947</v>
      </c>
      <c r="M42" s="23">
        <v>89</v>
      </c>
      <c r="N42" s="108">
        <v>44088</v>
      </c>
      <c r="O42" s="72" t="s">
        <v>1034</v>
      </c>
      <c r="P42" s="7" t="s">
        <v>880</v>
      </c>
      <c r="Q42" s="7" t="s">
        <v>879</v>
      </c>
      <c r="R42" s="7" t="s">
        <v>880</v>
      </c>
      <c r="S42" s="7" t="s">
        <v>880</v>
      </c>
      <c r="T42" s="23"/>
      <c r="U42" s="129"/>
    </row>
    <row r="43" spans="1:21" s="50" customFormat="1" ht="38" customHeight="1" x14ac:dyDescent="0.2">
      <c r="A43" s="84" t="s">
        <v>14</v>
      </c>
      <c r="B43" s="85" t="s">
        <v>244</v>
      </c>
      <c r="C43" s="86" t="s">
        <v>81</v>
      </c>
      <c r="D43" s="85" t="s">
        <v>304</v>
      </c>
      <c r="E43" s="104" t="s">
        <v>506</v>
      </c>
      <c r="F43" s="85" t="s">
        <v>639</v>
      </c>
      <c r="G43" s="85" t="s">
        <v>641</v>
      </c>
      <c r="H43" s="23" t="s">
        <v>675</v>
      </c>
      <c r="I43" s="115">
        <v>1.1E-5</v>
      </c>
      <c r="J43" s="108">
        <v>43921</v>
      </c>
      <c r="K43" s="23" t="s">
        <v>1035</v>
      </c>
      <c r="L43" s="23" t="s">
        <v>947</v>
      </c>
      <c r="M43" s="23">
        <v>65</v>
      </c>
      <c r="N43" s="108">
        <v>44088</v>
      </c>
      <c r="O43" s="72" t="s">
        <v>1021</v>
      </c>
      <c r="P43" s="7" t="s">
        <v>879</v>
      </c>
      <c r="Q43" s="7" t="s">
        <v>880</v>
      </c>
      <c r="R43" s="7" t="s">
        <v>880</v>
      </c>
      <c r="S43" s="7" t="s">
        <v>880</v>
      </c>
      <c r="T43" s="23" t="s">
        <v>1083</v>
      </c>
      <c r="U43" s="114" t="s">
        <v>1148</v>
      </c>
    </row>
    <row r="44" spans="1:21" s="50" customFormat="1" ht="38" customHeight="1" x14ac:dyDescent="0.2">
      <c r="A44" s="84" t="s">
        <v>14</v>
      </c>
      <c r="B44" s="85" t="s">
        <v>244</v>
      </c>
      <c r="C44" s="86" t="s">
        <v>82</v>
      </c>
      <c r="D44" s="85" t="s">
        <v>305</v>
      </c>
      <c r="E44" s="104" t="s">
        <v>305</v>
      </c>
      <c r="F44" s="85" t="s">
        <v>636</v>
      </c>
      <c r="G44" s="85" t="s">
        <v>638</v>
      </c>
      <c r="H44" s="23" t="s">
        <v>675</v>
      </c>
      <c r="I44" s="116">
        <v>0</v>
      </c>
      <c r="J44" s="108">
        <v>43921</v>
      </c>
      <c r="K44" s="23" t="s">
        <v>1035</v>
      </c>
      <c r="L44" s="23" t="s">
        <v>947</v>
      </c>
      <c r="M44" s="23">
        <v>65</v>
      </c>
      <c r="N44" s="108">
        <v>44088</v>
      </c>
      <c r="O44" s="72" t="s">
        <v>1021</v>
      </c>
      <c r="P44" s="7" t="s">
        <v>879</v>
      </c>
      <c r="Q44" s="7" t="s">
        <v>880</v>
      </c>
      <c r="R44" s="7" t="s">
        <v>880</v>
      </c>
      <c r="S44" s="7" t="s">
        <v>880</v>
      </c>
      <c r="T44" s="23" t="s">
        <v>1083</v>
      </c>
      <c r="U44" s="114"/>
    </row>
    <row r="45" spans="1:21" s="50" customFormat="1" ht="38" customHeight="1" x14ac:dyDescent="0.2">
      <c r="A45" s="84" t="s">
        <v>14</v>
      </c>
      <c r="B45" s="85" t="s">
        <v>244</v>
      </c>
      <c r="C45" s="86" t="s">
        <v>83</v>
      </c>
      <c r="D45" s="85" t="s">
        <v>306</v>
      </c>
      <c r="E45" s="104" t="s">
        <v>507</v>
      </c>
      <c r="F45" s="85" t="s">
        <v>639</v>
      </c>
      <c r="G45" s="85" t="s">
        <v>640</v>
      </c>
      <c r="H45" s="23" t="s">
        <v>675</v>
      </c>
      <c r="I45" s="116">
        <v>0</v>
      </c>
      <c r="J45" s="108">
        <v>43921</v>
      </c>
      <c r="K45" s="23" t="s">
        <v>1035</v>
      </c>
      <c r="L45" s="23" t="s">
        <v>947</v>
      </c>
      <c r="M45" s="23">
        <v>65</v>
      </c>
      <c r="N45" s="108">
        <v>44088</v>
      </c>
      <c r="O45" s="72" t="s">
        <v>1021</v>
      </c>
      <c r="P45" s="7" t="s">
        <v>879</v>
      </c>
      <c r="Q45" s="7" t="s">
        <v>880</v>
      </c>
      <c r="R45" s="7" t="s">
        <v>880</v>
      </c>
      <c r="S45" s="7" t="s">
        <v>880</v>
      </c>
      <c r="T45" s="23" t="s">
        <v>1083</v>
      </c>
      <c r="U45" s="114"/>
    </row>
    <row r="46" spans="1:21" s="50" customFormat="1" ht="38" customHeight="1" x14ac:dyDescent="0.2">
      <c r="A46" s="84" t="s">
        <v>14</v>
      </c>
      <c r="B46" s="85" t="s">
        <v>244</v>
      </c>
      <c r="C46" s="86" t="s">
        <v>91</v>
      </c>
      <c r="D46" s="85" t="s">
        <v>310</v>
      </c>
      <c r="E46" s="104" t="s">
        <v>514</v>
      </c>
      <c r="F46" s="85" t="s">
        <v>636</v>
      </c>
      <c r="G46" s="85" t="s">
        <v>648</v>
      </c>
      <c r="H46" s="23" t="s">
        <v>675</v>
      </c>
      <c r="I46" s="117">
        <v>1752600000</v>
      </c>
      <c r="J46" s="108">
        <v>43921</v>
      </c>
      <c r="K46" s="23" t="s">
        <v>949</v>
      </c>
      <c r="L46" s="23" t="s">
        <v>947</v>
      </c>
      <c r="M46" s="23">
        <v>174</v>
      </c>
      <c r="N46" s="108">
        <v>44088</v>
      </c>
      <c r="O46" s="72" t="s">
        <v>1103</v>
      </c>
      <c r="P46" s="7" t="s">
        <v>880</v>
      </c>
      <c r="Q46" s="7" t="s">
        <v>879</v>
      </c>
      <c r="R46" s="7" t="s">
        <v>880</v>
      </c>
      <c r="S46" s="7" t="s">
        <v>880</v>
      </c>
      <c r="T46" s="23"/>
      <c r="U46" s="114"/>
    </row>
    <row r="47" spans="1:21" s="50" customFormat="1" ht="38" customHeight="1" x14ac:dyDescent="0.2">
      <c r="A47" s="84" t="s">
        <v>14</v>
      </c>
      <c r="B47" s="85" t="s">
        <v>245</v>
      </c>
      <c r="C47" s="86" t="s">
        <v>93</v>
      </c>
      <c r="D47" s="85" t="s">
        <v>311</v>
      </c>
      <c r="E47" s="104" t="s">
        <v>516</v>
      </c>
      <c r="F47" s="23" t="s">
        <v>645</v>
      </c>
      <c r="G47" s="87" t="s">
        <v>654</v>
      </c>
      <c r="H47" s="23" t="s">
        <v>675</v>
      </c>
      <c r="I47" s="23" t="s">
        <v>668</v>
      </c>
      <c r="J47" s="108">
        <v>43921</v>
      </c>
      <c r="K47" s="23" t="s">
        <v>949</v>
      </c>
      <c r="L47" s="23" t="s">
        <v>947</v>
      </c>
      <c r="M47" s="23">
        <v>100</v>
      </c>
      <c r="N47" s="108">
        <v>44088</v>
      </c>
      <c r="O47" s="72" t="s">
        <v>1104</v>
      </c>
      <c r="P47" s="7" t="s">
        <v>880</v>
      </c>
      <c r="Q47" s="7" t="s">
        <v>879</v>
      </c>
      <c r="R47" s="7" t="s">
        <v>880</v>
      </c>
      <c r="S47" s="7" t="s">
        <v>880</v>
      </c>
      <c r="T47" s="23"/>
      <c r="U47" s="114"/>
    </row>
    <row r="48" spans="1:21" s="50" customFormat="1" ht="38" customHeight="1" x14ac:dyDescent="0.2">
      <c r="A48" s="84" t="s">
        <v>14</v>
      </c>
      <c r="B48" s="85" t="s">
        <v>245</v>
      </c>
      <c r="C48" s="86" t="s">
        <v>94</v>
      </c>
      <c r="D48" s="85" t="s">
        <v>312</v>
      </c>
      <c r="E48" s="104" t="s">
        <v>517</v>
      </c>
      <c r="F48" s="23" t="s">
        <v>645</v>
      </c>
      <c r="G48" s="87" t="s">
        <v>654</v>
      </c>
      <c r="H48" s="23" t="s">
        <v>675</v>
      </c>
      <c r="I48" s="114" t="s">
        <v>668</v>
      </c>
      <c r="J48" s="108">
        <v>43921</v>
      </c>
      <c r="K48" s="23" t="s">
        <v>949</v>
      </c>
      <c r="L48" s="23" t="s">
        <v>947</v>
      </c>
      <c r="M48" s="23">
        <v>88</v>
      </c>
      <c r="N48" s="108">
        <v>44088</v>
      </c>
      <c r="O48" s="109" t="s">
        <v>1149</v>
      </c>
      <c r="P48" s="7" t="s">
        <v>880</v>
      </c>
      <c r="Q48" s="7" t="s">
        <v>879</v>
      </c>
      <c r="R48" s="7" t="s">
        <v>880</v>
      </c>
      <c r="S48" s="7" t="s">
        <v>880</v>
      </c>
      <c r="T48" s="23"/>
      <c r="U48" s="114" t="s">
        <v>1150</v>
      </c>
    </row>
    <row r="49" spans="1:21" s="50" customFormat="1" ht="38" customHeight="1" x14ac:dyDescent="0.2">
      <c r="A49" s="84" t="s">
        <v>14</v>
      </c>
      <c r="B49" s="85" t="s">
        <v>245</v>
      </c>
      <c r="C49" s="86" t="s">
        <v>95</v>
      </c>
      <c r="D49" s="85" t="s">
        <v>313</v>
      </c>
      <c r="E49" s="104" t="s">
        <v>518</v>
      </c>
      <c r="F49" s="23" t="s">
        <v>645</v>
      </c>
      <c r="G49" s="87" t="s">
        <v>654</v>
      </c>
      <c r="H49" s="23" t="s">
        <v>675</v>
      </c>
      <c r="I49" s="23" t="s">
        <v>669</v>
      </c>
      <c r="J49" s="108">
        <v>43921</v>
      </c>
      <c r="K49" s="23"/>
      <c r="L49" s="23"/>
      <c r="M49" s="23"/>
      <c r="N49" s="108"/>
      <c r="O49" s="72"/>
      <c r="P49" s="7"/>
      <c r="Q49" s="7"/>
      <c r="R49" s="7"/>
      <c r="S49" s="7"/>
      <c r="T49" s="23"/>
      <c r="U49" s="114"/>
    </row>
    <row r="50" spans="1:21" s="50" customFormat="1" ht="38" customHeight="1" x14ac:dyDescent="0.2">
      <c r="A50" s="84" t="s">
        <v>14</v>
      </c>
      <c r="B50" s="85" t="s">
        <v>245</v>
      </c>
      <c r="C50" s="86" t="s">
        <v>96</v>
      </c>
      <c r="D50" s="85" t="s">
        <v>314</v>
      </c>
      <c r="E50" s="104" t="s">
        <v>519</v>
      </c>
      <c r="F50" s="23" t="s">
        <v>645</v>
      </c>
      <c r="G50" s="87" t="s">
        <v>654</v>
      </c>
      <c r="H50" s="23" t="s">
        <v>675</v>
      </c>
      <c r="I50" s="23" t="s">
        <v>668</v>
      </c>
      <c r="J50" s="108">
        <v>43921</v>
      </c>
      <c r="K50" s="23" t="s">
        <v>949</v>
      </c>
      <c r="L50" s="110" t="s">
        <v>947</v>
      </c>
      <c r="M50" s="23">
        <v>25</v>
      </c>
      <c r="N50" s="108">
        <v>44088</v>
      </c>
      <c r="O50" s="72" t="s">
        <v>987</v>
      </c>
      <c r="P50" s="7" t="s">
        <v>880</v>
      </c>
      <c r="Q50" s="7" t="s">
        <v>879</v>
      </c>
      <c r="R50" s="7" t="s">
        <v>880</v>
      </c>
      <c r="S50" s="7" t="s">
        <v>880</v>
      </c>
      <c r="T50" s="23"/>
      <c r="U50" s="114"/>
    </row>
    <row r="51" spans="1:21" s="50" customFormat="1" ht="38" customHeight="1" x14ac:dyDescent="0.2">
      <c r="A51" s="84" t="s">
        <v>14</v>
      </c>
      <c r="B51" s="85" t="s">
        <v>245</v>
      </c>
      <c r="C51" s="86" t="s">
        <v>97</v>
      </c>
      <c r="D51" s="85" t="s">
        <v>315</v>
      </c>
      <c r="E51" s="104" t="s">
        <v>520</v>
      </c>
      <c r="F51" s="23" t="s">
        <v>645</v>
      </c>
      <c r="G51" s="87" t="s">
        <v>654</v>
      </c>
      <c r="H51" s="23" t="s">
        <v>675</v>
      </c>
      <c r="I51" s="114" t="s">
        <v>668</v>
      </c>
      <c r="J51" s="108">
        <v>43921</v>
      </c>
      <c r="K51" s="23" t="s">
        <v>949</v>
      </c>
      <c r="L51" s="110" t="s">
        <v>947</v>
      </c>
      <c r="M51" s="23">
        <v>88</v>
      </c>
      <c r="N51" s="108">
        <v>44088</v>
      </c>
      <c r="O51" s="23" t="s">
        <v>1151</v>
      </c>
      <c r="P51" s="7" t="s">
        <v>879</v>
      </c>
      <c r="Q51" s="7" t="s">
        <v>880</v>
      </c>
      <c r="R51" s="7" t="s">
        <v>880</v>
      </c>
      <c r="S51" s="7" t="s">
        <v>880</v>
      </c>
      <c r="T51" s="23"/>
      <c r="U51" s="126" t="s">
        <v>1152</v>
      </c>
    </row>
    <row r="52" spans="1:21" s="50" customFormat="1" ht="38" customHeight="1" x14ac:dyDescent="0.2">
      <c r="A52" s="84" t="s">
        <v>14</v>
      </c>
      <c r="B52" s="85" t="s">
        <v>245</v>
      </c>
      <c r="C52" s="86" t="s">
        <v>98</v>
      </c>
      <c r="D52" s="85" t="s">
        <v>316</v>
      </c>
      <c r="E52" s="104" t="s">
        <v>521</v>
      </c>
      <c r="F52" s="23" t="s">
        <v>645</v>
      </c>
      <c r="G52" s="87" t="s">
        <v>654</v>
      </c>
      <c r="H52" s="23" t="s">
        <v>675</v>
      </c>
      <c r="I52" s="23" t="s">
        <v>668</v>
      </c>
      <c r="J52" s="108">
        <v>43921</v>
      </c>
      <c r="K52" s="23" t="s">
        <v>949</v>
      </c>
      <c r="L52" s="23" t="s">
        <v>947</v>
      </c>
      <c r="M52" s="23">
        <v>30</v>
      </c>
      <c r="N52" s="108">
        <v>44088</v>
      </c>
      <c r="O52" s="72" t="s">
        <v>1037</v>
      </c>
      <c r="P52" s="7" t="s">
        <v>880</v>
      </c>
      <c r="Q52" s="7" t="s">
        <v>879</v>
      </c>
      <c r="R52" s="7" t="s">
        <v>880</v>
      </c>
      <c r="S52" s="7" t="s">
        <v>880</v>
      </c>
      <c r="T52" s="23"/>
      <c r="U52" s="114"/>
    </row>
    <row r="53" spans="1:21" s="50" customFormat="1" ht="38" customHeight="1" x14ac:dyDescent="0.2">
      <c r="A53" s="84" t="s">
        <v>14</v>
      </c>
      <c r="B53" s="85" t="s">
        <v>245</v>
      </c>
      <c r="C53" s="86" t="s">
        <v>99</v>
      </c>
      <c r="D53" s="85" t="s">
        <v>317</v>
      </c>
      <c r="E53" s="104" t="s">
        <v>522</v>
      </c>
      <c r="F53" s="23" t="s">
        <v>645</v>
      </c>
      <c r="G53" s="87" t="s">
        <v>654</v>
      </c>
      <c r="H53" s="23" t="s">
        <v>675</v>
      </c>
      <c r="I53" s="23" t="s">
        <v>668</v>
      </c>
      <c r="J53" s="108">
        <v>43921</v>
      </c>
      <c r="K53" s="23" t="s">
        <v>949</v>
      </c>
      <c r="L53" s="110" t="s">
        <v>947</v>
      </c>
      <c r="M53" s="23">
        <v>105</v>
      </c>
      <c r="N53" s="108">
        <v>44088</v>
      </c>
      <c r="O53" s="109" t="s">
        <v>1105</v>
      </c>
      <c r="P53" s="7" t="s">
        <v>880</v>
      </c>
      <c r="Q53" s="7" t="s">
        <v>879</v>
      </c>
      <c r="R53" s="7" t="s">
        <v>880</v>
      </c>
      <c r="S53" s="7" t="s">
        <v>880</v>
      </c>
      <c r="T53" s="23"/>
      <c r="U53" s="114"/>
    </row>
    <row r="54" spans="1:21" s="50" customFormat="1" ht="38" customHeight="1" x14ac:dyDescent="0.2">
      <c r="A54" s="84" t="s">
        <v>14</v>
      </c>
      <c r="B54" s="85" t="s">
        <v>245</v>
      </c>
      <c r="C54" s="86" t="s">
        <v>100</v>
      </c>
      <c r="D54" s="85" t="s">
        <v>318</v>
      </c>
      <c r="E54" s="104" t="s">
        <v>523</v>
      </c>
      <c r="F54" s="23" t="s">
        <v>645</v>
      </c>
      <c r="G54" s="87" t="s">
        <v>654</v>
      </c>
      <c r="H54" s="23" t="s">
        <v>675</v>
      </c>
      <c r="I54" s="114" t="s">
        <v>668</v>
      </c>
      <c r="J54" s="108">
        <v>43921</v>
      </c>
      <c r="K54" s="23" t="s">
        <v>949</v>
      </c>
      <c r="L54" s="110" t="s">
        <v>947</v>
      </c>
      <c r="M54" s="23">
        <v>22</v>
      </c>
      <c r="N54" s="108">
        <v>44088</v>
      </c>
      <c r="O54" s="109" t="s">
        <v>1153</v>
      </c>
      <c r="P54" s="7" t="s">
        <v>879</v>
      </c>
      <c r="Q54" s="7" t="s">
        <v>880</v>
      </c>
      <c r="R54" s="7" t="s">
        <v>880</v>
      </c>
      <c r="S54" s="7" t="s">
        <v>880</v>
      </c>
      <c r="T54" s="23"/>
      <c r="U54" s="114"/>
    </row>
    <row r="55" spans="1:21" s="50" customFormat="1" ht="38" customHeight="1" x14ac:dyDescent="0.2">
      <c r="A55" s="84" t="s">
        <v>14</v>
      </c>
      <c r="B55" s="85" t="s">
        <v>245</v>
      </c>
      <c r="C55" s="86" t="s">
        <v>101</v>
      </c>
      <c r="D55" s="85" t="s">
        <v>319</v>
      </c>
      <c r="E55" s="104" t="s">
        <v>524</v>
      </c>
      <c r="F55" s="23" t="s">
        <v>645</v>
      </c>
      <c r="G55" s="87" t="s">
        <v>654</v>
      </c>
      <c r="H55" s="23" t="s">
        <v>675</v>
      </c>
      <c r="I55" s="23" t="s">
        <v>669</v>
      </c>
      <c r="J55" s="108">
        <v>43921</v>
      </c>
      <c r="K55" s="23"/>
      <c r="L55" s="23"/>
      <c r="M55" s="23"/>
      <c r="N55" s="108"/>
      <c r="O55" s="23"/>
      <c r="P55" s="7"/>
      <c r="Q55" s="7"/>
      <c r="R55" s="7"/>
      <c r="S55" s="7"/>
      <c r="T55" s="23"/>
      <c r="U55" s="114"/>
    </row>
    <row r="56" spans="1:21" s="50" customFormat="1" ht="38" customHeight="1" x14ac:dyDescent="0.2">
      <c r="A56" s="84" t="s">
        <v>14</v>
      </c>
      <c r="B56" s="85" t="s">
        <v>245</v>
      </c>
      <c r="C56" s="86" t="s">
        <v>102</v>
      </c>
      <c r="D56" s="85" t="s">
        <v>320</v>
      </c>
      <c r="E56" s="104" t="s">
        <v>525</v>
      </c>
      <c r="F56" s="23" t="s">
        <v>645</v>
      </c>
      <c r="G56" s="87" t="s">
        <v>654</v>
      </c>
      <c r="H56" s="23" t="s">
        <v>675</v>
      </c>
      <c r="I56" s="23" t="s">
        <v>669</v>
      </c>
      <c r="J56" s="108">
        <v>43921</v>
      </c>
      <c r="K56" s="23"/>
      <c r="L56" s="23"/>
      <c r="M56" s="23"/>
      <c r="N56" s="108"/>
      <c r="O56" s="23"/>
      <c r="P56" s="7"/>
      <c r="Q56" s="7"/>
      <c r="R56" s="7"/>
      <c r="S56" s="7"/>
      <c r="T56" s="23"/>
      <c r="U56" s="114"/>
    </row>
    <row r="57" spans="1:21" s="50" customFormat="1" ht="38" customHeight="1" x14ac:dyDescent="0.2">
      <c r="A57" s="84" t="s">
        <v>14</v>
      </c>
      <c r="B57" s="85" t="s">
        <v>245</v>
      </c>
      <c r="C57" s="86" t="s">
        <v>116</v>
      </c>
      <c r="D57" s="85" t="s">
        <v>329</v>
      </c>
      <c r="E57" s="104" t="s">
        <v>536</v>
      </c>
      <c r="F57" s="85" t="s">
        <v>636</v>
      </c>
      <c r="G57" s="85" t="s">
        <v>643</v>
      </c>
      <c r="H57" s="23" t="s">
        <v>675</v>
      </c>
      <c r="I57" s="116">
        <v>6</v>
      </c>
      <c r="J57" s="108">
        <v>43921</v>
      </c>
      <c r="K57" s="23" t="s">
        <v>949</v>
      </c>
      <c r="L57" s="23" t="s">
        <v>947</v>
      </c>
      <c r="M57" s="23">
        <v>25</v>
      </c>
      <c r="N57" s="108">
        <v>44088</v>
      </c>
      <c r="O57" s="72" t="s">
        <v>987</v>
      </c>
      <c r="P57" s="7" t="s">
        <v>880</v>
      </c>
      <c r="Q57" s="7" t="s">
        <v>879</v>
      </c>
      <c r="R57" s="7" t="s">
        <v>880</v>
      </c>
      <c r="S57" s="7" t="s">
        <v>880</v>
      </c>
      <c r="T57" s="23"/>
      <c r="U57" s="114"/>
    </row>
    <row r="58" spans="1:21" s="50" customFormat="1" ht="38" customHeight="1" x14ac:dyDescent="0.2">
      <c r="A58" s="84" t="s">
        <v>14</v>
      </c>
      <c r="B58" s="85" t="s">
        <v>246</v>
      </c>
      <c r="C58" s="86" t="s">
        <v>121</v>
      </c>
      <c r="D58" s="85" t="s">
        <v>333</v>
      </c>
      <c r="E58" s="104" t="s">
        <v>539</v>
      </c>
      <c r="F58" s="23" t="s">
        <v>645</v>
      </c>
      <c r="G58" s="87" t="s">
        <v>654</v>
      </c>
      <c r="H58" s="23" t="s">
        <v>675</v>
      </c>
      <c r="I58" s="23" t="s">
        <v>668</v>
      </c>
      <c r="J58" s="108">
        <v>43921</v>
      </c>
      <c r="K58" s="23" t="s">
        <v>949</v>
      </c>
      <c r="L58" s="23" t="s">
        <v>947</v>
      </c>
      <c r="M58" s="23">
        <v>25</v>
      </c>
      <c r="N58" s="108">
        <v>44088</v>
      </c>
      <c r="O58" s="72" t="s">
        <v>1038</v>
      </c>
      <c r="P58" s="7" t="s">
        <v>880</v>
      </c>
      <c r="Q58" s="7" t="s">
        <v>879</v>
      </c>
      <c r="R58" s="7" t="s">
        <v>880</v>
      </c>
      <c r="S58" s="7" t="s">
        <v>880</v>
      </c>
      <c r="T58" s="23"/>
      <c r="U58" s="114"/>
    </row>
    <row r="59" spans="1:21" s="50" customFormat="1" ht="38" customHeight="1" x14ac:dyDescent="0.2">
      <c r="A59" s="84" t="s">
        <v>14</v>
      </c>
      <c r="B59" s="85" t="s">
        <v>246</v>
      </c>
      <c r="C59" s="86" t="s">
        <v>122</v>
      </c>
      <c r="D59" s="85" t="s">
        <v>334</v>
      </c>
      <c r="E59" s="104" t="s">
        <v>540</v>
      </c>
      <c r="F59" s="23" t="s">
        <v>645</v>
      </c>
      <c r="G59" s="87" t="s">
        <v>654</v>
      </c>
      <c r="H59" s="23" t="s">
        <v>675</v>
      </c>
      <c r="I59" s="23" t="s">
        <v>668</v>
      </c>
      <c r="J59" s="108">
        <v>43921</v>
      </c>
      <c r="K59" s="23" t="s">
        <v>949</v>
      </c>
      <c r="L59" s="23" t="s">
        <v>947</v>
      </c>
      <c r="M59" s="23">
        <v>101</v>
      </c>
      <c r="N59" s="108">
        <v>44088</v>
      </c>
      <c r="O59" s="72" t="s">
        <v>1039</v>
      </c>
      <c r="P59" s="7" t="s">
        <v>880</v>
      </c>
      <c r="Q59" s="7" t="s">
        <v>879</v>
      </c>
      <c r="R59" s="7" t="s">
        <v>880</v>
      </c>
      <c r="S59" s="7" t="s">
        <v>880</v>
      </c>
      <c r="T59" s="23"/>
      <c r="U59" s="114"/>
    </row>
    <row r="60" spans="1:21" s="50" customFormat="1" ht="38" customHeight="1" x14ac:dyDescent="0.2">
      <c r="A60" s="84" t="s">
        <v>14</v>
      </c>
      <c r="B60" s="85" t="s">
        <v>246</v>
      </c>
      <c r="C60" s="86" t="s">
        <v>123</v>
      </c>
      <c r="D60" s="85" t="s">
        <v>335</v>
      </c>
      <c r="E60" s="104" t="s">
        <v>541</v>
      </c>
      <c r="F60" s="23" t="s">
        <v>645</v>
      </c>
      <c r="G60" s="87" t="s">
        <v>654</v>
      </c>
      <c r="H60" s="23" t="s">
        <v>675</v>
      </c>
      <c r="I60" s="23" t="s">
        <v>668</v>
      </c>
      <c r="J60" s="108">
        <v>43921</v>
      </c>
      <c r="K60" s="23" t="s">
        <v>949</v>
      </c>
      <c r="L60" s="23" t="s">
        <v>947</v>
      </c>
      <c r="M60" s="23">
        <v>101</v>
      </c>
      <c r="N60" s="108">
        <v>44088</v>
      </c>
      <c r="O60" s="72" t="s">
        <v>1039</v>
      </c>
      <c r="P60" s="7" t="s">
        <v>880</v>
      </c>
      <c r="Q60" s="7" t="s">
        <v>879</v>
      </c>
      <c r="R60" s="7" t="s">
        <v>880</v>
      </c>
      <c r="S60" s="7" t="s">
        <v>880</v>
      </c>
      <c r="T60" s="23"/>
      <c r="U60" s="114"/>
    </row>
    <row r="61" spans="1:21" s="50" customFormat="1" ht="38" customHeight="1" x14ac:dyDescent="0.2">
      <c r="A61" s="84" t="s">
        <v>14</v>
      </c>
      <c r="B61" s="85" t="s">
        <v>246</v>
      </c>
      <c r="C61" s="86" t="s">
        <v>124</v>
      </c>
      <c r="D61" s="85" t="s">
        <v>336</v>
      </c>
      <c r="E61" s="104" t="s">
        <v>542</v>
      </c>
      <c r="F61" s="23" t="s">
        <v>645</v>
      </c>
      <c r="G61" s="87" t="s">
        <v>654</v>
      </c>
      <c r="H61" s="23" t="s">
        <v>675</v>
      </c>
      <c r="I61" s="23" t="s">
        <v>668</v>
      </c>
      <c r="J61" s="108">
        <v>43921</v>
      </c>
      <c r="K61" s="23" t="s">
        <v>949</v>
      </c>
      <c r="L61" s="23" t="s">
        <v>947</v>
      </c>
      <c r="M61" s="23">
        <v>101</v>
      </c>
      <c r="N61" s="108">
        <v>44088</v>
      </c>
      <c r="O61" s="72" t="s">
        <v>1039</v>
      </c>
      <c r="P61" s="7" t="s">
        <v>880</v>
      </c>
      <c r="Q61" s="7" t="s">
        <v>879</v>
      </c>
      <c r="R61" s="7" t="s">
        <v>880</v>
      </c>
      <c r="S61" s="7" t="s">
        <v>880</v>
      </c>
      <c r="T61" s="23"/>
      <c r="U61" s="114"/>
    </row>
    <row r="62" spans="1:21" s="50" customFormat="1" ht="38" customHeight="1" x14ac:dyDescent="0.2">
      <c r="A62" s="84" t="s">
        <v>14</v>
      </c>
      <c r="B62" s="85" t="s">
        <v>246</v>
      </c>
      <c r="C62" s="86" t="s">
        <v>125</v>
      </c>
      <c r="D62" s="85" t="s">
        <v>337</v>
      </c>
      <c r="E62" s="104" t="s">
        <v>543</v>
      </c>
      <c r="F62" s="23" t="s">
        <v>645</v>
      </c>
      <c r="G62" s="87" t="s">
        <v>654</v>
      </c>
      <c r="H62" s="23" t="s">
        <v>675</v>
      </c>
      <c r="I62" s="23" t="s">
        <v>668</v>
      </c>
      <c r="J62" s="108">
        <v>43921</v>
      </c>
      <c r="K62" s="23" t="s">
        <v>949</v>
      </c>
      <c r="L62" s="23" t="s">
        <v>947</v>
      </c>
      <c r="M62" s="23">
        <v>25</v>
      </c>
      <c r="N62" s="108">
        <v>44088</v>
      </c>
      <c r="O62" s="72" t="s">
        <v>1038</v>
      </c>
      <c r="P62" s="7" t="s">
        <v>880</v>
      </c>
      <c r="Q62" s="7" t="s">
        <v>879</v>
      </c>
      <c r="R62" s="7" t="s">
        <v>880</v>
      </c>
      <c r="S62" s="7" t="s">
        <v>880</v>
      </c>
      <c r="T62" s="23"/>
      <c r="U62" s="114"/>
    </row>
    <row r="63" spans="1:21" s="50" customFormat="1" ht="38" customHeight="1" x14ac:dyDescent="0.2">
      <c r="A63" s="84" t="s">
        <v>14</v>
      </c>
      <c r="B63" s="85" t="s">
        <v>246</v>
      </c>
      <c r="C63" s="86" t="s">
        <v>126</v>
      </c>
      <c r="D63" s="85" t="s">
        <v>338</v>
      </c>
      <c r="E63" s="104" t="s">
        <v>544</v>
      </c>
      <c r="F63" s="23" t="s">
        <v>645</v>
      </c>
      <c r="G63" s="87" t="s">
        <v>654</v>
      </c>
      <c r="H63" s="23" t="s">
        <v>675</v>
      </c>
      <c r="I63" s="23" t="s">
        <v>668</v>
      </c>
      <c r="J63" s="108">
        <v>43921</v>
      </c>
      <c r="K63" s="23" t="s">
        <v>949</v>
      </c>
      <c r="L63" s="23" t="s">
        <v>947</v>
      </c>
      <c r="M63" s="23">
        <v>101</v>
      </c>
      <c r="N63" s="108">
        <v>44088</v>
      </c>
      <c r="O63" s="72" t="s">
        <v>1039</v>
      </c>
      <c r="P63" s="7" t="s">
        <v>880</v>
      </c>
      <c r="Q63" s="7" t="s">
        <v>879</v>
      </c>
      <c r="R63" s="7" t="s">
        <v>880</v>
      </c>
      <c r="S63" s="7" t="s">
        <v>880</v>
      </c>
      <c r="T63" s="23"/>
      <c r="U63" s="114"/>
    </row>
    <row r="64" spans="1:21" s="50" customFormat="1" ht="38" customHeight="1" x14ac:dyDescent="0.2">
      <c r="A64" s="84" t="s">
        <v>14</v>
      </c>
      <c r="B64" s="85" t="s">
        <v>246</v>
      </c>
      <c r="C64" s="86" t="s">
        <v>127</v>
      </c>
      <c r="D64" s="85" t="s">
        <v>339</v>
      </c>
      <c r="E64" s="104" t="s">
        <v>545</v>
      </c>
      <c r="F64" s="23" t="s">
        <v>645</v>
      </c>
      <c r="G64" s="87" t="s">
        <v>654</v>
      </c>
      <c r="H64" s="23" t="s">
        <v>675</v>
      </c>
      <c r="I64" s="23" t="s">
        <v>668</v>
      </c>
      <c r="J64" s="108">
        <v>43921</v>
      </c>
      <c r="K64" s="23" t="s">
        <v>949</v>
      </c>
      <c r="L64" s="23" t="s">
        <v>947</v>
      </c>
      <c r="M64" s="23">
        <v>101</v>
      </c>
      <c r="N64" s="108">
        <v>44088</v>
      </c>
      <c r="O64" s="72" t="s">
        <v>1039</v>
      </c>
      <c r="P64" s="7" t="s">
        <v>880</v>
      </c>
      <c r="Q64" s="7" t="s">
        <v>879</v>
      </c>
      <c r="R64" s="7" t="s">
        <v>880</v>
      </c>
      <c r="S64" s="7" t="s">
        <v>880</v>
      </c>
      <c r="T64" s="23"/>
      <c r="U64" s="114"/>
    </row>
    <row r="65" spans="1:21" s="50" customFormat="1" ht="38" customHeight="1" x14ac:dyDescent="0.2">
      <c r="A65" s="84" t="s">
        <v>14</v>
      </c>
      <c r="B65" s="85" t="s">
        <v>246</v>
      </c>
      <c r="C65" s="86" t="s">
        <v>128</v>
      </c>
      <c r="D65" s="85" t="s">
        <v>340</v>
      </c>
      <c r="E65" s="104" t="s">
        <v>546</v>
      </c>
      <c r="F65" s="23" t="s">
        <v>645</v>
      </c>
      <c r="G65" s="87" t="s">
        <v>654</v>
      </c>
      <c r="H65" s="23" t="s">
        <v>675</v>
      </c>
      <c r="I65" s="23" t="s">
        <v>668</v>
      </c>
      <c r="J65" s="108">
        <v>43921</v>
      </c>
      <c r="K65" s="23" t="s">
        <v>949</v>
      </c>
      <c r="L65" s="23" t="s">
        <v>947</v>
      </c>
      <c r="M65" s="23">
        <v>101</v>
      </c>
      <c r="N65" s="108">
        <v>44088</v>
      </c>
      <c r="O65" s="72" t="s">
        <v>1039</v>
      </c>
      <c r="P65" s="7" t="s">
        <v>880</v>
      </c>
      <c r="Q65" s="7" t="s">
        <v>879</v>
      </c>
      <c r="R65" s="7" t="s">
        <v>880</v>
      </c>
      <c r="S65" s="7" t="s">
        <v>880</v>
      </c>
      <c r="T65" s="23"/>
      <c r="U65" s="114"/>
    </row>
    <row r="66" spans="1:21" s="50" customFormat="1" ht="38" customHeight="1" x14ac:dyDescent="0.2">
      <c r="A66" s="84" t="s">
        <v>14</v>
      </c>
      <c r="B66" s="85" t="s">
        <v>246</v>
      </c>
      <c r="C66" s="86" t="s">
        <v>129</v>
      </c>
      <c r="D66" s="85" t="s">
        <v>341</v>
      </c>
      <c r="E66" s="104" t="s">
        <v>547</v>
      </c>
      <c r="F66" s="23" t="s">
        <v>645</v>
      </c>
      <c r="G66" s="87" t="s">
        <v>654</v>
      </c>
      <c r="H66" s="23" t="s">
        <v>675</v>
      </c>
      <c r="I66" s="23" t="s">
        <v>669</v>
      </c>
      <c r="J66" s="108">
        <v>43921</v>
      </c>
      <c r="K66" s="23"/>
      <c r="L66" s="23"/>
      <c r="M66" s="23"/>
      <c r="N66" s="108"/>
      <c r="O66" s="23"/>
      <c r="P66" s="7"/>
      <c r="Q66" s="7"/>
      <c r="R66" s="7"/>
      <c r="S66" s="7"/>
      <c r="T66" s="23"/>
      <c r="U66" s="114"/>
    </row>
    <row r="67" spans="1:21" s="50" customFormat="1" ht="38" customHeight="1" x14ac:dyDescent="0.2">
      <c r="A67" s="84" t="s">
        <v>14</v>
      </c>
      <c r="B67" s="85" t="s">
        <v>246</v>
      </c>
      <c r="C67" s="86" t="s">
        <v>130</v>
      </c>
      <c r="D67" s="85" t="s">
        <v>342</v>
      </c>
      <c r="E67" s="104" t="s">
        <v>548</v>
      </c>
      <c r="F67" s="23" t="s">
        <v>645</v>
      </c>
      <c r="G67" s="87" t="s">
        <v>654</v>
      </c>
      <c r="H67" s="23" t="s">
        <v>675</v>
      </c>
      <c r="I67" s="23" t="s">
        <v>669</v>
      </c>
      <c r="J67" s="108">
        <v>43921</v>
      </c>
      <c r="K67" s="23"/>
      <c r="L67" s="23"/>
      <c r="M67" s="23"/>
      <c r="N67" s="108"/>
      <c r="O67" s="23"/>
      <c r="P67" s="7"/>
      <c r="Q67" s="7"/>
      <c r="R67" s="7"/>
      <c r="S67" s="7"/>
      <c r="T67" s="23"/>
      <c r="U67" s="114"/>
    </row>
    <row r="68" spans="1:21" s="50" customFormat="1" ht="38" customHeight="1" x14ac:dyDescent="0.2">
      <c r="A68" s="84" t="s">
        <v>14</v>
      </c>
      <c r="B68" s="85" t="s">
        <v>246</v>
      </c>
      <c r="C68" s="86" t="s">
        <v>134</v>
      </c>
      <c r="D68" s="85" t="s">
        <v>344</v>
      </c>
      <c r="E68" s="104" t="s">
        <v>552</v>
      </c>
      <c r="F68" s="85" t="s">
        <v>636</v>
      </c>
      <c r="G68" s="85" t="s">
        <v>651</v>
      </c>
      <c r="H68" s="23" t="s">
        <v>675</v>
      </c>
      <c r="I68" s="115">
        <v>5</v>
      </c>
      <c r="J68" s="108">
        <v>43921</v>
      </c>
      <c r="K68" s="23" t="s">
        <v>1163</v>
      </c>
      <c r="L68" s="23" t="s">
        <v>947</v>
      </c>
      <c r="M68" s="111" t="s">
        <v>1164</v>
      </c>
      <c r="N68" s="108">
        <v>44088</v>
      </c>
      <c r="O68" s="72" t="s">
        <v>1165</v>
      </c>
      <c r="P68" s="7" t="s">
        <v>880</v>
      </c>
      <c r="Q68" s="7" t="s">
        <v>879</v>
      </c>
      <c r="R68" s="7" t="s">
        <v>880</v>
      </c>
      <c r="S68" s="7" t="s">
        <v>880</v>
      </c>
      <c r="T68" s="23"/>
      <c r="U68" s="114" t="s">
        <v>1106</v>
      </c>
    </row>
    <row r="69" spans="1:21" s="50" customFormat="1" ht="38" customHeight="1" x14ac:dyDescent="0.2">
      <c r="A69" s="84" t="s">
        <v>14</v>
      </c>
      <c r="B69" s="85" t="s">
        <v>246</v>
      </c>
      <c r="C69" s="86" t="s">
        <v>135</v>
      </c>
      <c r="D69" s="85" t="s">
        <v>345</v>
      </c>
      <c r="E69" s="104" t="s">
        <v>553</v>
      </c>
      <c r="F69" s="85" t="s">
        <v>639</v>
      </c>
      <c r="G69" s="85" t="s">
        <v>652</v>
      </c>
      <c r="H69" s="23" t="s">
        <v>675</v>
      </c>
      <c r="I69" s="116">
        <v>83.33</v>
      </c>
      <c r="J69" s="108">
        <v>43921</v>
      </c>
      <c r="K69" s="23" t="s">
        <v>1163</v>
      </c>
      <c r="L69" s="23" t="s">
        <v>947</v>
      </c>
      <c r="M69" s="111" t="s">
        <v>1164</v>
      </c>
      <c r="N69" s="108">
        <v>44088</v>
      </c>
      <c r="O69" s="72" t="s">
        <v>1165</v>
      </c>
      <c r="P69" s="7" t="s">
        <v>880</v>
      </c>
      <c r="Q69" s="7" t="s">
        <v>879</v>
      </c>
      <c r="R69" s="7" t="s">
        <v>880</v>
      </c>
      <c r="S69" s="7" t="s">
        <v>880</v>
      </c>
      <c r="T69" s="23"/>
      <c r="U69" s="114" t="s">
        <v>1106</v>
      </c>
    </row>
    <row r="70" spans="1:21" s="50" customFormat="1" ht="38" customHeight="1" x14ac:dyDescent="0.2">
      <c r="A70" s="84" t="s">
        <v>14</v>
      </c>
      <c r="B70" s="85" t="s">
        <v>246</v>
      </c>
      <c r="C70" s="86" t="s">
        <v>137</v>
      </c>
      <c r="D70" s="85" t="s">
        <v>347</v>
      </c>
      <c r="E70" s="104" t="s">
        <v>555</v>
      </c>
      <c r="F70" s="85" t="s">
        <v>636</v>
      </c>
      <c r="G70" s="85" t="s">
        <v>651</v>
      </c>
      <c r="H70" s="23" t="s">
        <v>675</v>
      </c>
      <c r="I70" s="115">
        <v>5</v>
      </c>
      <c r="J70" s="108">
        <v>43921</v>
      </c>
      <c r="K70" s="23" t="s">
        <v>1163</v>
      </c>
      <c r="L70" s="23" t="s">
        <v>947</v>
      </c>
      <c r="M70" s="111" t="s">
        <v>1164</v>
      </c>
      <c r="N70" s="108">
        <v>44088</v>
      </c>
      <c r="O70" s="72" t="s">
        <v>1165</v>
      </c>
      <c r="P70" s="7" t="s">
        <v>880</v>
      </c>
      <c r="Q70" s="7" t="s">
        <v>879</v>
      </c>
      <c r="R70" s="7" t="s">
        <v>880</v>
      </c>
      <c r="S70" s="7" t="s">
        <v>880</v>
      </c>
      <c r="T70" s="23"/>
      <c r="U70" s="114" t="s">
        <v>1106</v>
      </c>
    </row>
    <row r="71" spans="1:21" s="50" customFormat="1" ht="38" customHeight="1" x14ac:dyDescent="0.2">
      <c r="A71" s="84" t="s">
        <v>14</v>
      </c>
      <c r="B71" s="85" t="s">
        <v>246</v>
      </c>
      <c r="C71" s="86" t="s">
        <v>138</v>
      </c>
      <c r="D71" s="85" t="s">
        <v>348</v>
      </c>
      <c r="E71" s="104" t="s">
        <v>556</v>
      </c>
      <c r="F71" s="85" t="s">
        <v>639</v>
      </c>
      <c r="G71" s="85" t="s">
        <v>652</v>
      </c>
      <c r="H71" s="23" t="s">
        <v>675</v>
      </c>
      <c r="I71" s="116">
        <v>83.33</v>
      </c>
      <c r="J71" s="108">
        <v>43921</v>
      </c>
      <c r="K71" s="23" t="s">
        <v>1163</v>
      </c>
      <c r="L71" s="23" t="s">
        <v>947</v>
      </c>
      <c r="M71" s="111" t="s">
        <v>1164</v>
      </c>
      <c r="N71" s="108">
        <v>44088</v>
      </c>
      <c r="O71" s="72" t="s">
        <v>1165</v>
      </c>
      <c r="P71" s="7" t="s">
        <v>880</v>
      </c>
      <c r="Q71" s="7" t="s">
        <v>879</v>
      </c>
      <c r="R71" s="7" t="s">
        <v>880</v>
      </c>
      <c r="S71" s="7" t="s">
        <v>880</v>
      </c>
      <c r="T71" s="23"/>
      <c r="U71" s="114" t="s">
        <v>1106</v>
      </c>
    </row>
    <row r="72" spans="1:21" s="50" customFormat="1" ht="38" customHeight="1" x14ac:dyDescent="0.2">
      <c r="A72" s="84" t="s">
        <v>14</v>
      </c>
      <c r="B72" s="85" t="s">
        <v>237</v>
      </c>
      <c r="C72" s="86" t="s">
        <v>139</v>
      </c>
      <c r="D72" s="85" t="s">
        <v>349</v>
      </c>
      <c r="E72" s="104" t="s">
        <v>557</v>
      </c>
      <c r="F72" s="85" t="s">
        <v>645</v>
      </c>
      <c r="G72" s="87" t="s">
        <v>654</v>
      </c>
      <c r="H72" s="23" t="s">
        <v>675</v>
      </c>
      <c r="I72" s="23" t="s">
        <v>668</v>
      </c>
      <c r="J72" s="108">
        <v>43921</v>
      </c>
      <c r="K72" s="23" t="s">
        <v>949</v>
      </c>
      <c r="L72" s="23" t="s">
        <v>947</v>
      </c>
      <c r="M72" s="23">
        <v>88</v>
      </c>
      <c r="N72" s="108">
        <v>44088</v>
      </c>
      <c r="O72" s="113" t="s">
        <v>1107</v>
      </c>
      <c r="P72" s="7" t="s">
        <v>880</v>
      </c>
      <c r="Q72" s="7" t="s">
        <v>879</v>
      </c>
      <c r="R72" s="7" t="s">
        <v>880</v>
      </c>
      <c r="S72" s="7" t="s">
        <v>880</v>
      </c>
      <c r="T72" s="23"/>
      <c r="U72" s="114"/>
    </row>
    <row r="73" spans="1:21" s="50" customFormat="1" ht="38" customHeight="1" x14ac:dyDescent="0.2">
      <c r="A73" s="84" t="s">
        <v>14</v>
      </c>
      <c r="B73" s="85" t="s">
        <v>237</v>
      </c>
      <c r="C73" s="86" t="s">
        <v>140</v>
      </c>
      <c r="D73" s="85" t="s">
        <v>350</v>
      </c>
      <c r="E73" s="104" t="s">
        <v>558</v>
      </c>
      <c r="F73" s="23" t="s">
        <v>645</v>
      </c>
      <c r="G73" s="87" t="s">
        <v>654</v>
      </c>
      <c r="H73" s="23" t="s">
        <v>675</v>
      </c>
      <c r="I73" s="23" t="s">
        <v>668</v>
      </c>
      <c r="J73" s="108">
        <v>43921</v>
      </c>
      <c r="K73" s="23" t="s">
        <v>949</v>
      </c>
      <c r="L73" s="23" t="s">
        <v>947</v>
      </c>
      <c r="M73" s="23">
        <v>127</v>
      </c>
      <c r="N73" s="108">
        <v>44088</v>
      </c>
      <c r="O73" s="72" t="s">
        <v>1042</v>
      </c>
      <c r="P73" s="7" t="s">
        <v>880</v>
      </c>
      <c r="Q73" s="7" t="s">
        <v>879</v>
      </c>
      <c r="R73" s="7" t="s">
        <v>880</v>
      </c>
      <c r="S73" s="7" t="s">
        <v>880</v>
      </c>
      <c r="T73" s="23"/>
      <c r="U73" s="114"/>
    </row>
    <row r="74" spans="1:21" s="50" customFormat="1" ht="38" customHeight="1" x14ac:dyDescent="0.2">
      <c r="A74" s="84" t="s">
        <v>14</v>
      </c>
      <c r="B74" s="85" t="s">
        <v>237</v>
      </c>
      <c r="C74" s="86" t="s">
        <v>141</v>
      </c>
      <c r="D74" s="85" t="s">
        <v>351</v>
      </c>
      <c r="E74" s="104" t="s">
        <v>559</v>
      </c>
      <c r="F74" s="23" t="s">
        <v>645</v>
      </c>
      <c r="G74" s="87" t="s">
        <v>654</v>
      </c>
      <c r="H74" s="23" t="s">
        <v>675</v>
      </c>
      <c r="I74" s="23" t="s">
        <v>669</v>
      </c>
      <c r="J74" s="108">
        <v>43921</v>
      </c>
      <c r="K74" s="23"/>
      <c r="L74" s="23"/>
      <c r="M74" s="23"/>
      <c r="N74" s="108"/>
      <c r="O74" s="23"/>
      <c r="P74" s="7"/>
      <c r="Q74" s="7"/>
      <c r="R74" s="7"/>
      <c r="S74" s="7"/>
      <c r="T74" s="23"/>
      <c r="U74" s="114"/>
    </row>
    <row r="75" spans="1:21" s="50" customFormat="1" ht="38" customHeight="1" x14ac:dyDescent="0.2">
      <c r="A75" s="84" t="s">
        <v>14</v>
      </c>
      <c r="B75" s="85" t="s">
        <v>237</v>
      </c>
      <c r="C75" s="86" t="s">
        <v>142</v>
      </c>
      <c r="D75" s="85" t="s">
        <v>352</v>
      </c>
      <c r="E75" s="104" t="s">
        <v>560</v>
      </c>
      <c r="F75" s="23" t="s">
        <v>645</v>
      </c>
      <c r="G75" s="87" t="s">
        <v>654</v>
      </c>
      <c r="H75" s="23" t="s">
        <v>675</v>
      </c>
      <c r="I75" s="23" t="s">
        <v>668</v>
      </c>
      <c r="J75" s="108">
        <v>43921</v>
      </c>
      <c r="K75" s="23" t="s">
        <v>949</v>
      </c>
      <c r="L75" s="23" t="s">
        <v>947</v>
      </c>
      <c r="M75" s="23">
        <v>23</v>
      </c>
      <c r="N75" s="108">
        <v>44088</v>
      </c>
      <c r="O75" s="72" t="s">
        <v>1043</v>
      </c>
      <c r="P75" s="7" t="s">
        <v>880</v>
      </c>
      <c r="Q75" s="7" t="s">
        <v>879</v>
      </c>
      <c r="R75" s="7" t="s">
        <v>880</v>
      </c>
      <c r="S75" s="7" t="s">
        <v>880</v>
      </c>
      <c r="T75" s="23"/>
      <c r="U75" s="114"/>
    </row>
    <row r="76" spans="1:21" s="50" customFormat="1" ht="38" customHeight="1" x14ac:dyDescent="0.2">
      <c r="A76" s="84" t="s">
        <v>14</v>
      </c>
      <c r="B76" s="85" t="s">
        <v>237</v>
      </c>
      <c r="C76" s="86" t="s">
        <v>143</v>
      </c>
      <c r="D76" s="85" t="s">
        <v>353</v>
      </c>
      <c r="E76" s="104" t="s">
        <v>561</v>
      </c>
      <c r="F76" s="23" t="s">
        <v>645</v>
      </c>
      <c r="G76" s="87" t="s">
        <v>654</v>
      </c>
      <c r="H76" s="23" t="s">
        <v>675</v>
      </c>
      <c r="I76" s="23" t="s">
        <v>668</v>
      </c>
      <c r="J76" s="108">
        <v>43921</v>
      </c>
      <c r="K76" s="23" t="s">
        <v>949</v>
      </c>
      <c r="L76" s="23" t="s">
        <v>947</v>
      </c>
      <c r="M76" s="23">
        <v>108</v>
      </c>
      <c r="N76" s="108">
        <v>44088</v>
      </c>
      <c r="O76" s="109" t="s">
        <v>1108</v>
      </c>
      <c r="P76" s="7" t="s">
        <v>880</v>
      </c>
      <c r="Q76" s="7" t="s">
        <v>879</v>
      </c>
      <c r="R76" s="7" t="s">
        <v>880</v>
      </c>
      <c r="S76" s="7" t="s">
        <v>880</v>
      </c>
      <c r="T76" s="23"/>
      <c r="U76" s="114"/>
    </row>
    <row r="77" spans="1:21" s="50" customFormat="1" ht="38" customHeight="1" x14ac:dyDescent="0.2">
      <c r="A77" s="84" t="s">
        <v>14</v>
      </c>
      <c r="B77" s="85" t="s">
        <v>237</v>
      </c>
      <c r="C77" s="86" t="s">
        <v>144</v>
      </c>
      <c r="D77" s="85" t="s">
        <v>354</v>
      </c>
      <c r="E77" s="104" t="s">
        <v>562</v>
      </c>
      <c r="F77" s="23" t="s">
        <v>645</v>
      </c>
      <c r="G77" s="87" t="s">
        <v>654</v>
      </c>
      <c r="H77" s="23" t="s">
        <v>675</v>
      </c>
      <c r="I77" s="23" t="s">
        <v>668</v>
      </c>
      <c r="J77" s="108">
        <v>43921</v>
      </c>
      <c r="K77" s="23" t="s">
        <v>1109</v>
      </c>
      <c r="L77" s="23" t="s">
        <v>947</v>
      </c>
      <c r="M77" s="23">
        <v>69</v>
      </c>
      <c r="N77" s="108">
        <v>44088</v>
      </c>
      <c r="O77" s="72" t="s">
        <v>1110</v>
      </c>
      <c r="P77" s="7" t="s">
        <v>880</v>
      </c>
      <c r="Q77" s="7" t="s">
        <v>879</v>
      </c>
      <c r="R77" s="7" t="s">
        <v>880</v>
      </c>
      <c r="S77" s="7" t="s">
        <v>880</v>
      </c>
      <c r="T77" s="23"/>
      <c r="U77" s="114"/>
    </row>
    <row r="78" spans="1:21" s="50" customFormat="1" ht="38" customHeight="1" x14ac:dyDescent="0.2">
      <c r="A78" s="84" t="s">
        <v>14</v>
      </c>
      <c r="B78" s="85" t="s">
        <v>237</v>
      </c>
      <c r="C78" s="86" t="s">
        <v>145</v>
      </c>
      <c r="D78" s="85" t="s">
        <v>355</v>
      </c>
      <c r="E78" s="104" t="s">
        <v>563</v>
      </c>
      <c r="F78" s="23" t="s">
        <v>645</v>
      </c>
      <c r="G78" s="87" t="s">
        <v>654</v>
      </c>
      <c r="H78" s="23" t="s">
        <v>675</v>
      </c>
      <c r="I78" s="23" t="s">
        <v>668</v>
      </c>
      <c r="J78" s="108">
        <v>43921</v>
      </c>
      <c r="K78" s="23" t="s">
        <v>949</v>
      </c>
      <c r="L78" s="23" t="s">
        <v>947</v>
      </c>
      <c r="M78" s="23">
        <v>110</v>
      </c>
      <c r="N78" s="108">
        <v>44088</v>
      </c>
      <c r="O78" s="72" t="s">
        <v>1036</v>
      </c>
      <c r="P78" s="7" t="s">
        <v>880</v>
      </c>
      <c r="Q78" s="7" t="s">
        <v>879</v>
      </c>
      <c r="R78" s="7" t="s">
        <v>880</v>
      </c>
      <c r="S78" s="7" t="s">
        <v>880</v>
      </c>
      <c r="T78" s="23"/>
      <c r="U78" s="114"/>
    </row>
    <row r="79" spans="1:21" s="50" customFormat="1" ht="38" customHeight="1" x14ac:dyDescent="0.2">
      <c r="A79" s="84" t="s">
        <v>14</v>
      </c>
      <c r="B79" s="85" t="s">
        <v>237</v>
      </c>
      <c r="C79" s="86" t="s">
        <v>146</v>
      </c>
      <c r="D79" s="85" t="s">
        <v>356</v>
      </c>
      <c r="E79" s="104" t="s">
        <v>564</v>
      </c>
      <c r="F79" s="23" t="s">
        <v>645</v>
      </c>
      <c r="G79" s="87" t="s">
        <v>654</v>
      </c>
      <c r="H79" s="23" t="s">
        <v>675</v>
      </c>
      <c r="I79" s="23" t="s">
        <v>669</v>
      </c>
      <c r="J79" s="108">
        <v>43921</v>
      </c>
      <c r="K79" s="23"/>
      <c r="L79" s="23"/>
      <c r="M79" s="23"/>
      <c r="N79" s="108"/>
      <c r="O79" s="23"/>
      <c r="P79" s="7"/>
      <c r="Q79" s="7"/>
      <c r="R79" s="7"/>
      <c r="S79" s="7"/>
      <c r="T79" s="23"/>
      <c r="U79" s="114"/>
    </row>
    <row r="80" spans="1:21" s="50" customFormat="1" ht="38" customHeight="1" x14ac:dyDescent="0.2">
      <c r="A80" s="84" t="s">
        <v>14</v>
      </c>
      <c r="B80" s="85" t="s">
        <v>237</v>
      </c>
      <c r="C80" s="86" t="s">
        <v>147</v>
      </c>
      <c r="D80" s="85" t="s">
        <v>357</v>
      </c>
      <c r="E80" s="104" t="s">
        <v>565</v>
      </c>
      <c r="F80" s="23" t="s">
        <v>645</v>
      </c>
      <c r="G80" s="87" t="s">
        <v>654</v>
      </c>
      <c r="H80" s="23" t="s">
        <v>675</v>
      </c>
      <c r="I80" s="23" t="s">
        <v>668</v>
      </c>
      <c r="J80" s="108">
        <v>43921</v>
      </c>
      <c r="K80" s="23" t="s">
        <v>949</v>
      </c>
      <c r="L80" s="23" t="s">
        <v>947</v>
      </c>
      <c r="M80" s="23">
        <v>22</v>
      </c>
      <c r="N80" s="108">
        <v>44088</v>
      </c>
      <c r="O80" s="72" t="s">
        <v>1044</v>
      </c>
      <c r="P80" s="7" t="s">
        <v>880</v>
      </c>
      <c r="Q80" s="7" t="s">
        <v>879</v>
      </c>
      <c r="R80" s="7" t="s">
        <v>880</v>
      </c>
      <c r="S80" s="7" t="s">
        <v>880</v>
      </c>
      <c r="T80" s="23"/>
      <c r="U80" s="114"/>
    </row>
    <row r="81" spans="1:21" s="50" customFormat="1" ht="38" customHeight="1" x14ac:dyDescent="0.2">
      <c r="A81" s="84" t="s">
        <v>14</v>
      </c>
      <c r="B81" s="85" t="s">
        <v>237</v>
      </c>
      <c r="C81" s="86" t="s">
        <v>148</v>
      </c>
      <c r="D81" s="85" t="s">
        <v>358</v>
      </c>
      <c r="E81" s="104" t="s">
        <v>566</v>
      </c>
      <c r="F81" s="23" t="s">
        <v>645</v>
      </c>
      <c r="G81" s="87" t="s">
        <v>654</v>
      </c>
      <c r="H81" s="23" t="s">
        <v>675</v>
      </c>
      <c r="I81" s="23" t="s">
        <v>669</v>
      </c>
      <c r="J81" s="108">
        <v>43921</v>
      </c>
      <c r="K81" s="23"/>
      <c r="L81" s="23"/>
      <c r="M81" s="23"/>
      <c r="N81" s="108"/>
      <c r="O81" s="23"/>
      <c r="P81" s="7"/>
      <c r="Q81" s="7"/>
      <c r="R81" s="7"/>
      <c r="S81" s="7"/>
      <c r="T81" s="23"/>
      <c r="U81" s="114"/>
    </row>
    <row r="82" spans="1:21" s="50" customFormat="1" ht="38" customHeight="1" x14ac:dyDescent="0.2">
      <c r="A82" s="84" t="s">
        <v>14</v>
      </c>
      <c r="B82" s="85" t="s">
        <v>237</v>
      </c>
      <c r="C82" s="86" t="s">
        <v>149</v>
      </c>
      <c r="D82" s="85" t="s">
        <v>359</v>
      </c>
      <c r="E82" s="104" t="s">
        <v>567</v>
      </c>
      <c r="F82" s="23" t="s">
        <v>645</v>
      </c>
      <c r="G82" s="87" t="s">
        <v>654</v>
      </c>
      <c r="H82" s="23" t="s">
        <v>675</v>
      </c>
      <c r="I82" s="23" t="s">
        <v>668</v>
      </c>
      <c r="J82" s="108">
        <v>43921</v>
      </c>
      <c r="K82" s="23" t="s">
        <v>949</v>
      </c>
      <c r="L82" s="23" t="s">
        <v>947</v>
      </c>
      <c r="M82" s="23">
        <v>27</v>
      </c>
      <c r="N82" s="108">
        <v>44088</v>
      </c>
      <c r="O82" s="72" t="s">
        <v>1045</v>
      </c>
      <c r="P82" s="7" t="s">
        <v>880</v>
      </c>
      <c r="Q82" s="7" t="s">
        <v>879</v>
      </c>
      <c r="R82" s="7" t="s">
        <v>880</v>
      </c>
      <c r="S82" s="7" t="s">
        <v>880</v>
      </c>
      <c r="T82" s="23"/>
      <c r="U82" s="114"/>
    </row>
    <row r="83" spans="1:21" s="50" customFormat="1" ht="38" customHeight="1" x14ac:dyDescent="0.2">
      <c r="A83" s="84" t="s">
        <v>14</v>
      </c>
      <c r="B83" s="85" t="s">
        <v>237</v>
      </c>
      <c r="C83" s="86" t="s">
        <v>150</v>
      </c>
      <c r="D83" s="85" t="s">
        <v>360</v>
      </c>
      <c r="E83" s="104" t="s">
        <v>568</v>
      </c>
      <c r="F83" s="23" t="s">
        <v>645</v>
      </c>
      <c r="G83" s="87" t="s">
        <v>654</v>
      </c>
      <c r="H83" s="23" t="s">
        <v>675</v>
      </c>
      <c r="I83" s="23" t="s">
        <v>669</v>
      </c>
      <c r="J83" s="108">
        <v>43921</v>
      </c>
      <c r="K83" s="23"/>
      <c r="L83" s="23"/>
      <c r="M83" s="23"/>
      <c r="N83" s="108"/>
      <c r="O83" s="23"/>
      <c r="P83" s="7"/>
      <c r="Q83" s="7"/>
      <c r="R83" s="7"/>
      <c r="S83" s="7"/>
      <c r="T83" s="23"/>
      <c r="U83" s="114"/>
    </row>
    <row r="84" spans="1:21" s="50" customFormat="1" ht="38" customHeight="1" x14ac:dyDescent="0.2">
      <c r="A84" s="84" t="s">
        <v>14</v>
      </c>
      <c r="B84" s="85" t="s">
        <v>237</v>
      </c>
      <c r="C84" s="86" t="s">
        <v>151</v>
      </c>
      <c r="D84" s="85" t="s">
        <v>361</v>
      </c>
      <c r="E84" s="104" t="s">
        <v>569</v>
      </c>
      <c r="F84" s="23" t="s">
        <v>645</v>
      </c>
      <c r="G84" s="87" t="s">
        <v>654</v>
      </c>
      <c r="H84" s="23" t="s">
        <v>675</v>
      </c>
      <c r="I84" s="23" t="s">
        <v>668</v>
      </c>
      <c r="J84" s="108">
        <v>43921</v>
      </c>
      <c r="K84" s="23" t="s">
        <v>949</v>
      </c>
      <c r="L84" s="23" t="s">
        <v>947</v>
      </c>
      <c r="M84" s="23">
        <v>26</v>
      </c>
      <c r="N84" s="108">
        <v>44088</v>
      </c>
      <c r="O84" s="72" t="s">
        <v>1046</v>
      </c>
      <c r="P84" s="7" t="s">
        <v>880</v>
      </c>
      <c r="Q84" s="7" t="s">
        <v>879</v>
      </c>
      <c r="R84" s="7" t="s">
        <v>880</v>
      </c>
      <c r="S84" s="7" t="s">
        <v>880</v>
      </c>
      <c r="T84" s="23"/>
      <c r="U84" s="114"/>
    </row>
    <row r="85" spans="1:21" s="50" customFormat="1" ht="38" customHeight="1" x14ac:dyDescent="0.2">
      <c r="A85" s="84" t="s">
        <v>14</v>
      </c>
      <c r="B85" s="85" t="s">
        <v>237</v>
      </c>
      <c r="C85" s="86" t="s">
        <v>152</v>
      </c>
      <c r="D85" s="85" t="s">
        <v>362</v>
      </c>
      <c r="E85" s="104" t="s">
        <v>570</v>
      </c>
      <c r="F85" s="23" t="s">
        <v>645</v>
      </c>
      <c r="G85" s="87" t="s">
        <v>654</v>
      </c>
      <c r="H85" s="23" t="s">
        <v>675</v>
      </c>
      <c r="I85" s="23" t="s">
        <v>669</v>
      </c>
      <c r="J85" s="108">
        <v>43921</v>
      </c>
      <c r="K85" s="23"/>
      <c r="L85" s="23"/>
      <c r="M85" s="23"/>
      <c r="N85" s="108"/>
      <c r="O85" s="23"/>
      <c r="P85" s="7"/>
      <c r="Q85" s="7"/>
      <c r="R85" s="7"/>
      <c r="S85" s="7"/>
      <c r="T85" s="23"/>
      <c r="U85" s="114"/>
    </row>
    <row r="86" spans="1:21" s="50" customFormat="1" ht="38" customHeight="1" x14ac:dyDescent="0.2">
      <c r="A86" s="84" t="s">
        <v>14</v>
      </c>
      <c r="B86" s="85" t="s">
        <v>237</v>
      </c>
      <c r="C86" s="86" t="s">
        <v>153</v>
      </c>
      <c r="D86" s="85" t="s">
        <v>363</v>
      </c>
      <c r="E86" s="104" t="s">
        <v>571</v>
      </c>
      <c r="F86" s="23" t="s">
        <v>645</v>
      </c>
      <c r="G86" s="87" t="s">
        <v>654</v>
      </c>
      <c r="H86" s="23" t="s">
        <v>675</v>
      </c>
      <c r="I86" s="23" t="s">
        <v>668</v>
      </c>
      <c r="J86" s="108">
        <v>43921</v>
      </c>
      <c r="K86" s="23" t="s">
        <v>949</v>
      </c>
      <c r="L86" s="23" t="s">
        <v>947</v>
      </c>
      <c r="M86" s="23">
        <v>23</v>
      </c>
      <c r="N86" s="108">
        <v>44088</v>
      </c>
      <c r="O86" s="72" t="s">
        <v>1047</v>
      </c>
      <c r="P86" s="7" t="s">
        <v>880</v>
      </c>
      <c r="Q86" s="7" t="s">
        <v>879</v>
      </c>
      <c r="R86" s="7" t="s">
        <v>880</v>
      </c>
      <c r="S86" s="7" t="s">
        <v>880</v>
      </c>
      <c r="T86" s="23"/>
      <c r="U86" s="114" t="s">
        <v>1048</v>
      </c>
    </row>
    <row r="87" spans="1:21" s="50" customFormat="1" ht="38" customHeight="1" x14ac:dyDescent="0.2">
      <c r="A87" s="84" t="s">
        <v>14</v>
      </c>
      <c r="B87" s="85" t="s">
        <v>237</v>
      </c>
      <c r="C87" s="86" t="s">
        <v>154</v>
      </c>
      <c r="D87" s="85" t="s">
        <v>364</v>
      </c>
      <c r="E87" s="104" t="s">
        <v>572</v>
      </c>
      <c r="F87" s="23" t="s">
        <v>645</v>
      </c>
      <c r="G87" s="87" t="s">
        <v>654</v>
      </c>
      <c r="H87" s="23" t="s">
        <v>675</v>
      </c>
      <c r="I87" s="23" t="s">
        <v>668</v>
      </c>
      <c r="J87" s="108">
        <v>43921</v>
      </c>
      <c r="K87" s="23" t="s">
        <v>949</v>
      </c>
      <c r="L87" s="23" t="s">
        <v>947</v>
      </c>
      <c r="M87" s="23">
        <v>23</v>
      </c>
      <c r="N87" s="108">
        <v>44088</v>
      </c>
      <c r="O87" s="72" t="s">
        <v>1047</v>
      </c>
      <c r="P87" s="7" t="s">
        <v>880</v>
      </c>
      <c r="Q87" s="7" t="s">
        <v>879</v>
      </c>
      <c r="R87" s="7" t="s">
        <v>880</v>
      </c>
      <c r="S87" s="7" t="s">
        <v>880</v>
      </c>
      <c r="T87" s="23"/>
      <c r="U87" s="114" t="s">
        <v>1048</v>
      </c>
    </row>
    <row r="88" spans="1:21" s="50" customFormat="1" ht="38" customHeight="1" x14ac:dyDescent="0.2">
      <c r="A88" s="84" t="s">
        <v>14</v>
      </c>
      <c r="B88" s="85" t="s">
        <v>237</v>
      </c>
      <c r="C88" s="86" t="s">
        <v>155</v>
      </c>
      <c r="D88" s="85" t="s">
        <v>365</v>
      </c>
      <c r="E88" s="106" t="s">
        <v>573</v>
      </c>
      <c r="F88" s="85" t="s">
        <v>636</v>
      </c>
      <c r="G88" s="85" t="s">
        <v>661</v>
      </c>
      <c r="H88" s="23" t="s">
        <v>675</v>
      </c>
      <c r="I88" s="116">
        <v>0</v>
      </c>
      <c r="J88" s="108">
        <v>43921</v>
      </c>
      <c r="K88" s="23" t="s">
        <v>949</v>
      </c>
      <c r="L88" s="23" t="s">
        <v>947</v>
      </c>
      <c r="M88" s="23">
        <v>68</v>
      </c>
      <c r="N88" s="108">
        <v>44088</v>
      </c>
      <c r="O88" s="72" t="s">
        <v>1049</v>
      </c>
      <c r="P88" s="7" t="s">
        <v>880</v>
      </c>
      <c r="Q88" s="7" t="s">
        <v>879</v>
      </c>
      <c r="R88" s="7" t="s">
        <v>880</v>
      </c>
      <c r="S88" s="7" t="s">
        <v>880</v>
      </c>
      <c r="T88" s="23"/>
      <c r="U88" s="114" t="s">
        <v>1050</v>
      </c>
    </row>
    <row r="89" spans="1:21" s="50" customFormat="1" ht="38" customHeight="1" x14ac:dyDescent="0.2">
      <c r="A89" s="84" t="s">
        <v>14</v>
      </c>
      <c r="B89" s="85" t="s">
        <v>237</v>
      </c>
      <c r="C89" s="86" t="s">
        <v>156</v>
      </c>
      <c r="D89" s="85" t="s">
        <v>366</v>
      </c>
      <c r="E89" s="104" t="s">
        <v>574</v>
      </c>
      <c r="F89" s="85" t="s">
        <v>636</v>
      </c>
      <c r="G89" s="85" t="s">
        <v>661</v>
      </c>
      <c r="H89" s="23" t="s">
        <v>675</v>
      </c>
      <c r="I89" s="116">
        <v>0</v>
      </c>
      <c r="J89" s="108">
        <v>43921</v>
      </c>
      <c r="K89" s="23" t="s">
        <v>949</v>
      </c>
      <c r="L89" s="23" t="s">
        <v>947</v>
      </c>
      <c r="M89" s="23">
        <v>68</v>
      </c>
      <c r="N89" s="108">
        <v>44088</v>
      </c>
      <c r="O89" s="72" t="s">
        <v>1049</v>
      </c>
      <c r="P89" s="7" t="s">
        <v>880</v>
      </c>
      <c r="Q89" s="7" t="s">
        <v>879</v>
      </c>
      <c r="R89" s="7" t="s">
        <v>880</v>
      </c>
      <c r="S89" s="7" t="s">
        <v>880</v>
      </c>
      <c r="T89" s="23"/>
      <c r="U89" s="114" t="s">
        <v>1050</v>
      </c>
    </row>
    <row r="90" spans="1:21" s="50" customFormat="1" ht="38" customHeight="1" x14ac:dyDescent="0.2">
      <c r="A90" s="84" t="s">
        <v>14</v>
      </c>
      <c r="B90" s="85" t="s">
        <v>238</v>
      </c>
      <c r="C90" s="86" t="s">
        <v>157</v>
      </c>
      <c r="D90" s="85" t="s">
        <v>367</v>
      </c>
      <c r="E90" s="104" t="s">
        <v>575</v>
      </c>
      <c r="F90" s="23" t="s">
        <v>645</v>
      </c>
      <c r="G90" s="87" t="s">
        <v>654</v>
      </c>
      <c r="H90" s="23" t="s">
        <v>675</v>
      </c>
      <c r="I90" s="114" t="s">
        <v>668</v>
      </c>
      <c r="J90" s="108">
        <v>43921</v>
      </c>
      <c r="K90" s="23" t="s">
        <v>949</v>
      </c>
      <c r="L90" s="23" t="s">
        <v>947</v>
      </c>
      <c r="M90" s="23">
        <v>79</v>
      </c>
      <c r="N90" s="108">
        <v>44088</v>
      </c>
      <c r="O90" s="109" t="s">
        <v>1176</v>
      </c>
      <c r="P90" s="7" t="s">
        <v>880</v>
      </c>
      <c r="Q90" s="7" t="s">
        <v>879</v>
      </c>
      <c r="R90" s="7" t="s">
        <v>880</v>
      </c>
      <c r="S90" s="7" t="s">
        <v>880</v>
      </c>
      <c r="T90" s="23"/>
      <c r="U90" s="114" t="s">
        <v>1177</v>
      </c>
    </row>
    <row r="91" spans="1:21" s="50" customFormat="1" ht="38" customHeight="1" x14ac:dyDescent="0.2">
      <c r="A91" s="84" t="s">
        <v>14</v>
      </c>
      <c r="B91" s="85" t="s">
        <v>238</v>
      </c>
      <c r="C91" s="86" t="s">
        <v>158</v>
      </c>
      <c r="D91" s="85" t="s">
        <v>368</v>
      </c>
      <c r="E91" s="104" t="s">
        <v>576</v>
      </c>
      <c r="F91" s="23" t="s">
        <v>645</v>
      </c>
      <c r="G91" s="87" t="s">
        <v>654</v>
      </c>
      <c r="H91" s="23" t="s">
        <v>675</v>
      </c>
      <c r="I91" s="23" t="s">
        <v>668</v>
      </c>
      <c r="J91" s="108">
        <v>43921</v>
      </c>
      <c r="K91" s="23" t="s">
        <v>949</v>
      </c>
      <c r="L91" s="23" t="s">
        <v>947</v>
      </c>
      <c r="M91" s="23">
        <v>133</v>
      </c>
      <c r="N91" s="108">
        <v>44088</v>
      </c>
      <c r="O91" s="113" t="s">
        <v>1111</v>
      </c>
      <c r="P91" s="7" t="s">
        <v>880</v>
      </c>
      <c r="Q91" s="7" t="s">
        <v>879</v>
      </c>
      <c r="R91" s="7" t="s">
        <v>880</v>
      </c>
      <c r="S91" s="7" t="s">
        <v>880</v>
      </c>
      <c r="T91" s="23"/>
      <c r="U91" s="114"/>
    </row>
    <row r="92" spans="1:21" s="50" customFormat="1" ht="38" customHeight="1" x14ac:dyDescent="0.2">
      <c r="A92" s="84" t="s">
        <v>14</v>
      </c>
      <c r="B92" s="85" t="s">
        <v>238</v>
      </c>
      <c r="C92" s="86" t="s">
        <v>159</v>
      </c>
      <c r="D92" s="85" t="s">
        <v>369</v>
      </c>
      <c r="E92" s="104" t="s">
        <v>577</v>
      </c>
      <c r="F92" s="23" t="s">
        <v>645</v>
      </c>
      <c r="G92" s="87" t="s">
        <v>654</v>
      </c>
      <c r="H92" s="23" t="s">
        <v>675</v>
      </c>
      <c r="I92" s="23" t="s">
        <v>668</v>
      </c>
      <c r="J92" s="108">
        <v>43921</v>
      </c>
      <c r="K92" s="23" t="s">
        <v>949</v>
      </c>
      <c r="L92" s="23" t="s">
        <v>947</v>
      </c>
      <c r="M92" s="23">
        <v>108</v>
      </c>
      <c r="N92" s="108">
        <v>44088</v>
      </c>
      <c r="O92" s="72" t="s">
        <v>1051</v>
      </c>
      <c r="P92" s="7" t="s">
        <v>880</v>
      </c>
      <c r="Q92" s="7" t="s">
        <v>879</v>
      </c>
      <c r="R92" s="7" t="s">
        <v>880</v>
      </c>
      <c r="S92" s="7" t="s">
        <v>880</v>
      </c>
      <c r="T92" s="23"/>
      <c r="U92" s="114"/>
    </row>
    <row r="93" spans="1:21" s="50" customFormat="1" ht="38" customHeight="1" x14ac:dyDescent="0.2">
      <c r="A93" s="84" t="s">
        <v>14</v>
      </c>
      <c r="B93" s="85" t="s">
        <v>238</v>
      </c>
      <c r="C93" s="86" t="s">
        <v>160</v>
      </c>
      <c r="D93" s="85" t="s">
        <v>370</v>
      </c>
      <c r="E93" s="104" t="s">
        <v>578</v>
      </c>
      <c r="F93" s="85" t="s">
        <v>636</v>
      </c>
      <c r="G93" s="85" t="s">
        <v>653</v>
      </c>
      <c r="H93" s="23" t="s">
        <v>675</v>
      </c>
      <c r="I93" s="118">
        <v>3160000</v>
      </c>
      <c r="J93" s="108">
        <v>43921</v>
      </c>
      <c r="K93" s="23" t="s">
        <v>1155</v>
      </c>
      <c r="L93" s="23" t="s">
        <v>947</v>
      </c>
      <c r="M93" s="114">
        <v>186</v>
      </c>
      <c r="N93" s="123">
        <v>44088</v>
      </c>
      <c r="O93" s="124" t="s">
        <v>1156</v>
      </c>
      <c r="P93" s="7" t="s">
        <v>879</v>
      </c>
      <c r="Q93" s="7" t="s">
        <v>880</v>
      </c>
      <c r="R93" s="7" t="s">
        <v>880</v>
      </c>
      <c r="S93" s="7" t="s">
        <v>880</v>
      </c>
      <c r="T93" s="23"/>
      <c r="U93" s="114"/>
    </row>
    <row r="94" spans="1:21" s="50" customFormat="1" ht="38" customHeight="1" x14ac:dyDescent="0.2">
      <c r="A94" s="84" t="s">
        <v>14</v>
      </c>
      <c r="B94" s="85" t="s">
        <v>238</v>
      </c>
      <c r="C94" s="86" t="s">
        <v>161</v>
      </c>
      <c r="D94" s="85" t="s">
        <v>371</v>
      </c>
      <c r="E94" s="104" t="s">
        <v>579</v>
      </c>
      <c r="F94" s="85" t="s">
        <v>636</v>
      </c>
      <c r="G94" s="85" t="s">
        <v>653</v>
      </c>
      <c r="H94" s="23" t="s">
        <v>675</v>
      </c>
      <c r="I94" s="115">
        <v>3220000</v>
      </c>
      <c r="J94" s="108">
        <v>43921</v>
      </c>
      <c r="K94" s="23" t="s">
        <v>1155</v>
      </c>
      <c r="L94" s="23" t="s">
        <v>947</v>
      </c>
      <c r="M94" s="114">
        <v>186</v>
      </c>
      <c r="N94" s="123">
        <v>44088</v>
      </c>
      <c r="O94" s="124" t="s">
        <v>1156</v>
      </c>
      <c r="P94" s="7" t="s">
        <v>879</v>
      </c>
      <c r="Q94" s="7" t="s">
        <v>880</v>
      </c>
      <c r="R94" s="7" t="s">
        <v>880</v>
      </c>
      <c r="S94" s="7" t="s">
        <v>880</v>
      </c>
      <c r="T94" s="23"/>
      <c r="U94" s="114"/>
    </row>
    <row r="95" spans="1:21" s="50" customFormat="1" ht="38" customHeight="1" x14ac:dyDescent="0.2">
      <c r="A95" s="84" t="s">
        <v>14</v>
      </c>
      <c r="B95" s="85" t="s">
        <v>238</v>
      </c>
      <c r="C95" s="86" t="s">
        <v>162</v>
      </c>
      <c r="D95" s="85" t="s">
        <v>372</v>
      </c>
      <c r="E95" s="104" t="s">
        <v>580</v>
      </c>
      <c r="F95" s="85" t="s">
        <v>639</v>
      </c>
      <c r="G95" s="85" t="s">
        <v>663</v>
      </c>
      <c r="H95" s="23" t="s">
        <v>675</v>
      </c>
      <c r="I95" s="116">
        <v>37.880000000000003</v>
      </c>
      <c r="J95" s="108">
        <v>43921</v>
      </c>
      <c r="K95" s="23" t="s">
        <v>1155</v>
      </c>
      <c r="L95" s="23" t="s">
        <v>947</v>
      </c>
      <c r="M95" s="114">
        <v>186</v>
      </c>
      <c r="N95" s="123">
        <v>44088</v>
      </c>
      <c r="O95" s="124" t="s">
        <v>1156</v>
      </c>
      <c r="P95" s="7" t="s">
        <v>880</v>
      </c>
      <c r="Q95" s="7" t="s">
        <v>879</v>
      </c>
      <c r="R95" s="7" t="s">
        <v>880</v>
      </c>
      <c r="S95" s="7" t="s">
        <v>880</v>
      </c>
      <c r="T95" s="23"/>
      <c r="U95" s="114"/>
    </row>
    <row r="96" spans="1:21" s="50" customFormat="1" ht="38" customHeight="1" x14ac:dyDescent="0.2">
      <c r="A96" s="84" t="s">
        <v>14</v>
      </c>
      <c r="B96" s="85" t="s">
        <v>247</v>
      </c>
      <c r="C96" s="86" t="s">
        <v>163</v>
      </c>
      <c r="D96" s="85" t="s">
        <v>373</v>
      </c>
      <c r="E96" s="104" t="s">
        <v>581</v>
      </c>
      <c r="F96" s="23" t="s">
        <v>645</v>
      </c>
      <c r="G96" s="87" t="s">
        <v>654</v>
      </c>
      <c r="H96" s="23" t="s">
        <v>675</v>
      </c>
      <c r="I96" s="23" t="s">
        <v>669</v>
      </c>
      <c r="J96" s="108">
        <v>43921</v>
      </c>
      <c r="K96" s="23"/>
      <c r="L96" s="23"/>
      <c r="M96" s="114"/>
      <c r="N96" s="123"/>
      <c r="O96" s="114"/>
      <c r="P96" s="7"/>
      <c r="Q96" s="7"/>
      <c r="R96" s="7"/>
      <c r="S96" s="7"/>
      <c r="T96" s="23"/>
      <c r="U96" s="114"/>
    </row>
    <row r="97" spans="1:21" s="50" customFormat="1" ht="38" customHeight="1" x14ac:dyDescent="0.2">
      <c r="A97" s="84" t="s">
        <v>14</v>
      </c>
      <c r="B97" s="85" t="s">
        <v>247</v>
      </c>
      <c r="C97" s="86" t="s">
        <v>164</v>
      </c>
      <c r="D97" s="85" t="s">
        <v>374</v>
      </c>
      <c r="E97" s="104" t="s">
        <v>582</v>
      </c>
      <c r="F97" s="23" t="s">
        <v>645</v>
      </c>
      <c r="G97" s="87" t="s">
        <v>654</v>
      </c>
      <c r="H97" s="23" t="s">
        <v>675</v>
      </c>
      <c r="I97" s="23" t="s">
        <v>669</v>
      </c>
      <c r="J97" s="108">
        <v>43921</v>
      </c>
      <c r="K97" s="23"/>
      <c r="L97" s="23"/>
      <c r="M97" s="114"/>
      <c r="N97" s="123"/>
      <c r="O97" s="114"/>
      <c r="P97" s="7"/>
      <c r="Q97" s="7"/>
      <c r="R97" s="7"/>
      <c r="S97" s="7"/>
      <c r="T97" s="23"/>
      <c r="U97" s="114"/>
    </row>
    <row r="98" spans="1:21" s="50" customFormat="1" ht="38" customHeight="1" x14ac:dyDescent="0.2">
      <c r="A98" s="84" t="s">
        <v>14</v>
      </c>
      <c r="B98" s="85" t="s">
        <v>247</v>
      </c>
      <c r="C98" s="86" t="s">
        <v>165</v>
      </c>
      <c r="D98" s="85" t="s">
        <v>375</v>
      </c>
      <c r="E98" s="104" t="s">
        <v>583</v>
      </c>
      <c r="F98" s="23" t="s">
        <v>645</v>
      </c>
      <c r="G98" s="87" t="s">
        <v>654</v>
      </c>
      <c r="H98" s="23" t="s">
        <v>675</v>
      </c>
      <c r="I98" s="23" t="s">
        <v>669</v>
      </c>
      <c r="J98" s="108">
        <v>43921</v>
      </c>
      <c r="K98" s="23"/>
      <c r="L98" s="23"/>
      <c r="M98" s="114"/>
      <c r="N98" s="123"/>
      <c r="O98" s="114"/>
      <c r="P98" s="7"/>
      <c r="Q98" s="7"/>
      <c r="R98" s="7"/>
      <c r="S98" s="7"/>
      <c r="T98" s="23"/>
      <c r="U98" s="114"/>
    </row>
    <row r="99" spans="1:21" s="50" customFormat="1" ht="38" customHeight="1" x14ac:dyDescent="0.2">
      <c r="A99" s="84" t="s">
        <v>14</v>
      </c>
      <c r="B99" s="85" t="s">
        <v>247</v>
      </c>
      <c r="C99" s="86" t="s">
        <v>166</v>
      </c>
      <c r="D99" s="85" t="s">
        <v>376</v>
      </c>
      <c r="E99" s="104" t="s">
        <v>584</v>
      </c>
      <c r="F99" s="23" t="s">
        <v>645</v>
      </c>
      <c r="G99" s="87" t="s">
        <v>654</v>
      </c>
      <c r="H99" s="23" t="s">
        <v>675</v>
      </c>
      <c r="I99" s="23" t="s">
        <v>669</v>
      </c>
      <c r="J99" s="108">
        <v>43921</v>
      </c>
      <c r="K99" s="23"/>
      <c r="L99" s="23"/>
      <c r="M99" s="114"/>
      <c r="N99" s="123"/>
      <c r="O99" s="114"/>
      <c r="P99" s="7"/>
      <c r="Q99" s="7"/>
      <c r="R99" s="7"/>
      <c r="S99" s="7"/>
      <c r="T99" s="23"/>
      <c r="U99" s="114"/>
    </row>
    <row r="100" spans="1:21" s="50" customFormat="1" ht="38" customHeight="1" x14ac:dyDescent="0.2">
      <c r="A100" s="84" t="s">
        <v>14</v>
      </c>
      <c r="B100" s="85" t="s">
        <v>247</v>
      </c>
      <c r="C100" s="86" t="s">
        <v>167</v>
      </c>
      <c r="D100" s="85" t="s">
        <v>377</v>
      </c>
      <c r="E100" s="104" t="s">
        <v>585</v>
      </c>
      <c r="F100" s="23" t="s">
        <v>645</v>
      </c>
      <c r="G100" s="87" t="s">
        <v>654</v>
      </c>
      <c r="H100" s="23" t="s">
        <v>675</v>
      </c>
      <c r="I100" s="23" t="s">
        <v>669</v>
      </c>
      <c r="J100" s="108">
        <v>43921</v>
      </c>
      <c r="K100" s="23"/>
      <c r="L100" s="23"/>
      <c r="M100" s="114"/>
      <c r="N100" s="123"/>
      <c r="O100" s="114"/>
      <c r="P100" s="7"/>
      <c r="Q100" s="7"/>
      <c r="R100" s="7"/>
      <c r="S100" s="7"/>
      <c r="T100" s="23"/>
      <c r="U100" s="114"/>
    </row>
    <row r="101" spans="1:21" s="50" customFormat="1" ht="38" customHeight="1" x14ac:dyDescent="0.2">
      <c r="A101" s="84" t="s">
        <v>14</v>
      </c>
      <c r="B101" s="85" t="s">
        <v>247</v>
      </c>
      <c r="C101" s="86" t="s">
        <v>168</v>
      </c>
      <c r="D101" s="85" t="s">
        <v>378</v>
      </c>
      <c r="E101" s="104" t="s">
        <v>586</v>
      </c>
      <c r="F101" s="23" t="s">
        <v>645</v>
      </c>
      <c r="G101" s="87" t="s">
        <v>654</v>
      </c>
      <c r="H101" s="23" t="s">
        <v>675</v>
      </c>
      <c r="I101" s="23" t="s">
        <v>669</v>
      </c>
      <c r="J101" s="108">
        <v>43921</v>
      </c>
      <c r="K101" s="23"/>
      <c r="L101" s="23"/>
      <c r="M101" s="114"/>
      <c r="N101" s="123"/>
      <c r="O101" s="114"/>
      <c r="P101" s="7"/>
      <c r="Q101" s="7"/>
      <c r="R101" s="7"/>
      <c r="S101" s="7"/>
      <c r="T101" s="23"/>
      <c r="U101" s="114"/>
    </row>
    <row r="102" spans="1:21" s="50" customFormat="1" ht="38" customHeight="1" x14ac:dyDescent="0.2">
      <c r="A102" s="84" t="s">
        <v>14</v>
      </c>
      <c r="B102" s="85" t="s">
        <v>247</v>
      </c>
      <c r="C102" s="86" t="s">
        <v>169</v>
      </c>
      <c r="D102" s="85" t="s">
        <v>379</v>
      </c>
      <c r="E102" s="104" t="s">
        <v>587</v>
      </c>
      <c r="F102" s="85" t="s">
        <v>636</v>
      </c>
      <c r="G102" s="85" t="s">
        <v>662</v>
      </c>
      <c r="H102" s="23" t="s">
        <v>675</v>
      </c>
      <c r="I102" s="116">
        <v>0</v>
      </c>
      <c r="J102" s="108">
        <v>43921</v>
      </c>
      <c r="K102" s="23"/>
      <c r="L102" s="23"/>
      <c r="M102" s="114"/>
      <c r="N102" s="123"/>
      <c r="O102" s="114"/>
      <c r="P102" s="7"/>
      <c r="Q102" s="7"/>
      <c r="R102" s="7"/>
      <c r="S102" s="7"/>
      <c r="T102" s="23"/>
      <c r="U102" s="114"/>
    </row>
    <row r="103" spans="1:21" s="50" customFormat="1" ht="38" customHeight="1" x14ac:dyDescent="0.2">
      <c r="A103" s="84" t="s">
        <v>14</v>
      </c>
      <c r="B103" s="85" t="s">
        <v>247</v>
      </c>
      <c r="C103" s="86" t="s">
        <v>170</v>
      </c>
      <c r="D103" s="85" t="s">
        <v>380</v>
      </c>
      <c r="E103" s="104" t="s">
        <v>588</v>
      </c>
      <c r="F103" s="23" t="s">
        <v>645</v>
      </c>
      <c r="G103" s="87" t="s">
        <v>654</v>
      </c>
      <c r="H103" s="23" t="s">
        <v>675</v>
      </c>
      <c r="I103" s="23" t="s">
        <v>669</v>
      </c>
      <c r="J103" s="108">
        <v>43921</v>
      </c>
      <c r="K103" s="23"/>
      <c r="L103" s="23"/>
      <c r="M103" s="114"/>
      <c r="N103" s="123"/>
      <c r="O103" s="114"/>
      <c r="P103" s="7"/>
      <c r="Q103" s="7"/>
      <c r="R103" s="7"/>
      <c r="S103" s="7"/>
      <c r="T103" s="23"/>
      <c r="U103" s="114"/>
    </row>
    <row r="104" spans="1:21" s="50" customFormat="1" ht="38" customHeight="1" x14ac:dyDescent="0.2">
      <c r="A104" s="84" t="s">
        <v>14</v>
      </c>
      <c r="B104" s="85" t="s">
        <v>247</v>
      </c>
      <c r="C104" s="86" t="s">
        <v>171</v>
      </c>
      <c r="D104" s="85" t="s">
        <v>381</v>
      </c>
      <c r="E104" s="104" t="s">
        <v>589</v>
      </c>
      <c r="F104" s="23" t="s">
        <v>645</v>
      </c>
      <c r="G104" s="87" t="s">
        <v>654</v>
      </c>
      <c r="H104" s="23" t="s">
        <v>675</v>
      </c>
      <c r="I104" s="23" t="s">
        <v>669</v>
      </c>
      <c r="J104" s="108">
        <v>43921</v>
      </c>
      <c r="K104" s="23"/>
      <c r="L104" s="23"/>
      <c r="M104" s="114"/>
      <c r="N104" s="123"/>
      <c r="O104" s="114"/>
      <c r="P104" s="7"/>
      <c r="Q104" s="7"/>
      <c r="R104" s="7"/>
      <c r="S104" s="7"/>
      <c r="T104" s="23"/>
      <c r="U104" s="114"/>
    </row>
    <row r="105" spans="1:21" s="50" customFormat="1" ht="38" customHeight="1" x14ac:dyDescent="0.2">
      <c r="A105" s="84" t="s">
        <v>14</v>
      </c>
      <c r="B105" s="85" t="s">
        <v>247</v>
      </c>
      <c r="C105" s="86" t="s">
        <v>172</v>
      </c>
      <c r="D105" s="85" t="s">
        <v>382</v>
      </c>
      <c r="E105" s="104" t="s">
        <v>590</v>
      </c>
      <c r="F105" s="23" t="s">
        <v>645</v>
      </c>
      <c r="G105" s="87" t="s">
        <v>654</v>
      </c>
      <c r="H105" s="23" t="s">
        <v>675</v>
      </c>
      <c r="I105" s="23" t="s">
        <v>669</v>
      </c>
      <c r="J105" s="108">
        <v>43921</v>
      </c>
      <c r="K105" s="23"/>
      <c r="L105" s="23"/>
      <c r="M105" s="114"/>
      <c r="N105" s="123"/>
      <c r="O105" s="114"/>
      <c r="P105" s="7"/>
      <c r="Q105" s="7"/>
      <c r="R105" s="7"/>
      <c r="S105" s="7"/>
      <c r="T105" s="23"/>
      <c r="U105" s="114"/>
    </row>
    <row r="106" spans="1:21" s="50" customFormat="1" ht="38" customHeight="1" x14ac:dyDescent="0.2">
      <c r="A106" s="84" t="s">
        <v>14</v>
      </c>
      <c r="B106" s="85" t="s">
        <v>247</v>
      </c>
      <c r="C106" s="86" t="s">
        <v>173</v>
      </c>
      <c r="D106" s="85" t="s">
        <v>383</v>
      </c>
      <c r="E106" s="104" t="s">
        <v>591</v>
      </c>
      <c r="F106" s="23" t="s">
        <v>645</v>
      </c>
      <c r="G106" s="87" t="s">
        <v>654</v>
      </c>
      <c r="H106" s="23" t="s">
        <v>675</v>
      </c>
      <c r="I106" s="23" t="s">
        <v>669</v>
      </c>
      <c r="J106" s="108">
        <v>43921</v>
      </c>
      <c r="K106" s="23"/>
      <c r="L106" s="23"/>
      <c r="M106" s="114"/>
      <c r="N106" s="123">
        <v>44088</v>
      </c>
      <c r="O106" s="124"/>
      <c r="P106" s="7"/>
      <c r="Q106" s="7"/>
      <c r="R106" s="7"/>
      <c r="S106" s="7"/>
      <c r="T106" s="23"/>
      <c r="U106" s="114"/>
    </row>
    <row r="107" spans="1:21" s="99" customFormat="1" ht="38" customHeight="1" x14ac:dyDescent="0.2">
      <c r="A107" s="96" t="s">
        <v>14</v>
      </c>
      <c r="B107" s="91" t="s">
        <v>247</v>
      </c>
      <c r="C107" s="97" t="s">
        <v>174</v>
      </c>
      <c r="D107" s="91" t="s">
        <v>384</v>
      </c>
      <c r="E107" s="106" t="s">
        <v>384</v>
      </c>
      <c r="F107" s="98" t="s">
        <v>636</v>
      </c>
      <c r="G107" s="91" t="s">
        <v>657</v>
      </c>
      <c r="H107" s="98" t="s">
        <v>675</v>
      </c>
      <c r="I107" s="119">
        <v>4153690000</v>
      </c>
      <c r="J107" s="112">
        <v>43921</v>
      </c>
      <c r="K107" s="98" t="s">
        <v>1052</v>
      </c>
      <c r="L107" s="98" t="s">
        <v>947</v>
      </c>
      <c r="M107" s="114">
        <v>185</v>
      </c>
      <c r="N107" s="123">
        <v>44088</v>
      </c>
      <c r="O107" s="124" t="s">
        <v>1112</v>
      </c>
      <c r="P107" s="130" t="s">
        <v>879</v>
      </c>
      <c r="Q107" s="130" t="s">
        <v>880</v>
      </c>
      <c r="R107" s="130" t="s">
        <v>880</v>
      </c>
      <c r="S107" s="130" t="s">
        <v>880</v>
      </c>
      <c r="T107" s="98" t="s">
        <v>1083</v>
      </c>
      <c r="U107" s="114"/>
    </row>
    <row r="108" spans="1:21" s="50" customFormat="1" ht="38" customHeight="1" x14ac:dyDescent="0.2">
      <c r="A108" s="84" t="s">
        <v>14</v>
      </c>
      <c r="B108" s="85" t="s">
        <v>247</v>
      </c>
      <c r="C108" s="86" t="s">
        <v>175</v>
      </c>
      <c r="D108" s="85" t="s">
        <v>385</v>
      </c>
      <c r="E108" s="104" t="s">
        <v>385</v>
      </c>
      <c r="F108" s="23" t="s">
        <v>636</v>
      </c>
      <c r="G108" s="85" t="s">
        <v>657</v>
      </c>
      <c r="H108" s="23" t="s">
        <v>675</v>
      </c>
      <c r="I108" s="117">
        <v>2138872.2966014417</v>
      </c>
      <c r="J108" s="108">
        <v>43921</v>
      </c>
      <c r="K108" s="98" t="s">
        <v>1052</v>
      </c>
      <c r="L108" s="23" t="s">
        <v>947</v>
      </c>
      <c r="M108" s="114" t="s">
        <v>1113</v>
      </c>
      <c r="N108" s="123">
        <v>44088</v>
      </c>
      <c r="O108" s="125" t="s">
        <v>1114</v>
      </c>
      <c r="P108" s="7" t="s">
        <v>879</v>
      </c>
      <c r="Q108" s="7" t="s">
        <v>879</v>
      </c>
      <c r="R108" s="7" t="s">
        <v>880</v>
      </c>
      <c r="S108" s="7" t="s">
        <v>880</v>
      </c>
      <c r="T108" s="23" t="s">
        <v>1083</v>
      </c>
      <c r="U108" s="114" t="s">
        <v>1115</v>
      </c>
    </row>
    <row r="109" spans="1:21" s="50" customFormat="1" ht="38" customHeight="1" x14ac:dyDescent="0.2">
      <c r="A109" s="84" t="s">
        <v>14</v>
      </c>
      <c r="B109" s="85" t="s">
        <v>247</v>
      </c>
      <c r="C109" s="86" t="s">
        <v>176</v>
      </c>
      <c r="D109" s="85" t="s">
        <v>386</v>
      </c>
      <c r="E109" s="104" t="s">
        <v>386</v>
      </c>
      <c r="F109" s="23" t="s">
        <v>636</v>
      </c>
      <c r="G109" s="85" t="s">
        <v>657</v>
      </c>
      <c r="H109" s="23" t="s">
        <v>675</v>
      </c>
      <c r="I109" s="120">
        <v>4330000</v>
      </c>
      <c r="J109" s="108">
        <v>43921</v>
      </c>
      <c r="K109" s="23" t="s">
        <v>1052</v>
      </c>
      <c r="L109" s="23" t="s">
        <v>947</v>
      </c>
      <c r="M109" s="114" t="s">
        <v>1054</v>
      </c>
      <c r="N109" s="123">
        <v>44088</v>
      </c>
      <c r="O109" s="124" t="s">
        <v>1030</v>
      </c>
      <c r="P109" s="7" t="s">
        <v>879</v>
      </c>
      <c r="Q109" s="7" t="s">
        <v>880</v>
      </c>
      <c r="R109" s="7" t="s">
        <v>880</v>
      </c>
      <c r="S109" s="7" t="s">
        <v>880</v>
      </c>
      <c r="T109" s="23" t="s">
        <v>1083</v>
      </c>
      <c r="U109" s="114"/>
    </row>
    <row r="110" spans="1:21" s="99" customFormat="1" ht="38" customHeight="1" x14ac:dyDescent="0.2">
      <c r="A110" s="96" t="s">
        <v>14</v>
      </c>
      <c r="B110" s="91" t="s">
        <v>247</v>
      </c>
      <c r="C110" s="97" t="s">
        <v>178</v>
      </c>
      <c r="D110" s="91" t="s">
        <v>388</v>
      </c>
      <c r="E110" s="106" t="s">
        <v>593</v>
      </c>
      <c r="F110" s="98" t="s">
        <v>636</v>
      </c>
      <c r="G110" s="91" t="s">
        <v>650</v>
      </c>
      <c r="H110" s="98" t="s">
        <v>675</v>
      </c>
      <c r="I110" s="95">
        <v>600620.15</v>
      </c>
      <c r="J110" s="112">
        <v>43921</v>
      </c>
      <c r="K110" s="98" t="s">
        <v>949</v>
      </c>
      <c r="L110" s="98" t="s">
        <v>947</v>
      </c>
      <c r="M110" s="114">
        <v>146</v>
      </c>
      <c r="N110" s="123">
        <v>44088</v>
      </c>
      <c r="O110" s="124" t="s">
        <v>1058</v>
      </c>
      <c r="P110" s="130" t="s">
        <v>880</v>
      </c>
      <c r="Q110" s="130" t="s">
        <v>879</v>
      </c>
      <c r="R110" s="130" t="s">
        <v>880</v>
      </c>
      <c r="S110" s="130" t="s">
        <v>880</v>
      </c>
      <c r="T110" s="98"/>
      <c r="U110" s="114"/>
    </row>
    <row r="111" spans="1:21" s="50" customFormat="1" ht="38" customHeight="1" x14ac:dyDescent="0.2">
      <c r="A111" s="84" t="s">
        <v>14</v>
      </c>
      <c r="B111" s="85" t="s">
        <v>247</v>
      </c>
      <c r="C111" s="86" t="s">
        <v>179</v>
      </c>
      <c r="D111" s="85" t="s">
        <v>389</v>
      </c>
      <c r="E111" s="104" t="s">
        <v>594</v>
      </c>
      <c r="F111" s="23" t="s">
        <v>636</v>
      </c>
      <c r="G111" s="85" t="s">
        <v>650</v>
      </c>
      <c r="H111" s="23" t="s">
        <v>675</v>
      </c>
      <c r="I111" s="121">
        <v>738531.11</v>
      </c>
      <c r="J111" s="108">
        <v>43921</v>
      </c>
      <c r="K111" s="23" t="s">
        <v>949</v>
      </c>
      <c r="L111" s="23" t="s">
        <v>947</v>
      </c>
      <c r="M111" s="114">
        <v>146</v>
      </c>
      <c r="N111" s="123">
        <v>44088</v>
      </c>
      <c r="O111" s="124" t="s">
        <v>1058</v>
      </c>
      <c r="P111" s="7" t="s">
        <v>880</v>
      </c>
      <c r="Q111" s="7" t="s">
        <v>879</v>
      </c>
      <c r="R111" s="7" t="s">
        <v>880</v>
      </c>
      <c r="S111" s="7" t="s">
        <v>880</v>
      </c>
      <c r="T111" s="23"/>
      <c r="U111" s="114"/>
    </row>
    <row r="112" spans="1:21" s="50" customFormat="1" ht="38" customHeight="1" x14ac:dyDescent="0.2">
      <c r="A112" s="84" t="s">
        <v>14</v>
      </c>
      <c r="B112" s="85" t="s">
        <v>247</v>
      </c>
      <c r="C112" s="86" t="s">
        <v>180</v>
      </c>
      <c r="D112" s="85" t="s">
        <v>390</v>
      </c>
      <c r="E112" s="104" t="s">
        <v>390</v>
      </c>
      <c r="F112" s="23" t="s">
        <v>639</v>
      </c>
      <c r="G112" s="85" t="s">
        <v>639</v>
      </c>
      <c r="H112" s="23" t="s">
        <v>675</v>
      </c>
      <c r="I112" s="117">
        <v>-18.670000000000002</v>
      </c>
      <c r="J112" s="108">
        <v>43921</v>
      </c>
      <c r="K112" s="23" t="s">
        <v>1053</v>
      </c>
      <c r="L112" s="23" t="s">
        <v>947</v>
      </c>
      <c r="M112" s="114">
        <v>210</v>
      </c>
      <c r="N112" s="123">
        <v>44088</v>
      </c>
      <c r="O112" s="124" t="s">
        <v>1055</v>
      </c>
      <c r="P112" s="7" t="s">
        <v>879</v>
      </c>
      <c r="Q112" s="7" t="s">
        <v>880</v>
      </c>
      <c r="R112" s="7" t="s">
        <v>880</v>
      </c>
      <c r="S112" s="7" t="s">
        <v>880</v>
      </c>
      <c r="T112" s="23" t="s">
        <v>1083</v>
      </c>
      <c r="U112" s="114"/>
    </row>
    <row r="113" spans="1:21" s="50" customFormat="1" ht="38" customHeight="1" x14ac:dyDescent="0.2">
      <c r="A113" s="84" t="s">
        <v>14</v>
      </c>
      <c r="B113" s="85" t="s">
        <v>247</v>
      </c>
      <c r="C113" s="86" t="s">
        <v>181</v>
      </c>
      <c r="D113" s="85" t="s">
        <v>391</v>
      </c>
      <c r="E113" s="104" t="s">
        <v>595</v>
      </c>
      <c r="F113" s="23" t="s">
        <v>636</v>
      </c>
      <c r="G113" s="85" t="s">
        <v>657</v>
      </c>
      <c r="H113" s="23" t="s">
        <v>675</v>
      </c>
      <c r="I113" s="122">
        <v>4948000</v>
      </c>
      <c r="J113" s="108">
        <v>43921</v>
      </c>
      <c r="K113" s="23" t="s">
        <v>1052</v>
      </c>
      <c r="L113" s="23" t="s">
        <v>947</v>
      </c>
      <c r="M113" s="114" t="s">
        <v>1054</v>
      </c>
      <c r="N113" s="123">
        <v>44088</v>
      </c>
      <c r="O113" s="124" t="s">
        <v>1030</v>
      </c>
      <c r="P113" s="7" t="s">
        <v>879</v>
      </c>
      <c r="Q113" s="7" t="s">
        <v>880</v>
      </c>
      <c r="R113" s="7" t="s">
        <v>880</v>
      </c>
      <c r="S113" s="7" t="s">
        <v>880</v>
      </c>
      <c r="T113" s="23" t="s">
        <v>1083</v>
      </c>
      <c r="U113" s="114"/>
    </row>
    <row r="114" spans="1:21" s="50" customFormat="1" ht="38" customHeight="1" x14ac:dyDescent="0.2">
      <c r="A114" s="84" t="s">
        <v>14</v>
      </c>
      <c r="B114" s="85" t="s">
        <v>247</v>
      </c>
      <c r="C114" s="86" t="s">
        <v>182</v>
      </c>
      <c r="D114" s="85" t="s">
        <v>392</v>
      </c>
      <c r="E114" s="104" t="s">
        <v>392</v>
      </c>
      <c r="F114" s="23" t="s">
        <v>636</v>
      </c>
      <c r="G114" s="85" t="s">
        <v>657</v>
      </c>
      <c r="H114" s="23" t="s">
        <v>675</v>
      </c>
      <c r="I114" s="122">
        <v>6852000</v>
      </c>
      <c r="J114" s="108">
        <v>43921</v>
      </c>
      <c r="K114" s="23" t="s">
        <v>1059</v>
      </c>
      <c r="L114" s="23" t="s">
        <v>991</v>
      </c>
      <c r="M114" s="114">
        <v>60</v>
      </c>
      <c r="N114" s="123">
        <v>44088</v>
      </c>
      <c r="O114" s="124" t="s">
        <v>1030</v>
      </c>
      <c r="P114" s="7" t="s">
        <v>879</v>
      </c>
      <c r="Q114" s="7" t="s">
        <v>880</v>
      </c>
      <c r="R114" s="7" t="s">
        <v>880</v>
      </c>
      <c r="S114" s="7" t="s">
        <v>880</v>
      </c>
      <c r="T114" s="23" t="s">
        <v>1083</v>
      </c>
      <c r="U114" s="114"/>
    </row>
    <row r="115" spans="1:21" s="50" customFormat="1" ht="38" customHeight="1" x14ac:dyDescent="0.2">
      <c r="A115" s="84" t="s">
        <v>14</v>
      </c>
      <c r="B115" s="85" t="s">
        <v>247</v>
      </c>
      <c r="C115" s="86" t="s">
        <v>183</v>
      </c>
      <c r="D115" s="85" t="s">
        <v>393</v>
      </c>
      <c r="E115" s="104" t="s">
        <v>393</v>
      </c>
      <c r="F115" s="23" t="s">
        <v>639</v>
      </c>
      <c r="G115" s="85" t="s">
        <v>639</v>
      </c>
      <c r="H115" s="23" t="s">
        <v>675</v>
      </c>
      <c r="I115" s="115">
        <v>-27.78</v>
      </c>
      <c r="J115" s="108">
        <v>43921</v>
      </c>
      <c r="K115" s="23" t="s">
        <v>1059</v>
      </c>
      <c r="L115" s="23" t="s">
        <v>991</v>
      </c>
      <c r="M115" s="114">
        <v>60</v>
      </c>
      <c r="N115" s="123">
        <v>44088</v>
      </c>
      <c r="O115" s="124" t="s">
        <v>1030</v>
      </c>
      <c r="P115" s="7" t="s">
        <v>879</v>
      </c>
      <c r="Q115" s="7" t="s">
        <v>880</v>
      </c>
      <c r="R115" s="7" t="s">
        <v>880</v>
      </c>
      <c r="S115" s="7" t="s">
        <v>880</v>
      </c>
      <c r="T115" s="23" t="s">
        <v>1083</v>
      </c>
      <c r="U115" s="126" t="s">
        <v>1154</v>
      </c>
    </row>
    <row r="116" spans="1:21" s="50" customFormat="1" ht="38" customHeight="1" x14ac:dyDescent="0.2">
      <c r="A116" s="84" t="s">
        <v>14</v>
      </c>
      <c r="B116" s="85" t="s">
        <v>248</v>
      </c>
      <c r="C116" s="86" t="s">
        <v>201</v>
      </c>
      <c r="D116" s="85" t="s">
        <v>411</v>
      </c>
      <c r="E116" s="104" t="s">
        <v>609</v>
      </c>
      <c r="F116" s="23" t="s">
        <v>645</v>
      </c>
      <c r="G116" s="87" t="s">
        <v>654</v>
      </c>
      <c r="H116" s="23" t="s">
        <v>675</v>
      </c>
      <c r="I116" s="23" t="s">
        <v>669</v>
      </c>
      <c r="J116" s="108">
        <v>43921</v>
      </c>
      <c r="K116" s="23"/>
      <c r="L116" s="23"/>
      <c r="M116" s="114"/>
      <c r="N116" s="123"/>
      <c r="O116" s="114"/>
      <c r="P116" s="7"/>
      <c r="Q116" s="7"/>
      <c r="R116" s="7"/>
      <c r="S116" s="7"/>
      <c r="T116" s="23"/>
      <c r="U116" s="114"/>
    </row>
    <row r="117" spans="1:21" s="50" customFormat="1" ht="38" customHeight="1" x14ac:dyDescent="0.2">
      <c r="A117" s="84" t="s">
        <v>14</v>
      </c>
      <c r="B117" s="85" t="s">
        <v>248</v>
      </c>
      <c r="C117" s="86" t="s">
        <v>205</v>
      </c>
      <c r="D117" s="85" t="s">
        <v>415</v>
      </c>
      <c r="E117" s="104" t="s">
        <v>611</v>
      </c>
      <c r="F117" s="85" t="s">
        <v>639</v>
      </c>
      <c r="G117" s="85" t="s">
        <v>641</v>
      </c>
      <c r="H117" s="23" t="s">
        <v>675</v>
      </c>
      <c r="I117" s="116">
        <v>0</v>
      </c>
      <c r="J117" s="108">
        <v>43921</v>
      </c>
      <c r="K117" s="23" t="s">
        <v>1035</v>
      </c>
      <c r="L117" s="23" t="s">
        <v>947</v>
      </c>
      <c r="M117" s="114" t="s">
        <v>1019</v>
      </c>
      <c r="N117" s="123">
        <v>44088</v>
      </c>
      <c r="O117" s="124" t="s">
        <v>1029</v>
      </c>
      <c r="P117" s="7" t="s">
        <v>879</v>
      </c>
      <c r="Q117" s="7" t="s">
        <v>880</v>
      </c>
      <c r="R117" s="7" t="s">
        <v>880</v>
      </c>
      <c r="S117" s="7" t="s">
        <v>880</v>
      </c>
      <c r="T117" s="23" t="s">
        <v>1083</v>
      </c>
      <c r="U117" s="114"/>
    </row>
    <row r="118" spans="1:21" s="50" customFormat="1" ht="38" customHeight="1" x14ac:dyDescent="0.2">
      <c r="A118" s="84" t="s">
        <v>14</v>
      </c>
      <c r="B118" s="85" t="s">
        <v>240</v>
      </c>
      <c r="C118" s="86" t="s">
        <v>214</v>
      </c>
      <c r="D118" s="85" t="s">
        <v>424</v>
      </c>
      <c r="E118" s="104" t="s">
        <v>614</v>
      </c>
      <c r="F118" s="85" t="s">
        <v>645</v>
      </c>
      <c r="G118" s="87" t="s">
        <v>654</v>
      </c>
      <c r="H118" s="23" t="s">
        <v>675</v>
      </c>
      <c r="I118" s="23" t="s">
        <v>668</v>
      </c>
      <c r="J118" s="108">
        <v>43921</v>
      </c>
      <c r="K118" s="23" t="s">
        <v>949</v>
      </c>
      <c r="L118" s="23" t="s">
        <v>991</v>
      </c>
      <c r="M118" s="114">
        <v>174</v>
      </c>
      <c r="N118" s="123">
        <v>44088</v>
      </c>
      <c r="O118" s="126" t="s">
        <v>1116</v>
      </c>
      <c r="P118" s="7" t="s">
        <v>880</v>
      </c>
      <c r="Q118" s="7" t="s">
        <v>879</v>
      </c>
      <c r="R118" s="7" t="s">
        <v>880</v>
      </c>
      <c r="S118" s="7" t="s">
        <v>880</v>
      </c>
      <c r="T118" s="23"/>
      <c r="U118" s="114"/>
    </row>
    <row r="119" spans="1:21" s="50" customFormat="1" ht="38" customHeight="1" x14ac:dyDescent="0.2">
      <c r="A119" s="84" t="s">
        <v>14</v>
      </c>
      <c r="B119" s="85" t="s">
        <v>240</v>
      </c>
      <c r="C119" s="86" t="s">
        <v>215</v>
      </c>
      <c r="D119" s="85" t="s">
        <v>425</v>
      </c>
      <c r="E119" s="104" t="s">
        <v>615</v>
      </c>
      <c r="F119" s="23" t="s">
        <v>645</v>
      </c>
      <c r="G119" s="87" t="s">
        <v>654</v>
      </c>
      <c r="H119" s="23" t="s">
        <v>675</v>
      </c>
      <c r="I119" s="23" t="s">
        <v>668</v>
      </c>
      <c r="J119" s="108">
        <v>43921</v>
      </c>
      <c r="K119" s="23" t="s">
        <v>949</v>
      </c>
      <c r="L119" s="23" t="s">
        <v>947</v>
      </c>
      <c r="M119" s="114">
        <v>123</v>
      </c>
      <c r="N119" s="123">
        <v>44088</v>
      </c>
      <c r="O119" s="124" t="s">
        <v>1056</v>
      </c>
      <c r="P119" s="7" t="s">
        <v>879</v>
      </c>
      <c r="Q119" s="7" t="s">
        <v>880</v>
      </c>
      <c r="R119" s="7" t="s">
        <v>880</v>
      </c>
      <c r="S119" s="7" t="s">
        <v>880</v>
      </c>
      <c r="T119" s="23" t="s">
        <v>1083</v>
      </c>
      <c r="U119" s="114"/>
    </row>
    <row r="120" spans="1:21" s="50" customFormat="1" ht="38" customHeight="1" x14ac:dyDescent="0.2">
      <c r="A120" s="84" t="s">
        <v>14</v>
      </c>
      <c r="B120" s="85" t="s">
        <v>240</v>
      </c>
      <c r="C120" s="86" t="s">
        <v>216</v>
      </c>
      <c r="D120" s="85" t="s">
        <v>426</v>
      </c>
      <c r="E120" s="104" t="s">
        <v>616</v>
      </c>
      <c r="F120" s="23" t="s">
        <v>645</v>
      </c>
      <c r="G120" s="87" t="s">
        <v>654</v>
      </c>
      <c r="H120" s="23" t="s">
        <v>675</v>
      </c>
      <c r="I120" s="23" t="s">
        <v>669</v>
      </c>
      <c r="J120" s="108">
        <v>43921</v>
      </c>
      <c r="K120" s="23"/>
      <c r="L120" s="23"/>
      <c r="M120" s="114"/>
      <c r="N120" s="123"/>
      <c r="O120" s="114"/>
      <c r="P120" s="7"/>
      <c r="Q120" s="7"/>
      <c r="R120" s="7"/>
      <c r="S120" s="7"/>
      <c r="T120" s="23"/>
      <c r="U120" s="114"/>
    </row>
    <row r="121" spans="1:21" s="50" customFormat="1" ht="38" customHeight="1" x14ac:dyDescent="0.2">
      <c r="A121" s="84" t="s">
        <v>14</v>
      </c>
      <c r="B121" s="85" t="s">
        <v>240</v>
      </c>
      <c r="C121" s="86" t="s">
        <v>217</v>
      </c>
      <c r="D121" s="85" t="s">
        <v>427</v>
      </c>
      <c r="E121" s="104" t="s">
        <v>617</v>
      </c>
      <c r="F121" s="23" t="s">
        <v>645</v>
      </c>
      <c r="G121" s="87" t="s">
        <v>654</v>
      </c>
      <c r="H121" s="23" t="s">
        <v>675</v>
      </c>
      <c r="I121" s="23" t="s">
        <v>669</v>
      </c>
      <c r="J121" s="108">
        <v>43921</v>
      </c>
      <c r="K121" s="23"/>
      <c r="L121" s="23"/>
      <c r="M121" s="114"/>
      <c r="N121" s="123"/>
      <c r="O121" s="114"/>
      <c r="P121" s="7"/>
      <c r="Q121" s="7"/>
      <c r="R121" s="7"/>
      <c r="S121" s="7"/>
      <c r="T121" s="23"/>
      <c r="U121" s="114"/>
    </row>
    <row r="122" spans="1:21" s="50" customFormat="1" ht="38" customHeight="1" x14ac:dyDescent="0.2">
      <c r="A122" s="84" t="s">
        <v>14</v>
      </c>
      <c r="B122" s="85" t="s">
        <v>240</v>
      </c>
      <c r="C122" s="86" t="s">
        <v>218</v>
      </c>
      <c r="D122" s="85" t="s">
        <v>428</v>
      </c>
      <c r="E122" s="104" t="s">
        <v>618</v>
      </c>
      <c r="F122" s="23" t="s">
        <v>645</v>
      </c>
      <c r="G122" s="87" t="s">
        <v>654</v>
      </c>
      <c r="H122" s="23" t="s">
        <v>675</v>
      </c>
      <c r="I122" s="23" t="s">
        <v>669</v>
      </c>
      <c r="J122" s="108">
        <v>43921</v>
      </c>
      <c r="K122" s="23"/>
      <c r="L122" s="23"/>
      <c r="M122" s="114"/>
      <c r="N122" s="123"/>
      <c r="O122" s="114"/>
      <c r="P122" s="7"/>
      <c r="Q122" s="7"/>
      <c r="R122" s="7"/>
      <c r="S122" s="7"/>
      <c r="T122" s="23"/>
      <c r="U122" s="114"/>
    </row>
    <row r="123" spans="1:21" s="50" customFormat="1" ht="38" customHeight="1" x14ac:dyDescent="0.2">
      <c r="A123" s="84" t="s">
        <v>14</v>
      </c>
      <c r="B123" s="85" t="s">
        <v>240</v>
      </c>
      <c r="C123" s="86" t="s">
        <v>219</v>
      </c>
      <c r="D123" s="85" t="s">
        <v>429</v>
      </c>
      <c r="E123" s="104" t="s">
        <v>619</v>
      </c>
      <c r="F123" s="23" t="s">
        <v>645</v>
      </c>
      <c r="G123" s="87" t="s">
        <v>654</v>
      </c>
      <c r="H123" s="23" t="s">
        <v>675</v>
      </c>
      <c r="I123" s="23" t="s">
        <v>669</v>
      </c>
      <c r="J123" s="108">
        <v>43921</v>
      </c>
      <c r="K123" s="23"/>
      <c r="L123" s="23"/>
      <c r="M123" s="114"/>
      <c r="N123" s="123"/>
      <c r="O123" s="114"/>
      <c r="P123" s="7"/>
      <c r="Q123" s="7"/>
      <c r="R123" s="7"/>
      <c r="S123" s="7"/>
      <c r="T123" s="23"/>
      <c r="U123" s="114"/>
    </row>
    <row r="124" spans="1:21" s="50" customFormat="1" ht="38" customHeight="1" x14ac:dyDescent="0.2">
      <c r="A124" s="84" t="s">
        <v>14</v>
      </c>
      <c r="B124" s="85" t="s">
        <v>240</v>
      </c>
      <c r="C124" s="86" t="s">
        <v>220</v>
      </c>
      <c r="D124" s="85" t="s">
        <v>430</v>
      </c>
      <c r="E124" s="104" t="s">
        <v>620</v>
      </c>
      <c r="F124" s="23" t="s">
        <v>645</v>
      </c>
      <c r="G124" s="87" t="s">
        <v>654</v>
      </c>
      <c r="H124" s="23" t="s">
        <v>675</v>
      </c>
      <c r="I124" s="23" t="s">
        <v>669</v>
      </c>
      <c r="J124" s="108">
        <v>43921</v>
      </c>
      <c r="K124" s="23"/>
      <c r="L124" s="23"/>
      <c r="M124" s="114"/>
      <c r="N124" s="123"/>
      <c r="O124" s="114"/>
      <c r="P124" s="7"/>
      <c r="Q124" s="7"/>
      <c r="R124" s="7"/>
      <c r="S124" s="7"/>
      <c r="T124" s="23"/>
      <c r="U124" s="114"/>
    </row>
    <row r="125" spans="1:21" s="50" customFormat="1" ht="38" customHeight="1" x14ac:dyDescent="0.2">
      <c r="A125" s="84" t="s">
        <v>14</v>
      </c>
      <c r="B125" s="85" t="s">
        <v>240</v>
      </c>
      <c r="C125" s="86" t="s">
        <v>221</v>
      </c>
      <c r="D125" s="85" t="s">
        <v>431</v>
      </c>
      <c r="E125" s="104" t="s">
        <v>621</v>
      </c>
      <c r="F125" s="23" t="s">
        <v>645</v>
      </c>
      <c r="G125" s="87" t="s">
        <v>654</v>
      </c>
      <c r="H125" s="23" t="s">
        <v>675</v>
      </c>
      <c r="I125" s="23" t="s">
        <v>669</v>
      </c>
      <c r="J125" s="108">
        <v>43921</v>
      </c>
      <c r="K125" s="23"/>
      <c r="L125" s="23"/>
      <c r="M125" s="114"/>
      <c r="N125" s="123"/>
      <c r="O125" s="114"/>
      <c r="P125" s="7"/>
      <c r="Q125" s="7"/>
      <c r="R125" s="7"/>
      <c r="S125" s="7"/>
      <c r="T125" s="23"/>
      <c r="U125" s="114"/>
    </row>
    <row r="126" spans="1:21" s="50" customFormat="1" ht="38" customHeight="1" x14ac:dyDescent="0.2">
      <c r="A126" s="84" t="s">
        <v>14</v>
      </c>
      <c r="B126" s="85" t="s">
        <v>240</v>
      </c>
      <c r="C126" s="86" t="s">
        <v>222</v>
      </c>
      <c r="D126" s="85" t="s">
        <v>432</v>
      </c>
      <c r="E126" s="104" t="s">
        <v>622</v>
      </c>
      <c r="F126" s="23" t="s">
        <v>645</v>
      </c>
      <c r="G126" s="87" t="s">
        <v>654</v>
      </c>
      <c r="H126" s="23" t="s">
        <v>675</v>
      </c>
      <c r="I126" s="23" t="s">
        <v>669</v>
      </c>
      <c r="J126" s="108">
        <v>43921</v>
      </c>
      <c r="K126" s="23"/>
      <c r="L126" s="23"/>
      <c r="M126" s="114"/>
      <c r="N126" s="123"/>
      <c r="O126" s="114"/>
      <c r="P126" s="7"/>
      <c r="Q126" s="7"/>
      <c r="R126" s="7"/>
      <c r="S126" s="7"/>
      <c r="T126" s="23"/>
      <c r="U126" s="114"/>
    </row>
    <row r="127" spans="1:21" s="50" customFormat="1" ht="38" customHeight="1" x14ac:dyDescent="0.2">
      <c r="A127" s="84" t="s">
        <v>14</v>
      </c>
      <c r="B127" s="85" t="s">
        <v>240</v>
      </c>
      <c r="C127" s="86" t="s">
        <v>223</v>
      </c>
      <c r="D127" s="85" t="s">
        <v>433</v>
      </c>
      <c r="E127" s="104" t="s">
        <v>623</v>
      </c>
      <c r="F127" s="23" t="s">
        <v>645</v>
      </c>
      <c r="G127" s="87" t="s">
        <v>654</v>
      </c>
      <c r="H127" s="23" t="s">
        <v>675</v>
      </c>
      <c r="I127" s="23" t="s">
        <v>669</v>
      </c>
      <c r="J127" s="108">
        <v>43921</v>
      </c>
      <c r="K127" s="23"/>
      <c r="L127" s="23"/>
      <c r="M127" s="114"/>
      <c r="N127" s="123"/>
      <c r="O127" s="114"/>
      <c r="P127" s="7"/>
      <c r="Q127" s="7"/>
      <c r="R127" s="7"/>
      <c r="S127" s="7"/>
      <c r="T127" s="23"/>
      <c r="U127" s="114"/>
    </row>
    <row r="128" spans="1:21" s="50" customFormat="1" ht="38" customHeight="1" x14ac:dyDescent="0.2">
      <c r="A128" s="84" t="s">
        <v>14</v>
      </c>
      <c r="B128" s="85" t="s">
        <v>240</v>
      </c>
      <c r="C128" s="86" t="s">
        <v>224</v>
      </c>
      <c r="D128" s="85" t="s">
        <v>434</v>
      </c>
      <c r="E128" s="104" t="s">
        <v>624</v>
      </c>
      <c r="F128" s="23" t="s">
        <v>645</v>
      </c>
      <c r="G128" s="87" t="s">
        <v>654</v>
      </c>
      <c r="H128" s="23" t="s">
        <v>675</v>
      </c>
      <c r="I128" s="23" t="s">
        <v>668</v>
      </c>
      <c r="J128" s="108">
        <v>43921</v>
      </c>
      <c r="K128" s="23" t="s">
        <v>949</v>
      </c>
      <c r="L128" s="23" t="s">
        <v>991</v>
      </c>
      <c r="M128" s="114">
        <v>112</v>
      </c>
      <c r="N128" s="123">
        <v>44088</v>
      </c>
      <c r="O128" s="126" t="s">
        <v>1117</v>
      </c>
      <c r="P128" s="7" t="s">
        <v>880</v>
      </c>
      <c r="Q128" s="7" t="s">
        <v>879</v>
      </c>
      <c r="R128" s="7" t="s">
        <v>880</v>
      </c>
      <c r="S128" s="7" t="s">
        <v>880</v>
      </c>
      <c r="T128" s="23"/>
      <c r="U128" s="114"/>
    </row>
    <row r="129" spans="1:21" s="50" customFormat="1" ht="38" customHeight="1" x14ac:dyDescent="0.2">
      <c r="A129" s="84" t="s">
        <v>14</v>
      </c>
      <c r="B129" s="85" t="s">
        <v>240</v>
      </c>
      <c r="C129" s="86" t="s">
        <v>225</v>
      </c>
      <c r="D129" s="85" t="s">
        <v>435</v>
      </c>
      <c r="E129" s="104" t="s">
        <v>625</v>
      </c>
      <c r="F129" s="23" t="s">
        <v>645</v>
      </c>
      <c r="G129" s="87" t="s">
        <v>654</v>
      </c>
      <c r="H129" s="23" t="s">
        <v>675</v>
      </c>
      <c r="I129" s="23" t="s">
        <v>669</v>
      </c>
      <c r="J129" s="108">
        <v>43921</v>
      </c>
      <c r="K129" s="23"/>
      <c r="L129" s="23"/>
      <c r="M129" s="114"/>
      <c r="N129" s="123"/>
      <c r="O129" s="114"/>
      <c r="P129" s="7"/>
      <c r="Q129" s="7"/>
      <c r="R129" s="7"/>
      <c r="S129" s="7"/>
      <c r="T129" s="23"/>
      <c r="U129" s="114"/>
    </row>
    <row r="130" spans="1:21" s="50" customFormat="1" ht="38" customHeight="1" x14ac:dyDescent="0.2">
      <c r="A130" s="84" t="s">
        <v>14</v>
      </c>
      <c r="B130" s="85" t="s">
        <v>240</v>
      </c>
      <c r="C130" s="86" t="s">
        <v>226</v>
      </c>
      <c r="D130" s="85" t="s">
        <v>436</v>
      </c>
      <c r="E130" s="104" t="s">
        <v>626</v>
      </c>
      <c r="F130" s="23" t="s">
        <v>645</v>
      </c>
      <c r="G130" s="87" t="s">
        <v>654</v>
      </c>
      <c r="H130" s="23" t="s">
        <v>675</v>
      </c>
      <c r="I130" s="23" t="s">
        <v>668</v>
      </c>
      <c r="J130" s="108">
        <v>43921</v>
      </c>
      <c r="K130" s="23" t="s">
        <v>949</v>
      </c>
      <c r="L130" s="23" t="s">
        <v>947</v>
      </c>
      <c r="M130" s="114">
        <v>103</v>
      </c>
      <c r="N130" s="123">
        <v>44088</v>
      </c>
      <c r="O130" s="124" t="s">
        <v>1057</v>
      </c>
      <c r="P130" s="7" t="s">
        <v>879</v>
      </c>
      <c r="Q130" s="7" t="s">
        <v>880</v>
      </c>
      <c r="R130" s="7" t="s">
        <v>880</v>
      </c>
      <c r="S130" s="7" t="s">
        <v>880</v>
      </c>
      <c r="T130" s="23" t="s">
        <v>1083</v>
      </c>
      <c r="U130" s="114"/>
    </row>
    <row r="131" spans="1:21" s="50" customFormat="1" ht="38" customHeight="1" x14ac:dyDescent="0.2">
      <c r="A131" s="84" t="s">
        <v>14</v>
      </c>
      <c r="B131" s="85" t="s">
        <v>240</v>
      </c>
      <c r="C131" s="86" t="s">
        <v>227</v>
      </c>
      <c r="D131" s="85" t="s">
        <v>437</v>
      </c>
      <c r="E131" s="104" t="s">
        <v>627</v>
      </c>
      <c r="F131" s="23" t="s">
        <v>645</v>
      </c>
      <c r="G131" s="87" t="s">
        <v>654</v>
      </c>
      <c r="H131" s="23" t="s">
        <v>675</v>
      </c>
      <c r="I131" s="23" t="s">
        <v>669</v>
      </c>
      <c r="J131" s="108">
        <v>43921</v>
      </c>
      <c r="K131" s="23"/>
      <c r="L131" s="23"/>
      <c r="M131" s="114"/>
      <c r="N131" s="123"/>
      <c r="O131" s="114"/>
      <c r="P131" s="7"/>
      <c r="Q131" s="7"/>
      <c r="R131" s="7"/>
      <c r="S131" s="7"/>
      <c r="T131" s="23"/>
      <c r="U131" s="114"/>
    </row>
    <row r="132" spans="1:21" s="50" customFormat="1" ht="38" customHeight="1" x14ac:dyDescent="0.2">
      <c r="A132" s="84" t="s">
        <v>14</v>
      </c>
      <c r="B132" s="85" t="s">
        <v>240</v>
      </c>
      <c r="C132" s="86" t="s">
        <v>228</v>
      </c>
      <c r="D132" s="85" t="s">
        <v>438</v>
      </c>
      <c r="E132" s="104" t="s">
        <v>628</v>
      </c>
      <c r="F132" s="23" t="s">
        <v>645</v>
      </c>
      <c r="G132" s="87" t="s">
        <v>654</v>
      </c>
      <c r="H132" s="23" t="s">
        <v>675</v>
      </c>
      <c r="I132" s="23" t="s">
        <v>668</v>
      </c>
      <c r="J132" s="108">
        <v>43921</v>
      </c>
      <c r="K132" s="23" t="s">
        <v>949</v>
      </c>
      <c r="L132" s="23" t="s">
        <v>991</v>
      </c>
      <c r="M132" s="114">
        <v>127</v>
      </c>
      <c r="N132" s="123">
        <v>44088</v>
      </c>
      <c r="O132" s="126" t="s">
        <v>1118</v>
      </c>
      <c r="P132" s="7" t="s">
        <v>880</v>
      </c>
      <c r="Q132" s="7" t="s">
        <v>879</v>
      </c>
      <c r="R132" s="7" t="s">
        <v>880</v>
      </c>
      <c r="S132" s="7" t="s">
        <v>880</v>
      </c>
      <c r="T132" s="23"/>
      <c r="U132" s="114"/>
    </row>
    <row r="133" spans="1:21" s="50" customFormat="1" ht="38" customHeight="1" x14ac:dyDescent="0.2">
      <c r="A133" s="84" t="s">
        <v>14</v>
      </c>
      <c r="B133" s="85" t="s">
        <v>240</v>
      </c>
      <c r="C133" s="86" t="s">
        <v>229</v>
      </c>
      <c r="D133" s="85" t="s">
        <v>439</v>
      </c>
      <c r="E133" s="104" t="s">
        <v>629</v>
      </c>
      <c r="F133" s="23" t="s">
        <v>645</v>
      </c>
      <c r="G133" s="87" t="s">
        <v>654</v>
      </c>
      <c r="H133" s="23" t="s">
        <v>675</v>
      </c>
      <c r="I133" s="23" t="s">
        <v>669</v>
      </c>
      <c r="J133" s="108">
        <v>43921</v>
      </c>
      <c r="K133" s="23"/>
      <c r="L133" s="23"/>
      <c r="M133" s="114"/>
      <c r="N133" s="123"/>
      <c r="O133" s="114"/>
      <c r="P133" s="7"/>
      <c r="Q133" s="7"/>
      <c r="R133" s="7"/>
      <c r="S133" s="7"/>
      <c r="T133" s="23"/>
      <c r="U133" s="114"/>
    </row>
    <row r="134" spans="1:21" s="50" customFormat="1" ht="38" customHeight="1" x14ac:dyDescent="0.2">
      <c r="A134" s="84" t="s">
        <v>14</v>
      </c>
      <c r="B134" s="85" t="s">
        <v>240</v>
      </c>
      <c r="C134" s="86" t="s">
        <v>230</v>
      </c>
      <c r="D134" s="85" t="s">
        <v>440</v>
      </c>
      <c r="E134" s="104" t="s">
        <v>630</v>
      </c>
      <c r="F134" s="23" t="s">
        <v>645</v>
      </c>
      <c r="G134" s="87" t="s">
        <v>654</v>
      </c>
      <c r="H134" s="23" t="s">
        <v>675</v>
      </c>
      <c r="I134" s="23" t="s">
        <v>669</v>
      </c>
      <c r="J134" s="108">
        <v>43921</v>
      </c>
      <c r="K134" s="23"/>
      <c r="L134" s="23"/>
      <c r="M134" s="114"/>
      <c r="N134" s="123"/>
      <c r="O134" s="114"/>
      <c r="P134" s="7"/>
      <c r="Q134" s="7"/>
      <c r="R134" s="7"/>
      <c r="S134" s="7"/>
      <c r="T134" s="23"/>
      <c r="U134" s="114"/>
    </row>
    <row r="135" spans="1:21" s="50" customFormat="1" ht="38" customHeight="1" x14ac:dyDescent="0.2">
      <c r="A135" s="84" t="s">
        <v>14</v>
      </c>
      <c r="B135" s="85" t="s">
        <v>240</v>
      </c>
      <c r="C135" s="86" t="s">
        <v>231</v>
      </c>
      <c r="D135" s="85" t="s">
        <v>441</v>
      </c>
      <c r="E135" s="104" t="s">
        <v>631</v>
      </c>
      <c r="F135" s="23" t="s">
        <v>645</v>
      </c>
      <c r="G135" s="87" t="s">
        <v>654</v>
      </c>
      <c r="H135" s="23" t="s">
        <v>675</v>
      </c>
      <c r="I135" s="23" t="s">
        <v>669</v>
      </c>
      <c r="J135" s="108">
        <v>43921</v>
      </c>
      <c r="K135" s="23"/>
      <c r="L135" s="23"/>
      <c r="M135" s="114"/>
      <c r="N135" s="123"/>
      <c r="O135" s="114"/>
      <c r="P135" s="7"/>
      <c r="Q135" s="7"/>
      <c r="R135" s="7"/>
      <c r="S135" s="7"/>
      <c r="T135" s="23"/>
      <c r="U135" s="114"/>
    </row>
    <row r="136" spans="1:21" s="50" customFormat="1" ht="38" customHeight="1" x14ac:dyDescent="0.2">
      <c r="A136" s="84" t="s">
        <v>14</v>
      </c>
      <c r="B136" s="85" t="s">
        <v>240</v>
      </c>
      <c r="C136" s="86" t="s">
        <v>232</v>
      </c>
      <c r="D136" s="85" t="s">
        <v>442</v>
      </c>
      <c r="E136" s="104" t="s">
        <v>632</v>
      </c>
      <c r="F136" s="23" t="s">
        <v>645</v>
      </c>
      <c r="G136" s="87" t="s">
        <v>654</v>
      </c>
      <c r="H136" s="23" t="s">
        <v>675</v>
      </c>
      <c r="I136" s="23" t="s">
        <v>669</v>
      </c>
      <c r="J136" s="108">
        <v>43921</v>
      </c>
      <c r="K136" s="23"/>
      <c r="L136" s="23"/>
      <c r="M136" s="114"/>
      <c r="N136" s="123"/>
      <c r="O136" s="114"/>
      <c r="P136" s="7"/>
      <c r="Q136" s="7"/>
      <c r="R136" s="7"/>
      <c r="S136" s="7"/>
      <c r="T136" s="23"/>
      <c r="U136" s="114"/>
    </row>
    <row r="137" spans="1:21" s="50" customFormat="1" ht="38" customHeight="1" x14ac:dyDescent="0.2">
      <c r="A137" s="84" t="s">
        <v>14</v>
      </c>
      <c r="B137" s="85" t="s">
        <v>240</v>
      </c>
      <c r="C137" s="86" t="s">
        <v>233</v>
      </c>
      <c r="D137" s="85" t="s">
        <v>443</v>
      </c>
      <c r="E137" s="104" t="s">
        <v>633</v>
      </c>
      <c r="F137" s="85" t="s">
        <v>636</v>
      </c>
      <c r="G137" s="85" t="s">
        <v>637</v>
      </c>
      <c r="H137" s="23" t="s">
        <v>675</v>
      </c>
      <c r="I137" s="116">
        <v>1</v>
      </c>
      <c r="J137" s="108">
        <v>43921</v>
      </c>
      <c r="K137" s="23" t="s">
        <v>949</v>
      </c>
      <c r="L137" s="23" t="s">
        <v>991</v>
      </c>
      <c r="M137" s="114">
        <v>96</v>
      </c>
      <c r="N137" s="123">
        <v>44088</v>
      </c>
      <c r="O137" s="126" t="s">
        <v>1179</v>
      </c>
      <c r="P137" s="7" t="s">
        <v>880</v>
      </c>
      <c r="Q137" s="7" t="s">
        <v>879</v>
      </c>
      <c r="R137" s="7" t="s">
        <v>880</v>
      </c>
      <c r="S137" s="7" t="s">
        <v>880</v>
      </c>
      <c r="T137" s="23"/>
      <c r="U137" s="114"/>
    </row>
    <row r="138" spans="1:21" s="50" customFormat="1" ht="38" customHeight="1" x14ac:dyDescent="0.2">
      <c r="A138" s="84" t="s">
        <v>14</v>
      </c>
      <c r="B138" s="85" t="s">
        <v>240</v>
      </c>
      <c r="C138" s="86" t="s">
        <v>234</v>
      </c>
      <c r="D138" s="85" t="s">
        <v>444</v>
      </c>
      <c r="E138" s="104" t="s">
        <v>634</v>
      </c>
      <c r="F138" s="23" t="s">
        <v>645</v>
      </c>
      <c r="G138" s="87" t="s">
        <v>654</v>
      </c>
      <c r="H138" s="23" t="s">
        <v>675</v>
      </c>
      <c r="I138" s="23" t="s">
        <v>668</v>
      </c>
      <c r="J138" s="108">
        <v>43921</v>
      </c>
      <c r="K138" s="23" t="s">
        <v>1120</v>
      </c>
      <c r="L138" s="23" t="s">
        <v>991</v>
      </c>
      <c r="M138" s="114">
        <v>61</v>
      </c>
      <c r="N138" s="123">
        <v>44088</v>
      </c>
      <c r="O138" s="124" t="s">
        <v>1119</v>
      </c>
      <c r="P138" s="7" t="s">
        <v>879</v>
      </c>
      <c r="Q138" s="7" t="s">
        <v>880</v>
      </c>
      <c r="R138" s="7" t="s">
        <v>880</v>
      </c>
      <c r="S138" s="7" t="s">
        <v>880</v>
      </c>
      <c r="T138" s="23" t="s">
        <v>1083</v>
      </c>
      <c r="U138" s="114"/>
    </row>
    <row r="139" spans="1:21" s="50" customFormat="1" ht="38" customHeight="1" x14ac:dyDescent="0.2">
      <c r="A139" s="84" t="s">
        <v>14</v>
      </c>
      <c r="B139" s="85" t="s">
        <v>235</v>
      </c>
      <c r="C139" s="86" t="s">
        <v>15</v>
      </c>
      <c r="D139" s="85" t="s">
        <v>250</v>
      </c>
      <c r="E139" s="104" t="s">
        <v>445</v>
      </c>
      <c r="F139" s="23" t="s">
        <v>645</v>
      </c>
      <c r="G139" s="87" t="s">
        <v>654</v>
      </c>
      <c r="H139" s="23" t="s">
        <v>676</v>
      </c>
      <c r="I139" s="23" t="s">
        <v>668</v>
      </c>
      <c r="J139" s="23" t="s">
        <v>989</v>
      </c>
      <c r="K139" s="23" t="s">
        <v>1002</v>
      </c>
      <c r="L139" s="23" t="s">
        <v>991</v>
      </c>
      <c r="M139" s="114">
        <v>75</v>
      </c>
      <c r="N139" s="127">
        <v>43649</v>
      </c>
      <c r="O139" s="124" t="s">
        <v>1121</v>
      </c>
      <c r="P139" s="7" t="s">
        <v>880</v>
      </c>
      <c r="Q139" s="7" t="s">
        <v>879</v>
      </c>
      <c r="R139" s="7" t="s">
        <v>880</v>
      </c>
      <c r="S139" s="7" t="s">
        <v>880</v>
      </c>
      <c r="T139" s="23"/>
      <c r="U139" s="114"/>
    </row>
    <row r="140" spans="1:21" s="50" customFormat="1" ht="38" customHeight="1" x14ac:dyDescent="0.2">
      <c r="A140" s="84" t="s">
        <v>14</v>
      </c>
      <c r="B140" s="85" t="s">
        <v>235</v>
      </c>
      <c r="C140" s="86" t="s">
        <v>16</v>
      </c>
      <c r="D140" s="85" t="s">
        <v>251</v>
      </c>
      <c r="E140" s="104" t="s">
        <v>446</v>
      </c>
      <c r="F140" s="23" t="s">
        <v>645</v>
      </c>
      <c r="G140" s="87" t="s">
        <v>654</v>
      </c>
      <c r="H140" s="23" t="s">
        <v>676</v>
      </c>
      <c r="I140" s="23" t="s">
        <v>669</v>
      </c>
      <c r="J140" s="23" t="s">
        <v>989</v>
      </c>
      <c r="K140" s="23"/>
      <c r="L140" s="23"/>
      <c r="M140" s="114"/>
      <c r="N140" s="123"/>
      <c r="O140" s="114"/>
      <c r="P140" s="7"/>
      <c r="Q140" s="7"/>
      <c r="R140" s="7"/>
      <c r="S140" s="7"/>
      <c r="T140" s="23"/>
      <c r="U140" s="114"/>
    </row>
    <row r="141" spans="1:21" s="50" customFormat="1" ht="38" customHeight="1" x14ac:dyDescent="0.2">
      <c r="A141" s="84" t="s">
        <v>14</v>
      </c>
      <c r="B141" s="85" t="s">
        <v>235</v>
      </c>
      <c r="C141" s="86" t="s">
        <v>17</v>
      </c>
      <c r="D141" s="85" t="s">
        <v>252</v>
      </c>
      <c r="E141" s="104" t="s">
        <v>447</v>
      </c>
      <c r="F141" s="23" t="s">
        <v>645</v>
      </c>
      <c r="G141" s="87" t="s">
        <v>654</v>
      </c>
      <c r="H141" s="23" t="s">
        <v>676</v>
      </c>
      <c r="I141" s="23" t="s">
        <v>668</v>
      </c>
      <c r="J141" s="23" t="s">
        <v>989</v>
      </c>
      <c r="K141" s="23" t="s">
        <v>1002</v>
      </c>
      <c r="L141" s="23" t="s">
        <v>991</v>
      </c>
      <c r="M141" s="114">
        <v>176</v>
      </c>
      <c r="N141" s="127">
        <v>43649</v>
      </c>
      <c r="O141" s="124" t="s">
        <v>1122</v>
      </c>
      <c r="P141" s="7" t="s">
        <v>880</v>
      </c>
      <c r="Q141" s="7" t="s">
        <v>879</v>
      </c>
      <c r="R141" s="7" t="s">
        <v>880</v>
      </c>
      <c r="S141" s="7" t="s">
        <v>880</v>
      </c>
      <c r="T141" s="23"/>
      <c r="U141" s="114"/>
    </row>
    <row r="142" spans="1:21" s="50" customFormat="1" ht="38" customHeight="1" x14ac:dyDescent="0.2">
      <c r="A142" s="84" t="s">
        <v>14</v>
      </c>
      <c r="B142" s="85" t="s">
        <v>235</v>
      </c>
      <c r="C142" s="86" t="s">
        <v>18</v>
      </c>
      <c r="D142" s="85" t="s">
        <v>253</v>
      </c>
      <c r="E142" s="104" t="s">
        <v>448</v>
      </c>
      <c r="F142" s="23" t="s">
        <v>645</v>
      </c>
      <c r="G142" s="87" t="s">
        <v>654</v>
      </c>
      <c r="H142" s="23" t="s">
        <v>676</v>
      </c>
      <c r="I142" s="23" t="s">
        <v>668</v>
      </c>
      <c r="J142" s="23" t="s">
        <v>989</v>
      </c>
      <c r="K142" s="23" t="s">
        <v>1002</v>
      </c>
      <c r="L142" s="23" t="s">
        <v>991</v>
      </c>
      <c r="M142" s="114">
        <v>18</v>
      </c>
      <c r="N142" s="127">
        <v>43649</v>
      </c>
      <c r="O142" s="124" t="s">
        <v>1123</v>
      </c>
      <c r="P142" s="7" t="s">
        <v>880</v>
      </c>
      <c r="Q142" s="7" t="s">
        <v>879</v>
      </c>
      <c r="R142" s="7" t="s">
        <v>880</v>
      </c>
      <c r="S142" s="7" t="s">
        <v>880</v>
      </c>
      <c r="T142" s="23"/>
      <c r="U142" s="114"/>
    </row>
    <row r="143" spans="1:21" s="50" customFormat="1" ht="38" customHeight="1" x14ac:dyDescent="0.2">
      <c r="A143" s="84" t="s">
        <v>14</v>
      </c>
      <c r="B143" s="85" t="s">
        <v>235</v>
      </c>
      <c r="C143" s="86" t="s">
        <v>19</v>
      </c>
      <c r="D143" s="85" t="s">
        <v>254</v>
      </c>
      <c r="E143" s="104" t="s">
        <v>449</v>
      </c>
      <c r="F143" s="23" t="s">
        <v>645</v>
      </c>
      <c r="G143" s="87" t="s">
        <v>654</v>
      </c>
      <c r="H143" s="23" t="s">
        <v>676</v>
      </c>
      <c r="I143" s="23" t="s">
        <v>669</v>
      </c>
      <c r="J143" s="23" t="s">
        <v>989</v>
      </c>
      <c r="K143" s="23"/>
      <c r="L143" s="23"/>
      <c r="M143" s="114"/>
      <c r="N143" s="123"/>
      <c r="O143" s="114"/>
      <c r="P143" s="7"/>
      <c r="Q143" s="7"/>
      <c r="R143" s="7"/>
      <c r="S143" s="7"/>
      <c r="T143" s="23"/>
      <c r="U143" s="114"/>
    </row>
    <row r="144" spans="1:21" s="50" customFormat="1" ht="38" customHeight="1" x14ac:dyDescent="0.2">
      <c r="A144" s="84" t="s">
        <v>14</v>
      </c>
      <c r="B144" s="85" t="s">
        <v>235</v>
      </c>
      <c r="C144" s="86" t="s">
        <v>20</v>
      </c>
      <c r="D144" s="85" t="s">
        <v>255</v>
      </c>
      <c r="E144" s="104" t="s">
        <v>450</v>
      </c>
      <c r="F144" s="23" t="s">
        <v>645</v>
      </c>
      <c r="G144" s="87" t="s">
        <v>654</v>
      </c>
      <c r="H144" s="23" t="s">
        <v>676</v>
      </c>
      <c r="I144" s="23" t="s">
        <v>669</v>
      </c>
      <c r="J144" s="23" t="s">
        <v>989</v>
      </c>
      <c r="K144" s="23"/>
      <c r="L144" s="23"/>
      <c r="M144" s="114"/>
      <c r="N144" s="123"/>
      <c r="O144" s="114"/>
      <c r="P144" s="7"/>
      <c r="Q144" s="7"/>
      <c r="R144" s="7"/>
      <c r="S144" s="7"/>
      <c r="T144" s="23"/>
      <c r="U144" s="114"/>
    </row>
    <row r="145" spans="1:21" s="50" customFormat="1" ht="38" customHeight="1" x14ac:dyDescent="0.2">
      <c r="A145" s="84" t="s">
        <v>14</v>
      </c>
      <c r="B145" s="85" t="s">
        <v>235</v>
      </c>
      <c r="C145" s="86" t="s">
        <v>21</v>
      </c>
      <c r="D145" s="85" t="s">
        <v>256</v>
      </c>
      <c r="E145" s="104" t="s">
        <v>451</v>
      </c>
      <c r="F145" s="23" t="s">
        <v>645</v>
      </c>
      <c r="G145" s="87" t="s">
        <v>654</v>
      </c>
      <c r="H145" s="23" t="s">
        <v>676</v>
      </c>
      <c r="I145" s="23" t="s">
        <v>669</v>
      </c>
      <c r="J145" s="23" t="s">
        <v>989</v>
      </c>
      <c r="K145" s="23" t="s">
        <v>1002</v>
      </c>
      <c r="L145" s="23" t="s">
        <v>991</v>
      </c>
      <c r="M145" s="114">
        <v>64</v>
      </c>
      <c r="N145" s="127">
        <v>43649</v>
      </c>
      <c r="O145" s="124" t="s">
        <v>1060</v>
      </c>
      <c r="P145" s="7" t="s">
        <v>880</v>
      </c>
      <c r="Q145" s="7" t="s">
        <v>879</v>
      </c>
      <c r="R145" s="7" t="s">
        <v>880</v>
      </c>
      <c r="S145" s="7" t="s">
        <v>880</v>
      </c>
      <c r="T145" s="23"/>
      <c r="U145" s="114"/>
    </row>
    <row r="146" spans="1:21" s="50" customFormat="1" ht="38" customHeight="1" x14ac:dyDescent="0.2">
      <c r="A146" s="84" t="s">
        <v>14</v>
      </c>
      <c r="B146" s="85" t="s">
        <v>235</v>
      </c>
      <c r="C146" s="86" t="s">
        <v>22</v>
      </c>
      <c r="D146" s="85" t="s">
        <v>257</v>
      </c>
      <c r="E146" s="104" t="s">
        <v>452</v>
      </c>
      <c r="F146" s="85" t="s">
        <v>636</v>
      </c>
      <c r="G146" s="85" t="s">
        <v>658</v>
      </c>
      <c r="H146" s="23" t="s">
        <v>676</v>
      </c>
      <c r="I146" s="116">
        <v>0</v>
      </c>
      <c r="J146" s="23" t="s">
        <v>989</v>
      </c>
      <c r="K146" s="23"/>
      <c r="L146" s="23"/>
      <c r="M146" s="114"/>
      <c r="N146" s="123"/>
      <c r="O146" s="114"/>
      <c r="P146" s="7"/>
      <c r="Q146" s="7"/>
      <c r="R146" s="7"/>
      <c r="S146" s="7"/>
      <c r="T146" s="23"/>
      <c r="U146" s="114"/>
    </row>
    <row r="147" spans="1:21" s="50" customFormat="1" ht="38" customHeight="1" x14ac:dyDescent="0.2">
      <c r="A147" s="84" t="s">
        <v>14</v>
      </c>
      <c r="B147" s="85" t="s">
        <v>241</v>
      </c>
      <c r="C147" s="86" t="s">
        <v>23</v>
      </c>
      <c r="D147" s="85" t="s">
        <v>258</v>
      </c>
      <c r="E147" s="104" t="s">
        <v>453</v>
      </c>
      <c r="F147" s="23" t="s">
        <v>645</v>
      </c>
      <c r="G147" s="87" t="s">
        <v>654</v>
      </c>
      <c r="H147" s="23" t="s">
        <v>676</v>
      </c>
      <c r="I147" s="23" t="s">
        <v>668</v>
      </c>
      <c r="J147" s="23" t="s">
        <v>989</v>
      </c>
      <c r="K147" s="23" t="s">
        <v>1002</v>
      </c>
      <c r="L147" s="23" t="s">
        <v>991</v>
      </c>
      <c r="M147" s="114">
        <v>18</v>
      </c>
      <c r="N147" s="127">
        <v>43649</v>
      </c>
      <c r="O147" s="124" t="s">
        <v>1061</v>
      </c>
      <c r="P147" s="7" t="s">
        <v>880</v>
      </c>
      <c r="Q147" s="7" t="s">
        <v>879</v>
      </c>
      <c r="R147" s="7" t="s">
        <v>880</v>
      </c>
      <c r="S147" s="7" t="s">
        <v>880</v>
      </c>
      <c r="T147" s="23"/>
      <c r="U147" s="114"/>
    </row>
    <row r="148" spans="1:21" s="50" customFormat="1" ht="38" customHeight="1" x14ac:dyDescent="0.2">
      <c r="A148" s="84" t="s">
        <v>14</v>
      </c>
      <c r="B148" s="85" t="s">
        <v>241</v>
      </c>
      <c r="C148" s="86" t="s">
        <v>24</v>
      </c>
      <c r="D148" s="85" t="s">
        <v>259</v>
      </c>
      <c r="E148" s="104" t="s">
        <v>454</v>
      </c>
      <c r="F148" s="23" t="s">
        <v>645</v>
      </c>
      <c r="G148" s="87" t="s">
        <v>654</v>
      </c>
      <c r="H148" s="23" t="s">
        <v>676</v>
      </c>
      <c r="I148" s="23" t="s">
        <v>668</v>
      </c>
      <c r="J148" s="23" t="s">
        <v>989</v>
      </c>
      <c r="K148" s="23" t="s">
        <v>1002</v>
      </c>
      <c r="L148" s="23" t="s">
        <v>991</v>
      </c>
      <c r="M148" s="114">
        <v>18</v>
      </c>
      <c r="N148" s="127">
        <v>43649</v>
      </c>
      <c r="O148" s="124" t="s">
        <v>1061</v>
      </c>
      <c r="P148" s="7" t="s">
        <v>880</v>
      </c>
      <c r="Q148" s="7" t="s">
        <v>879</v>
      </c>
      <c r="R148" s="7" t="s">
        <v>880</v>
      </c>
      <c r="S148" s="7" t="s">
        <v>880</v>
      </c>
      <c r="T148" s="23"/>
      <c r="U148" s="114"/>
    </row>
    <row r="149" spans="1:21" s="50" customFormat="1" ht="38" customHeight="1" x14ac:dyDescent="0.2">
      <c r="A149" s="84" t="s">
        <v>14</v>
      </c>
      <c r="B149" s="85" t="s">
        <v>241</v>
      </c>
      <c r="C149" s="86" t="s">
        <v>25</v>
      </c>
      <c r="D149" s="85" t="s">
        <v>260</v>
      </c>
      <c r="E149" s="104" t="s">
        <v>455</v>
      </c>
      <c r="F149" s="23" t="s">
        <v>645</v>
      </c>
      <c r="G149" s="87" t="s">
        <v>654</v>
      </c>
      <c r="H149" s="23" t="s">
        <v>676</v>
      </c>
      <c r="I149" s="23" t="s">
        <v>668</v>
      </c>
      <c r="J149" s="23" t="s">
        <v>989</v>
      </c>
      <c r="K149" s="23" t="s">
        <v>1002</v>
      </c>
      <c r="L149" s="23" t="s">
        <v>991</v>
      </c>
      <c r="M149" s="114">
        <v>18</v>
      </c>
      <c r="N149" s="127">
        <v>43649</v>
      </c>
      <c r="O149" s="124" t="s">
        <v>1061</v>
      </c>
      <c r="P149" s="7" t="s">
        <v>879</v>
      </c>
      <c r="Q149" s="7" t="s">
        <v>879</v>
      </c>
      <c r="R149" s="7" t="s">
        <v>880</v>
      </c>
      <c r="S149" s="7" t="s">
        <v>880</v>
      </c>
      <c r="T149" s="23" t="s">
        <v>1083</v>
      </c>
      <c r="U149" s="114"/>
    </row>
    <row r="150" spans="1:21" s="50" customFormat="1" ht="38" customHeight="1" x14ac:dyDescent="0.2">
      <c r="A150" s="84" t="s">
        <v>14</v>
      </c>
      <c r="B150" s="85" t="s">
        <v>241</v>
      </c>
      <c r="C150" s="86" t="s">
        <v>26</v>
      </c>
      <c r="D150" s="85" t="s">
        <v>261</v>
      </c>
      <c r="E150" s="104" t="s">
        <v>456</v>
      </c>
      <c r="F150" s="23" t="s">
        <v>645</v>
      </c>
      <c r="G150" s="87" t="s">
        <v>654</v>
      </c>
      <c r="H150" s="23" t="s">
        <v>676</v>
      </c>
      <c r="I150" s="23" t="s">
        <v>668</v>
      </c>
      <c r="J150" s="23" t="s">
        <v>989</v>
      </c>
      <c r="K150" s="23" t="s">
        <v>1002</v>
      </c>
      <c r="L150" s="23" t="s">
        <v>991</v>
      </c>
      <c r="M150" s="114">
        <v>76</v>
      </c>
      <c r="N150" s="127">
        <v>43649</v>
      </c>
      <c r="O150" s="124" t="s">
        <v>1124</v>
      </c>
      <c r="P150" s="7" t="s">
        <v>880</v>
      </c>
      <c r="Q150" s="7" t="s">
        <v>879</v>
      </c>
      <c r="R150" s="7" t="s">
        <v>880</v>
      </c>
      <c r="S150" s="7" t="s">
        <v>880</v>
      </c>
      <c r="T150" s="23"/>
      <c r="U150" s="114"/>
    </row>
    <row r="151" spans="1:21" s="50" customFormat="1" ht="38" customHeight="1" x14ac:dyDescent="0.2">
      <c r="A151" s="84" t="s">
        <v>14</v>
      </c>
      <c r="B151" s="85" t="s">
        <v>241</v>
      </c>
      <c r="C151" s="86" t="s">
        <v>27</v>
      </c>
      <c r="D151" s="85" t="s">
        <v>262</v>
      </c>
      <c r="E151" s="104" t="s">
        <v>457</v>
      </c>
      <c r="F151" s="23" t="s">
        <v>645</v>
      </c>
      <c r="G151" s="87" t="s">
        <v>654</v>
      </c>
      <c r="H151" s="23" t="s">
        <v>676</v>
      </c>
      <c r="I151" s="23" t="s">
        <v>668</v>
      </c>
      <c r="J151" s="23" t="s">
        <v>989</v>
      </c>
      <c r="K151" s="23" t="s">
        <v>1002</v>
      </c>
      <c r="L151" s="23" t="s">
        <v>991</v>
      </c>
      <c r="M151" s="114">
        <v>76</v>
      </c>
      <c r="N151" s="127">
        <v>43649</v>
      </c>
      <c r="O151" s="124" t="s">
        <v>1124</v>
      </c>
      <c r="P151" s="7" t="s">
        <v>880</v>
      </c>
      <c r="Q151" s="7" t="s">
        <v>879</v>
      </c>
      <c r="R151" s="7" t="s">
        <v>880</v>
      </c>
      <c r="S151" s="7" t="s">
        <v>880</v>
      </c>
      <c r="T151" s="23"/>
      <c r="U151" s="114"/>
    </row>
    <row r="152" spans="1:21" s="50" customFormat="1" ht="38" customHeight="1" x14ac:dyDescent="0.2">
      <c r="A152" s="84" t="s">
        <v>14</v>
      </c>
      <c r="B152" s="85" t="s">
        <v>241</v>
      </c>
      <c r="C152" s="86" t="s">
        <v>28</v>
      </c>
      <c r="D152" s="85" t="s">
        <v>263</v>
      </c>
      <c r="E152" s="104" t="s">
        <v>458</v>
      </c>
      <c r="F152" s="23" t="s">
        <v>645</v>
      </c>
      <c r="G152" s="87" t="s">
        <v>654</v>
      </c>
      <c r="H152" s="23" t="s">
        <v>676</v>
      </c>
      <c r="I152" s="23" t="s">
        <v>668</v>
      </c>
      <c r="J152" s="23" t="s">
        <v>989</v>
      </c>
      <c r="K152" s="23" t="s">
        <v>1002</v>
      </c>
      <c r="L152" s="23" t="s">
        <v>991</v>
      </c>
      <c r="M152" s="114">
        <v>76</v>
      </c>
      <c r="N152" s="127">
        <v>43649</v>
      </c>
      <c r="O152" s="124" t="s">
        <v>1124</v>
      </c>
      <c r="P152" s="7" t="s">
        <v>880</v>
      </c>
      <c r="Q152" s="7" t="s">
        <v>879</v>
      </c>
      <c r="R152" s="7" t="s">
        <v>880</v>
      </c>
      <c r="S152" s="7" t="s">
        <v>880</v>
      </c>
      <c r="T152" s="23"/>
      <c r="U152" s="114"/>
    </row>
    <row r="153" spans="1:21" s="50" customFormat="1" ht="38" customHeight="1" x14ac:dyDescent="0.2">
      <c r="A153" s="84" t="s">
        <v>14</v>
      </c>
      <c r="B153" s="85" t="s">
        <v>241</v>
      </c>
      <c r="C153" s="86" t="s">
        <v>31</v>
      </c>
      <c r="D153" s="85" t="s">
        <v>265</v>
      </c>
      <c r="E153" s="104" t="s">
        <v>461</v>
      </c>
      <c r="F153" s="85" t="s">
        <v>636</v>
      </c>
      <c r="G153" s="85" t="s">
        <v>651</v>
      </c>
      <c r="H153" s="23" t="s">
        <v>676</v>
      </c>
      <c r="I153" s="116">
        <v>6</v>
      </c>
      <c r="J153" s="23" t="s">
        <v>989</v>
      </c>
      <c r="K153" s="23" t="s">
        <v>1002</v>
      </c>
      <c r="L153" s="23" t="s">
        <v>991</v>
      </c>
      <c r="M153" s="114">
        <v>3</v>
      </c>
      <c r="N153" s="127">
        <v>43649</v>
      </c>
      <c r="O153" s="125" t="s">
        <v>1125</v>
      </c>
      <c r="P153" s="7" t="s">
        <v>880</v>
      </c>
      <c r="Q153" s="7" t="s">
        <v>879</v>
      </c>
      <c r="R153" s="7" t="s">
        <v>880</v>
      </c>
      <c r="S153" s="7" t="s">
        <v>880</v>
      </c>
      <c r="T153" s="23"/>
      <c r="U153" s="114" t="s">
        <v>1098</v>
      </c>
    </row>
    <row r="154" spans="1:21" s="50" customFormat="1" ht="38" customHeight="1" x14ac:dyDescent="0.2">
      <c r="A154" s="84" t="s">
        <v>14</v>
      </c>
      <c r="B154" s="85" t="s">
        <v>241</v>
      </c>
      <c r="C154" s="86" t="s">
        <v>32</v>
      </c>
      <c r="D154" s="85" t="s">
        <v>266</v>
      </c>
      <c r="E154" s="104" t="s">
        <v>462</v>
      </c>
      <c r="F154" s="85" t="s">
        <v>639</v>
      </c>
      <c r="G154" s="85" t="s">
        <v>652</v>
      </c>
      <c r="H154" s="23" t="s">
        <v>676</v>
      </c>
      <c r="I154" s="116">
        <v>85.71</v>
      </c>
      <c r="J154" s="23" t="s">
        <v>989</v>
      </c>
      <c r="K154" s="23" t="s">
        <v>1002</v>
      </c>
      <c r="L154" s="23" t="s">
        <v>991</v>
      </c>
      <c r="M154" s="114">
        <v>3</v>
      </c>
      <c r="N154" s="127">
        <v>43649</v>
      </c>
      <c r="O154" s="125" t="s">
        <v>1125</v>
      </c>
      <c r="P154" s="7" t="s">
        <v>880</v>
      </c>
      <c r="Q154" s="7" t="s">
        <v>879</v>
      </c>
      <c r="R154" s="7" t="s">
        <v>880</v>
      </c>
      <c r="S154" s="7" t="s">
        <v>880</v>
      </c>
      <c r="T154" s="23"/>
      <c r="U154" s="114" t="s">
        <v>1098</v>
      </c>
    </row>
    <row r="155" spans="1:21" s="50" customFormat="1" ht="38" customHeight="1" x14ac:dyDescent="0.2">
      <c r="A155" s="84" t="s">
        <v>14</v>
      </c>
      <c r="B155" s="85" t="s">
        <v>242</v>
      </c>
      <c r="C155" s="86" t="s">
        <v>33</v>
      </c>
      <c r="D155" s="85" t="s">
        <v>267</v>
      </c>
      <c r="E155" s="104" t="s">
        <v>463</v>
      </c>
      <c r="F155" s="23" t="s">
        <v>645</v>
      </c>
      <c r="G155" s="87" t="s">
        <v>654</v>
      </c>
      <c r="H155" s="23" t="s">
        <v>676</v>
      </c>
      <c r="I155" s="23" t="s">
        <v>669</v>
      </c>
      <c r="J155" s="23" t="s">
        <v>989</v>
      </c>
      <c r="K155" s="23" t="s">
        <v>1002</v>
      </c>
      <c r="L155" s="23" t="s">
        <v>991</v>
      </c>
      <c r="M155" s="114">
        <v>77</v>
      </c>
      <c r="N155" s="127">
        <v>43649</v>
      </c>
      <c r="O155" s="124" t="s">
        <v>1126</v>
      </c>
      <c r="P155" s="7" t="s">
        <v>880</v>
      </c>
      <c r="Q155" s="7" t="s">
        <v>879</v>
      </c>
      <c r="R155" s="7" t="s">
        <v>880</v>
      </c>
      <c r="S155" s="7" t="s">
        <v>880</v>
      </c>
      <c r="T155" s="23"/>
      <c r="U155" s="114"/>
    </row>
    <row r="156" spans="1:21" s="50" customFormat="1" ht="38" customHeight="1" x14ac:dyDescent="0.2">
      <c r="A156" s="84" t="s">
        <v>14</v>
      </c>
      <c r="B156" s="85" t="s">
        <v>243</v>
      </c>
      <c r="C156" s="86" t="s">
        <v>52</v>
      </c>
      <c r="D156" s="85" t="s">
        <v>282</v>
      </c>
      <c r="E156" s="104" t="s">
        <v>480</v>
      </c>
      <c r="F156" s="23" t="s">
        <v>645</v>
      </c>
      <c r="G156" s="87" t="s">
        <v>654</v>
      </c>
      <c r="H156" s="23" t="s">
        <v>676</v>
      </c>
      <c r="I156" s="23" t="s">
        <v>668</v>
      </c>
      <c r="J156" s="23" t="s">
        <v>989</v>
      </c>
      <c r="K156" s="23" t="s">
        <v>1002</v>
      </c>
      <c r="L156" s="23" t="s">
        <v>991</v>
      </c>
      <c r="M156" s="114">
        <v>78</v>
      </c>
      <c r="N156" s="127">
        <v>43649</v>
      </c>
      <c r="O156" s="124" t="s">
        <v>1062</v>
      </c>
      <c r="P156" s="7" t="s">
        <v>880</v>
      </c>
      <c r="Q156" s="7" t="s">
        <v>879</v>
      </c>
      <c r="R156" s="7" t="s">
        <v>880</v>
      </c>
      <c r="S156" s="7" t="s">
        <v>880</v>
      </c>
      <c r="T156" s="23"/>
      <c r="U156" s="114"/>
    </row>
    <row r="157" spans="1:21" s="50" customFormat="1" ht="38" customHeight="1" x14ac:dyDescent="0.2">
      <c r="A157" s="84" t="s">
        <v>14</v>
      </c>
      <c r="B157" s="85" t="s">
        <v>243</v>
      </c>
      <c r="C157" s="86" t="s">
        <v>53</v>
      </c>
      <c r="D157" s="85" t="s">
        <v>283</v>
      </c>
      <c r="E157" s="104" t="s">
        <v>481</v>
      </c>
      <c r="F157" s="23" t="s">
        <v>645</v>
      </c>
      <c r="G157" s="87" t="s">
        <v>654</v>
      </c>
      <c r="H157" s="23" t="s">
        <v>676</v>
      </c>
      <c r="I157" s="23" t="s">
        <v>668</v>
      </c>
      <c r="J157" s="23" t="s">
        <v>989</v>
      </c>
      <c r="K157" s="23" t="s">
        <v>1002</v>
      </c>
      <c r="L157" s="23" t="s">
        <v>991</v>
      </c>
      <c r="M157" s="114">
        <v>78</v>
      </c>
      <c r="N157" s="127">
        <v>43649</v>
      </c>
      <c r="O157" s="124" t="s">
        <v>1062</v>
      </c>
      <c r="P157" s="7" t="s">
        <v>880</v>
      </c>
      <c r="Q157" s="7" t="s">
        <v>879</v>
      </c>
      <c r="R157" s="7" t="s">
        <v>880</v>
      </c>
      <c r="S157" s="7" t="s">
        <v>880</v>
      </c>
      <c r="T157" s="23"/>
      <c r="U157" s="114"/>
    </row>
    <row r="158" spans="1:21" s="50" customFormat="1" ht="38" customHeight="1" x14ac:dyDescent="0.2">
      <c r="A158" s="84" t="s">
        <v>14</v>
      </c>
      <c r="B158" s="85" t="s">
        <v>243</v>
      </c>
      <c r="C158" s="86" t="s">
        <v>54</v>
      </c>
      <c r="D158" s="85" t="s">
        <v>284</v>
      </c>
      <c r="E158" s="104" t="s">
        <v>482</v>
      </c>
      <c r="F158" s="23" t="s">
        <v>645</v>
      </c>
      <c r="G158" s="87" t="s">
        <v>654</v>
      </c>
      <c r="H158" s="23" t="s">
        <v>676</v>
      </c>
      <c r="I158" s="23" t="s">
        <v>669</v>
      </c>
      <c r="J158" s="23" t="s">
        <v>989</v>
      </c>
      <c r="K158" s="23" t="s">
        <v>1002</v>
      </c>
      <c r="L158" s="23" t="s">
        <v>991</v>
      </c>
      <c r="M158" s="114">
        <v>74</v>
      </c>
      <c r="N158" s="127">
        <v>43649</v>
      </c>
      <c r="O158" s="124" t="s">
        <v>1127</v>
      </c>
      <c r="P158" s="7" t="s">
        <v>880</v>
      </c>
      <c r="Q158" s="7" t="s">
        <v>879</v>
      </c>
      <c r="R158" s="7" t="s">
        <v>880</v>
      </c>
      <c r="S158" s="7" t="s">
        <v>880</v>
      </c>
      <c r="T158" s="23"/>
      <c r="U158" s="114"/>
    </row>
    <row r="159" spans="1:21" s="50" customFormat="1" ht="38" customHeight="1" x14ac:dyDescent="0.2">
      <c r="A159" s="84" t="s">
        <v>14</v>
      </c>
      <c r="B159" s="85" t="s">
        <v>244</v>
      </c>
      <c r="C159" s="86" t="s">
        <v>61</v>
      </c>
      <c r="D159" s="85" t="s">
        <v>289</v>
      </c>
      <c r="E159" s="104" t="s">
        <v>489</v>
      </c>
      <c r="F159" s="23" t="s">
        <v>645</v>
      </c>
      <c r="G159" s="87" t="s">
        <v>654</v>
      </c>
      <c r="H159" s="23" t="s">
        <v>676</v>
      </c>
      <c r="I159" s="23" t="s">
        <v>668</v>
      </c>
      <c r="J159" s="23" t="s">
        <v>989</v>
      </c>
      <c r="K159" s="23" t="s">
        <v>1002</v>
      </c>
      <c r="L159" s="23" t="s">
        <v>991</v>
      </c>
      <c r="M159" s="114">
        <v>74</v>
      </c>
      <c r="N159" s="127">
        <v>43649</v>
      </c>
      <c r="O159" s="124" t="s">
        <v>1128</v>
      </c>
      <c r="P159" s="7" t="s">
        <v>880</v>
      </c>
      <c r="Q159" s="7" t="s">
        <v>879</v>
      </c>
      <c r="R159" s="7" t="s">
        <v>880</v>
      </c>
      <c r="S159" s="7" t="s">
        <v>880</v>
      </c>
      <c r="T159" s="23"/>
      <c r="U159" s="114"/>
    </row>
    <row r="160" spans="1:21" s="50" customFormat="1" ht="38" customHeight="1" x14ac:dyDescent="0.2">
      <c r="A160" s="84" t="s">
        <v>14</v>
      </c>
      <c r="B160" s="85" t="s">
        <v>244</v>
      </c>
      <c r="C160" s="86" t="s">
        <v>62</v>
      </c>
      <c r="D160" s="85" t="s">
        <v>290</v>
      </c>
      <c r="E160" s="104" t="s">
        <v>490</v>
      </c>
      <c r="F160" s="23" t="s">
        <v>645</v>
      </c>
      <c r="G160" s="87" t="s">
        <v>654</v>
      </c>
      <c r="H160" s="23" t="s">
        <v>676</v>
      </c>
      <c r="I160" s="23" t="s">
        <v>669</v>
      </c>
      <c r="J160" s="23" t="s">
        <v>989</v>
      </c>
      <c r="K160" s="23" t="s">
        <v>1002</v>
      </c>
      <c r="L160" s="23" t="s">
        <v>991</v>
      </c>
      <c r="M160" s="114">
        <v>74</v>
      </c>
      <c r="N160" s="127">
        <v>43649</v>
      </c>
      <c r="O160" s="124" t="s">
        <v>1127</v>
      </c>
      <c r="P160" s="7" t="s">
        <v>880</v>
      </c>
      <c r="Q160" s="7" t="s">
        <v>879</v>
      </c>
      <c r="R160" s="7" t="s">
        <v>880</v>
      </c>
      <c r="S160" s="7" t="s">
        <v>880</v>
      </c>
      <c r="T160" s="23"/>
      <c r="U160" s="114"/>
    </row>
    <row r="161" spans="1:21" s="50" customFormat="1" ht="38" customHeight="1" x14ac:dyDescent="0.2">
      <c r="A161" s="84" t="s">
        <v>14</v>
      </c>
      <c r="B161" s="85" t="s">
        <v>244</v>
      </c>
      <c r="C161" s="86" t="s">
        <v>63</v>
      </c>
      <c r="D161" s="85" t="s">
        <v>291</v>
      </c>
      <c r="E161" s="104" t="s">
        <v>491</v>
      </c>
      <c r="F161" s="23" t="s">
        <v>645</v>
      </c>
      <c r="G161" s="87" t="s">
        <v>654</v>
      </c>
      <c r="H161" s="23" t="s">
        <v>676</v>
      </c>
      <c r="I161" s="23" t="s">
        <v>669</v>
      </c>
      <c r="J161" s="23" t="s">
        <v>989</v>
      </c>
      <c r="K161" s="23" t="s">
        <v>1002</v>
      </c>
      <c r="L161" s="23" t="s">
        <v>991</v>
      </c>
      <c r="M161" s="114">
        <v>74</v>
      </c>
      <c r="N161" s="127">
        <v>43649</v>
      </c>
      <c r="O161" s="124" t="s">
        <v>1063</v>
      </c>
      <c r="P161" s="7" t="s">
        <v>880</v>
      </c>
      <c r="Q161" s="7" t="s">
        <v>879</v>
      </c>
      <c r="R161" s="7" t="s">
        <v>880</v>
      </c>
      <c r="S161" s="7" t="s">
        <v>880</v>
      </c>
      <c r="T161" s="23"/>
      <c r="U161" s="114"/>
    </row>
    <row r="162" spans="1:21" s="50" customFormat="1" ht="38" customHeight="1" x14ac:dyDescent="0.2">
      <c r="A162" s="84" t="s">
        <v>14</v>
      </c>
      <c r="B162" s="85" t="s">
        <v>244</v>
      </c>
      <c r="C162" s="86" t="s">
        <v>64</v>
      </c>
      <c r="D162" s="85" t="s">
        <v>292</v>
      </c>
      <c r="E162" s="104" t="s">
        <v>492</v>
      </c>
      <c r="F162" s="23" t="s">
        <v>645</v>
      </c>
      <c r="G162" s="87" t="s">
        <v>654</v>
      </c>
      <c r="H162" s="23" t="s">
        <v>676</v>
      </c>
      <c r="I162" s="23" t="s">
        <v>669</v>
      </c>
      <c r="J162" s="23" t="s">
        <v>989</v>
      </c>
      <c r="K162" s="23" t="s">
        <v>1002</v>
      </c>
      <c r="L162" s="23" t="s">
        <v>991</v>
      </c>
      <c r="M162" s="114">
        <v>74</v>
      </c>
      <c r="N162" s="127">
        <v>43649</v>
      </c>
      <c r="O162" s="124" t="s">
        <v>1063</v>
      </c>
      <c r="P162" s="7" t="s">
        <v>880</v>
      </c>
      <c r="Q162" s="7" t="s">
        <v>879</v>
      </c>
      <c r="R162" s="7" t="s">
        <v>880</v>
      </c>
      <c r="S162" s="7" t="s">
        <v>880</v>
      </c>
      <c r="T162" s="23"/>
      <c r="U162" s="114"/>
    </row>
    <row r="163" spans="1:21" s="50" customFormat="1" ht="38" customHeight="1" x14ac:dyDescent="0.2">
      <c r="A163" s="84" t="s">
        <v>14</v>
      </c>
      <c r="B163" s="85" t="s">
        <v>244</v>
      </c>
      <c r="C163" s="86" t="s">
        <v>81</v>
      </c>
      <c r="D163" s="85" t="s">
        <v>304</v>
      </c>
      <c r="E163" s="104" t="s">
        <v>506</v>
      </c>
      <c r="F163" s="85" t="s">
        <v>639</v>
      </c>
      <c r="G163" s="85" t="s">
        <v>641</v>
      </c>
      <c r="H163" s="23" t="s">
        <v>676</v>
      </c>
      <c r="I163" s="116">
        <v>0</v>
      </c>
      <c r="J163" s="23" t="s">
        <v>989</v>
      </c>
      <c r="K163" s="23" t="s">
        <v>1064</v>
      </c>
      <c r="L163" s="23" t="s">
        <v>991</v>
      </c>
      <c r="M163" s="114" t="s">
        <v>1028</v>
      </c>
      <c r="N163" s="127">
        <v>43649</v>
      </c>
      <c r="O163" s="124" t="s">
        <v>1021</v>
      </c>
      <c r="P163" s="7" t="s">
        <v>879</v>
      </c>
      <c r="Q163" s="7" t="s">
        <v>880</v>
      </c>
      <c r="R163" s="7" t="s">
        <v>880</v>
      </c>
      <c r="S163" s="7" t="s">
        <v>880</v>
      </c>
      <c r="T163" s="23" t="s">
        <v>1083</v>
      </c>
      <c r="U163" s="114"/>
    </row>
    <row r="164" spans="1:21" s="50" customFormat="1" ht="38" customHeight="1" x14ac:dyDescent="0.2">
      <c r="A164" s="84" t="s">
        <v>14</v>
      </c>
      <c r="B164" s="85" t="s">
        <v>244</v>
      </c>
      <c r="C164" s="86" t="s">
        <v>82</v>
      </c>
      <c r="D164" s="85" t="s">
        <v>305</v>
      </c>
      <c r="E164" s="104" t="s">
        <v>305</v>
      </c>
      <c r="F164" s="85" t="s">
        <v>636</v>
      </c>
      <c r="G164" s="85" t="s">
        <v>638</v>
      </c>
      <c r="H164" s="23" t="s">
        <v>676</v>
      </c>
      <c r="I164" s="116">
        <v>0</v>
      </c>
      <c r="J164" s="23" t="s">
        <v>989</v>
      </c>
      <c r="K164" s="23" t="s">
        <v>1064</v>
      </c>
      <c r="L164" s="23" t="s">
        <v>991</v>
      </c>
      <c r="M164" s="114" t="s">
        <v>1028</v>
      </c>
      <c r="N164" s="127">
        <v>43649</v>
      </c>
      <c r="O164" s="124" t="s">
        <v>1021</v>
      </c>
      <c r="P164" s="7" t="s">
        <v>879</v>
      </c>
      <c r="Q164" s="7" t="s">
        <v>880</v>
      </c>
      <c r="R164" s="7" t="s">
        <v>880</v>
      </c>
      <c r="S164" s="7" t="s">
        <v>880</v>
      </c>
      <c r="T164" s="23" t="s">
        <v>1083</v>
      </c>
      <c r="U164" s="114"/>
    </row>
    <row r="165" spans="1:21" s="50" customFormat="1" ht="38" customHeight="1" x14ac:dyDescent="0.2">
      <c r="A165" s="84" t="s">
        <v>14</v>
      </c>
      <c r="B165" s="85" t="s">
        <v>244</v>
      </c>
      <c r="C165" s="86" t="s">
        <v>83</v>
      </c>
      <c r="D165" s="85" t="s">
        <v>306</v>
      </c>
      <c r="E165" s="104" t="s">
        <v>507</v>
      </c>
      <c r="F165" s="85" t="s">
        <v>639</v>
      </c>
      <c r="G165" s="85" t="s">
        <v>640</v>
      </c>
      <c r="H165" s="23" t="s">
        <v>676</v>
      </c>
      <c r="I165" s="116">
        <v>0</v>
      </c>
      <c r="J165" s="23" t="s">
        <v>989</v>
      </c>
      <c r="K165" s="23" t="s">
        <v>1064</v>
      </c>
      <c r="L165" s="23" t="s">
        <v>991</v>
      </c>
      <c r="M165" s="114" t="s">
        <v>1028</v>
      </c>
      <c r="N165" s="127">
        <v>43649</v>
      </c>
      <c r="O165" s="124" t="s">
        <v>1021</v>
      </c>
      <c r="P165" s="7" t="s">
        <v>879</v>
      </c>
      <c r="Q165" s="7" t="s">
        <v>880</v>
      </c>
      <c r="R165" s="7" t="s">
        <v>880</v>
      </c>
      <c r="S165" s="7" t="s">
        <v>880</v>
      </c>
      <c r="T165" s="23" t="s">
        <v>1083</v>
      </c>
      <c r="U165" s="114"/>
    </row>
    <row r="166" spans="1:21" s="50" customFormat="1" ht="38" customHeight="1" x14ac:dyDescent="0.2">
      <c r="A166" s="84" t="s">
        <v>14</v>
      </c>
      <c r="B166" s="85" t="s">
        <v>244</v>
      </c>
      <c r="C166" s="86" t="s">
        <v>91</v>
      </c>
      <c r="D166" s="85" t="s">
        <v>310</v>
      </c>
      <c r="E166" s="104" t="s">
        <v>514</v>
      </c>
      <c r="F166" s="85" t="s">
        <v>636</v>
      </c>
      <c r="G166" s="85" t="s">
        <v>648</v>
      </c>
      <c r="H166" s="23" t="s">
        <v>676</v>
      </c>
      <c r="I166" s="117">
        <v>1752590000</v>
      </c>
      <c r="J166" s="23" t="s">
        <v>989</v>
      </c>
      <c r="K166" s="23" t="s">
        <v>1002</v>
      </c>
      <c r="L166" s="23" t="s">
        <v>991</v>
      </c>
      <c r="M166" s="114">
        <v>131</v>
      </c>
      <c r="N166" s="127">
        <v>43649</v>
      </c>
      <c r="O166" s="124" t="s">
        <v>1129</v>
      </c>
      <c r="P166" s="7" t="s">
        <v>880</v>
      </c>
      <c r="Q166" s="7" t="s">
        <v>879</v>
      </c>
      <c r="R166" s="7" t="s">
        <v>880</v>
      </c>
      <c r="S166" s="7" t="s">
        <v>880</v>
      </c>
      <c r="T166" s="23"/>
      <c r="U166" s="114"/>
    </row>
    <row r="167" spans="1:21" s="50" customFormat="1" ht="38" customHeight="1" x14ac:dyDescent="0.2">
      <c r="A167" s="84" t="s">
        <v>14</v>
      </c>
      <c r="B167" s="85" t="s">
        <v>245</v>
      </c>
      <c r="C167" s="86" t="s">
        <v>93</v>
      </c>
      <c r="D167" s="85" t="s">
        <v>311</v>
      </c>
      <c r="E167" s="104" t="s">
        <v>516</v>
      </c>
      <c r="F167" s="23" t="s">
        <v>645</v>
      </c>
      <c r="G167" s="87" t="s">
        <v>654</v>
      </c>
      <c r="H167" s="23" t="s">
        <v>676</v>
      </c>
      <c r="I167" s="23" t="s">
        <v>668</v>
      </c>
      <c r="J167" s="23" t="s">
        <v>989</v>
      </c>
      <c r="K167" s="23" t="s">
        <v>1002</v>
      </c>
      <c r="L167" s="23" t="s">
        <v>991</v>
      </c>
      <c r="M167" s="114">
        <v>77</v>
      </c>
      <c r="N167" s="127">
        <v>43649</v>
      </c>
      <c r="O167" s="124" t="s">
        <v>1104</v>
      </c>
      <c r="P167" s="7" t="s">
        <v>880</v>
      </c>
      <c r="Q167" s="7" t="s">
        <v>879</v>
      </c>
      <c r="R167" s="7" t="s">
        <v>880</v>
      </c>
      <c r="S167" s="7" t="s">
        <v>880</v>
      </c>
      <c r="T167" s="23"/>
      <c r="U167" s="114"/>
    </row>
    <row r="168" spans="1:21" s="50" customFormat="1" ht="38" customHeight="1" x14ac:dyDescent="0.2">
      <c r="A168" s="84" t="s">
        <v>14</v>
      </c>
      <c r="B168" s="85" t="s">
        <v>245</v>
      </c>
      <c r="C168" s="86" t="s">
        <v>94</v>
      </c>
      <c r="D168" s="85" t="s">
        <v>312</v>
      </c>
      <c r="E168" s="104" t="s">
        <v>517</v>
      </c>
      <c r="F168" s="23" t="s">
        <v>645</v>
      </c>
      <c r="G168" s="87" t="s">
        <v>654</v>
      </c>
      <c r="H168" s="23" t="s">
        <v>676</v>
      </c>
      <c r="I168" s="23" t="s">
        <v>669</v>
      </c>
      <c r="J168" s="23" t="s">
        <v>989</v>
      </c>
      <c r="K168" s="23"/>
      <c r="L168" s="23"/>
      <c r="M168" s="114"/>
      <c r="N168" s="123"/>
      <c r="O168" s="114"/>
      <c r="P168" s="7"/>
      <c r="Q168" s="7"/>
      <c r="R168" s="7"/>
      <c r="S168" s="7"/>
      <c r="T168" s="23"/>
      <c r="U168" s="114"/>
    </row>
    <row r="169" spans="1:21" s="50" customFormat="1" ht="38" customHeight="1" x14ac:dyDescent="0.2">
      <c r="A169" s="84" t="s">
        <v>14</v>
      </c>
      <c r="B169" s="85" t="s">
        <v>245</v>
      </c>
      <c r="C169" s="86" t="s">
        <v>95</v>
      </c>
      <c r="D169" s="85" t="s">
        <v>313</v>
      </c>
      <c r="E169" s="104" t="s">
        <v>518</v>
      </c>
      <c r="F169" s="23" t="s">
        <v>645</v>
      </c>
      <c r="G169" s="87" t="s">
        <v>654</v>
      </c>
      <c r="H169" s="23" t="s">
        <v>676</v>
      </c>
      <c r="I169" s="23" t="s">
        <v>669</v>
      </c>
      <c r="J169" s="23" t="s">
        <v>989</v>
      </c>
      <c r="K169" s="23"/>
      <c r="L169" s="23"/>
      <c r="M169" s="114"/>
      <c r="N169" s="127"/>
      <c r="O169" s="124"/>
      <c r="P169" s="7"/>
      <c r="Q169" s="7"/>
      <c r="R169" s="7"/>
      <c r="S169" s="7"/>
      <c r="T169" s="23"/>
      <c r="U169" s="114"/>
    </row>
    <row r="170" spans="1:21" s="50" customFormat="1" ht="38" customHeight="1" x14ac:dyDescent="0.2">
      <c r="A170" s="84" t="s">
        <v>14</v>
      </c>
      <c r="B170" s="85" t="s">
        <v>245</v>
      </c>
      <c r="C170" s="86" t="s">
        <v>96</v>
      </c>
      <c r="D170" s="85" t="s">
        <v>314</v>
      </c>
      <c r="E170" s="104" t="s">
        <v>519</v>
      </c>
      <c r="F170" s="23" t="s">
        <v>645</v>
      </c>
      <c r="G170" s="87" t="s">
        <v>654</v>
      </c>
      <c r="H170" s="23" t="s">
        <v>676</v>
      </c>
      <c r="I170" s="23" t="s">
        <v>668</v>
      </c>
      <c r="J170" s="23" t="s">
        <v>989</v>
      </c>
      <c r="K170" s="23" t="s">
        <v>1002</v>
      </c>
      <c r="L170" s="23" t="s">
        <v>991</v>
      </c>
      <c r="M170" s="114">
        <v>18</v>
      </c>
      <c r="N170" s="127">
        <v>43649</v>
      </c>
      <c r="O170" s="124" t="s">
        <v>1065</v>
      </c>
      <c r="P170" s="7" t="s">
        <v>880</v>
      </c>
      <c r="Q170" s="7" t="s">
        <v>879</v>
      </c>
      <c r="R170" s="7" t="s">
        <v>880</v>
      </c>
      <c r="S170" s="7" t="s">
        <v>880</v>
      </c>
      <c r="T170" s="23"/>
      <c r="U170" s="114"/>
    </row>
    <row r="171" spans="1:21" s="50" customFormat="1" ht="38" customHeight="1" x14ac:dyDescent="0.2">
      <c r="A171" s="84" t="s">
        <v>14</v>
      </c>
      <c r="B171" s="85" t="s">
        <v>245</v>
      </c>
      <c r="C171" s="86" t="s">
        <v>97</v>
      </c>
      <c r="D171" s="85" t="s">
        <v>315</v>
      </c>
      <c r="E171" s="104" t="s">
        <v>520</v>
      </c>
      <c r="F171" s="23" t="s">
        <v>645</v>
      </c>
      <c r="G171" s="87" t="s">
        <v>654</v>
      </c>
      <c r="H171" s="23" t="s">
        <v>676</v>
      </c>
      <c r="I171" s="23" t="s">
        <v>669</v>
      </c>
      <c r="J171" s="23" t="s">
        <v>989</v>
      </c>
      <c r="K171" s="23"/>
      <c r="L171" s="23"/>
      <c r="M171" s="114"/>
      <c r="N171" s="127"/>
      <c r="O171" s="124"/>
      <c r="P171" s="7"/>
      <c r="Q171" s="7"/>
      <c r="R171" s="7"/>
      <c r="S171" s="7"/>
      <c r="T171" s="23"/>
      <c r="U171" s="114"/>
    </row>
    <row r="172" spans="1:21" s="50" customFormat="1" ht="38" customHeight="1" x14ac:dyDescent="0.2">
      <c r="A172" s="84" t="s">
        <v>14</v>
      </c>
      <c r="B172" s="85" t="s">
        <v>245</v>
      </c>
      <c r="C172" s="86" t="s">
        <v>98</v>
      </c>
      <c r="D172" s="85" t="s">
        <v>316</v>
      </c>
      <c r="E172" s="104" t="s">
        <v>521</v>
      </c>
      <c r="F172" s="23" t="s">
        <v>645</v>
      </c>
      <c r="G172" s="87" t="s">
        <v>654</v>
      </c>
      <c r="H172" s="23" t="s">
        <v>676</v>
      </c>
      <c r="I172" s="23" t="s">
        <v>668</v>
      </c>
      <c r="J172" s="23" t="s">
        <v>989</v>
      </c>
      <c r="K172" s="23" t="s">
        <v>1002</v>
      </c>
      <c r="L172" s="23" t="s">
        <v>991</v>
      </c>
      <c r="M172" s="114">
        <v>21</v>
      </c>
      <c r="N172" s="127">
        <v>43649</v>
      </c>
      <c r="O172" s="124" t="s">
        <v>1066</v>
      </c>
      <c r="P172" s="7" t="s">
        <v>880</v>
      </c>
      <c r="Q172" s="7" t="s">
        <v>879</v>
      </c>
      <c r="R172" s="7" t="s">
        <v>880</v>
      </c>
      <c r="S172" s="7" t="s">
        <v>880</v>
      </c>
      <c r="T172" s="23"/>
      <c r="U172" s="114"/>
    </row>
    <row r="173" spans="1:21" s="50" customFormat="1" ht="38" customHeight="1" x14ac:dyDescent="0.2">
      <c r="A173" s="84" t="s">
        <v>14</v>
      </c>
      <c r="B173" s="85" t="s">
        <v>245</v>
      </c>
      <c r="C173" s="86" t="s">
        <v>99</v>
      </c>
      <c r="D173" s="85" t="s">
        <v>317</v>
      </c>
      <c r="E173" s="104" t="s">
        <v>522</v>
      </c>
      <c r="F173" s="23" t="s">
        <v>645</v>
      </c>
      <c r="G173" s="87" t="s">
        <v>654</v>
      </c>
      <c r="H173" s="23" t="s">
        <v>676</v>
      </c>
      <c r="I173" s="23" t="s">
        <v>669</v>
      </c>
      <c r="J173" s="23" t="s">
        <v>989</v>
      </c>
      <c r="K173" s="23"/>
      <c r="L173" s="23"/>
      <c r="M173" s="114"/>
      <c r="N173" s="123"/>
      <c r="O173" s="114"/>
      <c r="P173" s="7"/>
      <c r="Q173" s="7"/>
      <c r="R173" s="7"/>
      <c r="S173" s="7"/>
      <c r="T173" s="23"/>
      <c r="U173" s="114"/>
    </row>
    <row r="174" spans="1:21" s="50" customFormat="1" ht="38" customHeight="1" x14ac:dyDescent="0.2">
      <c r="A174" s="84" t="s">
        <v>14</v>
      </c>
      <c r="B174" s="85" t="s">
        <v>245</v>
      </c>
      <c r="C174" s="86" t="s">
        <v>100</v>
      </c>
      <c r="D174" s="85" t="s">
        <v>318</v>
      </c>
      <c r="E174" s="104" t="s">
        <v>523</v>
      </c>
      <c r="F174" s="23" t="s">
        <v>645</v>
      </c>
      <c r="G174" s="87" t="s">
        <v>654</v>
      </c>
      <c r="H174" s="23" t="s">
        <v>676</v>
      </c>
      <c r="I174" s="23" t="s">
        <v>669</v>
      </c>
      <c r="J174" s="23" t="s">
        <v>989</v>
      </c>
      <c r="K174" s="23"/>
      <c r="L174" s="23"/>
      <c r="M174" s="114"/>
      <c r="N174" s="123"/>
      <c r="O174" s="114"/>
      <c r="P174" s="7"/>
      <c r="Q174" s="7"/>
      <c r="R174" s="7"/>
      <c r="S174" s="7"/>
      <c r="T174" s="23"/>
      <c r="U174" s="114"/>
    </row>
    <row r="175" spans="1:21" s="50" customFormat="1" ht="38" customHeight="1" x14ac:dyDescent="0.2">
      <c r="A175" s="84" t="s">
        <v>14</v>
      </c>
      <c r="B175" s="85" t="s">
        <v>245</v>
      </c>
      <c r="C175" s="86" t="s">
        <v>101</v>
      </c>
      <c r="D175" s="85" t="s">
        <v>319</v>
      </c>
      <c r="E175" s="104" t="s">
        <v>524</v>
      </c>
      <c r="F175" s="23" t="s">
        <v>645</v>
      </c>
      <c r="G175" s="87" t="s">
        <v>654</v>
      </c>
      <c r="H175" s="23" t="s">
        <v>676</v>
      </c>
      <c r="I175" s="23" t="s">
        <v>669</v>
      </c>
      <c r="J175" s="23" t="s">
        <v>989</v>
      </c>
      <c r="K175" s="23"/>
      <c r="L175" s="23"/>
      <c r="M175" s="114"/>
      <c r="N175" s="123"/>
      <c r="O175" s="114"/>
      <c r="P175" s="7"/>
      <c r="Q175" s="7"/>
      <c r="R175" s="7"/>
      <c r="S175" s="7"/>
      <c r="T175" s="23"/>
      <c r="U175" s="114"/>
    </row>
    <row r="176" spans="1:21" s="50" customFormat="1" ht="38" customHeight="1" x14ac:dyDescent="0.2">
      <c r="A176" s="84" t="s">
        <v>14</v>
      </c>
      <c r="B176" s="85" t="s">
        <v>245</v>
      </c>
      <c r="C176" s="86" t="s">
        <v>102</v>
      </c>
      <c r="D176" s="85" t="s">
        <v>320</v>
      </c>
      <c r="E176" s="104" t="s">
        <v>525</v>
      </c>
      <c r="F176" s="23" t="s">
        <v>645</v>
      </c>
      <c r="G176" s="87" t="s">
        <v>654</v>
      </c>
      <c r="H176" s="23" t="s">
        <v>676</v>
      </c>
      <c r="I176" s="23" t="s">
        <v>669</v>
      </c>
      <c r="J176" s="23" t="s">
        <v>989</v>
      </c>
      <c r="K176" s="23"/>
      <c r="L176" s="23"/>
      <c r="M176" s="114"/>
      <c r="N176" s="123"/>
      <c r="O176" s="114"/>
      <c r="P176" s="7"/>
      <c r="Q176" s="7"/>
      <c r="R176" s="7"/>
      <c r="S176" s="7"/>
      <c r="T176" s="23"/>
      <c r="U176" s="114"/>
    </row>
    <row r="177" spans="1:21" s="50" customFormat="1" ht="38" customHeight="1" x14ac:dyDescent="0.2">
      <c r="A177" s="84" t="s">
        <v>14</v>
      </c>
      <c r="B177" s="85" t="s">
        <v>245</v>
      </c>
      <c r="C177" s="86" t="s">
        <v>116</v>
      </c>
      <c r="D177" s="85" t="s">
        <v>329</v>
      </c>
      <c r="E177" s="104" t="s">
        <v>536</v>
      </c>
      <c r="F177" s="85" t="s">
        <v>636</v>
      </c>
      <c r="G177" s="85" t="s">
        <v>643</v>
      </c>
      <c r="H177" s="23" t="s">
        <v>676</v>
      </c>
      <c r="I177" s="116">
        <v>7</v>
      </c>
      <c r="J177" s="23" t="s">
        <v>989</v>
      </c>
      <c r="K177" s="23" t="s">
        <v>1002</v>
      </c>
      <c r="L177" s="23" t="s">
        <v>991</v>
      </c>
      <c r="M177" s="114">
        <v>18</v>
      </c>
      <c r="N177" s="127">
        <v>43649</v>
      </c>
      <c r="O177" s="124" t="s">
        <v>1015</v>
      </c>
      <c r="P177" s="7" t="s">
        <v>880</v>
      </c>
      <c r="Q177" s="7" t="s">
        <v>879</v>
      </c>
      <c r="R177" s="7" t="s">
        <v>880</v>
      </c>
      <c r="S177" s="7" t="s">
        <v>880</v>
      </c>
      <c r="T177" s="23"/>
      <c r="U177" s="114"/>
    </row>
    <row r="178" spans="1:21" s="50" customFormat="1" ht="38" customHeight="1" x14ac:dyDescent="0.2">
      <c r="A178" s="84" t="s">
        <v>14</v>
      </c>
      <c r="B178" s="85" t="s">
        <v>246</v>
      </c>
      <c r="C178" s="86" t="s">
        <v>121</v>
      </c>
      <c r="D178" s="85" t="s">
        <v>333</v>
      </c>
      <c r="E178" s="104" t="s">
        <v>539</v>
      </c>
      <c r="F178" s="23" t="s">
        <v>645</v>
      </c>
      <c r="G178" s="87" t="s">
        <v>654</v>
      </c>
      <c r="H178" s="23" t="s">
        <v>676</v>
      </c>
      <c r="I178" s="23" t="s">
        <v>668</v>
      </c>
      <c r="J178" s="23" t="s">
        <v>989</v>
      </c>
      <c r="K178" s="23" t="s">
        <v>1002</v>
      </c>
      <c r="L178" s="23" t="s">
        <v>991</v>
      </c>
      <c r="M178" s="114">
        <v>19</v>
      </c>
      <c r="N178" s="127">
        <v>43649</v>
      </c>
      <c r="O178" s="124" t="s">
        <v>1067</v>
      </c>
      <c r="P178" s="7" t="s">
        <v>880</v>
      </c>
      <c r="Q178" s="7" t="s">
        <v>879</v>
      </c>
      <c r="R178" s="7" t="s">
        <v>880</v>
      </c>
      <c r="S178" s="7" t="s">
        <v>880</v>
      </c>
      <c r="T178" s="23"/>
      <c r="U178" s="114"/>
    </row>
    <row r="179" spans="1:21" s="50" customFormat="1" ht="38" customHeight="1" x14ac:dyDescent="0.2">
      <c r="A179" s="84" t="s">
        <v>14</v>
      </c>
      <c r="B179" s="85" t="s">
        <v>246</v>
      </c>
      <c r="C179" s="86" t="s">
        <v>122</v>
      </c>
      <c r="D179" s="85" t="s">
        <v>334</v>
      </c>
      <c r="E179" s="104" t="s">
        <v>540</v>
      </c>
      <c r="F179" s="23" t="s">
        <v>645</v>
      </c>
      <c r="G179" s="87" t="s">
        <v>654</v>
      </c>
      <c r="H179" s="23" t="s">
        <v>676</v>
      </c>
      <c r="I179" s="23" t="s">
        <v>668</v>
      </c>
      <c r="J179" s="23" t="s">
        <v>989</v>
      </c>
      <c r="K179" s="23" t="s">
        <v>1002</v>
      </c>
      <c r="L179" s="23" t="s">
        <v>991</v>
      </c>
      <c r="M179" s="114">
        <v>19</v>
      </c>
      <c r="N179" s="127">
        <v>43649</v>
      </c>
      <c r="O179" s="124" t="s">
        <v>1088</v>
      </c>
      <c r="P179" s="7" t="s">
        <v>880</v>
      </c>
      <c r="Q179" s="7" t="s">
        <v>879</v>
      </c>
      <c r="R179" s="7" t="s">
        <v>880</v>
      </c>
      <c r="S179" s="7" t="s">
        <v>880</v>
      </c>
      <c r="T179" s="23"/>
      <c r="U179" s="114"/>
    </row>
    <row r="180" spans="1:21" s="50" customFormat="1" ht="38" customHeight="1" x14ac:dyDescent="0.2">
      <c r="A180" s="84" t="s">
        <v>14</v>
      </c>
      <c r="B180" s="85" t="s">
        <v>246</v>
      </c>
      <c r="C180" s="86" t="s">
        <v>123</v>
      </c>
      <c r="D180" s="85" t="s">
        <v>335</v>
      </c>
      <c r="E180" s="104" t="s">
        <v>541</v>
      </c>
      <c r="F180" s="23" t="s">
        <v>645</v>
      </c>
      <c r="G180" s="87" t="s">
        <v>654</v>
      </c>
      <c r="H180" s="23" t="s">
        <v>676</v>
      </c>
      <c r="I180" s="23" t="s">
        <v>668</v>
      </c>
      <c r="J180" s="23" t="s">
        <v>989</v>
      </c>
      <c r="K180" s="23" t="s">
        <v>1002</v>
      </c>
      <c r="L180" s="23" t="s">
        <v>991</v>
      </c>
      <c r="M180" s="114">
        <v>77</v>
      </c>
      <c r="N180" s="127">
        <v>43649</v>
      </c>
      <c r="O180" s="125" t="s">
        <v>1130</v>
      </c>
      <c r="P180" s="7" t="s">
        <v>880</v>
      </c>
      <c r="Q180" s="7" t="s">
        <v>879</v>
      </c>
      <c r="R180" s="7" t="s">
        <v>880</v>
      </c>
      <c r="S180" s="7" t="s">
        <v>880</v>
      </c>
      <c r="T180" s="23"/>
      <c r="U180" s="114"/>
    </row>
    <row r="181" spans="1:21" s="50" customFormat="1" ht="38" customHeight="1" x14ac:dyDescent="0.2">
      <c r="A181" s="84" t="s">
        <v>14</v>
      </c>
      <c r="B181" s="85" t="s">
        <v>246</v>
      </c>
      <c r="C181" s="86" t="s">
        <v>124</v>
      </c>
      <c r="D181" s="85" t="s">
        <v>336</v>
      </c>
      <c r="E181" s="104" t="s">
        <v>542</v>
      </c>
      <c r="F181" s="23" t="s">
        <v>645</v>
      </c>
      <c r="G181" s="87" t="s">
        <v>654</v>
      </c>
      <c r="H181" s="23" t="s">
        <v>676</v>
      </c>
      <c r="I181" s="23" t="s">
        <v>668</v>
      </c>
      <c r="J181" s="23" t="s">
        <v>989</v>
      </c>
      <c r="K181" s="23" t="s">
        <v>1002</v>
      </c>
      <c r="L181" s="23" t="s">
        <v>991</v>
      </c>
      <c r="M181" s="114">
        <v>19</v>
      </c>
      <c r="N181" s="127">
        <v>43649</v>
      </c>
      <c r="O181" s="124" t="s">
        <v>1087</v>
      </c>
      <c r="P181" s="7" t="s">
        <v>880</v>
      </c>
      <c r="Q181" s="7" t="s">
        <v>879</v>
      </c>
      <c r="R181" s="7" t="s">
        <v>880</v>
      </c>
      <c r="S181" s="7" t="s">
        <v>880</v>
      </c>
      <c r="T181" s="23"/>
      <c r="U181" s="114"/>
    </row>
    <row r="182" spans="1:21" s="50" customFormat="1" ht="38" customHeight="1" x14ac:dyDescent="0.2">
      <c r="A182" s="84" t="s">
        <v>14</v>
      </c>
      <c r="B182" s="85" t="s">
        <v>246</v>
      </c>
      <c r="C182" s="86" t="s">
        <v>125</v>
      </c>
      <c r="D182" s="85" t="s">
        <v>337</v>
      </c>
      <c r="E182" s="104" t="s">
        <v>543</v>
      </c>
      <c r="F182" s="23" t="s">
        <v>645</v>
      </c>
      <c r="G182" s="87" t="s">
        <v>654</v>
      </c>
      <c r="H182" s="23" t="s">
        <v>676</v>
      </c>
      <c r="I182" s="23" t="s">
        <v>668</v>
      </c>
      <c r="J182" s="23" t="s">
        <v>989</v>
      </c>
      <c r="K182" s="23" t="s">
        <v>1002</v>
      </c>
      <c r="L182" s="23" t="s">
        <v>991</v>
      </c>
      <c r="M182" s="114">
        <v>19</v>
      </c>
      <c r="N182" s="127">
        <v>43649</v>
      </c>
      <c r="O182" s="124" t="s">
        <v>1067</v>
      </c>
      <c r="P182" s="7" t="s">
        <v>880</v>
      </c>
      <c r="Q182" s="7" t="s">
        <v>879</v>
      </c>
      <c r="R182" s="7" t="s">
        <v>880</v>
      </c>
      <c r="S182" s="7" t="s">
        <v>880</v>
      </c>
      <c r="T182" s="23"/>
      <c r="U182" s="114"/>
    </row>
    <row r="183" spans="1:21" s="50" customFormat="1" ht="38" customHeight="1" x14ac:dyDescent="0.2">
      <c r="A183" s="84" t="s">
        <v>14</v>
      </c>
      <c r="B183" s="85" t="s">
        <v>246</v>
      </c>
      <c r="C183" s="86" t="s">
        <v>126</v>
      </c>
      <c r="D183" s="85" t="s">
        <v>338</v>
      </c>
      <c r="E183" s="104" t="s">
        <v>544</v>
      </c>
      <c r="F183" s="23" t="s">
        <v>645</v>
      </c>
      <c r="G183" s="87" t="s">
        <v>654</v>
      </c>
      <c r="H183" s="23" t="s">
        <v>676</v>
      </c>
      <c r="I183" s="23" t="s">
        <v>668</v>
      </c>
      <c r="J183" s="23" t="s">
        <v>989</v>
      </c>
      <c r="K183" s="23" t="s">
        <v>1002</v>
      </c>
      <c r="L183" s="23" t="s">
        <v>991</v>
      </c>
      <c r="M183" s="114">
        <v>19</v>
      </c>
      <c r="N183" s="127">
        <v>43649</v>
      </c>
      <c r="O183" s="124" t="s">
        <v>1088</v>
      </c>
      <c r="P183" s="7" t="s">
        <v>880</v>
      </c>
      <c r="Q183" s="7" t="s">
        <v>879</v>
      </c>
      <c r="R183" s="7" t="s">
        <v>880</v>
      </c>
      <c r="S183" s="7" t="s">
        <v>880</v>
      </c>
      <c r="T183" s="23"/>
      <c r="U183" s="114"/>
    </row>
    <row r="184" spans="1:21" s="50" customFormat="1" ht="38" customHeight="1" x14ac:dyDescent="0.2">
      <c r="A184" s="84" t="s">
        <v>14</v>
      </c>
      <c r="B184" s="85" t="s">
        <v>246</v>
      </c>
      <c r="C184" s="86" t="s">
        <v>127</v>
      </c>
      <c r="D184" s="85" t="s">
        <v>339</v>
      </c>
      <c r="E184" s="104" t="s">
        <v>545</v>
      </c>
      <c r="F184" s="23" t="s">
        <v>645</v>
      </c>
      <c r="G184" s="87" t="s">
        <v>654</v>
      </c>
      <c r="H184" s="23" t="s">
        <v>676</v>
      </c>
      <c r="I184" s="23" t="s">
        <v>668</v>
      </c>
      <c r="J184" s="23" t="s">
        <v>989</v>
      </c>
      <c r="K184" s="23" t="s">
        <v>1002</v>
      </c>
      <c r="L184" s="23" t="s">
        <v>991</v>
      </c>
      <c r="M184" s="114">
        <v>19</v>
      </c>
      <c r="N184" s="127">
        <v>43649</v>
      </c>
      <c r="O184" s="124" t="s">
        <v>1068</v>
      </c>
      <c r="P184" s="7" t="s">
        <v>880</v>
      </c>
      <c r="Q184" s="7" t="s">
        <v>879</v>
      </c>
      <c r="R184" s="7" t="s">
        <v>880</v>
      </c>
      <c r="S184" s="7" t="s">
        <v>880</v>
      </c>
      <c r="T184" s="23"/>
      <c r="U184" s="114"/>
    </row>
    <row r="185" spans="1:21" s="50" customFormat="1" ht="38" customHeight="1" x14ac:dyDescent="0.2">
      <c r="A185" s="84" t="s">
        <v>14</v>
      </c>
      <c r="B185" s="85" t="s">
        <v>246</v>
      </c>
      <c r="C185" s="86" t="s">
        <v>128</v>
      </c>
      <c r="D185" s="85" t="s">
        <v>340</v>
      </c>
      <c r="E185" s="104" t="s">
        <v>546</v>
      </c>
      <c r="F185" s="23" t="s">
        <v>645</v>
      </c>
      <c r="G185" s="87" t="s">
        <v>654</v>
      </c>
      <c r="H185" s="23" t="s">
        <v>676</v>
      </c>
      <c r="I185" s="23" t="s">
        <v>668</v>
      </c>
      <c r="J185" s="23" t="s">
        <v>989</v>
      </c>
      <c r="K185" s="23" t="s">
        <v>1002</v>
      </c>
      <c r="L185" s="23" t="s">
        <v>991</v>
      </c>
      <c r="M185" s="114">
        <v>19</v>
      </c>
      <c r="N185" s="127">
        <v>43649</v>
      </c>
      <c r="O185" s="124" t="s">
        <v>1086</v>
      </c>
      <c r="P185" s="7" t="s">
        <v>880</v>
      </c>
      <c r="Q185" s="7" t="s">
        <v>879</v>
      </c>
      <c r="R185" s="7" t="s">
        <v>880</v>
      </c>
      <c r="S185" s="7" t="s">
        <v>880</v>
      </c>
      <c r="T185" s="23"/>
      <c r="U185" s="114"/>
    </row>
    <row r="186" spans="1:21" s="50" customFormat="1" ht="38" customHeight="1" x14ac:dyDescent="0.2">
      <c r="A186" s="84" t="s">
        <v>14</v>
      </c>
      <c r="B186" s="85" t="s">
        <v>246</v>
      </c>
      <c r="C186" s="86" t="s">
        <v>129</v>
      </c>
      <c r="D186" s="85" t="s">
        <v>341</v>
      </c>
      <c r="E186" s="104" t="s">
        <v>547</v>
      </c>
      <c r="F186" s="23" t="s">
        <v>645</v>
      </c>
      <c r="G186" s="87" t="s">
        <v>654</v>
      </c>
      <c r="H186" s="23" t="s">
        <v>676</v>
      </c>
      <c r="I186" s="23" t="s">
        <v>669</v>
      </c>
      <c r="J186" s="23" t="s">
        <v>989</v>
      </c>
      <c r="K186" s="23"/>
      <c r="L186" s="23"/>
      <c r="M186" s="114"/>
      <c r="N186" s="123"/>
      <c r="O186" s="114"/>
      <c r="P186" s="7"/>
      <c r="Q186" s="7"/>
      <c r="R186" s="7"/>
      <c r="S186" s="7"/>
      <c r="T186" s="23"/>
      <c r="U186" s="114"/>
    </row>
    <row r="187" spans="1:21" s="50" customFormat="1" ht="38" customHeight="1" x14ac:dyDescent="0.2">
      <c r="A187" s="84" t="s">
        <v>14</v>
      </c>
      <c r="B187" s="85" t="s">
        <v>246</v>
      </c>
      <c r="C187" s="86" t="s">
        <v>130</v>
      </c>
      <c r="D187" s="85" t="s">
        <v>342</v>
      </c>
      <c r="E187" s="104" t="s">
        <v>548</v>
      </c>
      <c r="F187" s="23" t="s">
        <v>645</v>
      </c>
      <c r="G187" s="87" t="s">
        <v>654</v>
      </c>
      <c r="H187" s="23" t="s">
        <v>676</v>
      </c>
      <c r="I187" s="23" t="s">
        <v>669</v>
      </c>
      <c r="J187" s="23" t="s">
        <v>989</v>
      </c>
      <c r="K187" s="23"/>
      <c r="L187" s="23"/>
      <c r="M187" s="114"/>
      <c r="N187" s="123"/>
      <c r="O187" s="114"/>
      <c r="P187" s="7"/>
      <c r="Q187" s="7"/>
      <c r="R187" s="7"/>
      <c r="S187" s="7"/>
      <c r="T187" s="23"/>
      <c r="U187" s="114"/>
    </row>
    <row r="188" spans="1:21" s="50" customFormat="1" ht="38" customHeight="1" x14ac:dyDescent="0.2">
      <c r="A188" s="84" t="s">
        <v>14</v>
      </c>
      <c r="B188" s="85" t="s">
        <v>246</v>
      </c>
      <c r="C188" s="86" t="s">
        <v>134</v>
      </c>
      <c r="D188" s="85" t="s">
        <v>344</v>
      </c>
      <c r="E188" s="104" t="s">
        <v>552</v>
      </c>
      <c r="F188" s="85" t="s">
        <v>636</v>
      </c>
      <c r="G188" s="85" t="s">
        <v>651</v>
      </c>
      <c r="H188" s="23" t="s">
        <v>676</v>
      </c>
      <c r="I188" s="116">
        <v>5</v>
      </c>
      <c r="J188" s="23" t="s">
        <v>989</v>
      </c>
      <c r="K188" s="23" t="s">
        <v>1002</v>
      </c>
      <c r="L188" s="23" t="s">
        <v>991</v>
      </c>
      <c r="M188" s="114">
        <v>3</v>
      </c>
      <c r="N188" s="127">
        <v>43649</v>
      </c>
      <c r="O188" s="125" t="s">
        <v>1125</v>
      </c>
      <c r="P188" s="7" t="s">
        <v>880</v>
      </c>
      <c r="Q188" s="7" t="s">
        <v>879</v>
      </c>
      <c r="R188" s="7" t="s">
        <v>880</v>
      </c>
      <c r="S188" s="7" t="s">
        <v>880</v>
      </c>
      <c r="T188" s="23"/>
      <c r="U188" s="114"/>
    </row>
    <row r="189" spans="1:21" s="50" customFormat="1" ht="38" customHeight="1" x14ac:dyDescent="0.2">
      <c r="A189" s="84" t="s">
        <v>14</v>
      </c>
      <c r="B189" s="85" t="s">
        <v>246</v>
      </c>
      <c r="C189" s="86" t="s">
        <v>135</v>
      </c>
      <c r="D189" s="85" t="s">
        <v>345</v>
      </c>
      <c r="E189" s="104" t="s">
        <v>553</v>
      </c>
      <c r="F189" s="85" t="s">
        <v>639</v>
      </c>
      <c r="G189" s="85" t="s">
        <v>652</v>
      </c>
      <c r="H189" s="23" t="s">
        <v>676</v>
      </c>
      <c r="I189" s="116">
        <v>83</v>
      </c>
      <c r="J189" s="23" t="s">
        <v>989</v>
      </c>
      <c r="K189" s="23" t="s">
        <v>1002</v>
      </c>
      <c r="L189" s="23" t="s">
        <v>991</v>
      </c>
      <c r="M189" s="114">
        <v>3</v>
      </c>
      <c r="N189" s="127">
        <v>43649</v>
      </c>
      <c r="O189" s="125" t="s">
        <v>1125</v>
      </c>
      <c r="P189" s="7" t="s">
        <v>880</v>
      </c>
      <c r="Q189" s="7" t="s">
        <v>879</v>
      </c>
      <c r="R189" s="7" t="s">
        <v>880</v>
      </c>
      <c r="S189" s="7" t="s">
        <v>880</v>
      </c>
      <c r="T189" s="23"/>
      <c r="U189" s="114"/>
    </row>
    <row r="190" spans="1:21" s="50" customFormat="1" ht="38" customHeight="1" x14ac:dyDescent="0.2">
      <c r="A190" s="84" t="s">
        <v>14</v>
      </c>
      <c r="B190" s="85" t="s">
        <v>246</v>
      </c>
      <c r="C190" s="86" t="s">
        <v>137</v>
      </c>
      <c r="D190" s="85" t="s">
        <v>347</v>
      </c>
      <c r="E190" s="104" t="s">
        <v>555</v>
      </c>
      <c r="F190" s="85" t="s">
        <v>636</v>
      </c>
      <c r="G190" s="85" t="s">
        <v>651</v>
      </c>
      <c r="H190" s="23" t="s">
        <v>676</v>
      </c>
      <c r="I190" s="116">
        <v>5</v>
      </c>
      <c r="J190" s="23" t="s">
        <v>989</v>
      </c>
      <c r="K190" s="23" t="s">
        <v>1002</v>
      </c>
      <c r="L190" s="23" t="s">
        <v>991</v>
      </c>
      <c r="M190" s="114">
        <v>3</v>
      </c>
      <c r="N190" s="127">
        <v>43649</v>
      </c>
      <c r="O190" s="125" t="s">
        <v>1125</v>
      </c>
      <c r="P190" s="7" t="s">
        <v>880</v>
      </c>
      <c r="Q190" s="7" t="s">
        <v>879</v>
      </c>
      <c r="R190" s="7" t="s">
        <v>880</v>
      </c>
      <c r="S190" s="7" t="s">
        <v>880</v>
      </c>
      <c r="T190" s="23"/>
      <c r="U190" s="114"/>
    </row>
    <row r="191" spans="1:21" s="50" customFormat="1" ht="38" customHeight="1" x14ac:dyDescent="0.2">
      <c r="A191" s="84" t="s">
        <v>14</v>
      </c>
      <c r="B191" s="85" t="s">
        <v>246</v>
      </c>
      <c r="C191" s="86" t="s">
        <v>138</v>
      </c>
      <c r="D191" s="85" t="s">
        <v>348</v>
      </c>
      <c r="E191" s="104" t="s">
        <v>556</v>
      </c>
      <c r="F191" s="85" t="s">
        <v>639</v>
      </c>
      <c r="G191" s="85" t="s">
        <v>652</v>
      </c>
      <c r="H191" s="23" t="s">
        <v>676</v>
      </c>
      <c r="I191" s="116">
        <v>83.33</v>
      </c>
      <c r="J191" s="23" t="s">
        <v>989</v>
      </c>
      <c r="K191" s="23" t="s">
        <v>1002</v>
      </c>
      <c r="L191" s="23" t="s">
        <v>991</v>
      </c>
      <c r="M191" s="114">
        <v>3</v>
      </c>
      <c r="N191" s="127">
        <v>43649</v>
      </c>
      <c r="O191" s="125" t="s">
        <v>1125</v>
      </c>
      <c r="P191" s="7" t="s">
        <v>880</v>
      </c>
      <c r="Q191" s="7" t="s">
        <v>879</v>
      </c>
      <c r="R191" s="7" t="s">
        <v>880</v>
      </c>
      <c r="S191" s="7" t="s">
        <v>880</v>
      </c>
      <c r="T191" s="23"/>
      <c r="U191" s="114"/>
    </row>
    <row r="192" spans="1:21" s="50" customFormat="1" ht="38" customHeight="1" x14ac:dyDescent="0.2">
      <c r="A192" s="84" t="s">
        <v>14</v>
      </c>
      <c r="B192" s="85" t="s">
        <v>237</v>
      </c>
      <c r="C192" s="86" t="s">
        <v>139</v>
      </c>
      <c r="D192" s="85" t="s">
        <v>349</v>
      </c>
      <c r="E192" s="104" t="s">
        <v>557</v>
      </c>
      <c r="F192" s="85" t="s">
        <v>645</v>
      </c>
      <c r="G192" s="87" t="s">
        <v>654</v>
      </c>
      <c r="H192" s="23" t="s">
        <v>676</v>
      </c>
      <c r="I192" s="23" t="s">
        <v>668</v>
      </c>
      <c r="J192" s="23" t="s">
        <v>989</v>
      </c>
      <c r="K192" s="23" t="s">
        <v>1002</v>
      </c>
      <c r="L192" s="23" t="s">
        <v>991</v>
      </c>
      <c r="M192" s="114">
        <v>74</v>
      </c>
      <c r="N192" s="127">
        <v>43649</v>
      </c>
      <c r="O192" s="124" t="s">
        <v>1131</v>
      </c>
      <c r="P192" s="7" t="s">
        <v>880</v>
      </c>
      <c r="Q192" s="7" t="s">
        <v>879</v>
      </c>
      <c r="R192" s="7" t="s">
        <v>880</v>
      </c>
      <c r="S192" s="7" t="s">
        <v>880</v>
      </c>
      <c r="T192" s="23"/>
      <c r="U192" s="114"/>
    </row>
    <row r="193" spans="1:21" s="50" customFormat="1" ht="38" customHeight="1" x14ac:dyDescent="0.2">
      <c r="A193" s="84" t="s">
        <v>14</v>
      </c>
      <c r="B193" s="85" t="s">
        <v>237</v>
      </c>
      <c r="C193" s="86" t="s">
        <v>140</v>
      </c>
      <c r="D193" s="85" t="s">
        <v>350</v>
      </c>
      <c r="E193" s="104" t="s">
        <v>558</v>
      </c>
      <c r="F193" s="23" t="s">
        <v>645</v>
      </c>
      <c r="G193" s="87" t="s">
        <v>654</v>
      </c>
      <c r="H193" s="23" t="s">
        <v>676</v>
      </c>
      <c r="I193" s="23" t="s">
        <v>668</v>
      </c>
      <c r="J193" s="23" t="s">
        <v>989</v>
      </c>
      <c r="K193" s="23" t="s">
        <v>1002</v>
      </c>
      <c r="L193" s="23" t="s">
        <v>991</v>
      </c>
      <c r="M193" s="114">
        <v>96</v>
      </c>
      <c r="N193" s="127">
        <v>43649</v>
      </c>
      <c r="O193" s="124" t="s">
        <v>1042</v>
      </c>
      <c r="P193" s="7" t="s">
        <v>880</v>
      </c>
      <c r="Q193" s="7" t="s">
        <v>879</v>
      </c>
      <c r="R193" s="7" t="s">
        <v>880</v>
      </c>
      <c r="S193" s="7" t="s">
        <v>880</v>
      </c>
      <c r="T193" s="23"/>
      <c r="U193" s="114"/>
    </row>
    <row r="194" spans="1:21" s="50" customFormat="1" ht="38" customHeight="1" x14ac:dyDescent="0.2">
      <c r="A194" s="84" t="s">
        <v>14</v>
      </c>
      <c r="B194" s="85" t="s">
        <v>237</v>
      </c>
      <c r="C194" s="86" t="s">
        <v>141</v>
      </c>
      <c r="D194" s="85" t="s">
        <v>351</v>
      </c>
      <c r="E194" s="104" t="s">
        <v>559</v>
      </c>
      <c r="F194" s="23" t="s">
        <v>645</v>
      </c>
      <c r="G194" s="87" t="s">
        <v>654</v>
      </c>
      <c r="H194" s="23" t="s">
        <v>676</v>
      </c>
      <c r="I194" s="23" t="s">
        <v>669</v>
      </c>
      <c r="J194" s="23" t="s">
        <v>989</v>
      </c>
      <c r="K194" s="23"/>
      <c r="L194" s="23"/>
      <c r="M194" s="114"/>
      <c r="N194" s="123"/>
      <c r="O194" s="114"/>
      <c r="P194" s="7"/>
      <c r="Q194" s="7"/>
      <c r="R194" s="7"/>
      <c r="S194" s="7"/>
      <c r="T194" s="23"/>
      <c r="U194" s="114"/>
    </row>
    <row r="195" spans="1:21" s="50" customFormat="1" ht="38" customHeight="1" x14ac:dyDescent="0.2">
      <c r="A195" s="84" t="s">
        <v>14</v>
      </c>
      <c r="B195" s="85" t="s">
        <v>237</v>
      </c>
      <c r="C195" s="86" t="s">
        <v>142</v>
      </c>
      <c r="D195" s="85" t="s">
        <v>352</v>
      </c>
      <c r="E195" s="104" t="s">
        <v>560</v>
      </c>
      <c r="F195" s="23" t="s">
        <v>645</v>
      </c>
      <c r="G195" s="87" t="s">
        <v>654</v>
      </c>
      <c r="H195" s="23" t="s">
        <v>676</v>
      </c>
      <c r="I195" s="23" t="s">
        <v>668</v>
      </c>
      <c r="J195" s="23" t="s">
        <v>989</v>
      </c>
      <c r="K195" s="23" t="s">
        <v>1002</v>
      </c>
      <c r="L195" s="23" t="s">
        <v>991</v>
      </c>
      <c r="M195" s="114">
        <v>17</v>
      </c>
      <c r="N195" s="127">
        <v>43649</v>
      </c>
      <c r="O195" s="124" t="s">
        <v>1070</v>
      </c>
      <c r="P195" s="7" t="s">
        <v>880</v>
      </c>
      <c r="Q195" s="7" t="s">
        <v>879</v>
      </c>
      <c r="R195" s="7" t="s">
        <v>880</v>
      </c>
      <c r="S195" s="7" t="s">
        <v>880</v>
      </c>
      <c r="T195" s="23"/>
      <c r="U195" s="114"/>
    </row>
    <row r="196" spans="1:21" s="50" customFormat="1" ht="38" customHeight="1" x14ac:dyDescent="0.2">
      <c r="A196" s="84" t="s">
        <v>14</v>
      </c>
      <c r="B196" s="85" t="s">
        <v>237</v>
      </c>
      <c r="C196" s="86" t="s">
        <v>143</v>
      </c>
      <c r="D196" s="85" t="s">
        <v>353</v>
      </c>
      <c r="E196" s="104" t="s">
        <v>561</v>
      </c>
      <c r="F196" s="23" t="s">
        <v>645</v>
      </c>
      <c r="G196" s="87" t="s">
        <v>654</v>
      </c>
      <c r="H196" s="23" t="s">
        <v>676</v>
      </c>
      <c r="I196" s="23" t="s">
        <v>668</v>
      </c>
      <c r="J196" s="23" t="s">
        <v>989</v>
      </c>
      <c r="K196" s="23" t="s">
        <v>1002</v>
      </c>
      <c r="L196" s="23" t="s">
        <v>991</v>
      </c>
      <c r="M196" s="114">
        <v>82</v>
      </c>
      <c r="N196" s="127">
        <v>43649</v>
      </c>
      <c r="O196" s="124" t="s">
        <v>1132</v>
      </c>
      <c r="P196" s="7" t="s">
        <v>880</v>
      </c>
      <c r="Q196" s="7" t="s">
        <v>879</v>
      </c>
      <c r="R196" s="7" t="s">
        <v>880</v>
      </c>
      <c r="S196" s="7" t="s">
        <v>880</v>
      </c>
      <c r="T196" s="23"/>
      <c r="U196" s="114"/>
    </row>
    <row r="197" spans="1:21" s="50" customFormat="1" ht="38" customHeight="1" x14ac:dyDescent="0.2">
      <c r="A197" s="84" t="s">
        <v>14</v>
      </c>
      <c r="B197" s="85" t="s">
        <v>237</v>
      </c>
      <c r="C197" s="86" t="s">
        <v>144</v>
      </c>
      <c r="D197" s="85" t="s">
        <v>354</v>
      </c>
      <c r="E197" s="104" t="s">
        <v>562</v>
      </c>
      <c r="F197" s="23" t="s">
        <v>645</v>
      </c>
      <c r="G197" s="87" t="s">
        <v>654</v>
      </c>
      <c r="H197" s="23" t="s">
        <v>676</v>
      </c>
      <c r="I197" s="23" t="s">
        <v>668</v>
      </c>
      <c r="J197" s="23" t="s">
        <v>989</v>
      </c>
      <c r="K197" s="23" t="s">
        <v>1002</v>
      </c>
      <c r="L197" s="23" t="s">
        <v>991</v>
      </c>
      <c r="M197" s="114">
        <v>62</v>
      </c>
      <c r="N197" s="127">
        <v>43649</v>
      </c>
      <c r="O197" s="124" t="s">
        <v>1133</v>
      </c>
      <c r="P197" s="7" t="s">
        <v>880</v>
      </c>
      <c r="Q197" s="7" t="s">
        <v>879</v>
      </c>
      <c r="R197" s="7" t="s">
        <v>880</v>
      </c>
      <c r="S197" s="7" t="s">
        <v>880</v>
      </c>
      <c r="T197" s="23"/>
      <c r="U197" s="114"/>
    </row>
    <row r="198" spans="1:21" s="50" customFormat="1" ht="38" customHeight="1" x14ac:dyDescent="0.2">
      <c r="A198" s="84" t="s">
        <v>14</v>
      </c>
      <c r="B198" s="85" t="s">
        <v>237</v>
      </c>
      <c r="C198" s="86" t="s">
        <v>145</v>
      </c>
      <c r="D198" s="85" t="s">
        <v>355</v>
      </c>
      <c r="E198" s="104" t="s">
        <v>563</v>
      </c>
      <c r="F198" s="23" t="s">
        <v>645</v>
      </c>
      <c r="G198" s="87" t="s">
        <v>654</v>
      </c>
      <c r="H198" s="23" t="s">
        <v>676</v>
      </c>
      <c r="I198" s="23" t="s">
        <v>668</v>
      </c>
      <c r="J198" s="23" t="s">
        <v>989</v>
      </c>
      <c r="K198" s="23" t="s">
        <v>1002</v>
      </c>
      <c r="L198" s="23" t="s">
        <v>991</v>
      </c>
      <c r="M198" s="114">
        <v>83</v>
      </c>
      <c r="N198" s="127">
        <v>43649</v>
      </c>
      <c r="O198" s="125" t="s">
        <v>1134</v>
      </c>
      <c r="P198" s="7" t="s">
        <v>880</v>
      </c>
      <c r="Q198" s="7" t="s">
        <v>879</v>
      </c>
      <c r="R198" s="7" t="s">
        <v>880</v>
      </c>
      <c r="S198" s="7" t="s">
        <v>880</v>
      </c>
      <c r="T198" s="23"/>
      <c r="U198" s="114"/>
    </row>
    <row r="199" spans="1:21" s="50" customFormat="1" ht="38" customHeight="1" x14ac:dyDescent="0.2">
      <c r="A199" s="84" t="s">
        <v>14</v>
      </c>
      <c r="B199" s="85" t="s">
        <v>237</v>
      </c>
      <c r="C199" s="86" t="s">
        <v>146</v>
      </c>
      <c r="D199" s="85" t="s">
        <v>356</v>
      </c>
      <c r="E199" s="104" t="s">
        <v>564</v>
      </c>
      <c r="F199" s="23" t="s">
        <v>645</v>
      </c>
      <c r="G199" s="87" t="s">
        <v>654</v>
      </c>
      <c r="H199" s="23" t="s">
        <v>676</v>
      </c>
      <c r="I199" s="23" t="s">
        <v>669</v>
      </c>
      <c r="J199" s="23" t="s">
        <v>989</v>
      </c>
      <c r="K199" s="23"/>
      <c r="L199" s="23"/>
      <c r="M199" s="114"/>
      <c r="N199" s="123"/>
      <c r="O199" s="114"/>
      <c r="P199" s="7"/>
      <c r="Q199" s="7"/>
      <c r="R199" s="7"/>
      <c r="S199" s="7"/>
      <c r="T199" s="23"/>
      <c r="U199" s="114"/>
    </row>
    <row r="200" spans="1:21" s="50" customFormat="1" ht="38" customHeight="1" x14ac:dyDescent="0.2">
      <c r="A200" s="84" t="s">
        <v>14</v>
      </c>
      <c r="B200" s="85" t="s">
        <v>237</v>
      </c>
      <c r="C200" s="86" t="s">
        <v>147</v>
      </c>
      <c r="D200" s="85" t="s">
        <v>357</v>
      </c>
      <c r="E200" s="104" t="s">
        <v>565</v>
      </c>
      <c r="F200" s="23" t="s">
        <v>645</v>
      </c>
      <c r="G200" s="87" t="s">
        <v>654</v>
      </c>
      <c r="H200" s="23" t="s">
        <v>676</v>
      </c>
      <c r="I200" s="23" t="s">
        <v>668</v>
      </c>
      <c r="J200" s="23" t="s">
        <v>989</v>
      </c>
      <c r="K200" s="23" t="s">
        <v>1002</v>
      </c>
      <c r="L200" s="23" t="s">
        <v>991</v>
      </c>
      <c r="M200" s="114">
        <v>17</v>
      </c>
      <c r="N200" s="127">
        <v>43649</v>
      </c>
      <c r="O200" s="126" t="s">
        <v>1135</v>
      </c>
      <c r="P200" s="7" t="s">
        <v>880</v>
      </c>
      <c r="Q200" s="7" t="s">
        <v>879</v>
      </c>
      <c r="R200" s="7" t="s">
        <v>880</v>
      </c>
      <c r="S200" s="7" t="s">
        <v>880</v>
      </c>
      <c r="T200" s="23"/>
      <c r="U200" s="114"/>
    </row>
    <row r="201" spans="1:21" s="50" customFormat="1" ht="38" customHeight="1" x14ac:dyDescent="0.2">
      <c r="A201" s="84" t="s">
        <v>14</v>
      </c>
      <c r="B201" s="85" t="s">
        <v>237</v>
      </c>
      <c r="C201" s="86" t="s">
        <v>148</v>
      </c>
      <c r="D201" s="85" t="s">
        <v>358</v>
      </c>
      <c r="E201" s="104" t="s">
        <v>566</v>
      </c>
      <c r="F201" s="23" t="s">
        <v>645</v>
      </c>
      <c r="G201" s="87" t="s">
        <v>654</v>
      </c>
      <c r="H201" s="23" t="s">
        <v>676</v>
      </c>
      <c r="I201" s="23" t="s">
        <v>669</v>
      </c>
      <c r="J201" s="23" t="s">
        <v>989</v>
      </c>
      <c r="K201" s="23"/>
      <c r="L201" s="23"/>
      <c r="M201" s="114"/>
      <c r="N201" s="123"/>
      <c r="O201" s="114"/>
      <c r="P201" s="7"/>
      <c r="Q201" s="7"/>
      <c r="R201" s="7"/>
      <c r="S201" s="7"/>
      <c r="T201" s="23"/>
      <c r="U201" s="114"/>
    </row>
    <row r="202" spans="1:21" s="50" customFormat="1" ht="38" customHeight="1" x14ac:dyDescent="0.2">
      <c r="A202" s="84" t="s">
        <v>14</v>
      </c>
      <c r="B202" s="85" t="s">
        <v>237</v>
      </c>
      <c r="C202" s="86" t="s">
        <v>149</v>
      </c>
      <c r="D202" s="85" t="s">
        <v>359</v>
      </c>
      <c r="E202" s="104" t="s">
        <v>567</v>
      </c>
      <c r="F202" s="23" t="s">
        <v>645</v>
      </c>
      <c r="G202" s="87" t="s">
        <v>654</v>
      </c>
      <c r="H202" s="23" t="s">
        <v>676</v>
      </c>
      <c r="I202" s="23" t="s">
        <v>668</v>
      </c>
      <c r="J202" s="23" t="s">
        <v>989</v>
      </c>
      <c r="K202" s="23" t="s">
        <v>1002</v>
      </c>
      <c r="L202" s="23" t="s">
        <v>991</v>
      </c>
      <c r="M202" s="114">
        <v>107</v>
      </c>
      <c r="N202" s="127">
        <v>43649</v>
      </c>
      <c r="O202" s="124" t="s">
        <v>1071</v>
      </c>
      <c r="P202" s="7" t="s">
        <v>880</v>
      </c>
      <c r="Q202" s="7" t="s">
        <v>879</v>
      </c>
      <c r="R202" s="7" t="s">
        <v>880</v>
      </c>
      <c r="S202" s="7" t="s">
        <v>880</v>
      </c>
      <c r="T202" s="23"/>
      <c r="U202" s="114"/>
    </row>
    <row r="203" spans="1:21" s="50" customFormat="1" ht="38" customHeight="1" x14ac:dyDescent="0.2">
      <c r="A203" s="84" t="s">
        <v>14</v>
      </c>
      <c r="B203" s="85" t="s">
        <v>237</v>
      </c>
      <c r="C203" s="86" t="s">
        <v>150</v>
      </c>
      <c r="D203" s="85" t="s">
        <v>360</v>
      </c>
      <c r="E203" s="104" t="s">
        <v>568</v>
      </c>
      <c r="F203" s="23" t="s">
        <v>645</v>
      </c>
      <c r="G203" s="87" t="s">
        <v>654</v>
      </c>
      <c r="H203" s="23" t="s">
        <v>676</v>
      </c>
      <c r="I203" s="23" t="s">
        <v>669</v>
      </c>
      <c r="J203" s="23" t="s">
        <v>989</v>
      </c>
      <c r="K203" s="23"/>
      <c r="L203" s="23"/>
      <c r="M203" s="114"/>
      <c r="N203" s="123"/>
      <c r="O203" s="114"/>
      <c r="P203" s="7"/>
      <c r="Q203" s="7"/>
      <c r="R203" s="7"/>
      <c r="S203" s="7"/>
      <c r="T203" s="23"/>
      <c r="U203" s="114"/>
    </row>
    <row r="204" spans="1:21" s="50" customFormat="1" ht="38" customHeight="1" x14ac:dyDescent="0.2">
      <c r="A204" s="84" t="s">
        <v>14</v>
      </c>
      <c r="B204" s="85" t="s">
        <v>237</v>
      </c>
      <c r="C204" s="86" t="s">
        <v>151</v>
      </c>
      <c r="D204" s="85" t="s">
        <v>361</v>
      </c>
      <c r="E204" s="104" t="s">
        <v>569</v>
      </c>
      <c r="F204" s="23" t="s">
        <v>645</v>
      </c>
      <c r="G204" s="87" t="s">
        <v>654</v>
      </c>
      <c r="H204" s="23" t="s">
        <v>676</v>
      </c>
      <c r="I204" s="23" t="s">
        <v>668</v>
      </c>
      <c r="J204" s="23" t="s">
        <v>989</v>
      </c>
      <c r="K204" s="23" t="s">
        <v>1002</v>
      </c>
      <c r="L204" s="23" t="s">
        <v>991</v>
      </c>
      <c r="M204" s="114">
        <v>83</v>
      </c>
      <c r="N204" s="127">
        <v>43649</v>
      </c>
      <c r="O204" s="124" t="s">
        <v>1072</v>
      </c>
      <c r="P204" s="7" t="s">
        <v>880</v>
      </c>
      <c r="Q204" s="7" t="s">
        <v>879</v>
      </c>
      <c r="R204" s="7" t="s">
        <v>880</v>
      </c>
      <c r="S204" s="7" t="s">
        <v>880</v>
      </c>
      <c r="T204" s="23"/>
      <c r="U204" s="114"/>
    </row>
    <row r="205" spans="1:21" s="50" customFormat="1" ht="38" customHeight="1" x14ac:dyDescent="0.2">
      <c r="A205" s="84" t="s">
        <v>14</v>
      </c>
      <c r="B205" s="85" t="s">
        <v>237</v>
      </c>
      <c r="C205" s="86" t="s">
        <v>152</v>
      </c>
      <c r="D205" s="85" t="s">
        <v>362</v>
      </c>
      <c r="E205" s="104" t="s">
        <v>570</v>
      </c>
      <c r="F205" s="23" t="s">
        <v>645</v>
      </c>
      <c r="G205" s="87" t="s">
        <v>654</v>
      </c>
      <c r="H205" s="23" t="s">
        <v>676</v>
      </c>
      <c r="I205" s="23" t="s">
        <v>669</v>
      </c>
      <c r="J205" s="23" t="s">
        <v>989</v>
      </c>
      <c r="K205" s="23"/>
      <c r="L205" s="23"/>
      <c r="M205" s="114"/>
      <c r="N205" s="123"/>
      <c r="O205" s="114"/>
      <c r="P205" s="7"/>
      <c r="Q205" s="7"/>
      <c r="R205" s="7"/>
      <c r="S205" s="7"/>
      <c r="T205" s="23"/>
      <c r="U205" s="114"/>
    </row>
    <row r="206" spans="1:21" s="50" customFormat="1" ht="38" customHeight="1" x14ac:dyDescent="0.2">
      <c r="A206" s="84" t="s">
        <v>14</v>
      </c>
      <c r="B206" s="85" t="s">
        <v>237</v>
      </c>
      <c r="C206" s="86" t="s">
        <v>153</v>
      </c>
      <c r="D206" s="85" t="s">
        <v>363</v>
      </c>
      <c r="E206" s="104" t="s">
        <v>571</v>
      </c>
      <c r="F206" s="23" t="s">
        <v>645</v>
      </c>
      <c r="G206" s="87" t="s">
        <v>654</v>
      </c>
      <c r="H206" s="23" t="s">
        <v>676</v>
      </c>
      <c r="I206" s="23" t="s">
        <v>668</v>
      </c>
      <c r="J206" s="23" t="s">
        <v>989</v>
      </c>
      <c r="K206" s="23" t="s">
        <v>1002</v>
      </c>
      <c r="L206" s="23" t="s">
        <v>991</v>
      </c>
      <c r="M206" s="114">
        <v>17</v>
      </c>
      <c r="N206" s="127">
        <v>43649</v>
      </c>
      <c r="O206" s="124" t="s">
        <v>1073</v>
      </c>
      <c r="P206" s="7" t="s">
        <v>880</v>
      </c>
      <c r="Q206" s="7" t="s">
        <v>879</v>
      </c>
      <c r="R206" s="7" t="s">
        <v>880</v>
      </c>
      <c r="S206" s="7" t="s">
        <v>880</v>
      </c>
      <c r="T206" s="23"/>
      <c r="U206" s="114"/>
    </row>
    <row r="207" spans="1:21" s="50" customFormat="1" ht="38" customHeight="1" x14ac:dyDescent="0.2">
      <c r="A207" s="84" t="s">
        <v>14</v>
      </c>
      <c r="B207" s="85" t="s">
        <v>237</v>
      </c>
      <c r="C207" s="86" t="s">
        <v>154</v>
      </c>
      <c r="D207" s="85" t="s">
        <v>364</v>
      </c>
      <c r="E207" s="104" t="s">
        <v>572</v>
      </c>
      <c r="F207" s="23" t="s">
        <v>645</v>
      </c>
      <c r="G207" s="87" t="s">
        <v>654</v>
      </c>
      <c r="H207" s="23" t="s">
        <v>676</v>
      </c>
      <c r="I207" s="23" t="s">
        <v>668</v>
      </c>
      <c r="J207" s="23" t="s">
        <v>989</v>
      </c>
      <c r="K207" s="23" t="s">
        <v>1002</v>
      </c>
      <c r="L207" s="23" t="s">
        <v>991</v>
      </c>
      <c r="M207" s="114">
        <v>17</v>
      </c>
      <c r="N207" s="127">
        <v>43649</v>
      </c>
      <c r="O207" s="124" t="s">
        <v>1073</v>
      </c>
      <c r="P207" s="7" t="s">
        <v>880</v>
      </c>
      <c r="Q207" s="7" t="s">
        <v>879</v>
      </c>
      <c r="R207" s="7" t="s">
        <v>880</v>
      </c>
      <c r="S207" s="7" t="s">
        <v>880</v>
      </c>
      <c r="T207" s="23"/>
      <c r="U207" s="114"/>
    </row>
    <row r="208" spans="1:21" s="50" customFormat="1" ht="38" customHeight="1" x14ac:dyDescent="0.2">
      <c r="A208" s="84" t="s">
        <v>14</v>
      </c>
      <c r="B208" s="85" t="s">
        <v>237</v>
      </c>
      <c r="C208" s="86" t="s">
        <v>155</v>
      </c>
      <c r="D208" s="85" t="s">
        <v>365</v>
      </c>
      <c r="E208" s="106" t="s">
        <v>573</v>
      </c>
      <c r="F208" s="85" t="s">
        <v>636</v>
      </c>
      <c r="G208" s="85" t="s">
        <v>886</v>
      </c>
      <c r="H208" s="23" t="s">
        <v>676</v>
      </c>
      <c r="I208" s="116">
        <v>0</v>
      </c>
      <c r="J208" s="23" t="s">
        <v>989</v>
      </c>
      <c r="K208" s="23" t="s">
        <v>1002</v>
      </c>
      <c r="L208" s="23" t="s">
        <v>991</v>
      </c>
      <c r="M208" s="114">
        <v>61</v>
      </c>
      <c r="N208" s="127">
        <v>43649</v>
      </c>
      <c r="O208" s="124" t="s">
        <v>1074</v>
      </c>
      <c r="P208" s="7" t="s">
        <v>880</v>
      </c>
      <c r="Q208" s="7" t="s">
        <v>879</v>
      </c>
      <c r="R208" s="7" t="s">
        <v>880</v>
      </c>
      <c r="S208" s="7" t="s">
        <v>880</v>
      </c>
      <c r="T208" s="23"/>
      <c r="U208" s="114"/>
    </row>
    <row r="209" spans="1:21" s="50" customFormat="1" ht="38" customHeight="1" x14ac:dyDescent="0.2">
      <c r="A209" s="84" t="s">
        <v>14</v>
      </c>
      <c r="B209" s="85" t="s">
        <v>237</v>
      </c>
      <c r="C209" s="86" t="s">
        <v>156</v>
      </c>
      <c r="D209" s="85" t="s">
        <v>366</v>
      </c>
      <c r="E209" s="104" t="s">
        <v>574</v>
      </c>
      <c r="F209" s="85" t="s">
        <v>636</v>
      </c>
      <c r="G209" s="85" t="s">
        <v>886</v>
      </c>
      <c r="H209" s="23" t="s">
        <v>676</v>
      </c>
      <c r="I209" s="116">
        <v>0</v>
      </c>
      <c r="J209" s="23" t="s">
        <v>989</v>
      </c>
      <c r="K209" s="23" t="s">
        <v>1002</v>
      </c>
      <c r="L209" s="23" t="s">
        <v>991</v>
      </c>
      <c r="M209" s="114">
        <v>61</v>
      </c>
      <c r="N209" s="127">
        <v>43649</v>
      </c>
      <c r="O209" s="124" t="s">
        <v>1074</v>
      </c>
      <c r="P209" s="7" t="s">
        <v>880</v>
      </c>
      <c r="Q209" s="7" t="s">
        <v>879</v>
      </c>
      <c r="R209" s="7" t="s">
        <v>880</v>
      </c>
      <c r="S209" s="7" t="s">
        <v>880</v>
      </c>
      <c r="T209" s="23"/>
      <c r="U209" s="114"/>
    </row>
    <row r="210" spans="1:21" s="50" customFormat="1" ht="38" customHeight="1" x14ac:dyDescent="0.2">
      <c r="A210" s="84" t="s">
        <v>14</v>
      </c>
      <c r="B210" s="85" t="s">
        <v>238</v>
      </c>
      <c r="C210" s="86" t="s">
        <v>157</v>
      </c>
      <c r="D210" s="85" t="s">
        <v>367</v>
      </c>
      <c r="E210" s="104" t="s">
        <v>575</v>
      </c>
      <c r="F210" s="23" t="s">
        <v>645</v>
      </c>
      <c r="G210" s="87" t="s">
        <v>654</v>
      </c>
      <c r="H210" s="23" t="s">
        <v>676</v>
      </c>
      <c r="I210" s="23" t="s">
        <v>668</v>
      </c>
      <c r="J210" s="23" t="s">
        <v>989</v>
      </c>
      <c r="K210" s="23" t="s">
        <v>1002</v>
      </c>
      <c r="L210" s="23" t="s">
        <v>991</v>
      </c>
      <c r="M210" s="114">
        <v>67</v>
      </c>
      <c r="N210" s="127">
        <v>43649</v>
      </c>
      <c r="O210" s="126" t="s">
        <v>1178</v>
      </c>
      <c r="P210" s="7" t="s">
        <v>880</v>
      </c>
      <c r="Q210" s="7" t="s">
        <v>879</v>
      </c>
      <c r="R210" s="7" t="s">
        <v>880</v>
      </c>
      <c r="S210" s="7" t="s">
        <v>880</v>
      </c>
      <c r="T210" s="23"/>
      <c r="U210" s="114"/>
    </row>
    <row r="211" spans="1:21" s="50" customFormat="1" ht="38" customHeight="1" x14ac:dyDescent="0.2">
      <c r="A211" s="84" t="s">
        <v>14</v>
      </c>
      <c r="B211" s="85" t="s">
        <v>238</v>
      </c>
      <c r="C211" s="86" t="s">
        <v>158</v>
      </c>
      <c r="D211" s="85" t="s">
        <v>368</v>
      </c>
      <c r="E211" s="104" t="s">
        <v>576</v>
      </c>
      <c r="F211" s="23" t="s">
        <v>645</v>
      </c>
      <c r="G211" s="87" t="s">
        <v>654</v>
      </c>
      <c r="H211" s="23" t="s">
        <v>676</v>
      </c>
      <c r="I211" s="23" t="s">
        <v>669</v>
      </c>
      <c r="J211" s="23" t="s">
        <v>989</v>
      </c>
      <c r="K211" s="23" t="s">
        <v>1002</v>
      </c>
      <c r="L211" s="23" t="s">
        <v>991</v>
      </c>
      <c r="M211" s="114">
        <v>101</v>
      </c>
      <c r="N211" s="127">
        <v>43649</v>
      </c>
      <c r="O211" s="124" t="s">
        <v>1136</v>
      </c>
      <c r="P211" s="7" t="s">
        <v>880</v>
      </c>
      <c r="Q211" s="7" t="s">
        <v>879</v>
      </c>
      <c r="R211" s="7" t="s">
        <v>880</v>
      </c>
      <c r="S211" s="7" t="s">
        <v>880</v>
      </c>
      <c r="T211" s="23"/>
      <c r="U211" s="114"/>
    </row>
    <row r="212" spans="1:21" s="50" customFormat="1" ht="38" customHeight="1" x14ac:dyDescent="0.2">
      <c r="A212" s="84" t="s">
        <v>14</v>
      </c>
      <c r="B212" s="85" t="s">
        <v>238</v>
      </c>
      <c r="C212" s="86" t="s">
        <v>159</v>
      </c>
      <c r="D212" s="85" t="s">
        <v>369</v>
      </c>
      <c r="E212" s="104" t="s">
        <v>577</v>
      </c>
      <c r="F212" s="23" t="s">
        <v>645</v>
      </c>
      <c r="G212" s="87" t="s">
        <v>654</v>
      </c>
      <c r="H212" s="23" t="s">
        <v>676</v>
      </c>
      <c r="I212" s="23" t="s">
        <v>668</v>
      </c>
      <c r="J212" s="23" t="s">
        <v>989</v>
      </c>
      <c r="K212" s="23" t="s">
        <v>1002</v>
      </c>
      <c r="L212" s="23" t="s">
        <v>991</v>
      </c>
      <c r="M212" s="114">
        <v>82</v>
      </c>
      <c r="N212" s="127">
        <v>43649</v>
      </c>
      <c r="O212" s="124" t="s">
        <v>1075</v>
      </c>
      <c r="P212" s="7" t="s">
        <v>880</v>
      </c>
      <c r="Q212" s="7" t="s">
        <v>879</v>
      </c>
      <c r="R212" s="7" t="s">
        <v>880</v>
      </c>
      <c r="S212" s="7" t="s">
        <v>880</v>
      </c>
      <c r="T212" s="23"/>
      <c r="U212" s="114"/>
    </row>
    <row r="213" spans="1:21" s="50" customFormat="1" ht="38" customHeight="1" x14ac:dyDescent="0.2">
      <c r="A213" s="84" t="s">
        <v>14</v>
      </c>
      <c r="B213" s="85" t="s">
        <v>238</v>
      </c>
      <c r="C213" s="86" t="s">
        <v>160</v>
      </c>
      <c r="D213" s="85" t="s">
        <v>370</v>
      </c>
      <c r="E213" s="104" t="s">
        <v>578</v>
      </c>
      <c r="F213" s="85" t="s">
        <v>636</v>
      </c>
      <c r="G213" s="85" t="s">
        <v>653</v>
      </c>
      <c r="H213" s="23" t="s">
        <v>676</v>
      </c>
      <c r="I213" s="122">
        <v>3230000</v>
      </c>
      <c r="J213" s="23" t="s">
        <v>989</v>
      </c>
      <c r="K213" s="23" t="s">
        <v>1002</v>
      </c>
      <c r="L213" s="23" t="s">
        <v>991</v>
      </c>
      <c r="M213" s="114">
        <v>210</v>
      </c>
      <c r="N213" s="127">
        <v>43649</v>
      </c>
      <c r="O213" s="124" t="s">
        <v>1076</v>
      </c>
      <c r="P213" s="7" t="s">
        <v>880</v>
      </c>
      <c r="Q213" s="7" t="s">
        <v>879</v>
      </c>
      <c r="R213" s="7" t="s">
        <v>880</v>
      </c>
      <c r="S213" s="7" t="s">
        <v>880</v>
      </c>
      <c r="T213" s="23"/>
      <c r="U213" s="114"/>
    </row>
    <row r="214" spans="1:21" s="50" customFormat="1" ht="38" customHeight="1" x14ac:dyDescent="0.2">
      <c r="A214" s="84" t="s">
        <v>14</v>
      </c>
      <c r="B214" s="85" t="s">
        <v>238</v>
      </c>
      <c r="C214" s="86" t="s">
        <v>161</v>
      </c>
      <c r="D214" s="85" t="s">
        <v>371</v>
      </c>
      <c r="E214" s="104" t="s">
        <v>579</v>
      </c>
      <c r="F214" s="85" t="s">
        <v>636</v>
      </c>
      <c r="G214" s="85" t="s">
        <v>653</v>
      </c>
      <c r="H214" s="23" t="s">
        <v>676</v>
      </c>
      <c r="I214" s="122">
        <v>3060000</v>
      </c>
      <c r="J214" s="23" t="s">
        <v>989</v>
      </c>
      <c r="K214" s="23" t="s">
        <v>1002</v>
      </c>
      <c r="L214" s="23" t="s">
        <v>991</v>
      </c>
      <c r="M214" s="114">
        <v>210</v>
      </c>
      <c r="N214" s="127">
        <v>43649</v>
      </c>
      <c r="O214" s="125" t="s">
        <v>1077</v>
      </c>
      <c r="P214" s="7" t="s">
        <v>880</v>
      </c>
      <c r="Q214" s="7" t="s">
        <v>879</v>
      </c>
      <c r="R214" s="7" t="s">
        <v>880</v>
      </c>
      <c r="S214" s="7" t="s">
        <v>880</v>
      </c>
      <c r="T214" s="23"/>
      <c r="U214" s="114"/>
    </row>
    <row r="215" spans="1:21" s="50" customFormat="1" ht="38" customHeight="1" x14ac:dyDescent="0.2">
      <c r="A215" s="84" t="s">
        <v>14</v>
      </c>
      <c r="B215" s="85" t="s">
        <v>238</v>
      </c>
      <c r="C215" s="86" t="s">
        <v>162</v>
      </c>
      <c r="D215" s="85" t="s">
        <v>372</v>
      </c>
      <c r="E215" s="104" t="s">
        <v>580</v>
      </c>
      <c r="F215" s="85" t="s">
        <v>639</v>
      </c>
      <c r="G215" s="85" t="s">
        <v>663</v>
      </c>
      <c r="H215" s="23" t="s">
        <v>676</v>
      </c>
      <c r="I215" s="116">
        <v>38.36</v>
      </c>
      <c r="J215" s="23" t="s">
        <v>989</v>
      </c>
      <c r="K215" s="23" t="s">
        <v>1002</v>
      </c>
      <c r="L215" s="23" t="s">
        <v>991</v>
      </c>
      <c r="M215" s="114">
        <v>210</v>
      </c>
      <c r="N215" s="127">
        <v>43649</v>
      </c>
      <c r="O215" s="125" t="s">
        <v>1077</v>
      </c>
      <c r="P215" s="7" t="s">
        <v>880</v>
      </c>
      <c r="Q215" s="7" t="s">
        <v>879</v>
      </c>
      <c r="R215" s="7" t="s">
        <v>880</v>
      </c>
      <c r="S215" s="7" t="s">
        <v>880</v>
      </c>
      <c r="T215" s="23"/>
      <c r="U215" s="114"/>
    </row>
    <row r="216" spans="1:21" s="50" customFormat="1" ht="38" customHeight="1" x14ac:dyDescent="0.2">
      <c r="A216" s="84" t="s">
        <v>14</v>
      </c>
      <c r="B216" s="85" t="s">
        <v>247</v>
      </c>
      <c r="C216" s="86" t="s">
        <v>163</v>
      </c>
      <c r="D216" s="85" t="s">
        <v>373</v>
      </c>
      <c r="E216" s="104" t="s">
        <v>581</v>
      </c>
      <c r="F216" s="23" t="s">
        <v>645</v>
      </c>
      <c r="G216" s="87" t="s">
        <v>654</v>
      </c>
      <c r="H216" s="23" t="s">
        <v>676</v>
      </c>
      <c r="I216" s="23" t="s">
        <v>669</v>
      </c>
      <c r="J216" s="23" t="s">
        <v>989</v>
      </c>
      <c r="K216" s="23"/>
      <c r="L216" s="23"/>
      <c r="M216" s="114"/>
      <c r="N216" s="123"/>
      <c r="O216" s="114"/>
      <c r="P216" s="7"/>
      <c r="Q216" s="7"/>
      <c r="R216" s="7"/>
      <c r="S216" s="7"/>
      <c r="T216" s="23"/>
      <c r="U216" s="114"/>
    </row>
    <row r="217" spans="1:21" s="50" customFormat="1" ht="38" customHeight="1" x14ac:dyDescent="0.2">
      <c r="A217" s="84" t="s">
        <v>14</v>
      </c>
      <c r="B217" s="85" t="s">
        <v>247</v>
      </c>
      <c r="C217" s="86" t="s">
        <v>164</v>
      </c>
      <c r="D217" s="85" t="s">
        <v>374</v>
      </c>
      <c r="E217" s="104" t="s">
        <v>582</v>
      </c>
      <c r="F217" s="23" t="s">
        <v>645</v>
      </c>
      <c r="G217" s="87" t="s">
        <v>654</v>
      </c>
      <c r="H217" s="23" t="s">
        <v>676</v>
      </c>
      <c r="I217" s="23" t="s">
        <v>669</v>
      </c>
      <c r="J217" s="23" t="s">
        <v>989</v>
      </c>
      <c r="K217" s="23"/>
      <c r="L217" s="23"/>
      <c r="M217" s="114"/>
      <c r="N217" s="123"/>
      <c r="O217" s="114"/>
      <c r="P217" s="7"/>
      <c r="Q217" s="7"/>
      <c r="R217" s="7"/>
      <c r="S217" s="7"/>
      <c r="T217" s="23"/>
      <c r="U217" s="114"/>
    </row>
    <row r="218" spans="1:21" s="50" customFormat="1" ht="38" customHeight="1" x14ac:dyDescent="0.2">
      <c r="A218" s="84" t="s">
        <v>14</v>
      </c>
      <c r="B218" s="85" t="s">
        <v>247</v>
      </c>
      <c r="C218" s="86" t="s">
        <v>165</v>
      </c>
      <c r="D218" s="85" t="s">
        <v>375</v>
      </c>
      <c r="E218" s="104" t="s">
        <v>583</v>
      </c>
      <c r="F218" s="23" t="s">
        <v>645</v>
      </c>
      <c r="G218" s="87" t="s">
        <v>654</v>
      </c>
      <c r="H218" s="23" t="s">
        <v>676</v>
      </c>
      <c r="I218" s="23" t="s">
        <v>669</v>
      </c>
      <c r="J218" s="23" t="s">
        <v>989</v>
      </c>
      <c r="K218" s="23"/>
      <c r="L218" s="23"/>
      <c r="M218" s="114"/>
      <c r="N218" s="123"/>
      <c r="O218" s="114"/>
      <c r="P218" s="7"/>
      <c r="Q218" s="7"/>
      <c r="R218" s="7"/>
      <c r="S218" s="7"/>
      <c r="T218" s="23"/>
      <c r="U218" s="114"/>
    </row>
    <row r="219" spans="1:21" s="50" customFormat="1" ht="38" customHeight="1" x14ac:dyDescent="0.2">
      <c r="A219" s="84" t="s">
        <v>14</v>
      </c>
      <c r="B219" s="85" t="s">
        <v>247</v>
      </c>
      <c r="C219" s="86" t="s">
        <v>166</v>
      </c>
      <c r="D219" s="85" t="s">
        <v>376</v>
      </c>
      <c r="E219" s="104" t="s">
        <v>584</v>
      </c>
      <c r="F219" s="23" t="s">
        <v>645</v>
      </c>
      <c r="G219" s="87" t="s">
        <v>654</v>
      </c>
      <c r="H219" s="23" t="s">
        <v>676</v>
      </c>
      <c r="I219" s="23" t="s">
        <v>669</v>
      </c>
      <c r="J219" s="23" t="s">
        <v>989</v>
      </c>
      <c r="K219" s="23"/>
      <c r="L219" s="23"/>
      <c r="M219" s="114"/>
      <c r="N219" s="123"/>
      <c r="O219" s="114"/>
      <c r="P219" s="7"/>
      <c r="Q219" s="7"/>
      <c r="R219" s="7"/>
      <c r="S219" s="7"/>
      <c r="T219" s="23"/>
      <c r="U219" s="114"/>
    </row>
    <row r="220" spans="1:21" s="50" customFormat="1" ht="38" customHeight="1" x14ac:dyDescent="0.2">
      <c r="A220" s="84" t="s">
        <v>14</v>
      </c>
      <c r="B220" s="85" t="s">
        <v>247</v>
      </c>
      <c r="C220" s="86" t="s">
        <v>167</v>
      </c>
      <c r="D220" s="85" t="s">
        <v>377</v>
      </c>
      <c r="E220" s="104" t="s">
        <v>585</v>
      </c>
      <c r="F220" s="23" t="s">
        <v>645</v>
      </c>
      <c r="G220" s="87" t="s">
        <v>654</v>
      </c>
      <c r="H220" s="23" t="s">
        <v>676</v>
      </c>
      <c r="I220" s="23" t="s">
        <v>669</v>
      </c>
      <c r="J220" s="23" t="s">
        <v>989</v>
      </c>
      <c r="K220" s="23"/>
      <c r="L220" s="23"/>
      <c r="M220" s="114"/>
      <c r="N220" s="123"/>
      <c r="O220" s="114"/>
      <c r="P220" s="7"/>
      <c r="Q220" s="7"/>
      <c r="R220" s="7"/>
      <c r="S220" s="7"/>
      <c r="T220" s="23"/>
      <c r="U220" s="114"/>
    </row>
    <row r="221" spans="1:21" s="50" customFormat="1" ht="38" customHeight="1" x14ac:dyDescent="0.2">
      <c r="A221" s="84" t="s">
        <v>14</v>
      </c>
      <c r="B221" s="85" t="s">
        <v>247</v>
      </c>
      <c r="C221" s="86" t="s">
        <v>168</v>
      </c>
      <c r="D221" s="85" t="s">
        <v>378</v>
      </c>
      <c r="E221" s="104" t="s">
        <v>586</v>
      </c>
      <c r="F221" s="23" t="s">
        <v>645</v>
      </c>
      <c r="G221" s="87" t="s">
        <v>654</v>
      </c>
      <c r="H221" s="23" t="s">
        <v>676</v>
      </c>
      <c r="I221" s="23" t="s">
        <v>669</v>
      </c>
      <c r="J221" s="23" t="s">
        <v>989</v>
      </c>
      <c r="K221" s="23"/>
      <c r="L221" s="23"/>
      <c r="M221" s="114"/>
      <c r="N221" s="123"/>
      <c r="O221" s="114"/>
      <c r="P221" s="7"/>
      <c r="Q221" s="7"/>
      <c r="R221" s="7"/>
      <c r="S221" s="7"/>
      <c r="T221" s="23"/>
      <c r="U221" s="114"/>
    </row>
    <row r="222" spans="1:21" s="50" customFormat="1" ht="38" customHeight="1" x14ac:dyDescent="0.2">
      <c r="A222" s="84" t="s">
        <v>14</v>
      </c>
      <c r="B222" s="85" t="s">
        <v>247</v>
      </c>
      <c r="C222" s="86" t="s">
        <v>169</v>
      </c>
      <c r="D222" s="85" t="s">
        <v>379</v>
      </c>
      <c r="E222" s="104" t="s">
        <v>587</v>
      </c>
      <c r="F222" s="85" t="s">
        <v>636</v>
      </c>
      <c r="G222" s="85" t="s">
        <v>662</v>
      </c>
      <c r="H222" s="23" t="s">
        <v>676</v>
      </c>
      <c r="I222" s="116">
        <v>0</v>
      </c>
      <c r="J222" s="23" t="s">
        <v>989</v>
      </c>
      <c r="K222" s="23"/>
      <c r="L222" s="23"/>
      <c r="M222" s="114"/>
      <c r="N222" s="123"/>
      <c r="O222" s="114"/>
      <c r="P222" s="7"/>
      <c r="Q222" s="7"/>
      <c r="R222" s="7"/>
      <c r="S222" s="7"/>
      <c r="T222" s="23"/>
      <c r="U222" s="114"/>
    </row>
    <row r="223" spans="1:21" s="50" customFormat="1" ht="38" customHeight="1" x14ac:dyDescent="0.2">
      <c r="A223" s="84" t="s">
        <v>14</v>
      </c>
      <c r="B223" s="85" t="s">
        <v>247</v>
      </c>
      <c r="C223" s="86" t="s">
        <v>170</v>
      </c>
      <c r="D223" s="85" t="s">
        <v>380</v>
      </c>
      <c r="E223" s="104" t="s">
        <v>588</v>
      </c>
      <c r="F223" s="23" t="s">
        <v>645</v>
      </c>
      <c r="G223" s="87" t="s">
        <v>654</v>
      </c>
      <c r="H223" s="23" t="s">
        <v>676</v>
      </c>
      <c r="I223" s="23" t="s">
        <v>669</v>
      </c>
      <c r="J223" s="23" t="s">
        <v>989</v>
      </c>
      <c r="K223" s="23"/>
      <c r="L223" s="23"/>
      <c r="M223" s="114"/>
      <c r="N223" s="123"/>
      <c r="O223" s="114"/>
      <c r="P223" s="7"/>
      <c r="Q223" s="7"/>
      <c r="R223" s="7"/>
      <c r="S223" s="7"/>
      <c r="T223" s="23"/>
      <c r="U223" s="114"/>
    </row>
    <row r="224" spans="1:21" s="50" customFormat="1" ht="38" customHeight="1" x14ac:dyDescent="0.2">
      <c r="A224" s="84" t="s">
        <v>14</v>
      </c>
      <c r="B224" s="85" t="s">
        <v>247</v>
      </c>
      <c r="C224" s="86" t="s">
        <v>171</v>
      </c>
      <c r="D224" s="85" t="s">
        <v>381</v>
      </c>
      <c r="E224" s="104" t="s">
        <v>589</v>
      </c>
      <c r="F224" s="23" t="s">
        <v>645</v>
      </c>
      <c r="G224" s="87" t="s">
        <v>654</v>
      </c>
      <c r="H224" s="23" t="s">
        <v>676</v>
      </c>
      <c r="I224" s="23" t="s">
        <v>669</v>
      </c>
      <c r="J224" s="23" t="s">
        <v>989</v>
      </c>
      <c r="K224" s="23"/>
      <c r="L224" s="23"/>
      <c r="M224" s="114"/>
      <c r="N224" s="123"/>
      <c r="O224" s="114"/>
      <c r="P224" s="7"/>
      <c r="Q224" s="7"/>
      <c r="R224" s="7"/>
      <c r="S224" s="7"/>
      <c r="T224" s="23"/>
      <c r="U224" s="114"/>
    </row>
    <row r="225" spans="1:21" s="50" customFormat="1" ht="38" customHeight="1" x14ac:dyDescent="0.2">
      <c r="A225" s="84" t="s">
        <v>14</v>
      </c>
      <c r="B225" s="85" t="s">
        <v>247</v>
      </c>
      <c r="C225" s="86" t="s">
        <v>172</v>
      </c>
      <c r="D225" s="85" t="s">
        <v>382</v>
      </c>
      <c r="E225" s="104" t="s">
        <v>590</v>
      </c>
      <c r="F225" s="23" t="s">
        <v>645</v>
      </c>
      <c r="G225" s="87" t="s">
        <v>654</v>
      </c>
      <c r="H225" s="23" t="s">
        <v>676</v>
      </c>
      <c r="I225" s="23" t="s">
        <v>669</v>
      </c>
      <c r="J225" s="23" t="s">
        <v>989</v>
      </c>
      <c r="K225" s="23"/>
      <c r="L225" s="23"/>
      <c r="M225" s="114"/>
      <c r="N225" s="123"/>
      <c r="O225" s="114"/>
      <c r="P225" s="7"/>
      <c r="Q225" s="7"/>
      <c r="R225" s="7"/>
      <c r="S225" s="7"/>
      <c r="T225" s="23"/>
      <c r="U225" s="114"/>
    </row>
    <row r="226" spans="1:21" s="50" customFormat="1" ht="38" customHeight="1" x14ac:dyDescent="0.2">
      <c r="A226" s="84" t="s">
        <v>14</v>
      </c>
      <c r="B226" s="85" t="s">
        <v>247</v>
      </c>
      <c r="C226" s="86" t="s">
        <v>173</v>
      </c>
      <c r="D226" s="85" t="s">
        <v>383</v>
      </c>
      <c r="E226" s="104" t="s">
        <v>591</v>
      </c>
      <c r="F226" s="23" t="s">
        <v>645</v>
      </c>
      <c r="G226" s="87" t="s">
        <v>654</v>
      </c>
      <c r="H226" s="23" t="s">
        <v>676</v>
      </c>
      <c r="I226" s="23" t="s">
        <v>669</v>
      </c>
      <c r="J226" s="23" t="s">
        <v>989</v>
      </c>
      <c r="K226" s="23"/>
      <c r="L226" s="23"/>
      <c r="M226" s="114"/>
      <c r="N226" s="127"/>
      <c r="O226" s="124"/>
      <c r="P226" s="7"/>
      <c r="Q226" s="7"/>
      <c r="R226" s="7"/>
      <c r="S226" s="7"/>
      <c r="T226" s="23"/>
      <c r="U226" s="114"/>
    </row>
    <row r="227" spans="1:21" s="50" customFormat="1" ht="38" customHeight="1" x14ac:dyDescent="0.2">
      <c r="A227" s="84" t="s">
        <v>14</v>
      </c>
      <c r="B227" s="85" t="s">
        <v>247</v>
      </c>
      <c r="C227" s="86" t="s">
        <v>174</v>
      </c>
      <c r="D227" s="85" t="s">
        <v>384</v>
      </c>
      <c r="E227" s="104" t="s">
        <v>384</v>
      </c>
      <c r="F227" s="23" t="s">
        <v>636</v>
      </c>
      <c r="G227" s="85" t="s">
        <v>657</v>
      </c>
      <c r="H227" s="23" t="s">
        <v>676</v>
      </c>
      <c r="I227" s="117">
        <v>4054380000</v>
      </c>
      <c r="J227" s="23" t="s">
        <v>989</v>
      </c>
      <c r="K227" s="23" t="s">
        <v>1137</v>
      </c>
      <c r="L227" s="23" t="s">
        <v>991</v>
      </c>
      <c r="M227" s="114">
        <v>141</v>
      </c>
      <c r="N227" s="127">
        <v>43649</v>
      </c>
      <c r="O227" s="124" t="s">
        <v>1138</v>
      </c>
      <c r="P227" s="7" t="s">
        <v>879</v>
      </c>
      <c r="Q227" s="7" t="s">
        <v>880</v>
      </c>
      <c r="R227" s="7" t="s">
        <v>880</v>
      </c>
      <c r="S227" s="7" t="s">
        <v>880</v>
      </c>
      <c r="T227" s="23" t="s">
        <v>1083</v>
      </c>
      <c r="U227" s="114"/>
    </row>
    <row r="228" spans="1:21" s="50" customFormat="1" ht="38" customHeight="1" x14ac:dyDescent="0.2">
      <c r="A228" s="84" t="s">
        <v>14</v>
      </c>
      <c r="B228" s="85" t="s">
        <v>247</v>
      </c>
      <c r="C228" s="86" t="s">
        <v>175</v>
      </c>
      <c r="D228" s="85" t="s">
        <v>385</v>
      </c>
      <c r="E228" s="104" t="s">
        <v>385</v>
      </c>
      <c r="F228" s="23" t="s">
        <v>636</v>
      </c>
      <c r="G228" s="85" t="s">
        <v>657</v>
      </c>
      <c r="H228" s="23" t="s">
        <v>676</v>
      </c>
      <c r="I228" s="117">
        <v>2086659.8044261499</v>
      </c>
      <c r="J228" s="23" t="s">
        <v>989</v>
      </c>
      <c r="K228" s="23" t="s">
        <v>1137</v>
      </c>
      <c r="L228" s="23" t="s">
        <v>991</v>
      </c>
      <c r="M228" s="114" t="s">
        <v>1140</v>
      </c>
      <c r="N228" s="127">
        <v>43649</v>
      </c>
      <c r="O228" s="125" t="s">
        <v>1139</v>
      </c>
      <c r="P228" s="7" t="s">
        <v>879</v>
      </c>
      <c r="Q228" s="7" t="s">
        <v>880</v>
      </c>
      <c r="R228" s="7" t="s">
        <v>880</v>
      </c>
      <c r="S228" s="7" t="s">
        <v>880</v>
      </c>
      <c r="T228" s="23" t="s">
        <v>1083</v>
      </c>
      <c r="U228" s="114"/>
    </row>
    <row r="229" spans="1:21" s="50" customFormat="1" ht="38" customHeight="1" x14ac:dyDescent="0.2">
      <c r="A229" s="84" t="s">
        <v>14</v>
      </c>
      <c r="B229" s="85" t="s">
        <v>247</v>
      </c>
      <c r="C229" s="86" t="s">
        <v>176</v>
      </c>
      <c r="D229" s="85" t="s">
        <v>386</v>
      </c>
      <c r="E229" s="104" t="s">
        <v>386</v>
      </c>
      <c r="F229" s="23" t="s">
        <v>636</v>
      </c>
      <c r="G229" s="85" t="s">
        <v>657</v>
      </c>
      <c r="H229" s="23" t="s">
        <v>676</v>
      </c>
      <c r="I229" s="116" t="s">
        <v>1141</v>
      </c>
      <c r="J229" s="23" t="s">
        <v>989</v>
      </c>
      <c r="K229" s="23" t="s">
        <v>1078</v>
      </c>
      <c r="L229" s="23" t="s">
        <v>991</v>
      </c>
      <c r="M229" s="114" t="s">
        <v>1031</v>
      </c>
      <c r="N229" s="127">
        <v>43649</v>
      </c>
      <c r="O229" s="124" t="s">
        <v>1030</v>
      </c>
      <c r="P229" s="7" t="s">
        <v>879</v>
      </c>
      <c r="Q229" s="7" t="s">
        <v>880</v>
      </c>
      <c r="R229" s="7" t="s">
        <v>880</v>
      </c>
      <c r="S229" s="7" t="s">
        <v>880</v>
      </c>
      <c r="T229" s="23" t="s">
        <v>1083</v>
      </c>
      <c r="U229" s="114"/>
    </row>
    <row r="230" spans="1:21" s="50" customFormat="1" ht="38" customHeight="1" x14ac:dyDescent="0.2">
      <c r="A230" s="84" t="s">
        <v>14</v>
      </c>
      <c r="B230" s="85" t="s">
        <v>247</v>
      </c>
      <c r="C230" s="86" t="s">
        <v>178</v>
      </c>
      <c r="D230" s="85" t="s">
        <v>388</v>
      </c>
      <c r="E230" s="104" t="s">
        <v>593</v>
      </c>
      <c r="F230" s="23" t="s">
        <v>636</v>
      </c>
      <c r="G230" s="85" t="s">
        <v>650</v>
      </c>
      <c r="H230" s="23" t="s">
        <v>676</v>
      </c>
      <c r="I230" s="122">
        <v>738531.11</v>
      </c>
      <c r="J230" s="23" t="s">
        <v>989</v>
      </c>
      <c r="K230" s="23" t="s">
        <v>1002</v>
      </c>
      <c r="L230" s="23" t="s">
        <v>991</v>
      </c>
      <c r="M230" s="114">
        <v>111</v>
      </c>
      <c r="N230" s="127">
        <v>43649</v>
      </c>
      <c r="O230" s="124" t="s">
        <v>1079</v>
      </c>
      <c r="P230" s="7" t="s">
        <v>880</v>
      </c>
      <c r="Q230" s="7" t="s">
        <v>879</v>
      </c>
      <c r="R230" s="7" t="s">
        <v>880</v>
      </c>
      <c r="S230" s="7" t="s">
        <v>880</v>
      </c>
      <c r="T230" s="23"/>
      <c r="U230" s="114"/>
    </row>
    <row r="231" spans="1:21" s="50" customFormat="1" ht="38" customHeight="1" x14ac:dyDescent="0.2">
      <c r="A231" s="84" t="s">
        <v>14</v>
      </c>
      <c r="B231" s="85" t="s">
        <v>247</v>
      </c>
      <c r="C231" s="86" t="s">
        <v>179</v>
      </c>
      <c r="D231" s="85" t="s">
        <v>389</v>
      </c>
      <c r="E231" s="104" t="s">
        <v>594</v>
      </c>
      <c r="F231" s="23" t="s">
        <v>636</v>
      </c>
      <c r="G231" s="85" t="s">
        <v>650</v>
      </c>
      <c r="H231" s="23" t="s">
        <v>676</v>
      </c>
      <c r="I231" s="95">
        <v>639619.77</v>
      </c>
      <c r="J231" s="23" t="s">
        <v>989</v>
      </c>
      <c r="K231" s="23" t="s">
        <v>1002</v>
      </c>
      <c r="L231" s="23" t="s">
        <v>991</v>
      </c>
      <c r="M231" s="114">
        <v>111</v>
      </c>
      <c r="N231" s="127">
        <v>43649</v>
      </c>
      <c r="O231" s="124" t="s">
        <v>1079</v>
      </c>
      <c r="P231" s="7" t="s">
        <v>880</v>
      </c>
      <c r="Q231" s="7" t="s">
        <v>879</v>
      </c>
      <c r="R231" s="7" t="s">
        <v>880</v>
      </c>
      <c r="S231" s="7" t="s">
        <v>880</v>
      </c>
      <c r="T231" s="23"/>
      <c r="U231" s="114"/>
    </row>
    <row r="232" spans="1:21" s="50" customFormat="1" ht="38" customHeight="1" x14ac:dyDescent="0.2">
      <c r="A232" s="84" t="s">
        <v>14</v>
      </c>
      <c r="B232" s="85" t="s">
        <v>247</v>
      </c>
      <c r="C232" s="86" t="s">
        <v>180</v>
      </c>
      <c r="D232" s="85" t="s">
        <v>390</v>
      </c>
      <c r="E232" s="104" t="s">
        <v>390</v>
      </c>
      <c r="F232" s="23" t="s">
        <v>639</v>
      </c>
      <c r="G232" s="85" t="s">
        <v>639</v>
      </c>
      <c r="H232" s="23" t="s">
        <v>676</v>
      </c>
      <c r="I232" s="116">
        <v>12</v>
      </c>
      <c r="J232" s="23" t="s">
        <v>989</v>
      </c>
      <c r="K232" s="23" t="s">
        <v>1002</v>
      </c>
      <c r="L232" s="23" t="s">
        <v>991</v>
      </c>
      <c r="M232" s="114">
        <v>111</v>
      </c>
      <c r="N232" s="127">
        <v>43649</v>
      </c>
      <c r="O232" s="124" t="s">
        <v>1079</v>
      </c>
      <c r="P232" s="7" t="s">
        <v>880</v>
      </c>
      <c r="Q232" s="7" t="s">
        <v>879</v>
      </c>
      <c r="R232" s="7" t="s">
        <v>880</v>
      </c>
      <c r="S232" s="7" t="s">
        <v>880</v>
      </c>
      <c r="T232" s="23"/>
      <c r="U232" s="114"/>
    </row>
    <row r="233" spans="1:21" s="50" customFormat="1" ht="38" customHeight="1" x14ac:dyDescent="0.2">
      <c r="A233" s="84" t="s">
        <v>14</v>
      </c>
      <c r="B233" s="85" t="s">
        <v>247</v>
      </c>
      <c r="C233" s="86" t="s">
        <v>181</v>
      </c>
      <c r="D233" s="85" t="s">
        <v>391</v>
      </c>
      <c r="E233" s="104" t="s">
        <v>595</v>
      </c>
      <c r="F233" s="23" t="s">
        <v>636</v>
      </c>
      <c r="G233" s="85" t="s">
        <v>657</v>
      </c>
      <c r="H233" s="23" t="s">
        <v>676</v>
      </c>
      <c r="I233" s="122">
        <v>6852000</v>
      </c>
      <c r="J233" s="23" t="s">
        <v>989</v>
      </c>
      <c r="K233" s="23" t="s">
        <v>1078</v>
      </c>
      <c r="L233" s="23" t="s">
        <v>991</v>
      </c>
      <c r="M233" s="114" t="s">
        <v>1031</v>
      </c>
      <c r="N233" s="127">
        <v>43649</v>
      </c>
      <c r="O233" s="124" t="s">
        <v>1030</v>
      </c>
      <c r="P233" s="7" t="s">
        <v>879</v>
      </c>
      <c r="Q233" s="7" t="s">
        <v>880</v>
      </c>
      <c r="R233" s="7" t="s">
        <v>880</v>
      </c>
      <c r="S233" s="7" t="s">
        <v>880</v>
      </c>
      <c r="T233" s="23" t="s">
        <v>1083</v>
      </c>
      <c r="U233" s="114"/>
    </row>
    <row r="234" spans="1:21" s="50" customFormat="1" ht="38" customHeight="1" x14ac:dyDescent="0.2">
      <c r="A234" s="84" t="s">
        <v>14</v>
      </c>
      <c r="B234" s="85" t="s">
        <v>247</v>
      </c>
      <c r="C234" s="86" t="s">
        <v>182</v>
      </c>
      <c r="D234" s="85" t="s">
        <v>392</v>
      </c>
      <c r="E234" s="104" t="s">
        <v>392</v>
      </c>
      <c r="F234" s="23" t="s">
        <v>636</v>
      </c>
      <c r="G234" s="85" t="s">
        <v>657</v>
      </c>
      <c r="H234" s="23" t="s">
        <v>676</v>
      </c>
      <c r="I234" s="122">
        <v>7200000</v>
      </c>
      <c r="J234" s="23" t="s">
        <v>989</v>
      </c>
      <c r="K234" s="23" t="s">
        <v>1081</v>
      </c>
      <c r="L234" s="23" t="s">
        <v>1080</v>
      </c>
      <c r="M234" s="128"/>
      <c r="N234" s="127">
        <v>43284</v>
      </c>
      <c r="O234" s="124" t="s">
        <v>1030</v>
      </c>
      <c r="P234" s="7" t="s">
        <v>879</v>
      </c>
      <c r="Q234" s="7" t="s">
        <v>880</v>
      </c>
      <c r="R234" s="7" t="s">
        <v>880</v>
      </c>
      <c r="S234" s="7" t="s">
        <v>880</v>
      </c>
      <c r="T234" s="23" t="s">
        <v>1083</v>
      </c>
      <c r="U234" s="114"/>
    </row>
    <row r="235" spans="1:21" s="50" customFormat="1" ht="38" customHeight="1" x14ac:dyDescent="0.2">
      <c r="A235" s="84" t="s">
        <v>14</v>
      </c>
      <c r="B235" s="85" t="s">
        <v>247</v>
      </c>
      <c r="C235" s="86" t="s">
        <v>183</v>
      </c>
      <c r="D235" s="85" t="s">
        <v>393</v>
      </c>
      <c r="E235" s="104" t="s">
        <v>393</v>
      </c>
      <c r="F235" s="23" t="s">
        <v>639</v>
      </c>
      <c r="G235" s="85" t="s">
        <v>639</v>
      </c>
      <c r="H235" s="23" t="s">
        <v>676</v>
      </c>
      <c r="I235" s="116">
        <v>-4.83</v>
      </c>
      <c r="J235" s="23" t="s">
        <v>989</v>
      </c>
      <c r="K235" s="23" t="s">
        <v>1078</v>
      </c>
      <c r="L235" s="23" t="s">
        <v>991</v>
      </c>
      <c r="M235" s="114" t="s">
        <v>1031</v>
      </c>
      <c r="N235" s="127">
        <v>43649</v>
      </c>
      <c r="O235" s="124" t="s">
        <v>1030</v>
      </c>
      <c r="P235" s="7" t="s">
        <v>879</v>
      </c>
      <c r="Q235" s="7" t="s">
        <v>880</v>
      </c>
      <c r="R235" s="7" t="s">
        <v>880</v>
      </c>
      <c r="S235" s="7" t="s">
        <v>880</v>
      </c>
      <c r="T235" s="23" t="s">
        <v>1083</v>
      </c>
      <c r="U235" s="114"/>
    </row>
    <row r="236" spans="1:21" s="50" customFormat="1" ht="38" customHeight="1" x14ac:dyDescent="0.2">
      <c r="A236" s="84" t="s">
        <v>14</v>
      </c>
      <c r="B236" s="85" t="s">
        <v>248</v>
      </c>
      <c r="C236" s="86" t="s">
        <v>201</v>
      </c>
      <c r="D236" s="85" t="s">
        <v>411</v>
      </c>
      <c r="E236" s="104" t="s">
        <v>609</v>
      </c>
      <c r="F236" s="23" t="s">
        <v>645</v>
      </c>
      <c r="G236" s="87" t="s">
        <v>654</v>
      </c>
      <c r="H236" s="23" t="s">
        <v>676</v>
      </c>
      <c r="I236" s="23" t="s">
        <v>669</v>
      </c>
      <c r="J236" s="23" t="s">
        <v>989</v>
      </c>
      <c r="K236" s="23"/>
      <c r="L236" s="23"/>
      <c r="M236" s="114"/>
      <c r="N236" s="123"/>
      <c r="O236" s="114"/>
      <c r="P236" s="7"/>
      <c r="Q236" s="7"/>
      <c r="R236" s="7"/>
      <c r="S236" s="7"/>
      <c r="T236" s="23"/>
      <c r="U236" s="114"/>
    </row>
    <row r="237" spans="1:21" s="50" customFormat="1" ht="38" customHeight="1" x14ac:dyDescent="0.2">
      <c r="A237" s="84" t="s">
        <v>14</v>
      </c>
      <c r="B237" s="85" t="s">
        <v>248</v>
      </c>
      <c r="C237" s="86" t="s">
        <v>205</v>
      </c>
      <c r="D237" s="85" t="s">
        <v>415</v>
      </c>
      <c r="E237" s="104" t="s">
        <v>611</v>
      </c>
      <c r="F237" s="85" t="s">
        <v>639</v>
      </c>
      <c r="G237" s="85" t="s">
        <v>641</v>
      </c>
      <c r="H237" s="23" t="s">
        <v>676</v>
      </c>
      <c r="I237" s="116">
        <v>0</v>
      </c>
      <c r="J237" s="23" t="s">
        <v>989</v>
      </c>
      <c r="K237" s="23" t="s">
        <v>1064</v>
      </c>
      <c r="L237" s="23" t="s">
        <v>991</v>
      </c>
      <c r="M237" s="114" t="s">
        <v>1028</v>
      </c>
      <c r="N237" s="127">
        <v>43649</v>
      </c>
      <c r="O237" s="124" t="s">
        <v>1021</v>
      </c>
      <c r="P237" s="7" t="s">
        <v>879</v>
      </c>
      <c r="Q237" s="7" t="s">
        <v>880</v>
      </c>
      <c r="R237" s="7" t="s">
        <v>880</v>
      </c>
      <c r="S237" s="7" t="s">
        <v>880</v>
      </c>
      <c r="T237" s="23" t="s">
        <v>1083</v>
      </c>
      <c r="U237" s="114"/>
    </row>
    <row r="238" spans="1:21" s="50" customFormat="1" ht="38" customHeight="1" x14ac:dyDescent="0.2">
      <c r="A238" s="84" t="s">
        <v>14</v>
      </c>
      <c r="B238" s="85" t="s">
        <v>240</v>
      </c>
      <c r="C238" s="86" t="s">
        <v>214</v>
      </c>
      <c r="D238" s="85" t="s">
        <v>424</v>
      </c>
      <c r="E238" s="104" t="s">
        <v>614</v>
      </c>
      <c r="F238" s="85" t="s">
        <v>645</v>
      </c>
      <c r="G238" s="87" t="s">
        <v>654</v>
      </c>
      <c r="H238" s="23" t="s">
        <v>676</v>
      </c>
      <c r="I238" s="23" t="s">
        <v>668</v>
      </c>
      <c r="J238" s="23" t="s">
        <v>989</v>
      </c>
      <c r="K238" s="23" t="s">
        <v>1002</v>
      </c>
      <c r="L238" s="23" t="s">
        <v>991</v>
      </c>
      <c r="M238" s="114">
        <v>131</v>
      </c>
      <c r="N238" s="127">
        <v>43649</v>
      </c>
      <c r="O238" s="124" t="s">
        <v>1142</v>
      </c>
      <c r="P238" s="7" t="s">
        <v>880</v>
      </c>
      <c r="Q238" s="7" t="s">
        <v>879</v>
      </c>
      <c r="R238" s="7" t="s">
        <v>880</v>
      </c>
      <c r="S238" s="7" t="s">
        <v>880</v>
      </c>
      <c r="T238" s="23"/>
      <c r="U238" s="114"/>
    </row>
    <row r="239" spans="1:21" s="50" customFormat="1" ht="38" customHeight="1" x14ac:dyDescent="0.2">
      <c r="A239" s="84" t="s">
        <v>14</v>
      </c>
      <c r="B239" s="85" t="s">
        <v>240</v>
      </c>
      <c r="C239" s="86" t="s">
        <v>215</v>
      </c>
      <c r="D239" s="85" t="s">
        <v>425</v>
      </c>
      <c r="E239" s="104" t="s">
        <v>615</v>
      </c>
      <c r="F239" s="23" t="s">
        <v>645</v>
      </c>
      <c r="G239" s="87" t="s">
        <v>654</v>
      </c>
      <c r="H239" s="23" t="s">
        <v>676</v>
      </c>
      <c r="I239" s="23" t="s">
        <v>668</v>
      </c>
      <c r="J239" s="23" t="s">
        <v>989</v>
      </c>
      <c r="K239" s="23" t="s">
        <v>1002</v>
      </c>
      <c r="L239" s="23" t="s">
        <v>991</v>
      </c>
      <c r="M239" s="114">
        <v>79</v>
      </c>
      <c r="N239" s="127">
        <v>43649</v>
      </c>
      <c r="O239" s="124" t="s">
        <v>1082</v>
      </c>
      <c r="P239" s="7" t="s">
        <v>879</v>
      </c>
      <c r="Q239" s="7" t="s">
        <v>880</v>
      </c>
      <c r="R239" s="7" t="s">
        <v>880</v>
      </c>
      <c r="S239" s="7" t="s">
        <v>880</v>
      </c>
      <c r="T239" s="23" t="s">
        <v>1083</v>
      </c>
      <c r="U239" s="114"/>
    </row>
    <row r="240" spans="1:21" s="50" customFormat="1" ht="38" customHeight="1" x14ac:dyDescent="0.2">
      <c r="A240" s="84" t="s">
        <v>14</v>
      </c>
      <c r="B240" s="85" t="s">
        <v>240</v>
      </c>
      <c r="C240" s="86" t="s">
        <v>216</v>
      </c>
      <c r="D240" s="85" t="s">
        <v>426</v>
      </c>
      <c r="E240" s="104" t="s">
        <v>616</v>
      </c>
      <c r="F240" s="23" t="s">
        <v>645</v>
      </c>
      <c r="G240" s="87" t="s">
        <v>654</v>
      </c>
      <c r="H240" s="23" t="s">
        <v>676</v>
      </c>
      <c r="I240" s="23" t="s">
        <v>669</v>
      </c>
      <c r="J240" s="23" t="s">
        <v>989</v>
      </c>
      <c r="K240" s="23"/>
      <c r="L240" s="23"/>
      <c r="M240" s="114"/>
      <c r="N240" s="123"/>
      <c r="O240" s="114"/>
      <c r="P240" s="7"/>
      <c r="Q240" s="7"/>
      <c r="R240" s="7"/>
      <c r="S240" s="7"/>
      <c r="T240" s="23"/>
      <c r="U240" s="114"/>
    </row>
    <row r="241" spans="1:21" s="50" customFormat="1" ht="38" customHeight="1" x14ac:dyDescent="0.2">
      <c r="A241" s="84" t="s">
        <v>14</v>
      </c>
      <c r="B241" s="85" t="s">
        <v>240</v>
      </c>
      <c r="C241" s="86" t="s">
        <v>217</v>
      </c>
      <c r="D241" s="85" t="s">
        <v>427</v>
      </c>
      <c r="E241" s="104" t="s">
        <v>617</v>
      </c>
      <c r="F241" s="23" t="s">
        <v>645</v>
      </c>
      <c r="G241" s="87" t="s">
        <v>654</v>
      </c>
      <c r="H241" s="23" t="s">
        <v>676</v>
      </c>
      <c r="I241" s="23" t="s">
        <v>669</v>
      </c>
      <c r="J241" s="23" t="s">
        <v>989</v>
      </c>
      <c r="K241" s="23"/>
      <c r="L241" s="23"/>
      <c r="M241" s="114"/>
      <c r="N241" s="123"/>
      <c r="O241" s="114"/>
      <c r="P241" s="7"/>
      <c r="Q241" s="7"/>
      <c r="R241" s="7"/>
      <c r="S241" s="7"/>
      <c r="T241" s="23"/>
      <c r="U241" s="114"/>
    </row>
    <row r="242" spans="1:21" s="50" customFormat="1" ht="38" customHeight="1" x14ac:dyDescent="0.2">
      <c r="A242" s="84" t="s">
        <v>14</v>
      </c>
      <c r="B242" s="85" t="s">
        <v>240</v>
      </c>
      <c r="C242" s="86" t="s">
        <v>218</v>
      </c>
      <c r="D242" s="85" t="s">
        <v>428</v>
      </c>
      <c r="E242" s="104" t="s">
        <v>618</v>
      </c>
      <c r="F242" s="23" t="s">
        <v>645</v>
      </c>
      <c r="G242" s="87" t="s">
        <v>654</v>
      </c>
      <c r="H242" s="23" t="s">
        <v>676</v>
      </c>
      <c r="I242" s="23" t="s">
        <v>669</v>
      </c>
      <c r="J242" s="23" t="s">
        <v>989</v>
      </c>
      <c r="K242" s="23"/>
      <c r="L242" s="23"/>
      <c r="M242" s="114"/>
      <c r="N242" s="123"/>
      <c r="O242" s="114"/>
      <c r="P242" s="7"/>
      <c r="Q242" s="7"/>
      <c r="R242" s="7"/>
      <c r="S242" s="7"/>
      <c r="T242" s="23"/>
      <c r="U242" s="114"/>
    </row>
    <row r="243" spans="1:21" s="50" customFormat="1" ht="38" customHeight="1" x14ac:dyDescent="0.2">
      <c r="A243" s="84" t="s">
        <v>14</v>
      </c>
      <c r="B243" s="85" t="s">
        <v>240</v>
      </c>
      <c r="C243" s="86" t="s">
        <v>219</v>
      </c>
      <c r="D243" s="85" t="s">
        <v>429</v>
      </c>
      <c r="E243" s="104" t="s">
        <v>619</v>
      </c>
      <c r="F243" s="23" t="s">
        <v>645</v>
      </c>
      <c r="G243" s="87" t="s">
        <v>654</v>
      </c>
      <c r="H243" s="23" t="s">
        <v>676</v>
      </c>
      <c r="I243" s="23" t="s">
        <v>669</v>
      </c>
      <c r="J243" s="23" t="s">
        <v>989</v>
      </c>
      <c r="K243" s="23"/>
      <c r="L243" s="23"/>
      <c r="M243" s="114"/>
      <c r="N243" s="123"/>
      <c r="O243" s="114"/>
      <c r="P243" s="7"/>
      <c r="Q243" s="7"/>
      <c r="R243" s="7"/>
      <c r="S243" s="7"/>
      <c r="T243" s="23"/>
      <c r="U243" s="114"/>
    </row>
    <row r="244" spans="1:21" s="50" customFormat="1" ht="38" customHeight="1" x14ac:dyDescent="0.2">
      <c r="A244" s="84" t="s">
        <v>14</v>
      </c>
      <c r="B244" s="85" t="s">
        <v>240</v>
      </c>
      <c r="C244" s="86" t="s">
        <v>220</v>
      </c>
      <c r="D244" s="85" t="s">
        <v>430</v>
      </c>
      <c r="E244" s="104" t="s">
        <v>620</v>
      </c>
      <c r="F244" s="23" t="s">
        <v>645</v>
      </c>
      <c r="G244" s="87" t="s">
        <v>654</v>
      </c>
      <c r="H244" s="23" t="s">
        <v>676</v>
      </c>
      <c r="I244" s="23" t="s">
        <v>669</v>
      </c>
      <c r="J244" s="23" t="s">
        <v>989</v>
      </c>
      <c r="K244" s="23"/>
      <c r="L244" s="23"/>
      <c r="M244" s="114"/>
      <c r="N244" s="123"/>
      <c r="O244" s="114"/>
      <c r="P244" s="7"/>
      <c r="Q244" s="7"/>
      <c r="R244" s="7"/>
      <c r="S244" s="7"/>
      <c r="T244" s="23"/>
      <c r="U244" s="114"/>
    </row>
    <row r="245" spans="1:21" s="50" customFormat="1" ht="38" customHeight="1" x14ac:dyDescent="0.2">
      <c r="A245" s="84" t="s">
        <v>14</v>
      </c>
      <c r="B245" s="85" t="s">
        <v>240</v>
      </c>
      <c r="C245" s="86" t="s">
        <v>221</v>
      </c>
      <c r="D245" s="85" t="s">
        <v>431</v>
      </c>
      <c r="E245" s="104" t="s">
        <v>621</v>
      </c>
      <c r="F245" s="23" t="s">
        <v>645</v>
      </c>
      <c r="G245" s="87" t="s">
        <v>654</v>
      </c>
      <c r="H245" s="23" t="s">
        <v>676</v>
      </c>
      <c r="I245" s="23" t="s">
        <v>669</v>
      </c>
      <c r="J245" s="23" t="s">
        <v>989</v>
      </c>
      <c r="K245" s="23"/>
      <c r="L245" s="23"/>
      <c r="M245" s="114"/>
      <c r="N245" s="123"/>
      <c r="O245" s="114"/>
      <c r="P245" s="7"/>
      <c r="Q245" s="7"/>
      <c r="R245" s="7"/>
      <c r="S245" s="7"/>
      <c r="T245" s="23"/>
      <c r="U245" s="114"/>
    </row>
    <row r="246" spans="1:21" s="50" customFormat="1" ht="38" customHeight="1" x14ac:dyDescent="0.2">
      <c r="A246" s="84" t="s">
        <v>14</v>
      </c>
      <c r="B246" s="85" t="s">
        <v>240</v>
      </c>
      <c r="C246" s="86" t="s">
        <v>222</v>
      </c>
      <c r="D246" s="85" t="s">
        <v>432</v>
      </c>
      <c r="E246" s="104" t="s">
        <v>622</v>
      </c>
      <c r="F246" s="23" t="s">
        <v>645</v>
      </c>
      <c r="G246" s="87" t="s">
        <v>654</v>
      </c>
      <c r="H246" s="23" t="s">
        <v>676</v>
      </c>
      <c r="I246" s="23" t="s">
        <v>669</v>
      </c>
      <c r="J246" s="23" t="s">
        <v>989</v>
      </c>
      <c r="K246" s="23"/>
      <c r="L246" s="23"/>
      <c r="M246" s="114"/>
      <c r="N246" s="123"/>
      <c r="O246" s="114"/>
      <c r="P246" s="7"/>
      <c r="Q246" s="7"/>
      <c r="R246" s="7"/>
      <c r="S246" s="7"/>
      <c r="T246" s="23"/>
      <c r="U246" s="114"/>
    </row>
    <row r="247" spans="1:21" s="50" customFormat="1" ht="38" customHeight="1" x14ac:dyDescent="0.2">
      <c r="A247" s="84" t="s">
        <v>14</v>
      </c>
      <c r="B247" s="85" t="s">
        <v>240</v>
      </c>
      <c r="C247" s="86" t="s">
        <v>223</v>
      </c>
      <c r="D247" s="85" t="s">
        <v>433</v>
      </c>
      <c r="E247" s="104" t="s">
        <v>623</v>
      </c>
      <c r="F247" s="23" t="s">
        <v>645</v>
      </c>
      <c r="G247" s="87" t="s">
        <v>654</v>
      </c>
      <c r="H247" s="23" t="s">
        <v>676</v>
      </c>
      <c r="I247" s="23" t="s">
        <v>669</v>
      </c>
      <c r="J247" s="23" t="s">
        <v>989</v>
      </c>
      <c r="K247" s="23"/>
      <c r="L247" s="23"/>
      <c r="M247" s="114"/>
      <c r="N247" s="123"/>
      <c r="O247" s="114"/>
      <c r="P247" s="7"/>
      <c r="Q247" s="7"/>
      <c r="R247" s="7"/>
      <c r="S247" s="7"/>
      <c r="T247" s="23"/>
      <c r="U247" s="114"/>
    </row>
    <row r="248" spans="1:21" s="50" customFormat="1" ht="38" customHeight="1" x14ac:dyDescent="0.2">
      <c r="A248" s="84" t="s">
        <v>14</v>
      </c>
      <c r="B248" s="85" t="s">
        <v>240</v>
      </c>
      <c r="C248" s="86" t="s">
        <v>224</v>
      </c>
      <c r="D248" s="85" t="s">
        <v>434</v>
      </c>
      <c r="E248" s="104" t="s">
        <v>624</v>
      </c>
      <c r="F248" s="23" t="s">
        <v>645</v>
      </c>
      <c r="G248" s="87" t="s">
        <v>654</v>
      </c>
      <c r="H248" s="23" t="s">
        <v>676</v>
      </c>
      <c r="I248" s="23" t="s">
        <v>668</v>
      </c>
      <c r="J248" s="23" t="s">
        <v>989</v>
      </c>
      <c r="K248" s="23" t="s">
        <v>1002</v>
      </c>
      <c r="L248" s="23" t="s">
        <v>991</v>
      </c>
      <c r="M248" s="114">
        <v>85</v>
      </c>
      <c r="N248" s="127">
        <v>43649</v>
      </c>
      <c r="O248" s="124" t="s">
        <v>1143</v>
      </c>
      <c r="P248" s="7" t="s">
        <v>880</v>
      </c>
      <c r="Q248" s="7" t="s">
        <v>879</v>
      </c>
      <c r="R248" s="7" t="s">
        <v>880</v>
      </c>
      <c r="S248" s="7" t="s">
        <v>880</v>
      </c>
      <c r="T248" s="23"/>
      <c r="U248" s="114"/>
    </row>
    <row r="249" spans="1:21" s="50" customFormat="1" ht="38" customHeight="1" x14ac:dyDescent="0.2">
      <c r="A249" s="84" t="s">
        <v>14</v>
      </c>
      <c r="B249" s="85" t="s">
        <v>240</v>
      </c>
      <c r="C249" s="86" t="s">
        <v>225</v>
      </c>
      <c r="D249" s="85" t="s">
        <v>435</v>
      </c>
      <c r="E249" s="104" t="s">
        <v>625</v>
      </c>
      <c r="F249" s="23" t="s">
        <v>645</v>
      </c>
      <c r="G249" s="87" t="s">
        <v>654</v>
      </c>
      <c r="H249" s="23" t="s">
        <v>676</v>
      </c>
      <c r="I249" s="23" t="s">
        <v>669</v>
      </c>
      <c r="J249" s="23" t="s">
        <v>989</v>
      </c>
      <c r="K249" s="23"/>
      <c r="L249" s="23"/>
      <c r="M249" s="114"/>
      <c r="N249" s="123"/>
      <c r="O249" s="114"/>
      <c r="P249" s="7"/>
      <c r="Q249" s="7"/>
      <c r="R249" s="7"/>
      <c r="S249" s="7"/>
      <c r="T249" s="23"/>
      <c r="U249" s="114"/>
    </row>
    <row r="250" spans="1:21" s="50" customFormat="1" ht="38" customHeight="1" x14ac:dyDescent="0.2">
      <c r="A250" s="84" t="s">
        <v>14</v>
      </c>
      <c r="B250" s="85" t="s">
        <v>240</v>
      </c>
      <c r="C250" s="86" t="s">
        <v>226</v>
      </c>
      <c r="D250" s="85" t="s">
        <v>436</v>
      </c>
      <c r="E250" s="104" t="s">
        <v>626</v>
      </c>
      <c r="F250" s="23" t="s">
        <v>645</v>
      </c>
      <c r="G250" s="87" t="s">
        <v>654</v>
      </c>
      <c r="H250" s="23" t="s">
        <v>676</v>
      </c>
      <c r="I250" s="23" t="s">
        <v>669</v>
      </c>
      <c r="J250" s="23" t="s">
        <v>989</v>
      </c>
      <c r="K250" s="23"/>
      <c r="L250" s="23"/>
      <c r="M250" s="114"/>
      <c r="N250" s="123"/>
      <c r="O250" s="114"/>
      <c r="P250" s="7"/>
      <c r="Q250" s="7"/>
      <c r="R250" s="7"/>
      <c r="S250" s="7"/>
      <c r="T250" s="23"/>
      <c r="U250" s="114"/>
    </row>
    <row r="251" spans="1:21" s="50" customFormat="1" ht="38" customHeight="1" x14ac:dyDescent="0.2">
      <c r="A251" s="84" t="s">
        <v>14</v>
      </c>
      <c r="B251" s="85" t="s">
        <v>240</v>
      </c>
      <c r="C251" s="86" t="s">
        <v>227</v>
      </c>
      <c r="D251" s="85" t="s">
        <v>437</v>
      </c>
      <c r="E251" s="104" t="s">
        <v>627</v>
      </c>
      <c r="F251" s="23" t="s">
        <v>645</v>
      </c>
      <c r="G251" s="87" t="s">
        <v>654</v>
      </c>
      <c r="H251" s="23" t="s">
        <v>676</v>
      </c>
      <c r="I251" s="23" t="s">
        <v>669</v>
      </c>
      <c r="J251" s="23" t="s">
        <v>989</v>
      </c>
      <c r="K251" s="23"/>
      <c r="L251" s="23"/>
      <c r="M251" s="114"/>
      <c r="N251" s="123"/>
      <c r="O251" s="114"/>
      <c r="P251" s="7"/>
      <c r="Q251" s="7"/>
      <c r="R251" s="7"/>
      <c r="S251" s="7"/>
      <c r="T251" s="23"/>
      <c r="U251" s="114"/>
    </row>
    <row r="252" spans="1:21" s="50" customFormat="1" ht="38" customHeight="1" x14ac:dyDescent="0.2">
      <c r="A252" s="84" t="s">
        <v>14</v>
      </c>
      <c r="B252" s="85" t="s">
        <v>240</v>
      </c>
      <c r="C252" s="86" t="s">
        <v>228</v>
      </c>
      <c r="D252" s="85" t="s">
        <v>438</v>
      </c>
      <c r="E252" s="104" t="s">
        <v>628</v>
      </c>
      <c r="F252" s="23" t="s">
        <v>645</v>
      </c>
      <c r="G252" s="87" t="s">
        <v>654</v>
      </c>
      <c r="H252" s="23" t="s">
        <v>676</v>
      </c>
      <c r="I252" s="23" t="s">
        <v>668</v>
      </c>
      <c r="J252" s="23" t="s">
        <v>989</v>
      </c>
      <c r="K252" s="23" t="s">
        <v>1002</v>
      </c>
      <c r="L252" s="23" t="s">
        <v>991</v>
      </c>
      <c r="M252" s="114">
        <v>96</v>
      </c>
      <c r="N252" s="127">
        <v>43649</v>
      </c>
      <c r="O252" s="124" t="s">
        <v>1144</v>
      </c>
      <c r="P252" s="7" t="s">
        <v>880</v>
      </c>
      <c r="Q252" s="7" t="s">
        <v>879</v>
      </c>
      <c r="R252" s="7" t="s">
        <v>880</v>
      </c>
      <c r="S252" s="7" t="s">
        <v>880</v>
      </c>
      <c r="T252" s="23"/>
      <c r="U252" s="114"/>
    </row>
    <row r="253" spans="1:21" s="50" customFormat="1" ht="38" customHeight="1" x14ac:dyDescent="0.2">
      <c r="A253" s="84" t="s">
        <v>14</v>
      </c>
      <c r="B253" s="85" t="s">
        <v>240</v>
      </c>
      <c r="C253" s="86" t="s">
        <v>229</v>
      </c>
      <c r="D253" s="85" t="s">
        <v>439</v>
      </c>
      <c r="E253" s="104" t="s">
        <v>629</v>
      </c>
      <c r="F253" s="23" t="s">
        <v>645</v>
      </c>
      <c r="G253" s="87" t="s">
        <v>654</v>
      </c>
      <c r="H253" s="23" t="s">
        <v>676</v>
      </c>
      <c r="I253" s="23" t="s">
        <v>669</v>
      </c>
      <c r="J253" s="23" t="s">
        <v>989</v>
      </c>
      <c r="K253" s="23"/>
      <c r="L253" s="23"/>
      <c r="M253" s="114"/>
      <c r="N253" s="123"/>
      <c r="O253" s="114"/>
      <c r="P253" s="7"/>
      <c r="Q253" s="7"/>
      <c r="R253" s="7"/>
      <c r="S253" s="7"/>
      <c r="T253" s="23"/>
      <c r="U253" s="114"/>
    </row>
    <row r="254" spans="1:21" s="50" customFormat="1" ht="38" customHeight="1" x14ac:dyDescent="0.2">
      <c r="A254" s="84" t="s">
        <v>14</v>
      </c>
      <c r="B254" s="85" t="s">
        <v>240</v>
      </c>
      <c r="C254" s="86" t="s">
        <v>230</v>
      </c>
      <c r="D254" s="85" t="s">
        <v>440</v>
      </c>
      <c r="E254" s="104" t="s">
        <v>630</v>
      </c>
      <c r="F254" s="23" t="s">
        <v>645</v>
      </c>
      <c r="G254" s="87" t="s">
        <v>654</v>
      </c>
      <c r="H254" s="23" t="s">
        <v>676</v>
      </c>
      <c r="I254" s="23" t="s">
        <v>669</v>
      </c>
      <c r="J254" s="23" t="s">
        <v>989</v>
      </c>
      <c r="K254" s="23"/>
      <c r="L254" s="23"/>
      <c r="M254" s="114"/>
      <c r="N254" s="123"/>
      <c r="O254" s="114"/>
      <c r="P254" s="7"/>
      <c r="Q254" s="7"/>
      <c r="R254" s="7"/>
      <c r="S254" s="7"/>
      <c r="T254" s="23"/>
      <c r="U254" s="114"/>
    </row>
    <row r="255" spans="1:21" s="50" customFormat="1" ht="38" customHeight="1" x14ac:dyDescent="0.2">
      <c r="A255" s="84" t="s">
        <v>14</v>
      </c>
      <c r="B255" s="85" t="s">
        <v>240</v>
      </c>
      <c r="C255" s="86" t="s">
        <v>231</v>
      </c>
      <c r="D255" s="85" t="s">
        <v>441</v>
      </c>
      <c r="E255" s="104" t="s">
        <v>631</v>
      </c>
      <c r="F255" s="23" t="s">
        <v>645</v>
      </c>
      <c r="G255" s="87" t="s">
        <v>654</v>
      </c>
      <c r="H255" s="23" t="s">
        <v>676</v>
      </c>
      <c r="I255" s="23" t="s">
        <v>669</v>
      </c>
      <c r="J255" s="23" t="s">
        <v>989</v>
      </c>
      <c r="K255" s="23"/>
      <c r="L255" s="23"/>
      <c r="M255" s="114"/>
      <c r="N255" s="123"/>
      <c r="O255" s="114"/>
      <c r="P255" s="7"/>
      <c r="Q255" s="7"/>
      <c r="R255" s="7"/>
      <c r="S255" s="7"/>
      <c r="T255" s="23"/>
      <c r="U255" s="114"/>
    </row>
    <row r="256" spans="1:21" s="50" customFormat="1" ht="38" customHeight="1" x14ac:dyDescent="0.2">
      <c r="A256" s="84" t="s">
        <v>14</v>
      </c>
      <c r="B256" s="85" t="s">
        <v>240</v>
      </c>
      <c r="C256" s="86" t="s">
        <v>232</v>
      </c>
      <c r="D256" s="85" t="s">
        <v>442</v>
      </c>
      <c r="E256" s="104" t="s">
        <v>632</v>
      </c>
      <c r="F256" s="23" t="s">
        <v>645</v>
      </c>
      <c r="G256" s="87" t="s">
        <v>654</v>
      </c>
      <c r="H256" s="23" t="s">
        <v>676</v>
      </c>
      <c r="I256" s="23" t="s">
        <v>669</v>
      </c>
      <c r="J256" s="23" t="s">
        <v>989</v>
      </c>
      <c r="K256" s="23"/>
      <c r="L256" s="23"/>
      <c r="M256" s="114"/>
      <c r="N256" s="123"/>
      <c r="O256" s="114"/>
      <c r="P256" s="7"/>
      <c r="Q256" s="7"/>
      <c r="R256" s="7"/>
      <c r="S256" s="7"/>
      <c r="T256" s="23"/>
      <c r="U256" s="114"/>
    </row>
    <row r="257" spans="1:21" s="50" customFormat="1" ht="38" customHeight="1" x14ac:dyDescent="0.2">
      <c r="A257" s="84" t="s">
        <v>14</v>
      </c>
      <c r="B257" s="85" t="s">
        <v>240</v>
      </c>
      <c r="C257" s="86" t="s">
        <v>233</v>
      </c>
      <c r="D257" s="85" t="s">
        <v>443</v>
      </c>
      <c r="E257" s="104" t="s">
        <v>633</v>
      </c>
      <c r="F257" s="85" t="s">
        <v>636</v>
      </c>
      <c r="G257" s="85" t="s">
        <v>637</v>
      </c>
      <c r="H257" s="23" t="s">
        <v>676</v>
      </c>
      <c r="I257" s="116">
        <v>3</v>
      </c>
      <c r="J257" s="23" t="s">
        <v>989</v>
      </c>
      <c r="K257" s="23" t="s">
        <v>1002</v>
      </c>
      <c r="L257" s="23" t="s">
        <v>991</v>
      </c>
      <c r="M257" s="114">
        <v>79</v>
      </c>
      <c r="N257" s="127">
        <v>43649</v>
      </c>
      <c r="O257" s="124" t="s">
        <v>1145</v>
      </c>
      <c r="P257" s="7" t="s">
        <v>880</v>
      </c>
      <c r="Q257" s="7" t="s">
        <v>879</v>
      </c>
      <c r="R257" s="7" t="s">
        <v>880</v>
      </c>
      <c r="S257" s="7" t="s">
        <v>880</v>
      </c>
      <c r="T257" s="23"/>
      <c r="U257" s="114"/>
    </row>
    <row r="258" spans="1:21" s="50" customFormat="1" ht="38" customHeight="1" x14ac:dyDescent="0.2">
      <c r="A258" s="84" t="s">
        <v>14</v>
      </c>
      <c r="B258" s="85" t="s">
        <v>240</v>
      </c>
      <c r="C258" s="86" t="s">
        <v>234</v>
      </c>
      <c r="D258" s="85" t="s">
        <v>444</v>
      </c>
      <c r="E258" s="104" t="s">
        <v>634</v>
      </c>
      <c r="F258" s="23" t="s">
        <v>645</v>
      </c>
      <c r="G258" s="87" t="s">
        <v>654</v>
      </c>
      <c r="H258" s="23" t="s">
        <v>676</v>
      </c>
      <c r="I258" s="23" t="s">
        <v>668</v>
      </c>
      <c r="J258" s="23" t="s">
        <v>989</v>
      </c>
      <c r="K258" s="23" t="s">
        <v>1002</v>
      </c>
      <c r="L258" s="23" t="s">
        <v>991</v>
      </c>
      <c r="M258" s="114">
        <v>54</v>
      </c>
      <c r="N258" s="127">
        <v>43649</v>
      </c>
      <c r="O258" s="124" t="s">
        <v>1119</v>
      </c>
      <c r="P258" s="7" t="s">
        <v>880</v>
      </c>
      <c r="Q258" s="7" t="s">
        <v>879</v>
      </c>
      <c r="R258" s="7" t="s">
        <v>880</v>
      </c>
      <c r="S258" s="7" t="s">
        <v>880</v>
      </c>
      <c r="T258" s="23"/>
      <c r="U258" s="114"/>
    </row>
    <row r="259" spans="1:21" s="50" customFormat="1" ht="38" customHeight="1" x14ac:dyDescent="0.2">
      <c r="A259" s="92" t="s">
        <v>14</v>
      </c>
      <c r="B259" s="54" t="s">
        <v>246</v>
      </c>
      <c r="C259" s="86" t="s">
        <v>133</v>
      </c>
      <c r="D259" s="54" t="s">
        <v>343</v>
      </c>
      <c r="E259" s="4" t="s">
        <v>551</v>
      </c>
      <c r="F259" s="93" t="s">
        <v>636</v>
      </c>
      <c r="G259" s="93" t="s">
        <v>651</v>
      </c>
      <c r="H259" s="23" t="s">
        <v>675</v>
      </c>
      <c r="I259" s="116">
        <v>6</v>
      </c>
      <c r="J259" s="108">
        <v>43921</v>
      </c>
      <c r="K259" s="23" t="s">
        <v>1041</v>
      </c>
      <c r="L259" s="23" t="s">
        <v>947</v>
      </c>
      <c r="M259" s="114">
        <v>101</v>
      </c>
      <c r="N259" s="123">
        <v>44088</v>
      </c>
      <c r="O259" s="124" t="s">
        <v>1040</v>
      </c>
      <c r="P259" s="7" t="s">
        <v>879</v>
      </c>
      <c r="Q259" s="7" t="s">
        <v>880</v>
      </c>
      <c r="R259" s="7" t="s">
        <v>880</v>
      </c>
      <c r="S259" s="7" t="s">
        <v>880</v>
      </c>
      <c r="T259" s="23" t="s">
        <v>1083</v>
      </c>
      <c r="U259" s="114"/>
    </row>
    <row r="260" spans="1:21" s="50" customFormat="1" ht="38" customHeight="1" x14ac:dyDescent="0.2">
      <c r="A260" s="92" t="s">
        <v>14</v>
      </c>
      <c r="B260" s="54" t="s">
        <v>246</v>
      </c>
      <c r="C260" s="86" t="s">
        <v>136</v>
      </c>
      <c r="D260" s="54" t="s">
        <v>346</v>
      </c>
      <c r="E260" s="4" t="s">
        <v>554</v>
      </c>
      <c r="F260" s="93" t="s">
        <v>636</v>
      </c>
      <c r="G260" s="93" t="s">
        <v>651</v>
      </c>
      <c r="H260" s="23" t="s">
        <v>675</v>
      </c>
      <c r="I260" s="116">
        <v>6</v>
      </c>
      <c r="J260" s="108">
        <v>43921</v>
      </c>
      <c r="K260" s="23" t="s">
        <v>1041</v>
      </c>
      <c r="L260" s="23" t="s">
        <v>947</v>
      </c>
      <c r="M260" s="114">
        <v>101</v>
      </c>
      <c r="N260" s="123">
        <v>44088</v>
      </c>
      <c r="O260" s="124" t="s">
        <v>1040</v>
      </c>
      <c r="P260" s="7" t="s">
        <v>879</v>
      </c>
      <c r="Q260" s="7" t="s">
        <v>880</v>
      </c>
      <c r="R260" s="7" t="s">
        <v>880</v>
      </c>
      <c r="S260" s="7" t="s">
        <v>880</v>
      </c>
      <c r="T260" s="23" t="s">
        <v>1083</v>
      </c>
      <c r="U260" s="114"/>
    </row>
    <row r="261" spans="1:21" s="50" customFormat="1" ht="38" customHeight="1" x14ac:dyDescent="0.2">
      <c r="A261" s="92" t="s">
        <v>14</v>
      </c>
      <c r="B261" s="54" t="s">
        <v>246</v>
      </c>
      <c r="C261" s="86" t="s">
        <v>133</v>
      </c>
      <c r="D261" s="54" t="s">
        <v>343</v>
      </c>
      <c r="E261" s="4" t="s">
        <v>551</v>
      </c>
      <c r="F261" s="93" t="s">
        <v>636</v>
      </c>
      <c r="G261" s="93" t="s">
        <v>651</v>
      </c>
      <c r="H261" s="23" t="s">
        <v>676</v>
      </c>
      <c r="I261" s="116">
        <v>6</v>
      </c>
      <c r="J261" s="23" t="s">
        <v>989</v>
      </c>
      <c r="K261" s="23" t="s">
        <v>1069</v>
      </c>
      <c r="L261" s="23" t="s">
        <v>991</v>
      </c>
      <c r="M261" s="114">
        <v>78</v>
      </c>
      <c r="N261" s="127">
        <v>43649</v>
      </c>
      <c r="O261" s="124" t="s">
        <v>1010</v>
      </c>
      <c r="P261" s="7" t="s">
        <v>879</v>
      </c>
      <c r="Q261" s="7" t="s">
        <v>880</v>
      </c>
      <c r="R261" s="7" t="s">
        <v>880</v>
      </c>
      <c r="S261" s="7" t="s">
        <v>880</v>
      </c>
      <c r="T261" s="23" t="s">
        <v>1083</v>
      </c>
      <c r="U261" s="114"/>
    </row>
    <row r="262" spans="1:21" s="50" customFormat="1" ht="38" customHeight="1" x14ac:dyDescent="0.2">
      <c r="A262" s="92" t="s">
        <v>14</v>
      </c>
      <c r="B262" s="54" t="s">
        <v>246</v>
      </c>
      <c r="C262" s="86" t="s">
        <v>136</v>
      </c>
      <c r="D262" s="54" t="s">
        <v>346</v>
      </c>
      <c r="E262" s="4" t="s">
        <v>554</v>
      </c>
      <c r="F262" s="93" t="s">
        <v>636</v>
      </c>
      <c r="G262" s="93" t="s">
        <v>651</v>
      </c>
      <c r="H262" s="23" t="s">
        <v>676</v>
      </c>
      <c r="I262" s="116">
        <v>6</v>
      </c>
      <c r="J262" s="23" t="s">
        <v>989</v>
      </c>
      <c r="K262" s="23" t="s">
        <v>1069</v>
      </c>
      <c r="L262" s="23" t="s">
        <v>991</v>
      </c>
      <c r="M262" s="114">
        <v>78</v>
      </c>
      <c r="N262" s="127">
        <v>43649</v>
      </c>
      <c r="O262" s="124" t="s">
        <v>1010</v>
      </c>
      <c r="P262" s="7" t="s">
        <v>879</v>
      </c>
      <c r="Q262" s="7" t="s">
        <v>880</v>
      </c>
      <c r="R262" s="7" t="s">
        <v>880</v>
      </c>
      <c r="S262" s="7" t="s">
        <v>880</v>
      </c>
      <c r="T262" s="23" t="s">
        <v>1083</v>
      </c>
      <c r="U262" s="114"/>
    </row>
  </sheetData>
  <mergeCells count="2">
    <mergeCell ref="K18:O18"/>
    <mergeCell ref="P18:S18"/>
  </mergeCells>
  <phoneticPr fontId="4" type="noConversion"/>
  <conditionalFormatting sqref="C259:C260">
    <cfRule type="duplicateValues" dxfId="39" priority="17"/>
    <cfRule type="duplicateValues" dxfId="38" priority="18"/>
  </conditionalFormatting>
  <conditionalFormatting sqref="D259:D260">
    <cfRule type="duplicateValues" dxfId="37" priority="19"/>
  </conditionalFormatting>
  <conditionalFormatting sqref="E259:E260">
    <cfRule type="duplicateValues" dxfId="36" priority="20"/>
  </conditionalFormatting>
  <conditionalFormatting sqref="C261:C262">
    <cfRule type="duplicateValues" dxfId="35" priority="13"/>
    <cfRule type="duplicateValues" dxfId="34" priority="14"/>
  </conditionalFormatting>
  <conditionalFormatting sqref="D261:D262">
    <cfRule type="duplicateValues" dxfId="33" priority="15"/>
  </conditionalFormatting>
  <conditionalFormatting sqref="E261:E262">
    <cfRule type="duplicateValues" dxfId="32" priority="16"/>
  </conditionalFormatting>
  <dataValidations count="8">
    <dataValidation type="whole" operator="greaterThanOrEqual" allowBlank="1" showInputMessage="1" showErrorMessage="1" sqref="I33 I44:I46 I57 I68 I70 I102 I137 I146 I153 I166 I177 I188 I190 I222 I257 I259:I262" xr:uid="{00000000-0002-0000-0000-000000000000}">
      <formula1>0</formula1>
    </dataValidation>
    <dataValidation allowBlank="1" showInputMessage="1" showErrorMessage="1" prompt="Revenue in millions (INR)" sqref="I230" xr:uid="{00000000-0002-0000-0000-000001000000}"/>
    <dataValidation type="decimal" operator="greaterThan" allowBlank="1" showInputMessage="1" showErrorMessage="1" prompt="Data in percentage" sqref="I34 I69 I189 I95 I215 I232 I71 I154 I191" xr:uid="{00000000-0002-0000-0000-000002000000}">
      <formula1>0</formula1>
    </dataValidation>
    <dataValidation type="decimal" operator="greaterThanOrEqual" allowBlank="1" showInputMessage="1" showErrorMessage="1" sqref="I88:I89 I227:I228 I213:I214 I208:I209" xr:uid="{00000000-0002-0000-0000-000003000000}">
      <formula1>0</formula1>
    </dataValidation>
    <dataValidation type="list" allowBlank="1" showInputMessage="1" showErrorMessage="1" sqref="I155:I162 I138:I145 I35:I42 I116 I216:I221 I236 I238:I256 I223:I226 I192:I207 I178:I187 I147:I152 I118:I136 I103:I106 I72:I87 I58:I67 I96:I101 I27:I32 I210:I212 I90:I92 I20:I26 I258 I167:I176 I47:I56" xr:uid="{00000000-0002-0000-0000-000004000000}">
      <formula1>$L$9:$L$10</formula1>
    </dataValidation>
    <dataValidation type="date" showInputMessage="1" showErrorMessage="1" sqref="C259:C262" xr:uid="{00000000-0002-0000-0000-000005000000}">
      <formula1>1</formula1>
      <formula2>43831</formula2>
    </dataValidation>
    <dataValidation operator="greaterThan" allowBlank="1" showInputMessage="1" showErrorMessage="1" prompt="Data in percentage" sqref="I43 I117 I112 I115 I235" xr:uid="{00000000-0002-0000-0000-000007000000}"/>
    <dataValidation operator="greaterThanOrEqual" allowBlank="1" showInputMessage="1" showErrorMessage="1" sqref="I93:I94 I237 I113:I114 I163:I165 I229 I233:I234 I107:I109" xr:uid="{00000000-0002-0000-0000-000008000000}"/>
  </dataValidations>
  <hyperlinks>
    <hyperlink ref="L53" r:id="rId1" xr:uid="{00000000-0004-0000-0000-000000000000}"/>
    <hyperlink ref="L50" r:id="rId2" xr:uid="{00000000-0004-0000-0000-000001000000}"/>
    <hyperlink ref="L34" r:id="rId3" xr:uid="{00000000-0004-0000-0000-000002000000}"/>
    <hyperlink ref="L54" r:id="rId4" xr:uid="{00000000-0004-0000-0000-000003000000}"/>
    <hyperlink ref="L51" r:id="rId5" xr:uid="{00000000-0004-0000-0000-000004000000}"/>
  </hyperlinks>
  <pageMargins left="0.7" right="0.7" top="0.75" bottom="0.75" header="0.3" footer="0.3"/>
  <pageSetup paperSize="9" orientation="portrait" horizontalDpi="4294967293" verticalDpi="0" r:id="rId6"/>
  <legacyDrawing r:id="rId7"/>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9000000}">
          <x14:formula1>
            <xm:f>'NIC industry'!$A$2:$A$502</xm:f>
          </x14:formula1>
          <xm:sqref>C6</xm:sqref>
        </x14:dataValidation>
        <x14:dataValidation type="list" allowBlank="1" showInputMessage="1" showErrorMessage="1" xr:uid="{00000000-0002-0000-0000-00000A000000}">
          <x14:formula1>
            <xm:f>'NIC industry'!$C$3:$C$4</xm:f>
          </x14:formula1>
          <xm:sqref>P20:S262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V154"/>
  <sheetViews>
    <sheetView topLeftCell="I47" zoomScale="81" zoomScaleNormal="57" workbookViewId="0">
      <selection activeCell="K66" sqref="K66"/>
    </sheetView>
  </sheetViews>
  <sheetFormatPr baseColWidth="10" defaultColWidth="10.83203125" defaultRowHeight="16" x14ac:dyDescent="0.2"/>
  <cols>
    <col min="1" max="1" width="35" style="2" customWidth="1"/>
    <col min="2" max="2" width="21.5" style="2" customWidth="1"/>
    <col min="3" max="3" width="13.83203125" style="2" customWidth="1"/>
    <col min="4" max="4" width="34" style="2" customWidth="1"/>
    <col min="5" max="5" width="47" style="2" customWidth="1"/>
    <col min="6" max="6" width="10.83203125" style="2"/>
    <col min="7" max="7" width="22.5" style="2" customWidth="1"/>
    <col min="8" max="8" width="16.5" style="2" customWidth="1"/>
    <col min="9" max="9" width="18.5" style="2" customWidth="1"/>
    <col min="10" max="10" width="20.1640625" style="2" customWidth="1"/>
    <col min="11" max="11" width="21.6640625" style="2" customWidth="1"/>
    <col min="12" max="12" width="18.1640625" style="2" bestFit="1" customWidth="1"/>
    <col min="13" max="13" width="18.6640625" style="2" customWidth="1"/>
    <col min="14" max="14" width="19.1640625" style="2" customWidth="1"/>
    <col min="15" max="15" width="18" style="2" customWidth="1"/>
    <col min="16" max="16" width="17.6640625" style="2" customWidth="1"/>
    <col min="17" max="17" width="20.6640625" style="2" customWidth="1"/>
    <col min="18" max="18" width="16.1640625" style="2" customWidth="1"/>
    <col min="19" max="19" width="15.5" style="2" customWidth="1"/>
    <col min="20" max="20" width="18" style="2" customWidth="1"/>
    <col min="21" max="21" width="18.33203125" style="100" customWidth="1"/>
    <col min="22" max="22" width="20.83203125" style="100" customWidth="1"/>
    <col min="23" max="23" width="15.83203125" style="100" customWidth="1"/>
    <col min="24" max="24" width="17.5" style="100" customWidth="1"/>
    <col min="25" max="25" width="19.6640625" style="2" customWidth="1"/>
    <col min="26" max="26" width="21.33203125" style="2" customWidth="1"/>
    <col min="27" max="27" width="31.5" style="2" customWidth="1"/>
    <col min="28" max="28" width="39.33203125" style="2" customWidth="1"/>
    <col min="29" max="29" width="12" style="2" bestFit="1" customWidth="1"/>
    <col min="30" max="30" width="42.5" style="2" customWidth="1"/>
    <col min="31" max="31" width="45.6640625" style="2" customWidth="1"/>
    <col min="32" max="32" width="16" style="2" customWidth="1"/>
    <col min="33" max="33" width="16.5" style="2" customWidth="1"/>
    <col min="34" max="34" width="19" style="2" customWidth="1"/>
    <col min="35" max="35" width="18.6640625" style="2" customWidth="1"/>
    <col min="36" max="36" width="39.83203125" style="2" customWidth="1"/>
    <col min="37" max="37" width="27.6640625" style="2" customWidth="1"/>
    <col min="38" max="38" width="14.83203125" style="78" customWidth="1"/>
    <col min="39" max="39" width="22.6640625" style="2" customWidth="1"/>
    <col min="40" max="40" width="21.1640625" style="2" customWidth="1"/>
    <col min="41" max="41" width="23.5" style="2" customWidth="1"/>
    <col min="42" max="42" width="14.33203125" style="2" customWidth="1"/>
    <col min="43" max="43" width="22.5" style="2" customWidth="1"/>
    <col min="44" max="44" width="25" style="2" customWidth="1"/>
    <col min="45" max="45" width="10.83203125" style="2"/>
    <col min="46" max="46" width="22" style="2" customWidth="1"/>
    <col min="47" max="47" width="34.33203125" style="2" customWidth="1"/>
    <col min="48" max="48" width="50" style="2" customWidth="1"/>
    <col min="49" max="16384" width="10.83203125" style="2"/>
  </cols>
  <sheetData>
    <row r="1" spans="1:48" x14ac:dyDescent="0.2">
      <c r="A1" s="41"/>
      <c r="B1" s="69"/>
      <c r="D1" s="70"/>
      <c r="E1" s="70"/>
      <c r="F1" s="70"/>
      <c r="G1" s="70"/>
      <c r="H1" s="70"/>
      <c r="I1" s="70"/>
    </row>
    <row r="2" spans="1:48" x14ac:dyDescent="0.2">
      <c r="B2" s="69"/>
      <c r="D2" s="70"/>
      <c r="E2" s="70"/>
      <c r="F2" s="70" t="s">
        <v>670</v>
      </c>
      <c r="G2" s="71" t="s">
        <v>668</v>
      </c>
      <c r="H2" s="70"/>
      <c r="I2" s="70"/>
    </row>
    <row r="3" spans="1:48" x14ac:dyDescent="0.2">
      <c r="A3" s="35" t="s">
        <v>887</v>
      </c>
      <c r="B3" s="72">
        <v>17</v>
      </c>
      <c r="D3" s="70"/>
      <c r="E3" s="70"/>
      <c r="F3" s="70" t="s">
        <v>667</v>
      </c>
      <c r="G3" s="71" t="s">
        <v>669</v>
      </c>
      <c r="H3" s="70"/>
      <c r="I3" s="70"/>
    </row>
    <row r="4" spans="1:48" x14ac:dyDescent="0.2">
      <c r="A4" s="35" t="s">
        <v>888</v>
      </c>
      <c r="B4" s="72">
        <v>14</v>
      </c>
      <c r="D4" s="70"/>
      <c r="E4" s="70"/>
      <c r="F4" s="70"/>
      <c r="G4" s="71"/>
      <c r="H4" s="70"/>
      <c r="I4" s="70"/>
    </row>
    <row r="5" spans="1:48" ht="19" x14ac:dyDescent="0.2">
      <c r="B5" s="69"/>
      <c r="D5" s="69"/>
      <c r="E5" s="69"/>
      <c r="F5" s="69"/>
      <c r="G5" s="69"/>
      <c r="J5" s="134" t="s">
        <v>666</v>
      </c>
      <c r="K5" s="134"/>
      <c r="L5" s="134"/>
      <c r="M5" s="134"/>
      <c r="N5" s="134"/>
      <c r="O5" s="134"/>
      <c r="P5" s="134"/>
      <c r="Q5" s="134"/>
      <c r="R5" s="134"/>
      <c r="S5" s="134"/>
      <c r="T5" s="134"/>
      <c r="U5" s="134"/>
      <c r="V5" s="134"/>
      <c r="W5" s="134"/>
      <c r="X5" s="134"/>
      <c r="Y5" s="134"/>
      <c r="Z5" s="134"/>
      <c r="AA5" s="135" t="s">
        <v>635</v>
      </c>
      <c r="AB5" s="135"/>
      <c r="AC5" s="135"/>
      <c r="AD5" s="135"/>
      <c r="AE5" s="135"/>
      <c r="AF5" s="134" t="s">
        <v>876</v>
      </c>
      <c r="AG5" s="134"/>
      <c r="AH5" s="134"/>
      <c r="AI5" s="134"/>
      <c r="AJ5" s="58"/>
      <c r="AK5" s="73"/>
      <c r="AL5" s="134" t="s">
        <v>940</v>
      </c>
      <c r="AM5" s="134"/>
      <c r="AN5" s="134"/>
      <c r="AO5" s="134"/>
      <c r="AP5" s="134"/>
      <c r="AQ5" s="134"/>
      <c r="AR5" s="134"/>
      <c r="AS5" s="49"/>
      <c r="AT5" s="74"/>
      <c r="AU5" s="74"/>
      <c r="AV5" s="74"/>
    </row>
    <row r="6" spans="1:48" ht="19" x14ac:dyDescent="0.2">
      <c r="A6" s="52" t="s">
        <v>4</v>
      </c>
      <c r="B6" s="52" t="s">
        <v>6</v>
      </c>
      <c r="C6" s="52" t="s">
        <v>5</v>
      </c>
      <c r="D6" s="52" t="s">
        <v>1</v>
      </c>
      <c r="E6" s="52" t="s">
        <v>665</v>
      </c>
      <c r="F6" s="52" t="s">
        <v>8</v>
      </c>
      <c r="G6" s="52" t="s">
        <v>9</v>
      </c>
      <c r="H6" s="52" t="s">
        <v>674</v>
      </c>
      <c r="I6" s="52" t="s">
        <v>941</v>
      </c>
      <c r="J6" s="131" t="s">
        <v>954</v>
      </c>
      <c r="K6" s="131" t="s">
        <v>955</v>
      </c>
      <c r="L6" s="131" t="s">
        <v>956</v>
      </c>
      <c r="M6" s="131" t="s">
        <v>957</v>
      </c>
      <c r="N6" s="131" t="s">
        <v>958</v>
      </c>
      <c r="O6" s="131" t="s">
        <v>959</v>
      </c>
      <c r="P6" s="131" t="s">
        <v>960</v>
      </c>
      <c r="Q6" s="131" t="s">
        <v>961</v>
      </c>
      <c r="R6" s="131" t="s">
        <v>962</v>
      </c>
      <c r="S6" s="131" t="s">
        <v>963</v>
      </c>
      <c r="T6" s="131" t="s">
        <v>964</v>
      </c>
      <c r="U6" s="131" t="s">
        <v>1168</v>
      </c>
      <c r="V6" s="131" t="s">
        <v>997</v>
      </c>
      <c r="W6" s="131" t="s">
        <v>1166</v>
      </c>
      <c r="X6" s="131" t="s">
        <v>999</v>
      </c>
      <c r="Y6" s="131" t="s">
        <v>965</v>
      </c>
      <c r="Z6" s="131" t="s">
        <v>966</v>
      </c>
      <c r="AA6" s="51" t="s">
        <v>10</v>
      </c>
      <c r="AB6" s="51" t="s">
        <v>2</v>
      </c>
      <c r="AC6" s="51" t="s">
        <v>3</v>
      </c>
      <c r="AD6" s="51" t="s">
        <v>11</v>
      </c>
      <c r="AE6" s="51" t="s">
        <v>673</v>
      </c>
      <c r="AF6" s="52" t="s">
        <v>671</v>
      </c>
      <c r="AG6" s="52" t="s">
        <v>873</v>
      </c>
      <c r="AH6" s="52" t="s">
        <v>874</v>
      </c>
      <c r="AI6" s="52" t="s">
        <v>875</v>
      </c>
      <c r="AJ6" s="83" t="s">
        <v>882</v>
      </c>
      <c r="AK6" s="51" t="s">
        <v>12</v>
      </c>
      <c r="AL6" s="77" t="s">
        <v>905</v>
      </c>
      <c r="AM6" s="62" t="s">
        <v>906</v>
      </c>
      <c r="AN6" s="62" t="s">
        <v>907</v>
      </c>
      <c r="AO6" s="62" t="s">
        <v>908</v>
      </c>
      <c r="AP6" s="62" t="s">
        <v>909</v>
      </c>
      <c r="AQ6" s="62" t="s">
        <v>910</v>
      </c>
      <c r="AR6" s="62" t="s">
        <v>911</v>
      </c>
      <c r="AS6" s="22"/>
      <c r="AT6" s="137" t="s">
        <v>923</v>
      </c>
      <c r="AU6" s="138"/>
      <c r="AV6" s="139"/>
    </row>
    <row r="7" spans="1:48" s="72" customFormat="1" x14ac:dyDescent="0.2">
      <c r="A7" s="92" t="s">
        <v>14</v>
      </c>
      <c r="B7" s="54" t="s">
        <v>245</v>
      </c>
      <c r="C7" s="54" t="s">
        <v>103</v>
      </c>
      <c r="D7" s="54" t="s">
        <v>236</v>
      </c>
      <c r="E7" s="54" t="s">
        <v>321</v>
      </c>
      <c r="F7" s="54" t="s">
        <v>645</v>
      </c>
      <c r="G7" s="54" t="s">
        <v>900</v>
      </c>
      <c r="H7" s="7" t="s">
        <v>675</v>
      </c>
      <c r="I7" s="140">
        <v>43921</v>
      </c>
      <c r="J7" s="72" t="s">
        <v>668</v>
      </c>
      <c r="K7" s="72" t="s">
        <v>668</v>
      </c>
      <c r="L7" s="72" t="s">
        <v>668</v>
      </c>
      <c r="M7" s="72" t="s">
        <v>668</v>
      </c>
      <c r="N7" s="72" t="s">
        <v>668</v>
      </c>
      <c r="O7" s="72" t="s">
        <v>668</v>
      </c>
      <c r="P7" s="72" t="s">
        <v>668</v>
      </c>
      <c r="Q7" s="72" t="s">
        <v>668</v>
      </c>
      <c r="R7" s="72" t="s">
        <v>668</v>
      </c>
      <c r="S7" s="72" t="s">
        <v>668</v>
      </c>
      <c r="T7" s="72" t="s">
        <v>668</v>
      </c>
      <c r="U7" s="72" t="s">
        <v>669</v>
      </c>
      <c r="V7" s="72" t="s">
        <v>669</v>
      </c>
      <c r="W7" s="72" t="s">
        <v>669</v>
      </c>
      <c r="X7" s="72" t="s">
        <v>669</v>
      </c>
      <c r="Y7" s="72" t="s">
        <v>668</v>
      </c>
      <c r="Z7" s="72" t="s">
        <v>668</v>
      </c>
      <c r="AA7" s="23" t="s">
        <v>949</v>
      </c>
      <c r="AB7" s="23" t="s">
        <v>947</v>
      </c>
      <c r="AC7" s="72" t="s">
        <v>1170</v>
      </c>
      <c r="AD7" s="108">
        <v>44088</v>
      </c>
      <c r="AE7" s="72" t="s">
        <v>967</v>
      </c>
      <c r="AF7" s="23" t="s">
        <v>880</v>
      </c>
      <c r="AG7" s="23" t="s">
        <v>880</v>
      </c>
      <c r="AH7" s="23" t="s">
        <v>880</v>
      </c>
      <c r="AI7" s="23" t="s">
        <v>880</v>
      </c>
      <c r="AK7" s="7"/>
      <c r="AL7" s="23"/>
      <c r="AM7" s="23"/>
      <c r="AN7" s="23"/>
      <c r="AO7" s="23"/>
      <c r="AP7" s="141"/>
      <c r="AQ7" s="141"/>
      <c r="AR7" s="141"/>
      <c r="AS7" s="23"/>
      <c r="AT7" s="142"/>
      <c r="AU7" s="142"/>
      <c r="AV7" s="142"/>
    </row>
    <row r="8" spans="1:48" s="72" customFormat="1" x14ac:dyDescent="0.2">
      <c r="A8" s="92" t="s">
        <v>14</v>
      </c>
      <c r="B8" s="54" t="s">
        <v>245</v>
      </c>
      <c r="C8" s="54" t="s">
        <v>104</v>
      </c>
      <c r="D8" s="54" t="s">
        <v>236</v>
      </c>
      <c r="E8" s="54" t="s">
        <v>322</v>
      </c>
      <c r="F8" s="54" t="s">
        <v>645</v>
      </c>
      <c r="G8" s="54" t="s">
        <v>900</v>
      </c>
      <c r="H8" s="7" t="s">
        <v>675</v>
      </c>
      <c r="I8" s="140">
        <v>43921</v>
      </c>
      <c r="J8" s="72" t="s">
        <v>668</v>
      </c>
      <c r="K8" s="72" t="s">
        <v>668</v>
      </c>
      <c r="L8" s="72" t="s">
        <v>668</v>
      </c>
      <c r="M8" s="72" t="s">
        <v>668</v>
      </c>
      <c r="N8" s="72" t="s">
        <v>668</v>
      </c>
      <c r="O8" s="72" t="s">
        <v>668</v>
      </c>
      <c r="P8" s="72" t="s">
        <v>668</v>
      </c>
      <c r="Q8" s="72" t="s">
        <v>668</v>
      </c>
      <c r="R8" s="72" t="s">
        <v>668</v>
      </c>
      <c r="S8" s="72" t="s">
        <v>668</v>
      </c>
      <c r="T8" s="72" t="s">
        <v>668</v>
      </c>
      <c r="U8" s="72" t="s">
        <v>668</v>
      </c>
      <c r="V8" s="72" t="s">
        <v>668</v>
      </c>
      <c r="W8" s="72" t="s">
        <v>668</v>
      </c>
      <c r="X8" s="72" t="s">
        <v>668</v>
      </c>
      <c r="Y8" s="72" t="s">
        <v>668</v>
      </c>
      <c r="Z8" s="72" t="s">
        <v>668</v>
      </c>
      <c r="AA8" s="23" t="s">
        <v>949</v>
      </c>
      <c r="AB8" s="110" t="s">
        <v>947</v>
      </c>
      <c r="AC8" s="72" t="s">
        <v>1170</v>
      </c>
      <c r="AD8" s="108">
        <v>44088</v>
      </c>
      <c r="AE8" s="72" t="s">
        <v>967</v>
      </c>
      <c r="AF8" s="23" t="s">
        <v>880</v>
      </c>
      <c r="AG8" s="23" t="s">
        <v>879</v>
      </c>
      <c r="AH8" s="23" t="s">
        <v>880</v>
      </c>
      <c r="AI8" s="23" t="s">
        <v>880</v>
      </c>
      <c r="AK8" s="7"/>
      <c r="AL8" s="23"/>
      <c r="AM8" s="23"/>
      <c r="AN8" s="23"/>
      <c r="AO8" s="23"/>
      <c r="AP8" s="141"/>
      <c r="AQ8" s="23"/>
      <c r="AR8" s="23"/>
      <c r="AS8" s="23"/>
      <c r="AT8" s="143" t="s">
        <v>924</v>
      </c>
      <c r="AU8" s="143" t="s">
        <v>925</v>
      </c>
      <c r="AV8" s="143" t="s">
        <v>926</v>
      </c>
    </row>
    <row r="9" spans="1:48" s="72" customFormat="1" x14ac:dyDescent="0.2">
      <c r="A9" s="92" t="s">
        <v>14</v>
      </c>
      <c r="B9" s="54" t="s">
        <v>245</v>
      </c>
      <c r="C9" s="54" t="s">
        <v>117</v>
      </c>
      <c r="D9" s="54" t="s">
        <v>236</v>
      </c>
      <c r="E9" s="54" t="s">
        <v>330</v>
      </c>
      <c r="F9" s="54" t="s">
        <v>636</v>
      </c>
      <c r="G9" s="54" t="s">
        <v>646</v>
      </c>
      <c r="H9" s="7" t="s">
        <v>675</v>
      </c>
      <c r="I9" s="140">
        <v>43921</v>
      </c>
      <c r="AD9" s="144"/>
      <c r="AF9" s="23" t="s">
        <v>880</v>
      </c>
      <c r="AG9" s="23" t="s">
        <v>880</v>
      </c>
      <c r="AH9" s="23" t="s">
        <v>880</v>
      </c>
      <c r="AI9" s="23" t="s">
        <v>880</v>
      </c>
      <c r="AK9" s="7"/>
      <c r="AL9" s="23"/>
      <c r="AM9" s="23"/>
      <c r="AN9" s="23"/>
      <c r="AO9" s="23"/>
      <c r="AP9" s="141"/>
      <c r="AQ9" s="23"/>
      <c r="AR9" s="23"/>
      <c r="AS9" s="23"/>
      <c r="AT9" s="75" t="s">
        <v>927</v>
      </c>
      <c r="AU9" s="75" t="s">
        <v>912</v>
      </c>
      <c r="AV9" s="75" t="s">
        <v>938</v>
      </c>
    </row>
    <row r="10" spans="1:48" s="72" customFormat="1" x14ac:dyDescent="0.2">
      <c r="A10" s="92" t="s">
        <v>14</v>
      </c>
      <c r="B10" s="54" t="s">
        <v>243</v>
      </c>
      <c r="C10" s="54" t="s">
        <v>60</v>
      </c>
      <c r="D10" s="54" t="s">
        <v>236</v>
      </c>
      <c r="E10" s="54" t="s">
        <v>488</v>
      </c>
      <c r="F10" s="54" t="s">
        <v>645</v>
      </c>
      <c r="G10" s="54" t="s">
        <v>901</v>
      </c>
      <c r="H10" s="7" t="s">
        <v>675</v>
      </c>
      <c r="I10" s="140">
        <v>43921</v>
      </c>
      <c r="J10" s="136" t="s">
        <v>670</v>
      </c>
      <c r="K10" s="136" t="s">
        <v>670</v>
      </c>
      <c r="L10" s="136" t="s">
        <v>670</v>
      </c>
      <c r="M10" s="136" t="s">
        <v>667</v>
      </c>
      <c r="N10" s="145" t="s">
        <v>670</v>
      </c>
      <c r="O10" s="145" t="s">
        <v>670</v>
      </c>
      <c r="P10" s="145" t="s">
        <v>670</v>
      </c>
      <c r="Q10" s="145" t="s">
        <v>670</v>
      </c>
      <c r="R10" s="145" t="s">
        <v>670</v>
      </c>
      <c r="S10" s="145" t="s">
        <v>670</v>
      </c>
      <c r="T10" s="145" t="s">
        <v>670</v>
      </c>
      <c r="U10" s="145" t="s">
        <v>670</v>
      </c>
      <c r="V10" s="145" t="s">
        <v>670</v>
      </c>
      <c r="W10" s="136" t="s">
        <v>667</v>
      </c>
      <c r="X10" s="145" t="s">
        <v>670</v>
      </c>
      <c r="Y10" s="145" t="s">
        <v>670</v>
      </c>
      <c r="Z10" s="145" t="s">
        <v>670</v>
      </c>
      <c r="AA10" s="23" t="s">
        <v>949</v>
      </c>
      <c r="AB10" s="23" t="s">
        <v>947</v>
      </c>
      <c r="AC10" s="72" t="s">
        <v>1170</v>
      </c>
      <c r="AD10" s="108">
        <v>44088</v>
      </c>
      <c r="AE10" s="72" t="s">
        <v>967</v>
      </c>
      <c r="AF10" s="23" t="s">
        <v>880</v>
      </c>
      <c r="AG10" s="23" t="s">
        <v>879</v>
      </c>
      <c r="AH10" s="23" t="s">
        <v>880</v>
      </c>
      <c r="AI10" s="23" t="s">
        <v>880</v>
      </c>
      <c r="AK10" s="7"/>
      <c r="AL10" s="23"/>
      <c r="AM10" s="23"/>
      <c r="AN10" s="23"/>
      <c r="AO10" s="23"/>
      <c r="AP10" s="141"/>
      <c r="AQ10" s="23"/>
      <c r="AR10" s="23"/>
      <c r="AS10" s="23"/>
      <c r="AT10" s="75" t="s">
        <v>927</v>
      </c>
      <c r="AU10" s="60" t="s">
        <v>913</v>
      </c>
      <c r="AV10" s="61" t="s">
        <v>928</v>
      </c>
    </row>
    <row r="11" spans="1:48" s="72" customFormat="1" x14ac:dyDescent="0.2">
      <c r="A11" s="92" t="s">
        <v>14</v>
      </c>
      <c r="B11" s="54" t="s">
        <v>243</v>
      </c>
      <c r="C11" s="54" t="s">
        <v>55</v>
      </c>
      <c r="D11" s="54" t="s">
        <v>236</v>
      </c>
      <c r="E11" s="54" t="s">
        <v>483</v>
      </c>
      <c r="F11" s="54" t="s">
        <v>645</v>
      </c>
      <c r="G11" s="54" t="s">
        <v>900</v>
      </c>
      <c r="H11" s="7" t="s">
        <v>675</v>
      </c>
      <c r="I11" s="140">
        <v>43921</v>
      </c>
      <c r="J11" s="72" t="s">
        <v>669</v>
      </c>
      <c r="K11" s="72" t="s">
        <v>669</v>
      </c>
      <c r="L11" s="72" t="s">
        <v>669</v>
      </c>
      <c r="M11" s="72" t="s">
        <v>669</v>
      </c>
      <c r="N11" s="72" t="s">
        <v>669</v>
      </c>
      <c r="O11" s="72" t="s">
        <v>669</v>
      </c>
      <c r="P11" s="72" t="s">
        <v>669</v>
      </c>
      <c r="Q11" s="72" t="s">
        <v>669</v>
      </c>
      <c r="R11" s="72" t="s">
        <v>669</v>
      </c>
      <c r="S11" s="72" t="s">
        <v>669</v>
      </c>
      <c r="T11" s="72" t="s">
        <v>669</v>
      </c>
      <c r="U11" s="72" t="s">
        <v>669</v>
      </c>
      <c r="V11" s="72" t="s">
        <v>669</v>
      </c>
      <c r="W11" s="72" t="s">
        <v>669</v>
      </c>
      <c r="X11" s="72" t="s">
        <v>669</v>
      </c>
      <c r="Y11" s="72" t="s">
        <v>669</v>
      </c>
      <c r="Z11" s="72" t="s">
        <v>669</v>
      </c>
      <c r="AA11" s="23" t="s">
        <v>949</v>
      </c>
      <c r="AB11" s="23" t="s">
        <v>947</v>
      </c>
      <c r="AC11" s="72" t="s">
        <v>1170</v>
      </c>
      <c r="AD11" s="108">
        <v>44088</v>
      </c>
      <c r="AE11" s="72" t="s">
        <v>967</v>
      </c>
      <c r="AF11" s="23" t="s">
        <v>880</v>
      </c>
      <c r="AG11" s="23" t="s">
        <v>879</v>
      </c>
      <c r="AH11" s="23" t="s">
        <v>880</v>
      </c>
      <c r="AI11" s="23" t="s">
        <v>880</v>
      </c>
      <c r="AK11" s="7"/>
      <c r="AL11" s="23"/>
      <c r="AM11" s="23"/>
      <c r="AN11" s="23"/>
      <c r="AO11" s="23"/>
      <c r="AP11" s="141"/>
      <c r="AQ11" s="23"/>
      <c r="AR11" s="23"/>
      <c r="AS11" s="23"/>
      <c r="AT11" s="75" t="s">
        <v>927</v>
      </c>
      <c r="AU11" s="61" t="s">
        <v>914</v>
      </c>
      <c r="AV11" s="61" t="s">
        <v>929</v>
      </c>
    </row>
    <row r="12" spans="1:48" s="72" customFormat="1" x14ac:dyDescent="0.2">
      <c r="A12" s="92" t="s">
        <v>14</v>
      </c>
      <c r="B12" s="54" t="s">
        <v>245</v>
      </c>
      <c r="C12" s="54" t="s">
        <v>105</v>
      </c>
      <c r="D12" s="54" t="s">
        <v>236</v>
      </c>
      <c r="E12" s="54" t="s">
        <v>526</v>
      </c>
      <c r="F12" s="54" t="s">
        <v>645</v>
      </c>
      <c r="G12" s="54" t="s">
        <v>900</v>
      </c>
      <c r="H12" s="7" t="s">
        <v>675</v>
      </c>
      <c r="I12" s="140">
        <v>43921</v>
      </c>
      <c r="J12" s="72" t="s">
        <v>668</v>
      </c>
      <c r="K12" s="72" t="s">
        <v>669</v>
      </c>
      <c r="L12" s="72" t="s">
        <v>669</v>
      </c>
      <c r="M12" s="72" t="s">
        <v>669</v>
      </c>
      <c r="N12" s="72" t="s">
        <v>669</v>
      </c>
      <c r="O12" s="72" t="s">
        <v>668</v>
      </c>
      <c r="P12" s="72" t="s">
        <v>669</v>
      </c>
      <c r="Q12" s="72" t="s">
        <v>669</v>
      </c>
      <c r="R12" s="72" t="s">
        <v>669</v>
      </c>
      <c r="S12" s="72" t="s">
        <v>669</v>
      </c>
      <c r="T12" s="72" t="s">
        <v>669</v>
      </c>
      <c r="U12" s="72" t="s">
        <v>669</v>
      </c>
      <c r="V12" s="72" t="s">
        <v>669</v>
      </c>
      <c r="W12" s="72" t="s">
        <v>669</v>
      </c>
      <c r="X12" s="72" t="s">
        <v>669</v>
      </c>
      <c r="Y12" s="72" t="s">
        <v>669</v>
      </c>
      <c r="Z12" s="72" t="s">
        <v>669</v>
      </c>
      <c r="AA12" s="23" t="s">
        <v>949</v>
      </c>
      <c r="AB12" s="110" t="s">
        <v>947</v>
      </c>
      <c r="AC12" s="72" t="s">
        <v>1170</v>
      </c>
      <c r="AD12" s="108">
        <v>44088</v>
      </c>
      <c r="AE12" s="72" t="s">
        <v>967</v>
      </c>
      <c r="AF12" s="23" t="s">
        <v>879</v>
      </c>
      <c r="AG12" s="23" t="s">
        <v>880</v>
      </c>
      <c r="AH12" s="23" t="s">
        <v>880</v>
      </c>
      <c r="AI12" s="23" t="s">
        <v>880</v>
      </c>
      <c r="AK12" s="7"/>
      <c r="AL12" s="23"/>
      <c r="AM12" s="23"/>
      <c r="AN12" s="23"/>
      <c r="AO12" s="23"/>
      <c r="AP12" s="141"/>
      <c r="AQ12" s="23"/>
      <c r="AR12" s="23"/>
      <c r="AS12" s="23"/>
      <c r="AT12" s="75" t="s">
        <v>927</v>
      </c>
      <c r="AU12" s="61" t="s">
        <v>915</v>
      </c>
      <c r="AV12" s="61" t="s">
        <v>930</v>
      </c>
    </row>
    <row r="13" spans="1:48" s="72" customFormat="1" x14ac:dyDescent="0.2">
      <c r="A13" s="92" t="s">
        <v>14</v>
      </c>
      <c r="B13" s="54" t="s">
        <v>245</v>
      </c>
      <c r="C13" s="54" t="s">
        <v>106</v>
      </c>
      <c r="D13" s="54" t="s">
        <v>236</v>
      </c>
      <c r="E13" s="54" t="s">
        <v>527</v>
      </c>
      <c r="F13" s="54" t="s">
        <v>645</v>
      </c>
      <c r="G13" s="54" t="s">
        <v>900</v>
      </c>
      <c r="H13" s="7" t="s">
        <v>675</v>
      </c>
      <c r="I13" s="140">
        <v>43921</v>
      </c>
      <c r="J13" s="72" t="s">
        <v>668</v>
      </c>
      <c r="K13" s="72" t="s">
        <v>669</v>
      </c>
      <c r="L13" s="72" t="s">
        <v>669</v>
      </c>
      <c r="M13" s="72" t="s">
        <v>668</v>
      </c>
      <c r="N13" s="72" t="s">
        <v>668</v>
      </c>
      <c r="O13" s="72" t="s">
        <v>669</v>
      </c>
      <c r="P13" s="72" t="s">
        <v>669</v>
      </c>
      <c r="Q13" s="72" t="s">
        <v>668</v>
      </c>
      <c r="R13" s="72" t="s">
        <v>669</v>
      </c>
      <c r="S13" s="72" t="s">
        <v>669</v>
      </c>
      <c r="T13" s="72" t="s">
        <v>669</v>
      </c>
      <c r="U13" s="72" t="s">
        <v>669</v>
      </c>
      <c r="V13" s="72" t="s">
        <v>669</v>
      </c>
      <c r="W13" s="72" t="s">
        <v>669</v>
      </c>
      <c r="X13" s="72" t="s">
        <v>669</v>
      </c>
      <c r="Y13" s="72" t="s">
        <v>669</v>
      </c>
      <c r="Z13" s="72" t="s">
        <v>668</v>
      </c>
      <c r="AA13" s="23" t="s">
        <v>949</v>
      </c>
      <c r="AB13" s="23" t="s">
        <v>947</v>
      </c>
      <c r="AC13" s="72" t="s">
        <v>1170</v>
      </c>
      <c r="AD13" s="108">
        <v>44088</v>
      </c>
      <c r="AE13" s="72" t="s">
        <v>967</v>
      </c>
      <c r="AF13" s="23" t="s">
        <v>880</v>
      </c>
      <c r="AG13" s="23" t="s">
        <v>879</v>
      </c>
      <c r="AH13" s="23" t="s">
        <v>880</v>
      </c>
      <c r="AI13" s="23" t="s">
        <v>880</v>
      </c>
      <c r="AK13" s="7"/>
      <c r="AL13" s="23"/>
      <c r="AM13" s="23"/>
      <c r="AN13" s="23"/>
      <c r="AO13" s="23"/>
      <c r="AP13" s="141"/>
      <c r="AQ13" s="23"/>
      <c r="AR13" s="23"/>
      <c r="AS13" s="23"/>
      <c r="AT13" s="75" t="s">
        <v>927</v>
      </c>
      <c r="AU13" s="61" t="s">
        <v>916</v>
      </c>
      <c r="AV13" s="61" t="s">
        <v>931</v>
      </c>
    </row>
    <row r="14" spans="1:48" s="72" customFormat="1" x14ac:dyDescent="0.2">
      <c r="A14" s="92" t="s">
        <v>14</v>
      </c>
      <c r="B14" s="54" t="s">
        <v>244</v>
      </c>
      <c r="C14" s="54" t="s">
        <v>86</v>
      </c>
      <c r="D14" s="54" t="s">
        <v>236</v>
      </c>
      <c r="E14" s="54" t="s">
        <v>510</v>
      </c>
      <c r="F14" s="54" t="s">
        <v>647</v>
      </c>
      <c r="G14" s="54" t="s">
        <v>902</v>
      </c>
      <c r="H14" s="7" t="s">
        <v>675</v>
      </c>
      <c r="I14" s="140">
        <v>43921</v>
      </c>
      <c r="J14" s="144">
        <v>43009</v>
      </c>
      <c r="K14" s="144">
        <v>42095</v>
      </c>
      <c r="L14" s="144">
        <v>43657</v>
      </c>
      <c r="M14" s="146">
        <v>43753</v>
      </c>
      <c r="N14" s="144">
        <v>43235</v>
      </c>
      <c r="O14" s="144">
        <v>42682</v>
      </c>
      <c r="P14" s="144">
        <v>43838</v>
      </c>
      <c r="Q14" s="144">
        <v>43755</v>
      </c>
      <c r="R14" s="144">
        <v>43658</v>
      </c>
      <c r="S14" s="144">
        <v>42986</v>
      </c>
      <c r="T14" s="144">
        <v>42986</v>
      </c>
      <c r="U14" s="144">
        <v>43063</v>
      </c>
      <c r="V14" s="144">
        <v>43063</v>
      </c>
      <c r="W14" s="144">
        <v>42766</v>
      </c>
      <c r="X14" s="144">
        <v>43472</v>
      </c>
      <c r="Y14" s="144">
        <v>42986</v>
      </c>
      <c r="Z14" s="144">
        <v>43658</v>
      </c>
      <c r="AA14" s="23" t="s">
        <v>969</v>
      </c>
      <c r="AB14" s="23" t="s">
        <v>947</v>
      </c>
      <c r="AC14" s="72" t="s">
        <v>968</v>
      </c>
      <c r="AD14" s="108">
        <v>44088</v>
      </c>
      <c r="AE14" s="147" t="s">
        <v>970</v>
      </c>
      <c r="AF14" s="23" t="s">
        <v>879</v>
      </c>
      <c r="AG14" s="23" t="s">
        <v>880</v>
      </c>
      <c r="AH14" s="23" t="s">
        <v>880</v>
      </c>
      <c r="AI14" s="23" t="s">
        <v>880</v>
      </c>
      <c r="AJ14" s="72" t="s">
        <v>1083</v>
      </c>
      <c r="AK14" s="7"/>
      <c r="AL14" s="23"/>
      <c r="AM14" s="23"/>
      <c r="AN14" s="23"/>
      <c r="AO14" s="23"/>
      <c r="AP14" s="141"/>
      <c r="AQ14" s="23"/>
      <c r="AR14" s="23"/>
      <c r="AS14" s="23"/>
      <c r="AT14" s="75" t="s">
        <v>927</v>
      </c>
      <c r="AU14" s="61" t="s">
        <v>917</v>
      </c>
      <c r="AV14" s="61" t="s">
        <v>932</v>
      </c>
    </row>
    <row r="15" spans="1:48" s="72" customFormat="1" x14ac:dyDescent="0.2">
      <c r="A15" s="92" t="s">
        <v>14</v>
      </c>
      <c r="B15" s="54" t="s">
        <v>244</v>
      </c>
      <c r="C15" s="54" t="s">
        <v>87</v>
      </c>
      <c r="D15" s="54" t="s">
        <v>236</v>
      </c>
      <c r="E15" s="54" t="s">
        <v>511</v>
      </c>
      <c r="F15" s="54" t="s">
        <v>647</v>
      </c>
      <c r="G15" s="54" t="s">
        <v>902</v>
      </c>
      <c r="H15" s="7" t="s">
        <v>675</v>
      </c>
      <c r="I15" s="140">
        <v>43921</v>
      </c>
      <c r="U15" s="144">
        <v>43755</v>
      </c>
      <c r="V15" s="146">
        <v>43838</v>
      </c>
      <c r="W15" s="144">
        <v>43861</v>
      </c>
      <c r="X15" s="144">
        <v>43860</v>
      </c>
      <c r="AA15" s="23" t="s">
        <v>969</v>
      </c>
      <c r="AB15" s="23" t="s">
        <v>947</v>
      </c>
      <c r="AC15" s="72" t="s">
        <v>968</v>
      </c>
      <c r="AD15" s="108">
        <v>44088</v>
      </c>
      <c r="AE15" s="147" t="s">
        <v>970</v>
      </c>
      <c r="AF15" s="23" t="s">
        <v>879</v>
      </c>
      <c r="AG15" s="23" t="s">
        <v>880</v>
      </c>
      <c r="AH15" s="23" t="s">
        <v>880</v>
      </c>
      <c r="AI15" s="23" t="s">
        <v>880</v>
      </c>
      <c r="AJ15" s="72" t="s">
        <v>1083</v>
      </c>
      <c r="AK15" s="7"/>
      <c r="AL15" s="23" t="s">
        <v>879</v>
      </c>
      <c r="AM15" s="23" t="s">
        <v>914</v>
      </c>
      <c r="AN15" s="23" t="s">
        <v>1089</v>
      </c>
      <c r="AO15" s="23"/>
      <c r="AP15" s="141"/>
      <c r="AQ15" s="23"/>
      <c r="AR15" s="23"/>
      <c r="AS15" s="23"/>
      <c r="AT15" s="75" t="s">
        <v>927</v>
      </c>
      <c r="AU15" s="61" t="s">
        <v>918</v>
      </c>
      <c r="AV15" s="61" t="s">
        <v>939</v>
      </c>
    </row>
    <row r="16" spans="1:48" s="72" customFormat="1" x14ac:dyDescent="0.2">
      <c r="A16" s="92" t="s">
        <v>14</v>
      </c>
      <c r="B16" s="54" t="s">
        <v>244</v>
      </c>
      <c r="C16" s="54" t="s">
        <v>88</v>
      </c>
      <c r="D16" s="54" t="s">
        <v>236</v>
      </c>
      <c r="E16" s="54" t="s">
        <v>512</v>
      </c>
      <c r="F16" s="54" t="s">
        <v>636</v>
      </c>
      <c r="G16" s="54" t="s">
        <v>637</v>
      </c>
      <c r="H16" s="7" t="s">
        <v>675</v>
      </c>
      <c r="I16" s="140">
        <v>43921</v>
      </c>
      <c r="J16" s="124">
        <f>2020-2017</f>
        <v>3</v>
      </c>
      <c r="K16" s="124">
        <f>2020-2015</f>
        <v>5</v>
      </c>
      <c r="L16" s="124">
        <f>2020-2019</f>
        <v>1</v>
      </c>
      <c r="M16" s="124">
        <f>2020-2019</f>
        <v>1</v>
      </c>
      <c r="N16" s="124">
        <v>2</v>
      </c>
      <c r="O16" s="124">
        <v>4</v>
      </c>
      <c r="P16" s="124">
        <v>0</v>
      </c>
      <c r="Q16" s="124">
        <v>1</v>
      </c>
      <c r="R16" s="124">
        <v>1</v>
      </c>
      <c r="S16" s="124">
        <v>3</v>
      </c>
      <c r="T16" s="124">
        <v>3</v>
      </c>
      <c r="U16" s="124">
        <v>2</v>
      </c>
      <c r="V16" s="124">
        <v>3</v>
      </c>
      <c r="W16" s="124">
        <v>3</v>
      </c>
      <c r="X16" s="124">
        <v>1</v>
      </c>
      <c r="Y16" s="124">
        <v>3</v>
      </c>
      <c r="Z16" s="124">
        <v>1</v>
      </c>
      <c r="AA16" s="114" t="s">
        <v>969</v>
      </c>
      <c r="AB16" s="23" t="s">
        <v>947</v>
      </c>
      <c r="AC16" s="72" t="s">
        <v>968</v>
      </c>
      <c r="AD16" s="108">
        <v>44088</v>
      </c>
      <c r="AE16" s="147" t="s">
        <v>970</v>
      </c>
      <c r="AF16" s="23" t="s">
        <v>879</v>
      </c>
      <c r="AG16" s="23" t="s">
        <v>880</v>
      </c>
      <c r="AH16" s="23" t="s">
        <v>880</v>
      </c>
      <c r="AI16" s="23" t="s">
        <v>880</v>
      </c>
      <c r="AJ16" s="72" t="s">
        <v>1083</v>
      </c>
      <c r="AK16" s="7"/>
      <c r="AL16" s="23"/>
      <c r="AM16" s="23"/>
      <c r="AN16" s="148" t="s">
        <v>1180</v>
      </c>
      <c r="AO16" s="23"/>
      <c r="AP16" s="141"/>
      <c r="AQ16" s="23"/>
      <c r="AR16" s="23"/>
      <c r="AS16" s="23"/>
      <c r="AT16" s="61" t="s">
        <v>933</v>
      </c>
      <c r="AU16" s="61" t="s">
        <v>919</v>
      </c>
      <c r="AV16" s="61" t="s">
        <v>934</v>
      </c>
    </row>
    <row r="17" spans="1:48" s="72" customFormat="1" x14ac:dyDescent="0.2">
      <c r="A17" s="92" t="s">
        <v>14</v>
      </c>
      <c r="B17" s="54" t="s">
        <v>244</v>
      </c>
      <c r="C17" s="54" t="s">
        <v>89</v>
      </c>
      <c r="D17" s="54" t="s">
        <v>236</v>
      </c>
      <c r="E17" s="54" t="s">
        <v>309</v>
      </c>
      <c r="F17" s="54" t="s">
        <v>636</v>
      </c>
      <c r="G17" s="54" t="s">
        <v>903</v>
      </c>
      <c r="H17" s="7" t="s">
        <v>675</v>
      </c>
      <c r="I17" s="140">
        <v>43921</v>
      </c>
      <c r="J17" s="72">
        <v>7</v>
      </c>
      <c r="K17" s="72">
        <v>4</v>
      </c>
      <c r="L17" s="72">
        <v>2</v>
      </c>
      <c r="M17" s="72">
        <v>2</v>
      </c>
      <c r="N17" s="72">
        <v>6</v>
      </c>
      <c r="O17" s="72">
        <v>6</v>
      </c>
      <c r="P17" s="72">
        <v>1</v>
      </c>
      <c r="Q17" s="72">
        <v>2</v>
      </c>
      <c r="R17" s="72">
        <v>0</v>
      </c>
      <c r="S17" s="72">
        <v>0</v>
      </c>
      <c r="T17" s="72">
        <v>0</v>
      </c>
      <c r="U17" s="72">
        <v>0</v>
      </c>
      <c r="V17" s="72">
        <v>0</v>
      </c>
      <c r="W17" s="72">
        <v>0</v>
      </c>
      <c r="X17" s="72">
        <v>1</v>
      </c>
      <c r="Y17" s="72">
        <v>0</v>
      </c>
      <c r="Z17" s="72">
        <v>0</v>
      </c>
      <c r="AA17" s="23" t="s">
        <v>949</v>
      </c>
      <c r="AB17" s="23" t="s">
        <v>947</v>
      </c>
      <c r="AC17" s="72">
        <v>89</v>
      </c>
      <c r="AD17" s="108">
        <v>44088</v>
      </c>
      <c r="AE17" s="147" t="s">
        <v>1146</v>
      </c>
      <c r="AF17" s="23" t="s">
        <v>880</v>
      </c>
      <c r="AG17" s="23" t="s">
        <v>879</v>
      </c>
      <c r="AH17" s="23" t="s">
        <v>880</v>
      </c>
      <c r="AI17" s="23" t="s">
        <v>880</v>
      </c>
      <c r="AK17" s="7"/>
      <c r="AL17" s="23" t="s">
        <v>879</v>
      </c>
      <c r="AM17" s="23" t="s">
        <v>914</v>
      </c>
      <c r="AN17" s="23" t="s">
        <v>1090</v>
      </c>
      <c r="AO17" s="23"/>
      <c r="AP17" s="141"/>
      <c r="AQ17" s="23"/>
      <c r="AR17" s="23"/>
      <c r="AS17" s="23"/>
      <c r="AT17" s="61" t="s">
        <v>933</v>
      </c>
      <c r="AU17" s="61" t="s">
        <v>920</v>
      </c>
      <c r="AV17" s="61" t="s">
        <v>935</v>
      </c>
    </row>
    <row r="18" spans="1:48" s="72" customFormat="1" x14ac:dyDescent="0.2">
      <c r="A18" s="92" t="s">
        <v>14</v>
      </c>
      <c r="B18" s="54" t="s">
        <v>244</v>
      </c>
      <c r="C18" s="54" t="s">
        <v>65</v>
      </c>
      <c r="D18" s="54" t="s">
        <v>236</v>
      </c>
      <c r="E18" s="54" t="s">
        <v>493</v>
      </c>
      <c r="F18" s="54" t="s">
        <v>645</v>
      </c>
      <c r="G18" s="54" t="s">
        <v>900</v>
      </c>
      <c r="H18" s="7" t="s">
        <v>675</v>
      </c>
      <c r="I18" s="140">
        <v>43921</v>
      </c>
      <c r="J18" s="72" t="s">
        <v>669</v>
      </c>
      <c r="K18" s="72" t="s">
        <v>669</v>
      </c>
      <c r="L18" s="72" t="s">
        <v>669</v>
      </c>
      <c r="M18" s="72" t="s">
        <v>669</v>
      </c>
      <c r="N18" s="72" t="s">
        <v>669</v>
      </c>
      <c r="O18" s="72" t="s">
        <v>669</v>
      </c>
      <c r="P18" s="72" t="s">
        <v>669</v>
      </c>
      <c r="Q18" s="72" t="s">
        <v>669</v>
      </c>
      <c r="R18" s="72" t="s">
        <v>668</v>
      </c>
      <c r="S18" s="72" t="s">
        <v>668</v>
      </c>
      <c r="T18" s="72" t="s">
        <v>668</v>
      </c>
      <c r="U18" s="72" t="s">
        <v>669</v>
      </c>
      <c r="V18" s="72" t="s">
        <v>669</v>
      </c>
      <c r="W18" s="72" t="s">
        <v>668</v>
      </c>
      <c r="X18" s="72" t="s">
        <v>668</v>
      </c>
      <c r="Y18" s="72" t="s">
        <v>668</v>
      </c>
      <c r="Z18" s="72" t="s">
        <v>668</v>
      </c>
      <c r="AA18" s="23" t="s">
        <v>949</v>
      </c>
      <c r="AB18" s="23" t="s">
        <v>947</v>
      </c>
      <c r="AC18" s="72" t="s">
        <v>1170</v>
      </c>
      <c r="AD18" s="108">
        <v>44088</v>
      </c>
      <c r="AE18" s="72" t="s">
        <v>967</v>
      </c>
      <c r="AF18" s="23" t="s">
        <v>880</v>
      </c>
      <c r="AG18" s="23" t="s">
        <v>879</v>
      </c>
      <c r="AH18" s="23" t="s">
        <v>880</v>
      </c>
      <c r="AI18" s="23" t="s">
        <v>880</v>
      </c>
      <c r="AK18" s="7"/>
      <c r="AL18" s="23"/>
      <c r="AM18" s="23"/>
      <c r="AN18" s="23"/>
      <c r="AO18" s="23"/>
      <c r="AP18" s="141"/>
      <c r="AQ18" s="23"/>
      <c r="AR18" s="23"/>
      <c r="AS18" s="23"/>
      <c r="AT18" s="61" t="s">
        <v>933</v>
      </c>
      <c r="AU18" s="61" t="s">
        <v>921</v>
      </c>
      <c r="AV18" s="61" t="s">
        <v>936</v>
      </c>
    </row>
    <row r="19" spans="1:48" s="72" customFormat="1" x14ac:dyDescent="0.2">
      <c r="A19" s="92" t="s">
        <v>14</v>
      </c>
      <c r="B19" s="54" t="s">
        <v>244</v>
      </c>
      <c r="C19" s="54" t="s">
        <v>66</v>
      </c>
      <c r="D19" s="54" t="s">
        <v>236</v>
      </c>
      <c r="E19" s="72" t="s">
        <v>494</v>
      </c>
      <c r="F19" s="54" t="s">
        <v>645</v>
      </c>
      <c r="G19" s="54" t="s">
        <v>900</v>
      </c>
      <c r="H19" s="7" t="s">
        <v>675</v>
      </c>
      <c r="I19" s="140">
        <v>43921</v>
      </c>
      <c r="J19" s="72" t="s">
        <v>668</v>
      </c>
      <c r="K19" s="72" t="s">
        <v>669</v>
      </c>
      <c r="L19" s="72" t="s">
        <v>669</v>
      </c>
      <c r="M19" s="72" t="s">
        <v>669</v>
      </c>
      <c r="N19" s="72" t="s">
        <v>668</v>
      </c>
      <c r="O19" s="72" t="s">
        <v>668</v>
      </c>
      <c r="P19" s="72" t="s">
        <v>668</v>
      </c>
      <c r="Q19" s="72" t="s">
        <v>668</v>
      </c>
      <c r="R19" s="72" t="s">
        <v>668</v>
      </c>
      <c r="S19" s="72" t="s">
        <v>668</v>
      </c>
      <c r="T19" s="72" t="s">
        <v>668</v>
      </c>
      <c r="U19" s="72" t="s">
        <v>668</v>
      </c>
      <c r="V19" s="72" t="s">
        <v>668</v>
      </c>
      <c r="W19" s="72" t="s">
        <v>668</v>
      </c>
      <c r="X19" s="72" t="s">
        <v>668</v>
      </c>
      <c r="Y19" s="72" t="s">
        <v>668</v>
      </c>
      <c r="Z19" s="72" t="s">
        <v>668</v>
      </c>
      <c r="AA19" s="23" t="s">
        <v>949</v>
      </c>
      <c r="AB19" s="23" t="s">
        <v>947</v>
      </c>
      <c r="AC19" s="72" t="s">
        <v>1170</v>
      </c>
      <c r="AD19" s="108">
        <v>44088</v>
      </c>
      <c r="AE19" s="72" t="s">
        <v>967</v>
      </c>
      <c r="AF19" s="23" t="s">
        <v>880</v>
      </c>
      <c r="AG19" s="23" t="s">
        <v>879</v>
      </c>
      <c r="AH19" s="23" t="s">
        <v>880</v>
      </c>
      <c r="AI19" s="23" t="s">
        <v>880</v>
      </c>
      <c r="AK19" s="7"/>
      <c r="AL19" s="23"/>
      <c r="AM19" s="23"/>
      <c r="AN19" s="23"/>
      <c r="AO19" s="23"/>
      <c r="AP19" s="141"/>
      <c r="AQ19" s="23"/>
      <c r="AR19" s="23"/>
      <c r="AS19" s="23"/>
      <c r="AT19" s="61" t="s">
        <v>933</v>
      </c>
      <c r="AU19" s="61" t="s">
        <v>922</v>
      </c>
      <c r="AV19" s="61" t="s">
        <v>937</v>
      </c>
    </row>
    <row r="20" spans="1:48" s="72" customFormat="1" x14ac:dyDescent="0.2">
      <c r="A20" s="92" t="s">
        <v>14</v>
      </c>
      <c r="B20" s="54" t="s">
        <v>244</v>
      </c>
      <c r="C20" s="54" t="s">
        <v>67</v>
      </c>
      <c r="D20" s="54" t="s">
        <v>236</v>
      </c>
      <c r="E20" s="54" t="s">
        <v>495</v>
      </c>
      <c r="F20" s="54" t="s">
        <v>645</v>
      </c>
      <c r="G20" s="54" t="s">
        <v>900</v>
      </c>
      <c r="H20" s="7" t="s">
        <v>675</v>
      </c>
      <c r="I20" s="140">
        <v>43921</v>
      </c>
      <c r="J20" s="72" t="s">
        <v>669</v>
      </c>
      <c r="K20" s="72" t="s">
        <v>669</v>
      </c>
      <c r="L20" s="72" t="s">
        <v>669</v>
      </c>
      <c r="M20" s="72" t="s">
        <v>669</v>
      </c>
      <c r="N20" s="72" t="s">
        <v>668</v>
      </c>
      <c r="O20" s="72" t="s">
        <v>668</v>
      </c>
      <c r="P20" s="72" t="s">
        <v>668</v>
      </c>
      <c r="Q20" s="72" t="s">
        <v>668</v>
      </c>
      <c r="R20" s="72" t="s">
        <v>669</v>
      </c>
      <c r="S20" s="72" t="s">
        <v>669</v>
      </c>
      <c r="T20" s="72" t="s">
        <v>669</v>
      </c>
      <c r="U20" s="72" t="s">
        <v>669</v>
      </c>
      <c r="V20" s="72" t="s">
        <v>669</v>
      </c>
      <c r="W20" s="72" t="s">
        <v>669</v>
      </c>
      <c r="X20" s="72" t="s">
        <v>669</v>
      </c>
      <c r="Y20" s="72" t="s">
        <v>669</v>
      </c>
      <c r="Z20" s="72" t="s">
        <v>669</v>
      </c>
      <c r="AA20" s="23" t="s">
        <v>949</v>
      </c>
      <c r="AB20" s="23" t="s">
        <v>947</v>
      </c>
      <c r="AC20" s="72">
        <v>89</v>
      </c>
      <c r="AD20" s="108">
        <v>44088</v>
      </c>
      <c r="AE20" s="147" t="s">
        <v>1146</v>
      </c>
      <c r="AF20" s="23" t="s">
        <v>880</v>
      </c>
      <c r="AG20" s="23" t="s">
        <v>879</v>
      </c>
      <c r="AH20" s="23" t="s">
        <v>880</v>
      </c>
      <c r="AI20" s="23" t="s">
        <v>880</v>
      </c>
      <c r="AK20" s="7"/>
      <c r="AL20" s="23" t="s">
        <v>879</v>
      </c>
      <c r="AM20" s="23" t="s">
        <v>914</v>
      </c>
      <c r="AN20" s="23" t="s">
        <v>1092</v>
      </c>
      <c r="AO20" s="23"/>
      <c r="AP20" s="141"/>
      <c r="AQ20" s="23"/>
      <c r="AR20" s="23"/>
      <c r="AS20" s="23"/>
      <c r="AT20" s="23"/>
      <c r="AU20" s="23"/>
      <c r="AV20" s="23"/>
    </row>
    <row r="21" spans="1:48" s="72" customFormat="1" x14ac:dyDescent="0.2">
      <c r="A21" s="92" t="s">
        <v>14</v>
      </c>
      <c r="B21" s="54" t="s">
        <v>244</v>
      </c>
      <c r="C21" s="54" t="s">
        <v>68</v>
      </c>
      <c r="D21" s="54" t="s">
        <v>236</v>
      </c>
      <c r="E21" s="54" t="s">
        <v>496</v>
      </c>
      <c r="F21" s="54" t="s">
        <v>645</v>
      </c>
      <c r="G21" s="54" t="s">
        <v>900</v>
      </c>
      <c r="H21" s="7" t="s">
        <v>675</v>
      </c>
      <c r="I21" s="140">
        <v>43921</v>
      </c>
      <c r="J21" s="72" t="s">
        <v>669</v>
      </c>
      <c r="K21" s="72" t="s">
        <v>668</v>
      </c>
      <c r="L21" s="72" t="s">
        <v>668</v>
      </c>
      <c r="M21" s="72" t="s">
        <v>668</v>
      </c>
      <c r="N21" s="72" t="s">
        <v>669</v>
      </c>
      <c r="O21" s="72" t="s">
        <v>669</v>
      </c>
      <c r="P21" s="72" t="s">
        <v>669</v>
      </c>
      <c r="Q21" s="72" t="s">
        <v>669</v>
      </c>
      <c r="R21" s="72" t="s">
        <v>669</v>
      </c>
      <c r="S21" s="72" t="s">
        <v>669</v>
      </c>
      <c r="T21" s="72" t="s">
        <v>669</v>
      </c>
      <c r="U21" s="72" t="s">
        <v>669</v>
      </c>
      <c r="V21" s="72" t="s">
        <v>669</v>
      </c>
      <c r="W21" s="72" t="s">
        <v>669</v>
      </c>
      <c r="X21" s="72" t="s">
        <v>669</v>
      </c>
      <c r="Y21" s="72" t="s">
        <v>669</v>
      </c>
      <c r="Z21" s="72" t="s">
        <v>669</v>
      </c>
      <c r="AA21" s="23" t="s">
        <v>949</v>
      </c>
      <c r="AB21" s="23" t="s">
        <v>947</v>
      </c>
      <c r="AC21" s="72" t="s">
        <v>1170</v>
      </c>
      <c r="AD21" s="108">
        <v>44088</v>
      </c>
      <c r="AE21" s="72" t="s">
        <v>967</v>
      </c>
      <c r="AF21" s="23" t="s">
        <v>880</v>
      </c>
      <c r="AG21" s="23" t="s">
        <v>879</v>
      </c>
      <c r="AH21" s="23" t="s">
        <v>880</v>
      </c>
      <c r="AI21" s="23" t="s">
        <v>880</v>
      </c>
      <c r="AK21" s="7"/>
      <c r="AL21" s="23"/>
      <c r="AM21" s="23"/>
      <c r="AN21" s="23"/>
      <c r="AO21" s="23"/>
      <c r="AP21" s="141"/>
      <c r="AQ21" s="23"/>
      <c r="AR21" s="23"/>
      <c r="AS21" s="23"/>
      <c r="AT21" s="23"/>
      <c r="AU21" s="23"/>
      <c r="AV21" s="23"/>
    </row>
    <row r="22" spans="1:48" s="72" customFormat="1" x14ac:dyDescent="0.2">
      <c r="A22" s="92" t="s">
        <v>14</v>
      </c>
      <c r="B22" s="54" t="s">
        <v>244</v>
      </c>
      <c r="C22" s="54" t="s">
        <v>69</v>
      </c>
      <c r="D22" s="54" t="s">
        <v>236</v>
      </c>
      <c r="E22" s="54" t="s">
        <v>497</v>
      </c>
      <c r="F22" s="54" t="s">
        <v>645</v>
      </c>
      <c r="G22" s="54" t="s">
        <v>900</v>
      </c>
      <c r="H22" s="7" t="s">
        <v>675</v>
      </c>
      <c r="I22" s="140">
        <v>43921</v>
      </c>
      <c r="J22" s="72" t="s">
        <v>669</v>
      </c>
      <c r="K22" s="72" t="s">
        <v>669</v>
      </c>
      <c r="L22" s="72" t="s">
        <v>669</v>
      </c>
      <c r="M22" s="72" t="s">
        <v>669</v>
      </c>
      <c r="N22" s="72" t="s">
        <v>669</v>
      </c>
      <c r="O22" s="72" t="s">
        <v>669</v>
      </c>
      <c r="P22" s="72" t="s">
        <v>669</v>
      </c>
      <c r="Q22" s="72" t="s">
        <v>669</v>
      </c>
      <c r="R22" s="72" t="s">
        <v>669</v>
      </c>
      <c r="S22" s="72" t="s">
        <v>669</v>
      </c>
      <c r="T22" s="72" t="s">
        <v>669</v>
      </c>
      <c r="U22" s="72" t="s">
        <v>669</v>
      </c>
      <c r="V22" s="72" t="s">
        <v>669</v>
      </c>
      <c r="W22" s="72" t="s">
        <v>669</v>
      </c>
      <c r="X22" s="72" t="s">
        <v>669</v>
      </c>
      <c r="Y22" s="72" t="s">
        <v>669</v>
      </c>
      <c r="Z22" s="72" t="s">
        <v>669</v>
      </c>
      <c r="AA22" s="23" t="s">
        <v>949</v>
      </c>
      <c r="AB22" s="23" t="s">
        <v>947</v>
      </c>
      <c r="AC22" s="72">
        <v>99</v>
      </c>
      <c r="AD22" s="108">
        <v>44088</v>
      </c>
      <c r="AE22" s="147" t="s">
        <v>971</v>
      </c>
      <c r="AF22" s="23" t="s">
        <v>880</v>
      </c>
      <c r="AG22" s="23" t="s">
        <v>879</v>
      </c>
      <c r="AH22" s="23" t="s">
        <v>880</v>
      </c>
      <c r="AI22" s="23" t="s">
        <v>880</v>
      </c>
      <c r="AK22" s="7"/>
      <c r="AL22" s="23"/>
      <c r="AM22" s="23"/>
      <c r="AN22" s="23"/>
      <c r="AO22" s="23"/>
      <c r="AP22" s="141"/>
      <c r="AQ22" s="23"/>
      <c r="AR22" s="23"/>
      <c r="AS22" s="23"/>
      <c r="AT22" s="23"/>
      <c r="AU22" s="23"/>
      <c r="AV22" s="23"/>
    </row>
    <row r="23" spans="1:48" s="72" customFormat="1" x14ac:dyDescent="0.2">
      <c r="A23" s="92" t="s">
        <v>14</v>
      </c>
      <c r="B23" s="54" t="s">
        <v>244</v>
      </c>
      <c r="C23" s="54" t="s">
        <v>90</v>
      </c>
      <c r="D23" s="54" t="s">
        <v>236</v>
      </c>
      <c r="E23" s="54" t="s">
        <v>513</v>
      </c>
      <c r="F23" s="54" t="s">
        <v>636</v>
      </c>
      <c r="G23" s="54" t="s">
        <v>648</v>
      </c>
      <c r="H23" s="7" t="s">
        <v>675</v>
      </c>
      <c r="I23" s="140">
        <v>43921</v>
      </c>
      <c r="J23" s="72">
        <v>0</v>
      </c>
      <c r="K23" s="72">
        <v>0</v>
      </c>
      <c r="L23" s="72">
        <v>200</v>
      </c>
      <c r="M23" s="72">
        <v>0</v>
      </c>
      <c r="N23" s="72">
        <v>0</v>
      </c>
      <c r="O23" s="72">
        <v>0</v>
      </c>
      <c r="P23" s="72">
        <v>0</v>
      </c>
      <c r="Q23" s="72">
        <v>0</v>
      </c>
      <c r="R23" s="72">
        <v>0</v>
      </c>
      <c r="S23" s="72">
        <v>0</v>
      </c>
      <c r="T23" s="72">
        <v>0</v>
      </c>
      <c r="U23" s="72">
        <v>0</v>
      </c>
      <c r="V23" s="72">
        <v>0</v>
      </c>
      <c r="W23" s="72">
        <v>0</v>
      </c>
      <c r="X23" s="72">
        <v>0</v>
      </c>
      <c r="Y23" s="72">
        <v>0</v>
      </c>
      <c r="Z23" s="72">
        <v>0</v>
      </c>
      <c r="AA23" s="23" t="s">
        <v>949</v>
      </c>
      <c r="AB23" s="23" t="s">
        <v>947</v>
      </c>
      <c r="AC23" s="72">
        <v>99</v>
      </c>
      <c r="AD23" s="108">
        <v>44088</v>
      </c>
      <c r="AE23" s="147" t="s">
        <v>972</v>
      </c>
      <c r="AF23" s="23" t="s">
        <v>880</v>
      </c>
      <c r="AG23" s="23" t="s">
        <v>879</v>
      </c>
      <c r="AH23" s="23" t="s">
        <v>880</v>
      </c>
      <c r="AI23" s="23" t="s">
        <v>880</v>
      </c>
      <c r="AK23" s="7"/>
      <c r="AL23" s="23"/>
      <c r="AM23" s="23"/>
      <c r="AN23" s="23"/>
      <c r="AO23" s="23"/>
      <c r="AP23" s="141"/>
      <c r="AQ23" s="23"/>
      <c r="AR23" s="23"/>
      <c r="AS23" s="23"/>
      <c r="AT23" s="23"/>
      <c r="AU23" s="23"/>
      <c r="AV23" s="23"/>
    </row>
    <row r="24" spans="1:48" s="72" customFormat="1" x14ac:dyDescent="0.2">
      <c r="A24" s="92" t="s">
        <v>14</v>
      </c>
      <c r="B24" s="54" t="s">
        <v>244</v>
      </c>
      <c r="C24" s="54" t="s">
        <v>92</v>
      </c>
      <c r="D24" s="54" t="s">
        <v>236</v>
      </c>
      <c r="E24" s="54" t="s">
        <v>515</v>
      </c>
      <c r="F24" s="54" t="s">
        <v>639</v>
      </c>
      <c r="G24" s="54" t="s">
        <v>641</v>
      </c>
      <c r="H24" s="7" t="s">
        <v>675</v>
      </c>
      <c r="I24" s="140">
        <v>43921</v>
      </c>
      <c r="J24" s="72">
        <v>0</v>
      </c>
      <c r="K24" s="72">
        <v>0</v>
      </c>
      <c r="L24" s="72">
        <v>1.14E-7</v>
      </c>
      <c r="M24" s="72">
        <v>0</v>
      </c>
      <c r="N24" s="72">
        <v>0</v>
      </c>
      <c r="O24" s="72">
        <v>0</v>
      </c>
      <c r="P24" s="72">
        <v>0</v>
      </c>
      <c r="Q24" s="72">
        <v>0</v>
      </c>
      <c r="R24" s="72">
        <v>0</v>
      </c>
      <c r="S24" s="72">
        <v>0</v>
      </c>
      <c r="T24" s="72">
        <v>0</v>
      </c>
      <c r="U24" s="72">
        <v>0</v>
      </c>
      <c r="V24" s="72">
        <v>0</v>
      </c>
      <c r="W24" s="72">
        <v>0</v>
      </c>
      <c r="X24" s="72">
        <v>0</v>
      </c>
      <c r="Y24" s="72">
        <v>0</v>
      </c>
      <c r="Z24" s="72">
        <v>0</v>
      </c>
      <c r="AA24" s="23" t="s">
        <v>949</v>
      </c>
      <c r="AB24" s="23" t="s">
        <v>947</v>
      </c>
      <c r="AC24" s="72">
        <v>65</v>
      </c>
      <c r="AD24" s="108">
        <v>44088</v>
      </c>
      <c r="AE24" s="147" t="s">
        <v>973</v>
      </c>
      <c r="AF24" s="23" t="s">
        <v>880</v>
      </c>
      <c r="AG24" s="23" t="s">
        <v>879</v>
      </c>
      <c r="AH24" s="23" t="s">
        <v>880</v>
      </c>
      <c r="AI24" s="23" t="s">
        <v>880</v>
      </c>
      <c r="AK24" s="7"/>
      <c r="AL24" s="23"/>
      <c r="AM24" s="23"/>
      <c r="AN24" s="23"/>
      <c r="AO24" s="23"/>
      <c r="AP24" s="141"/>
      <c r="AQ24" s="23"/>
      <c r="AR24" s="23"/>
      <c r="AS24" s="23"/>
      <c r="AT24" s="23"/>
      <c r="AU24" s="23"/>
      <c r="AV24" s="23"/>
    </row>
    <row r="25" spans="1:48" s="72" customFormat="1" x14ac:dyDescent="0.2">
      <c r="A25" s="92" t="s">
        <v>14</v>
      </c>
      <c r="B25" s="54" t="s">
        <v>245</v>
      </c>
      <c r="C25" s="54" t="s">
        <v>118</v>
      </c>
      <c r="D25" s="54" t="s">
        <v>236</v>
      </c>
      <c r="E25" s="54" t="s">
        <v>537</v>
      </c>
      <c r="F25" s="54" t="s">
        <v>636</v>
      </c>
      <c r="G25" s="54" t="s">
        <v>643</v>
      </c>
      <c r="H25" s="7" t="s">
        <v>675</v>
      </c>
      <c r="I25" s="140">
        <v>43921</v>
      </c>
      <c r="J25" s="72">
        <v>6</v>
      </c>
      <c r="K25" s="72">
        <v>6</v>
      </c>
      <c r="L25" s="72">
        <v>3</v>
      </c>
      <c r="M25" s="72">
        <v>2</v>
      </c>
      <c r="N25" s="72">
        <v>6</v>
      </c>
      <c r="O25" s="72">
        <v>6</v>
      </c>
      <c r="P25" s="72">
        <v>1</v>
      </c>
      <c r="Q25" s="72">
        <v>1</v>
      </c>
      <c r="R25" s="72">
        <v>6</v>
      </c>
      <c r="S25" s="72">
        <v>6</v>
      </c>
      <c r="T25" s="72">
        <v>6</v>
      </c>
      <c r="U25" s="72">
        <v>3</v>
      </c>
      <c r="V25" s="72">
        <v>2</v>
      </c>
      <c r="W25" s="72">
        <v>5</v>
      </c>
      <c r="X25" s="72">
        <v>5</v>
      </c>
      <c r="Y25" s="72">
        <v>6</v>
      </c>
      <c r="Z25" s="72">
        <v>3</v>
      </c>
      <c r="AA25" s="23" t="s">
        <v>974</v>
      </c>
      <c r="AB25" s="23" t="s">
        <v>947</v>
      </c>
      <c r="AC25" s="72">
        <v>98</v>
      </c>
      <c r="AD25" s="108">
        <v>44088</v>
      </c>
      <c r="AE25" s="147" t="s">
        <v>977</v>
      </c>
      <c r="AF25" s="23" t="s">
        <v>879</v>
      </c>
      <c r="AG25" s="23" t="s">
        <v>880</v>
      </c>
      <c r="AH25" s="23" t="s">
        <v>880</v>
      </c>
      <c r="AI25" s="23" t="s">
        <v>880</v>
      </c>
      <c r="AJ25" s="72" t="s">
        <v>1083</v>
      </c>
      <c r="AK25" s="7"/>
      <c r="AL25" s="23"/>
      <c r="AM25" s="23"/>
      <c r="AN25" s="23"/>
      <c r="AO25" s="23"/>
      <c r="AP25" s="141"/>
      <c r="AQ25" s="23"/>
      <c r="AR25" s="23"/>
      <c r="AS25" s="23"/>
      <c r="AT25" s="23"/>
      <c r="AU25" s="23"/>
      <c r="AV25" s="23"/>
    </row>
    <row r="26" spans="1:48" s="72" customFormat="1" x14ac:dyDescent="0.2">
      <c r="A26" s="92" t="s">
        <v>14</v>
      </c>
      <c r="B26" s="54" t="s">
        <v>241</v>
      </c>
      <c r="C26" s="54" t="s">
        <v>29</v>
      </c>
      <c r="D26" s="54" t="s">
        <v>236</v>
      </c>
      <c r="E26" s="54" t="s">
        <v>459</v>
      </c>
      <c r="F26" s="54" t="s">
        <v>645</v>
      </c>
      <c r="G26" s="54" t="s">
        <v>900</v>
      </c>
      <c r="H26" s="7" t="s">
        <v>675</v>
      </c>
      <c r="I26" s="140">
        <v>43921</v>
      </c>
      <c r="J26" s="72" t="s">
        <v>669</v>
      </c>
      <c r="K26" s="72" t="s">
        <v>669</v>
      </c>
      <c r="L26" s="72" t="s">
        <v>669</v>
      </c>
      <c r="M26" s="72" t="s">
        <v>669</v>
      </c>
      <c r="N26" s="72" t="s">
        <v>669</v>
      </c>
      <c r="O26" s="72" t="s">
        <v>669</v>
      </c>
      <c r="P26" s="72" t="s">
        <v>669</v>
      </c>
      <c r="Q26" s="149" t="s">
        <v>668</v>
      </c>
      <c r="R26" s="149" t="s">
        <v>668</v>
      </c>
      <c r="S26" s="72" t="s">
        <v>669</v>
      </c>
      <c r="T26" s="72" t="s">
        <v>668</v>
      </c>
      <c r="U26" s="149" t="s">
        <v>668</v>
      </c>
      <c r="V26" s="72" t="s">
        <v>669</v>
      </c>
      <c r="W26" s="72" t="s">
        <v>669</v>
      </c>
      <c r="X26" s="149" t="s">
        <v>668</v>
      </c>
      <c r="Y26" s="72" t="s">
        <v>668</v>
      </c>
      <c r="Z26" s="72" t="s">
        <v>668</v>
      </c>
      <c r="AA26" s="23" t="s">
        <v>975</v>
      </c>
      <c r="AB26" s="23" t="s">
        <v>947</v>
      </c>
      <c r="AC26" s="72">
        <v>99</v>
      </c>
      <c r="AD26" s="108">
        <v>44088</v>
      </c>
      <c r="AE26" s="147" t="s">
        <v>952</v>
      </c>
      <c r="AF26" s="23" t="s">
        <v>879</v>
      </c>
      <c r="AG26" s="23" t="s">
        <v>880</v>
      </c>
      <c r="AH26" s="23" t="s">
        <v>880</v>
      </c>
      <c r="AI26" s="23" t="s">
        <v>880</v>
      </c>
      <c r="AJ26" s="72" t="s">
        <v>1083</v>
      </c>
      <c r="AK26" s="7"/>
      <c r="AL26" s="23"/>
      <c r="AM26" s="23"/>
      <c r="AN26" s="23"/>
      <c r="AO26" s="23"/>
      <c r="AP26" s="141"/>
      <c r="AQ26" s="23"/>
      <c r="AR26" s="23"/>
      <c r="AS26" s="23"/>
      <c r="AT26" s="23"/>
      <c r="AU26" s="23"/>
      <c r="AV26" s="23"/>
    </row>
    <row r="27" spans="1:48" s="72" customFormat="1" x14ac:dyDescent="0.2">
      <c r="A27" s="92" t="s">
        <v>14</v>
      </c>
      <c r="B27" s="54" t="s">
        <v>246</v>
      </c>
      <c r="C27" s="54" t="s">
        <v>131</v>
      </c>
      <c r="D27" s="54" t="s">
        <v>236</v>
      </c>
      <c r="E27" s="54" t="s">
        <v>549</v>
      </c>
      <c r="F27" s="54" t="s">
        <v>645</v>
      </c>
      <c r="G27" s="54" t="s">
        <v>900</v>
      </c>
      <c r="H27" s="7" t="s">
        <v>675</v>
      </c>
      <c r="I27" s="140">
        <v>43921</v>
      </c>
      <c r="J27" s="72" t="s">
        <v>669</v>
      </c>
      <c r="K27" s="72" t="s">
        <v>669</v>
      </c>
      <c r="L27" s="72" t="s">
        <v>669</v>
      </c>
      <c r="M27" s="72" t="s">
        <v>669</v>
      </c>
      <c r="N27" s="72" t="s">
        <v>669</v>
      </c>
      <c r="O27" s="72" t="s">
        <v>669</v>
      </c>
      <c r="P27" s="72" t="s">
        <v>669</v>
      </c>
      <c r="Q27" s="72" t="s">
        <v>669</v>
      </c>
      <c r="R27" s="72" t="s">
        <v>668</v>
      </c>
      <c r="S27" s="149" t="s">
        <v>668</v>
      </c>
      <c r="T27" s="72" t="s">
        <v>668</v>
      </c>
      <c r="U27" s="149" t="s">
        <v>668</v>
      </c>
      <c r="V27" s="72" t="s">
        <v>669</v>
      </c>
      <c r="W27" s="149" t="s">
        <v>668</v>
      </c>
      <c r="X27" s="72" t="s">
        <v>669</v>
      </c>
      <c r="Y27" s="72" t="s">
        <v>668</v>
      </c>
      <c r="Z27" s="72" t="s">
        <v>669</v>
      </c>
      <c r="AA27" s="23" t="s">
        <v>976</v>
      </c>
      <c r="AB27" s="23" t="s">
        <v>947</v>
      </c>
      <c r="AC27" s="72">
        <v>101</v>
      </c>
      <c r="AD27" s="108">
        <v>44088</v>
      </c>
      <c r="AE27" s="147" t="s">
        <v>978</v>
      </c>
      <c r="AF27" s="23" t="s">
        <v>879</v>
      </c>
      <c r="AG27" s="23" t="s">
        <v>880</v>
      </c>
      <c r="AH27" s="23" t="s">
        <v>880</v>
      </c>
      <c r="AI27" s="23" t="s">
        <v>880</v>
      </c>
      <c r="AJ27" s="72" t="s">
        <v>1083</v>
      </c>
      <c r="AK27" s="7"/>
      <c r="AL27" s="23"/>
      <c r="AM27" s="23"/>
      <c r="AN27" s="23"/>
      <c r="AO27" s="23"/>
      <c r="AP27" s="141"/>
      <c r="AQ27" s="23"/>
      <c r="AR27" s="23"/>
      <c r="AS27" s="23"/>
      <c r="AT27" s="23"/>
      <c r="AU27" s="23"/>
      <c r="AV27" s="23"/>
    </row>
    <row r="28" spans="1:48" s="72" customFormat="1" x14ac:dyDescent="0.2">
      <c r="A28" s="92" t="s">
        <v>14</v>
      </c>
      <c r="B28" s="54" t="s">
        <v>246</v>
      </c>
      <c r="C28" s="54" t="s">
        <v>132</v>
      </c>
      <c r="D28" s="54" t="s">
        <v>236</v>
      </c>
      <c r="E28" s="54" t="s">
        <v>550</v>
      </c>
      <c r="F28" s="54" t="s">
        <v>645</v>
      </c>
      <c r="G28" s="54" t="s">
        <v>900</v>
      </c>
      <c r="H28" s="7" t="s">
        <v>675</v>
      </c>
      <c r="I28" s="140">
        <v>43921</v>
      </c>
      <c r="J28" s="72" t="s">
        <v>669</v>
      </c>
      <c r="K28" s="72" t="s">
        <v>669</v>
      </c>
      <c r="L28" s="72" t="s">
        <v>669</v>
      </c>
      <c r="M28" s="72" t="s">
        <v>669</v>
      </c>
      <c r="N28" s="72" t="s">
        <v>669</v>
      </c>
      <c r="O28" s="72" t="s">
        <v>669</v>
      </c>
      <c r="P28" s="72" t="s">
        <v>669</v>
      </c>
      <c r="Q28" s="72" t="s">
        <v>669</v>
      </c>
      <c r="R28" s="72" t="s">
        <v>668</v>
      </c>
      <c r="S28" s="149" t="s">
        <v>668</v>
      </c>
      <c r="T28" s="72" t="s">
        <v>668</v>
      </c>
      <c r="U28" s="149" t="s">
        <v>668</v>
      </c>
      <c r="V28" s="72" t="s">
        <v>669</v>
      </c>
      <c r="W28" s="149" t="s">
        <v>668</v>
      </c>
      <c r="X28" s="72" t="s">
        <v>669</v>
      </c>
      <c r="Y28" s="72" t="s">
        <v>668</v>
      </c>
      <c r="Z28" s="72" t="s">
        <v>669</v>
      </c>
      <c r="AA28" s="23" t="s">
        <v>976</v>
      </c>
      <c r="AB28" s="23" t="s">
        <v>947</v>
      </c>
      <c r="AC28" s="72">
        <v>101</v>
      </c>
      <c r="AD28" s="108">
        <v>44088</v>
      </c>
      <c r="AE28" s="147" t="s">
        <v>978</v>
      </c>
      <c r="AF28" s="23" t="s">
        <v>879</v>
      </c>
      <c r="AG28" s="23" t="s">
        <v>880</v>
      </c>
      <c r="AH28" s="23" t="s">
        <v>880</v>
      </c>
      <c r="AI28" s="23" t="s">
        <v>880</v>
      </c>
      <c r="AJ28" s="72" t="s">
        <v>1083</v>
      </c>
      <c r="AK28" s="7"/>
      <c r="AL28" s="23"/>
      <c r="AM28" s="23"/>
      <c r="AN28" s="23"/>
      <c r="AO28" s="23"/>
      <c r="AP28" s="141"/>
      <c r="AQ28" s="23"/>
      <c r="AR28" s="23"/>
      <c r="AS28" s="23"/>
      <c r="AT28" s="23"/>
      <c r="AU28" s="23"/>
      <c r="AV28" s="23"/>
    </row>
    <row r="29" spans="1:48" s="72" customFormat="1" x14ac:dyDescent="0.2">
      <c r="A29" s="92" t="s">
        <v>14</v>
      </c>
      <c r="B29" s="54" t="s">
        <v>245</v>
      </c>
      <c r="C29" s="54" t="s">
        <v>107</v>
      </c>
      <c r="D29" s="54" t="s">
        <v>236</v>
      </c>
      <c r="E29" s="54" t="s">
        <v>528</v>
      </c>
      <c r="F29" s="54" t="s">
        <v>645</v>
      </c>
      <c r="G29" s="54" t="s">
        <v>900</v>
      </c>
      <c r="H29" s="7" t="s">
        <v>675</v>
      </c>
      <c r="I29" s="140">
        <v>43921</v>
      </c>
      <c r="J29" s="72" t="s">
        <v>669</v>
      </c>
      <c r="K29" s="72" t="s">
        <v>669</v>
      </c>
      <c r="L29" s="72" t="s">
        <v>669</v>
      </c>
      <c r="M29" s="72" t="s">
        <v>669</v>
      </c>
      <c r="N29" s="72" t="s">
        <v>669</v>
      </c>
      <c r="O29" s="72" t="s">
        <v>669</v>
      </c>
      <c r="P29" s="72" t="s">
        <v>669</v>
      </c>
      <c r="Q29" s="72" t="s">
        <v>669</v>
      </c>
      <c r="R29" s="72" t="s">
        <v>669</v>
      </c>
      <c r="S29" s="72" t="s">
        <v>669</v>
      </c>
      <c r="T29" s="72" t="s">
        <v>669</v>
      </c>
      <c r="U29" s="72" t="s">
        <v>669</v>
      </c>
      <c r="V29" s="72" t="s">
        <v>669</v>
      </c>
      <c r="W29" s="72" t="s">
        <v>669</v>
      </c>
      <c r="X29" s="72" t="s">
        <v>669</v>
      </c>
      <c r="Y29" s="72" t="s">
        <v>669</v>
      </c>
      <c r="Z29" s="72" t="s">
        <v>669</v>
      </c>
      <c r="AD29" s="144"/>
      <c r="AF29" s="23"/>
      <c r="AG29" s="23"/>
      <c r="AH29" s="23"/>
      <c r="AI29" s="23"/>
      <c r="AK29" s="7"/>
      <c r="AL29" s="23"/>
      <c r="AM29" s="23"/>
      <c r="AN29" s="23"/>
      <c r="AO29" s="23"/>
      <c r="AP29" s="141"/>
      <c r="AQ29" s="23"/>
      <c r="AR29" s="23"/>
      <c r="AS29" s="23"/>
      <c r="AT29" s="23"/>
      <c r="AU29" s="23"/>
      <c r="AV29" s="23"/>
    </row>
    <row r="30" spans="1:48" s="72" customFormat="1" x14ac:dyDescent="0.2">
      <c r="A30" s="92" t="s">
        <v>14</v>
      </c>
      <c r="B30" s="54" t="s">
        <v>245</v>
      </c>
      <c r="C30" s="54" t="s">
        <v>108</v>
      </c>
      <c r="D30" s="54" t="s">
        <v>236</v>
      </c>
      <c r="E30" s="54" t="s">
        <v>529</v>
      </c>
      <c r="F30" s="54" t="s">
        <v>645</v>
      </c>
      <c r="G30" s="54" t="s">
        <v>900</v>
      </c>
      <c r="H30" s="7" t="s">
        <v>675</v>
      </c>
      <c r="I30" s="140">
        <v>43921</v>
      </c>
      <c r="J30" s="72" t="s">
        <v>669</v>
      </c>
      <c r="K30" s="72" t="s">
        <v>668</v>
      </c>
      <c r="L30" s="72" t="s">
        <v>669</v>
      </c>
      <c r="M30" s="72" t="s">
        <v>669</v>
      </c>
      <c r="N30" s="72" t="s">
        <v>669</v>
      </c>
      <c r="O30" s="72" t="s">
        <v>669</v>
      </c>
      <c r="P30" s="72" t="s">
        <v>669</v>
      </c>
      <c r="Q30" s="72" t="s">
        <v>668</v>
      </c>
      <c r="R30" s="72" t="s">
        <v>668</v>
      </c>
      <c r="S30" s="72" t="s">
        <v>669</v>
      </c>
      <c r="T30" s="72" t="s">
        <v>669</v>
      </c>
      <c r="U30" s="72" t="s">
        <v>669</v>
      </c>
      <c r="V30" s="72" t="s">
        <v>669</v>
      </c>
      <c r="W30" s="72" t="s">
        <v>669</v>
      </c>
      <c r="X30" s="72" t="s">
        <v>669</v>
      </c>
      <c r="Y30" s="72" t="s">
        <v>669</v>
      </c>
      <c r="Z30" s="72" t="s">
        <v>669</v>
      </c>
      <c r="AA30" s="23" t="s">
        <v>979</v>
      </c>
      <c r="AB30" s="23" t="s">
        <v>947</v>
      </c>
      <c r="AC30" s="72">
        <v>30</v>
      </c>
      <c r="AD30" s="108">
        <v>44088</v>
      </c>
      <c r="AE30" s="147" t="s">
        <v>980</v>
      </c>
      <c r="AF30" s="23" t="s">
        <v>879</v>
      </c>
      <c r="AG30" s="23" t="s">
        <v>880</v>
      </c>
      <c r="AH30" s="23" t="s">
        <v>880</v>
      </c>
      <c r="AI30" s="23" t="s">
        <v>880</v>
      </c>
      <c r="AJ30" s="72" t="s">
        <v>1083</v>
      </c>
      <c r="AK30" s="7"/>
      <c r="AL30" s="23"/>
      <c r="AM30" s="23"/>
      <c r="AN30" s="23"/>
      <c r="AO30" s="23"/>
      <c r="AP30" s="141"/>
      <c r="AQ30" s="23"/>
      <c r="AR30" s="23"/>
      <c r="AS30" s="23"/>
      <c r="AT30" s="23"/>
      <c r="AU30" s="23"/>
      <c r="AV30" s="23"/>
    </row>
    <row r="31" spans="1:48" s="72" customFormat="1" x14ac:dyDescent="0.2">
      <c r="A31" s="92" t="s">
        <v>14</v>
      </c>
      <c r="B31" s="54" t="s">
        <v>245</v>
      </c>
      <c r="C31" s="54" t="s">
        <v>109</v>
      </c>
      <c r="D31" s="54" t="s">
        <v>236</v>
      </c>
      <c r="E31" s="54" t="s">
        <v>530</v>
      </c>
      <c r="F31" s="54" t="s">
        <v>645</v>
      </c>
      <c r="G31" s="54" t="s">
        <v>900</v>
      </c>
      <c r="H31" s="7" t="s">
        <v>675</v>
      </c>
      <c r="I31" s="140">
        <v>43921</v>
      </c>
      <c r="J31" s="72" t="s">
        <v>669</v>
      </c>
      <c r="K31" s="72" t="s">
        <v>669</v>
      </c>
      <c r="L31" s="72" t="s">
        <v>669</v>
      </c>
      <c r="M31" s="72" t="s">
        <v>669</v>
      </c>
      <c r="N31" s="72" t="s">
        <v>669</v>
      </c>
      <c r="O31" s="72" t="s">
        <v>669</v>
      </c>
      <c r="P31" s="72" t="s">
        <v>669</v>
      </c>
      <c r="Q31" s="72" t="s">
        <v>669</v>
      </c>
      <c r="R31" s="72" t="s">
        <v>669</v>
      </c>
      <c r="S31" s="72" t="s">
        <v>669</v>
      </c>
      <c r="T31" s="72" t="s">
        <v>669</v>
      </c>
      <c r="U31" s="72" t="s">
        <v>669</v>
      </c>
      <c r="V31" s="72" t="s">
        <v>669</v>
      </c>
      <c r="W31" s="72" t="s">
        <v>669</v>
      </c>
      <c r="X31" s="72" t="s">
        <v>669</v>
      </c>
      <c r="Y31" s="72" t="s">
        <v>669</v>
      </c>
      <c r="Z31" s="72" t="s">
        <v>669</v>
      </c>
      <c r="AD31" s="144"/>
      <c r="AF31" s="23"/>
      <c r="AG31" s="23"/>
      <c r="AH31" s="23"/>
      <c r="AI31" s="23"/>
      <c r="AK31" s="7"/>
      <c r="AL31" s="23"/>
      <c r="AM31" s="23"/>
      <c r="AN31" s="23"/>
      <c r="AO31" s="23"/>
      <c r="AP31" s="141"/>
      <c r="AQ31" s="23"/>
      <c r="AR31" s="23"/>
      <c r="AS31" s="23"/>
      <c r="AT31" s="23"/>
      <c r="AU31" s="23"/>
      <c r="AV31" s="23"/>
    </row>
    <row r="32" spans="1:48" s="72" customFormat="1" ht="14" customHeight="1" x14ac:dyDescent="0.2">
      <c r="A32" s="92" t="s">
        <v>14</v>
      </c>
      <c r="B32" s="54" t="s">
        <v>242</v>
      </c>
      <c r="C32" s="54" t="s">
        <v>46</v>
      </c>
      <c r="D32" s="54" t="s">
        <v>236</v>
      </c>
      <c r="E32" s="54" t="s">
        <v>476</v>
      </c>
      <c r="F32" s="54" t="s">
        <v>636</v>
      </c>
      <c r="G32" s="54" t="s">
        <v>904</v>
      </c>
      <c r="H32" s="7" t="s">
        <v>675</v>
      </c>
      <c r="I32" s="140">
        <v>43921</v>
      </c>
      <c r="J32" s="124"/>
      <c r="K32" s="124">
        <v>4330000</v>
      </c>
      <c r="L32" s="124">
        <v>2785000</v>
      </c>
      <c r="M32" s="124">
        <v>2136000</v>
      </c>
      <c r="N32" s="124"/>
      <c r="O32" s="124"/>
      <c r="P32" s="124"/>
      <c r="Q32" s="124"/>
      <c r="R32" s="124">
        <v>600000</v>
      </c>
      <c r="S32" s="124">
        <v>600000</v>
      </c>
      <c r="T32" s="124">
        <v>840000</v>
      </c>
      <c r="U32" s="124"/>
      <c r="V32" s="124"/>
      <c r="W32" s="124">
        <v>440000</v>
      </c>
      <c r="X32" s="124">
        <v>470000</v>
      </c>
      <c r="Y32" s="124">
        <v>780000</v>
      </c>
      <c r="Z32" s="124">
        <v>210000</v>
      </c>
      <c r="AA32" s="23" t="s">
        <v>981</v>
      </c>
      <c r="AB32" s="23" t="s">
        <v>947</v>
      </c>
      <c r="AC32" s="72">
        <v>102</v>
      </c>
      <c r="AD32" s="108">
        <v>44088</v>
      </c>
      <c r="AE32" s="150" t="s">
        <v>982</v>
      </c>
      <c r="AF32" s="23" t="s">
        <v>879</v>
      </c>
      <c r="AG32" s="23" t="s">
        <v>880</v>
      </c>
      <c r="AH32" s="23" t="s">
        <v>880</v>
      </c>
      <c r="AI32" s="23" t="s">
        <v>880</v>
      </c>
      <c r="AJ32" s="72" t="s">
        <v>1083</v>
      </c>
      <c r="AK32" s="151" t="s">
        <v>1175</v>
      </c>
      <c r="AL32" s="23" t="s">
        <v>879</v>
      </c>
      <c r="AM32" s="23" t="s">
        <v>918</v>
      </c>
      <c r="AN32" s="72" t="s">
        <v>1091</v>
      </c>
      <c r="AP32" s="141"/>
    </row>
    <row r="33" spans="1:48" s="72" customFormat="1" x14ac:dyDescent="0.2">
      <c r="A33" s="92" t="s">
        <v>14</v>
      </c>
      <c r="B33" s="54" t="s">
        <v>242</v>
      </c>
      <c r="C33" s="54" t="s">
        <v>47</v>
      </c>
      <c r="D33" s="54" t="s">
        <v>236</v>
      </c>
      <c r="E33" s="54" t="s">
        <v>477</v>
      </c>
      <c r="F33" s="54" t="s">
        <v>636</v>
      </c>
      <c r="G33" s="54" t="s">
        <v>904</v>
      </c>
      <c r="H33" s="7" t="s">
        <v>675</v>
      </c>
      <c r="I33" s="140">
        <v>43921</v>
      </c>
      <c r="J33" s="124"/>
      <c r="K33" s="124">
        <v>0</v>
      </c>
      <c r="L33" s="124">
        <v>0</v>
      </c>
      <c r="M33" s="124">
        <v>0</v>
      </c>
      <c r="N33" s="124"/>
      <c r="O33" s="124"/>
      <c r="P33" s="124"/>
      <c r="Q33" s="124"/>
      <c r="R33" s="124"/>
      <c r="S33" s="124"/>
      <c r="T33" s="124"/>
      <c r="U33" s="124"/>
      <c r="V33" s="124"/>
      <c r="W33" s="124"/>
      <c r="X33" s="124"/>
      <c r="Y33" s="124"/>
      <c r="Z33" s="124"/>
      <c r="AA33" s="23" t="s">
        <v>981</v>
      </c>
      <c r="AB33" s="23" t="s">
        <v>947</v>
      </c>
      <c r="AC33" s="72">
        <v>102</v>
      </c>
      <c r="AD33" s="108">
        <v>44088</v>
      </c>
      <c r="AE33" s="147" t="s">
        <v>982</v>
      </c>
      <c r="AF33" s="23" t="s">
        <v>879</v>
      </c>
      <c r="AG33" s="23" t="s">
        <v>880</v>
      </c>
      <c r="AH33" s="23" t="s">
        <v>880</v>
      </c>
      <c r="AI33" s="23" t="s">
        <v>880</v>
      </c>
      <c r="AJ33" s="72" t="s">
        <v>1083</v>
      </c>
      <c r="AK33" s="7" t="s">
        <v>983</v>
      </c>
      <c r="AL33" s="23"/>
      <c r="AM33" s="23"/>
      <c r="AP33" s="141"/>
    </row>
    <row r="34" spans="1:48" s="72" customFormat="1" x14ac:dyDescent="0.2">
      <c r="A34" s="92" t="s">
        <v>14</v>
      </c>
      <c r="B34" s="54" t="s">
        <v>242</v>
      </c>
      <c r="C34" s="54" t="s">
        <v>48</v>
      </c>
      <c r="D34" s="54" t="s">
        <v>236</v>
      </c>
      <c r="E34" s="54" t="s">
        <v>478</v>
      </c>
      <c r="F34" s="54" t="s">
        <v>636</v>
      </c>
      <c r="G34" s="54" t="s">
        <v>904</v>
      </c>
      <c r="H34" s="7" t="s">
        <v>675</v>
      </c>
      <c r="I34" s="140">
        <v>43921</v>
      </c>
      <c r="J34" s="124"/>
      <c r="K34" s="124">
        <v>618000</v>
      </c>
      <c r="L34" s="124">
        <v>392000</v>
      </c>
      <c r="M34" s="124">
        <v>13000</v>
      </c>
      <c r="N34" s="124"/>
      <c r="O34" s="124"/>
      <c r="P34" s="124"/>
      <c r="Q34" s="124"/>
      <c r="R34" s="124"/>
      <c r="S34" s="124"/>
      <c r="T34" s="124"/>
      <c r="U34" s="124"/>
      <c r="V34" s="124"/>
      <c r="W34" s="124"/>
      <c r="X34" s="124"/>
      <c r="Y34" s="124"/>
      <c r="Z34" s="124"/>
      <c r="AA34" s="23" t="s">
        <v>981</v>
      </c>
      <c r="AB34" s="23" t="s">
        <v>947</v>
      </c>
      <c r="AC34" s="72">
        <v>102</v>
      </c>
      <c r="AD34" s="108">
        <v>44088</v>
      </c>
      <c r="AE34" s="147" t="s">
        <v>982</v>
      </c>
      <c r="AF34" s="23" t="s">
        <v>879</v>
      </c>
      <c r="AG34" s="23" t="s">
        <v>880</v>
      </c>
      <c r="AH34" s="23" t="s">
        <v>880</v>
      </c>
      <c r="AI34" s="23" t="s">
        <v>880</v>
      </c>
      <c r="AJ34" s="72" t="s">
        <v>1083</v>
      </c>
      <c r="AK34" s="7" t="s">
        <v>984</v>
      </c>
      <c r="AL34" s="23"/>
      <c r="AM34" s="23"/>
      <c r="AP34" s="141"/>
    </row>
    <row r="35" spans="1:48" s="72" customFormat="1" x14ac:dyDescent="0.2">
      <c r="A35" s="92" t="s">
        <v>14</v>
      </c>
      <c r="B35" s="54" t="s">
        <v>242</v>
      </c>
      <c r="C35" s="54" t="s">
        <v>49</v>
      </c>
      <c r="D35" s="54" t="s">
        <v>236</v>
      </c>
      <c r="E35" s="54" t="s">
        <v>479</v>
      </c>
      <c r="F35" s="54" t="s">
        <v>636</v>
      </c>
      <c r="G35" s="54" t="s">
        <v>904</v>
      </c>
      <c r="H35" s="7" t="s">
        <v>675</v>
      </c>
      <c r="I35" s="140">
        <v>43921</v>
      </c>
      <c r="J35" s="124"/>
      <c r="K35" s="124">
        <v>0</v>
      </c>
      <c r="L35" s="124">
        <v>0</v>
      </c>
      <c r="M35" s="124">
        <v>0</v>
      </c>
      <c r="N35" s="124"/>
      <c r="O35" s="124"/>
      <c r="P35" s="124"/>
      <c r="Q35" s="124"/>
      <c r="R35" s="124"/>
      <c r="S35" s="124"/>
      <c r="T35" s="124"/>
      <c r="U35" s="124"/>
      <c r="V35" s="124"/>
      <c r="W35" s="124"/>
      <c r="X35" s="124"/>
      <c r="Y35" s="124"/>
      <c r="Z35" s="124"/>
      <c r="AA35" s="23" t="s">
        <v>981</v>
      </c>
      <c r="AB35" s="23" t="s">
        <v>947</v>
      </c>
      <c r="AC35" s="72">
        <v>102</v>
      </c>
      <c r="AD35" s="108">
        <v>44088</v>
      </c>
      <c r="AE35" s="147" t="s">
        <v>982</v>
      </c>
      <c r="AF35" s="23" t="s">
        <v>879</v>
      </c>
      <c r="AG35" s="23" t="s">
        <v>880</v>
      </c>
      <c r="AH35" s="23" t="s">
        <v>880</v>
      </c>
      <c r="AI35" s="23" t="s">
        <v>880</v>
      </c>
      <c r="AJ35" s="72" t="s">
        <v>1083</v>
      </c>
      <c r="AK35" s="7" t="s">
        <v>985</v>
      </c>
      <c r="AL35" s="23"/>
      <c r="AM35" s="23"/>
      <c r="AP35" s="141"/>
    </row>
    <row r="36" spans="1:48" s="72" customFormat="1" x14ac:dyDescent="0.2">
      <c r="A36" s="92" t="s">
        <v>14</v>
      </c>
      <c r="B36" s="54" t="s">
        <v>242</v>
      </c>
      <c r="C36" s="54" t="s">
        <v>50</v>
      </c>
      <c r="D36" s="54" t="s">
        <v>236</v>
      </c>
      <c r="E36" s="54" t="s">
        <v>280</v>
      </c>
      <c r="F36" s="54" t="s">
        <v>636</v>
      </c>
      <c r="G36" s="54" t="s">
        <v>904</v>
      </c>
      <c r="H36" s="7" t="s">
        <v>675</v>
      </c>
      <c r="I36" s="140">
        <v>43921</v>
      </c>
      <c r="J36" s="124"/>
      <c r="K36" s="124"/>
      <c r="L36" s="124"/>
      <c r="M36" s="124"/>
      <c r="N36" s="124"/>
      <c r="O36" s="124"/>
      <c r="P36" s="124"/>
      <c r="Q36" s="124"/>
      <c r="R36" s="124"/>
      <c r="S36" s="124"/>
      <c r="T36" s="124"/>
      <c r="U36" s="124"/>
      <c r="V36" s="124"/>
      <c r="W36" s="124"/>
      <c r="X36" s="124"/>
      <c r="Y36" s="124"/>
      <c r="Z36" s="124"/>
      <c r="AA36" s="23" t="s">
        <v>981</v>
      </c>
      <c r="AB36" s="23" t="s">
        <v>947</v>
      </c>
      <c r="AC36" s="72">
        <v>102</v>
      </c>
      <c r="AD36" s="108">
        <v>44088</v>
      </c>
      <c r="AE36" s="147" t="s">
        <v>982</v>
      </c>
      <c r="AF36" s="23" t="s">
        <v>879</v>
      </c>
      <c r="AG36" s="23" t="s">
        <v>880</v>
      </c>
      <c r="AH36" s="23" t="s">
        <v>880</v>
      </c>
      <c r="AI36" s="23" t="s">
        <v>880</v>
      </c>
      <c r="AJ36" s="72" t="s">
        <v>1083</v>
      </c>
      <c r="AK36" s="7" t="s">
        <v>986</v>
      </c>
      <c r="AL36" s="23"/>
      <c r="AM36" s="23"/>
      <c r="AP36" s="141"/>
    </row>
    <row r="37" spans="1:48" s="72" customFormat="1" x14ac:dyDescent="0.2">
      <c r="A37" s="92" t="s">
        <v>14</v>
      </c>
      <c r="B37" s="54" t="s">
        <v>242</v>
      </c>
      <c r="C37" s="54" t="s">
        <v>51</v>
      </c>
      <c r="D37" s="54" t="s">
        <v>236</v>
      </c>
      <c r="E37" s="54" t="s">
        <v>281</v>
      </c>
      <c r="F37" s="54" t="s">
        <v>636</v>
      </c>
      <c r="G37" s="54" t="s">
        <v>904</v>
      </c>
      <c r="H37" s="7" t="s">
        <v>675</v>
      </c>
      <c r="I37" s="140">
        <v>43921</v>
      </c>
      <c r="K37" s="162">
        <v>4948000</v>
      </c>
      <c r="L37" s="162">
        <v>3178000</v>
      </c>
      <c r="M37" s="162">
        <v>2150000</v>
      </c>
      <c r="R37" s="162">
        <v>600000</v>
      </c>
      <c r="S37" s="162">
        <v>600000</v>
      </c>
      <c r="T37" s="162">
        <v>840000</v>
      </c>
      <c r="W37" s="72">
        <v>440000</v>
      </c>
      <c r="X37" s="72">
        <v>470000</v>
      </c>
      <c r="Y37" s="162">
        <v>780000</v>
      </c>
      <c r="Z37" s="162">
        <v>210000</v>
      </c>
      <c r="AA37" s="23" t="s">
        <v>981</v>
      </c>
      <c r="AB37" s="23" t="s">
        <v>947</v>
      </c>
      <c r="AC37" s="72">
        <v>102</v>
      </c>
      <c r="AD37" s="108">
        <v>44088</v>
      </c>
      <c r="AE37" s="150" t="s">
        <v>982</v>
      </c>
      <c r="AF37" s="23" t="s">
        <v>879</v>
      </c>
      <c r="AG37" s="23" t="s">
        <v>880</v>
      </c>
      <c r="AH37" s="23" t="s">
        <v>880</v>
      </c>
      <c r="AI37" s="23" t="s">
        <v>880</v>
      </c>
      <c r="AJ37" s="72" t="s">
        <v>1083</v>
      </c>
      <c r="AK37" s="7"/>
      <c r="AL37" s="23"/>
      <c r="AM37" s="23"/>
      <c r="AP37" s="141"/>
    </row>
    <row r="38" spans="1:48" s="72" customFormat="1" ht="26" customHeight="1" x14ac:dyDescent="0.2">
      <c r="A38" s="92" t="s">
        <v>14</v>
      </c>
      <c r="B38" s="54" t="s">
        <v>245</v>
      </c>
      <c r="C38" s="86" t="s">
        <v>119</v>
      </c>
      <c r="D38" s="54" t="s">
        <v>331</v>
      </c>
      <c r="E38" s="136" t="s">
        <v>942</v>
      </c>
      <c r="F38" s="54" t="s">
        <v>636</v>
      </c>
      <c r="G38" s="152" t="s">
        <v>643</v>
      </c>
      <c r="H38" s="7" t="s">
        <v>675</v>
      </c>
      <c r="I38" s="140">
        <v>43921</v>
      </c>
      <c r="J38" s="124">
        <v>6</v>
      </c>
      <c r="K38" s="124">
        <v>6</v>
      </c>
      <c r="L38" s="124"/>
      <c r="M38" s="124"/>
      <c r="N38" s="124">
        <v>6</v>
      </c>
      <c r="O38" s="124">
        <v>6</v>
      </c>
      <c r="P38" s="124"/>
      <c r="Q38" s="124"/>
      <c r="R38" s="124">
        <v>6</v>
      </c>
      <c r="S38" s="124">
        <v>6</v>
      </c>
      <c r="T38" s="124">
        <v>6</v>
      </c>
      <c r="U38" s="124"/>
      <c r="V38" s="124"/>
      <c r="W38" s="124"/>
      <c r="X38" s="124"/>
      <c r="Y38" s="124">
        <v>6</v>
      </c>
      <c r="Z38" s="124"/>
      <c r="AA38" s="23" t="s">
        <v>1167</v>
      </c>
      <c r="AB38" s="23" t="s">
        <v>947</v>
      </c>
      <c r="AC38" s="72">
        <v>98</v>
      </c>
      <c r="AD38" s="108">
        <v>44088</v>
      </c>
      <c r="AE38" s="150" t="s">
        <v>988</v>
      </c>
      <c r="AF38" s="23" t="s">
        <v>879</v>
      </c>
      <c r="AG38" s="23" t="s">
        <v>880</v>
      </c>
      <c r="AH38" s="23" t="s">
        <v>880</v>
      </c>
      <c r="AI38" s="23" t="s">
        <v>880</v>
      </c>
      <c r="AJ38" s="72" t="s">
        <v>1083</v>
      </c>
      <c r="AK38" s="7"/>
      <c r="AL38" s="23" t="s">
        <v>879</v>
      </c>
      <c r="AM38" s="23" t="s">
        <v>918</v>
      </c>
      <c r="AN38" s="72" t="s">
        <v>1093</v>
      </c>
      <c r="AP38" s="141"/>
      <c r="AR38" s="149" t="s">
        <v>1169</v>
      </c>
    </row>
    <row r="39" spans="1:48" s="72" customFormat="1" ht="35" customHeight="1" x14ac:dyDescent="0.2">
      <c r="A39" s="92" t="s">
        <v>14</v>
      </c>
      <c r="B39" s="54" t="s">
        <v>245</v>
      </c>
      <c r="C39" s="86" t="s">
        <v>120</v>
      </c>
      <c r="D39" s="54" t="s">
        <v>332</v>
      </c>
      <c r="E39" s="54" t="s">
        <v>538</v>
      </c>
      <c r="F39" s="54" t="s">
        <v>639</v>
      </c>
      <c r="G39" s="152" t="s">
        <v>649</v>
      </c>
      <c r="H39" s="7" t="s">
        <v>675</v>
      </c>
      <c r="I39" s="140">
        <v>43921</v>
      </c>
      <c r="J39" s="72">
        <v>100</v>
      </c>
      <c r="K39" s="72">
        <v>100</v>
      </c>
      <c r="N39" s="72">
        <v>100</v>
      </c>
      <c r="O39" s="72">
        <v>100</v>
      </c>
      <c r="R39" s="72">
        <v>100</v>
      </c>
      <c r="S39" s="72">
        <v>100</v>
      </c>
      <c r="T39" s="72">
        <v>100</v>
      </c>
      <c r="Y39" s="72">
        <v>100</v>
      </c>
      <c r="AA39" s="23" t="s">
        <v>974</v>
      </c>
      <c r="AB39" s="23" t="s">
        <v>947</v>
      </c>
      <c r="AC39" s="72">
        <v>98</v>
      </c>
      <c r="AD39" s="108">
        <v>44088</v>
      </c>
      <c r="AE39" s="147" t="s">
        <v>988</v>
      </c>
      <c r="AF39" s="23" t="s">
        <v>879</v>
      </c>
      <c r="AG39" s="23" t="s">
        <v>880</v>
      </c>
      <c r="AH39" s="23" t="s">
        <v>880</v>
      </c>
      <c r="AI39" s="23" t="s">
        <v>880</v>
      </c>
      <c r="AJ39" s="72" t="s">
        <v>1083</v>
      </c>
      <c r="AK39" s="7"/>
      <c r="AL39" s="23"/>
      <c r="AM39" s="23"/>
      <c r="AP39" s="141"/>
    </row>
    <row r="40" spans="1:48" s="72" customFormat="1" ht="19" x14ac:dyDescent="0.2">
      <c r="A40" s="153" t="s">
        <v>4</v>
      </c>
      <c r="B40" s="153" t="s">
        <v>6</v>
      </c>
      <c r="C40" s="153" t="s">
        <v>5</v>
      </c>
      <c r="D40" s="153" t="s">
        <v>1</v>
      </c>
      <c r="E40" s="153" t="s">
        <v>665</v>
      </c>
      <c r="F40" s="153" t="s">
        <v>8</v>
      </c>
      <c r="G40" s="153" t="s">
        <v>9</v>
      </c>
      <c r="H40" s="153" t="s">
        <v>674</v>
      </c>
      <c r="I40" s="153" t="s">
        <v>941</v>
      </c>
      <c r="J40" s="161" t="s">
        <v>954</v>
      </c>
      <c r="K40" s="161" t="s">
        <v>994</v>
      </c>
      <c r="L40" s="161" t="s">
        <v>958</v>
      </c>
      <c r="M40" s="161" t="s">
        <v>995</v>
      </c>
      <c r="N40" s="161" t="s">
        <v>996</v>
      </c>
      <c r="O40" s="161" t="s">
        <v>997</v>
      </c>
      <c r="P40" s="161" t="s">
        <v>998</v>
      </c>
      <c r="Q40" s="161" t="s">
        <v>964</v>
      </c>
      <c r="R40" s="161" t="s">
        <v>965</v>
      </c>
      <c r="S40" s="161" t="s">
        <v>963</v>
      </c>
      <c r="T40" s="161" t="s">
        <v>962</v>
      </c>
      <c r="U40" s="161" t="s">
        <v>999</v>
      </c>
      <c r="V40" s="153" t="s">
        <v>1181</v>
      </c>
      <c r="W40" s="161" t="s">
        <v>1182</v>
      </c>
      <c r="X40" s="153"/>
      <c r="Y40" s="154"/>
      <c r="Z40" s="153"/>
      <c r="AA40" s="155" t="s">
        <v>10</v>
      </c>
      <c r="AB40" s="155" t="s">
        <v>2</v>
      </c>
      <c r="AC40" s="155" t="s">
        <v>3</v>
      </c>
      <c r="AD40" s="155" t="s">
        <v>11</v>
      </c>
      <c r="AE40" s="155" t="s">
        <v>673</v>
      </c>
      <c r="AF40" s="153" t="s">
        <v>671</v>
      </c>
      <c r="AG40" s="153" t="s">
        <v>873</v>
      </c>
      <c r="AH40" s="153" t="s">
        <v>874</v>
      </c>
      <c r="AI40" s="153" t="s">
        <v>875</v>
      </c>
      <c r="AJ40" s="156" t="s">
        <v>882</v>
      </c>
      <c r="AK40" s="155" t="s">
        <v>12</v>
      </c>
      <c r="AL40" s="157" t="s">
        <v>905</v>
      </c>
      <c r="AM40" s="157" t="s">
        <v>906</v>
      </c>
      <c r="AN40" s="157" t="s">
        <v>907</v>
      </c>
      <c r="AO40" s="157" t="s">
        <v>908</v>
      </c>
      <c r="AP40" s="157" t="s">
        <v>909</v>
      </c>
      <c r="AQ40" s="157" t="s">
        <v>910</v>
      </c>
      <c r="AR40" s="157" t="s">
        <v>911</v>
      </c>
      <c r="AS40" s="158"/>
      <c r="AT40" s="159" t="s">
        <v>923</v>
      </c>
      <c r="AU40" s="159"/>
      <c r="AV40" s="159"/>
    </row>
    <row r="41" spans="1:48" s="72" customFormat="1" x14ac:dyDescent="0.2">
      <c r="A41" s="92" t="s">
        <v>14</v>
      </c>
      <c r="B41" s="54" t="s">
        <v>245</v>
      </c>
      <c r="C41" s="54" t="s">
        <v>103</v>
      </c>
      <c r="D41" s="54" t="s">
        <v>236</v>
      </c>
      <c r="E41" s="54" t="s">
        <v>321</v>
      </c>
      <c r="F41" s="54" t="s">
        <v>645</v>
      </c>
      <c r="G41" s="54" t="s">
        <v>900</v>
      </c>
      <c r="H41" s="7" t="s">
        <v>676</v>
      </c>
      <c r="I41" s="140">
        <v>43555</v>
      </c>
      <c r="J41" s="72" t="s">
        <v>669</v>
      </c>
      <c r="K41" s="72" t="s">
        <v>669</v>
      </c>
      <c r="L41" s="72" t="s">
        <v>669</v>
      </c>
      <c r="M41" s="72" t="s">
        <v>669</v>
      </c>
      <c r="N41" s="72" t="s">
        <v>669</v>
      </c>
      <c r="O41" s="72" t="s">
        <v>669</v>
      </c>
      <c r="P41" s="72" t="s">
        <v>669</v>
      </c>
      <c r="Q41" s="72" t="s">
        <v>669</v>
      </c>
      <c r="R41" s="72" t="s">
        <v>669</v>
      </c>
      <c r="S41" s="72" t="s">
        <v>669</v>
      </c>
      <c r="T41" s="72" t="s">
        <v>669</v>
      </c>
      <c r="U41" s="72" t="s">
        <v>669</v>
      </c>
      <c r="V41" s="72" t="s">
        <v>669</v>
      </c>
      <c r="W41" s="72" t="s">
        <v>669</v>
      </c>
      <c r="AA41" s="72" t="s">
        <v>990</v>
      </c>
      <c r="AB41" s="72" t="s">
        <v>991</v>
      </c>
      <c r="AC41" s="72" t="s">
        <v>992</v>
      </c>
      <c r="AD41" s="144">
        <v>43649</v>
      </c>
      <c r="AE41" s="147" t="s">
        <v>993</v>
      </c>
      <c r="AF41" s="23" t="s">
        <v>879</v>
      </c>
      <c r="AG41" s="23" t="s">
        <v>880</v>
      </c>
      <c r="AH41" s="23" t="s">
        <v>880</v>
      </c>
      <c r="AI41" s="23" t="s">
        <v>880</v>
      </c>
      <c r="AJ41" s="72" t="s">
        <v>1083</v>
      </c>
      <c r="AK41" s="7" t="s">
        <v>1184</v>
      </c>
      <c r="AL41" s="23"/>
      <c r="AM41" s="23"/>
      <c r="AP41" s="141"/>
    </row>
    <row r="42" spans="1:48" s="72" customFormat="1" x14ac:dyDescent="0.2">
      <c r="A42" s="92" t="s">
        <v>14</v>
      </c>
      <c r="B42" s="54" t="s">
        <v>245</v>
      </c>
      <c r="C42" s="54" t="s">
        <v>104</v>
      </c>
      <c r="D42" s="54" t="s">
        <v>236</v>
      </c>
      <c r="E42" s="54" t="s">
        <v>322</v>
      </c>
      <c r="F42" s="54" t="s">
        <v>645</v>
      </c>
      <c r="G42" s="54" t="s">
        <v>645</v>
      </c>
      <c r="H42" s="7" t="s">
        <v>676</v>
      </c>
      <c r="I42" s="140">
        <v>43555</v>
      </c>
      <c r="J42" s="72" t="s">
        <v>668</v>
      </c>
      <c r="K42" s="72" t="s">
        <v>668</v>
      </c>
      <c r="L42" s="72" t="s">
        <v>668</v>
      </c>
      <c r="M42" s="72" t="s">
        <v>668</v>
      </c>
      <c r="N42" s="72" t="s">
        <v>668</v>
      </c>
      <c r="O42" s="72" t="s">
        <v>668</v>
      </c>
      <c r="P42" s="72" t="s">
        <v>668</v>
      </c>
      <c r="Q42" s="72" t="s">
        <v>668</v>
      </c>
      <c r="R42" s="72" t="s">
        <v>668</v>
      </c>
      <c r="S42" s="72" t="s">
        <v>668</v>
      </c>
      <c r="T42" s="72" t="s">
        <v>668</v>
      </c>
      <c r="U42" s="72" t="s">
        <v>668</v>
      </c>
      <c r="V42" s="72" t="s">
        <v>668</v>
      </c>
      <c r="W42" s="72" t="s">
        <v>668</v>
      </c>
      <c r="AA42" s="72" t="s">
        <v>990</v>
      </c>
      <c r="AB42" s="72" t="s">
        <v>991</v>
      </c>
      <c r="AC42" s="72" t="s">
        <v>992</v>
      </c>
      <c r="AD42" s="144">
        <v>43649</v>
      </c>
      <c r="AE42" s="147" t="s">
        <v>993</v>
      </c>
      <c r="AF42" s="23" t="s">
        <v>879</v>
      </c>
      <c r="AG42" s="23" t="s">
        <v>880</v>
      </c>
      <c r="AH42" s="23" t="s">
        <v>880</v>
      </c>
      <c r="AI42" s="23" t="s">
        <v>880</v>
      </c>
      <c r="AJ42" s="72" t="s">
        <v>1083</v>
      </c>
      <c r="AK42" s="7"/>
      <c r="AL42" s="23"/>
      <c r="AM42" s="23"/>
      <c r="AP42" s="141"/>
    </row>
    <row r="43" spans="1:48" s="72" customFormat="1" x14ac:dyDescent="0.2">
      <c r="A43" s="92" t="s">
        <v>14</v>
      </c>
      <c r="B43" s="54" t="s">
        <v>245</v>
      </c>
      <c r="C43" s="54" t="s">
        <v>117</v>
      </c>
      <c r="D43" s="54" t="s">
        <v>236</v>
      </c>
      <c r="E43" s="54" t="s">
        <v>330</v>
      </c>
      <c r="F43" s="54" t="s">
        <v>636</v>
      </c>
      <c r="G43" s="54" t="s">
        <v>646</v>
      </c>
      <c r="H43" s="7" t="s">
        <v>676</v>
      </c>
      <c r="I43" s="140">
        <v>43555</v>
      </c>
      <c r="AD43" s="144"/>
      <c r="AE43" s="147"/>
      <c r="AF43" s="23" t="s">
        <v>880</v>
      </c>
      <c r="AG43" s="23" t="s">
        <v>880</v>
      </c>
      <c r="AH43" s="23" t="s">
        <v>880</v>
      </c>
      <c r="AI43" s="23" t="s">
        <v>880</v>
      </c>
      <c r="AJ43" s="72" t="s">
        <v>1083</v>
      </c>
      <c r="AK43" s="7"/>
      <c r="AL43" s="23"/>
      <c r="AM43" s="23"/>
      <c r="AP43" s="141"/>
    </row>
    <row r="44" spans="1:48" s="72" customFormat="1" x14ac:dyDescent="0.2">
      <c r="A44" s="92" t="s">
        <v>14</v>
      </c>
      <c r="B44" s="54" t="s">
        <v>243</v>
      </c>
      <c r="C44" s="54" t="s">
        <v>60</v>
      </c>
      <c r="D44" s="54" t="s">
        <v>236</v>
      </c>
      <c r="E44" s="54" t="s">
        <v>488</v>
      </c>
      <c r="F44" s="54" t="s">
        <v>645</v>
      </c>
      <c r="G44" s="54" t="s">
        <v>901</v>
      </c>
      <c r="H44" s="7" t="s">
        <v>676</v>
      </c>
      <c r="I44" s="140">
        <v>43555</v>
      </c>
      <c r="J44" s="136" t="s">
        <v>670</v>
      </c>
      <c r="K44" s="136" t="s">
        <v>670</v>
      </c>
      <c r="L44" s="136" t="s">
        <v>670</v>
      </c>
      <c r="M44" s="136" t="s">
        <v>670</v>
      </c>
      <c r="N44" s="136" t="s">
        <v>670</v>
      </c>
      <c r="O44" s="136" t="s">
        <v>670</v>
      </c>
      <c r="P44" s="136" t="s">
        <v>667</v>
      </c>
      <c r="Q44" s="136" t="s">
        <v>670</v>
      </c>
      <c r="R44" s="136" t="s">
        <v>670</v>
      </c>
      <c r="S44" s="136" t="s">
        <v>670</v>
      </c>
      <c r="T44" s="136" t="s">
        <v>670</v>
      </c>
      <c r="U44" s="136" t="s">
        <v>670</v>
      </c>
      <c r="V44" s="136" t="s">
        <v>670</v>
      </c>
      <c r="W44" s="136" t="s">
        <v>670</v>
      </c>
      <c r="X44" s="136"/>
      <c r="Y44" s="136"/>
      <c r="Z44" s="136"/>
      <c r="AA44" s="72" t="s">
        <v>990</v>
      </c>
      <c r="AB44" s="160" t="s">
        <v>991</v>
      </c>
      <c r="AC44" s="72" t="s">
        <v>992</v>
      </c>
      <c r="AD44" s="144">
        <v>43649</v>
      </c>
      <c r="AE44" s="147" t="s">
        <v>993</v>
      </c>
      <c r="AF44" s="23" t="s">
        <v>879</v>
      </c>
      <c r="AG44" s="23" t="s">
        <v>880</v>
      </c>
      <c r="AH44" s="23" t="s">
        <v>880</v>
      </c>
      <c r="AI44" s="23" t="s">
        <v>880</v>
      </c>
      <c r="AJ44" s="72" t="s">
        <v>1083</v>
      </c>
      <c r="AK44" s="7"/>
      <c r="AL44" s="23"/>
      <c r="AM44" s="23"/>
      <c r="AP44" s="141"/>
    </row>
    <row r="45" spans="1:48" s="72" customFormat="1" x14ac:dyDescent="0.2">
      <c r="A45" s="92" t="s">
        <v>14</v>
      </c>
      <c r="B45" s="54" t="s">
        <v>243</v>
      </c>
      <c r="C45" s="54" t="s">
        <v>55</v>
      </c>
      <c r="D45" s="54" t="s">
        <v>236</v>
      </c>
      <c r="E45" s="54" t="s">
        <v>483</v>
      </c>
      <c r="F45" s="54" t="s">
        <v>645</v>
      </c>
      <c r="G45" s="54" t="s">
        <v>900</v>
      </c>
      <c r="H45" s="7" t="s">
        <v>676</v>
      </c>
      <c r="I45" s="140">
        <v>43555</v>
      </c>
      <c r="J45" s="72" t="s">
        <v>669</v>
      </c>
      <c r="K45" s="72" t="s">
        <v>669</v>
      </c>
      <c r="L45" s="72" t="s">
        <v>669</v>
      </c>
      <c r="M45" s="72" t="s">
        <v>669</v>
      </c>
      <c r="N45" s="72" t="s">
        <v>669</v>
      </c>
      <c r="O45" s="72" t="s">
        <v>669</v>
      </c>
      <c r="P45" s="72" t="s">
        <v>669</v>
      </c>
      <c r="Q45" s="72" t="s">
        <v>669</v>
      </c>
      <c r="R45" s="72" t="s">
        <v>669</v>
      </c>
      <c r="S45" s="72" t="s">
        <v>669</v>
      </c>
      <c r="T45" s="72" t="s">
        <v>669</v>
      </c>
      <c r="U45" s="72" t="s">
        <v>669</v>
      </c>
      <c r="V45" s="72" t="s">
        <v>669</v>
      </c>
      <c r="W45" s="72" t="s">
        <v>669</v>
      </c>
      <c r="AA45" s="72" t="s">
        <v>990</v>
      </c>
      <c r="AB45" s="160" t="s">
        <v>991</v>
      </c>
      <c r="AC45" s="72" t="s">
        <v>992</v>
      </c>
      <c r="AD45" s="144">
        <v>43649</v>
      </c>
      <c r="AE45" s="147" t="s">
        <v>993</v>
      </c>
      <c r="AF45" s="23" t="s">
        <v>879</v>
      </c>
      <c r="AG45" s="23" t="s">
        <v>880</v>
      </c>
      <c r="AH45" s="23" t="s">
        <v>880</v>
      </c>
      <c r="AI45" s="23" t="s">
        <v>880</v>
      </c>
      <c r="AK45" s="7"/>
      <c r="AL45" s="23"/>
      <c r="AM45" s="23"/>
      <c r="AP45" s="141"/>
    </row>
    <row r="46" spans="1:48" s="72" customFormat="1" x14ac:dyDescent="0.2">
      <c r="A46" s="92" t="s">
        <v>14</v>
      </c>
      <c r="B46" s="54" t="s">
        <v>245</v>
      </c>
      <c r="C46" s="54" t="s">
        <v>105</v>
      </c>
      <c r="D46" s="54" t="s">
        <v>236</v>
      </c>
      <c r="E46" s="54" t="s">
        <v>526</v>
      </c>
      <c r="F46" s="54" t="s">
        <v>645</v>
      </c>
      <c r="G46" s="54" t="s">
        <v>900</v>
      </c>
      <c r="H46" s="7" t="s">
        <v>676</v>
      </c>
      <c r="I46" s="140">
        <v>43555</v>
      </c>
      <c r="J46" s="72" t="s">
        <v>669</v>
      </c>
      <c r="K46" s="72" t="s">
        <v>668</v>
      </c>
      <c r="L46" s="72" t="s">
        <v>669</v>
      </c>
      <c r="M46" s="72" t="s">
        <v>669</v>
      </c>
      <c r="N46" s="72" t="s">
        <v>669</v>
      </c>
      <c r="O46" s="72" t="s">
        <v>669</v>
      </c>
      <c r="P46" s="72" t="s">
        <v>669</v>
      </c>
      <c r="Q46" s="72" t="s">
        <v>669</v>
      </c>
      <c r="R46" s="72" t="s">
        <v>669</v>
      </c>
      <c r="S46" s="72" t="s">
        <v>669</v>
      </c>
      <c r="T46" s="72" t="s">
        <v>669</v>
      </c>
      <c r="U46" s="72" t="s">
        <v>669</v>
      </c>
      <c r="V46" s="72" t="s">
        <v>668</v>
      </c>
      <c r="W46" s="72" t="s">
        <v>668</v>
      </c>
      <c r="AA46" s="72" t="s">
        <v>990</v>
      </c>
      <c r="AB46" s="160" t="s">
        <v>991</v>
      </c>
      <c r="AC46" s="72" t="s">
        <v>992</v>
      </c>
      <c r="AD46" s="144">
        <v>43649</v>
      </c>
      <c r="AE46" s="147" t="s">
        <v>993</v>
      </c>
      <c r="AF46" s="23" t="s">
        <v>879</v>
      </c>
      <c r="AG46" s="23" t="s">
        <v>880</v>
      </c>
      <c r="AH46" s="23" t="s">
        <v>880</v>
      </c>
      <c r="AI46" s="23" t="s">
        <v>880</v>
      </c>
      <c r="AJ46" s="72" t="s">
        <v>1083</v>
      </c>
      <c r="AK46" s="7" t="s">
        <v>1184</v>
      </c>
      <c r="AL46" s="23"/>
      <c r="AM46" s="23"/>
      <c r="AP46" s="141"/>
    </row>
    <row r="47" spans="1:48" s="72" customFormat="1" x14ac:dyDescent="0.2">
      <c r="A47" s="92" t="s">
        <v>14</v>
      </c>
      <c r="B47" s="54" t="s">
        <v>245</v>
      </c>
      <c r="C47" s="54" t="s">
        <v>106</v>
      </c>
      <c r="D47" s="54" t="s">
        <v>236</v>
      </c>
      <c r="E47" s="54" t="s">
        <v>527</v>
      </c>
      <c r="F47" s="54" t="s">
        <v>645</v>
      </c>
      <c r="G47" s="54" t="s">
        <v>900</v>
      </c>
      <c r="H47" s="7" t="s">
        <v>676</v>
      </c>
      <c r="I47" s="140">
        <v>43555</v>
      </c>
      <c r="J47" s="72" t="s">
        <v>669</v>
      </c>
      <c r="K47" s="72" t="s">
        <v>669</v>
      </c>
      <c r="L47" s="72" t="s">
        <v>669</v>
      </c>
      <c r="M47" s="72" t="s">
        <v>669</v>
      </c>
      <c r="N47" s="72" t="s">
        <v>669</v>
      </c>
      <c r="O47" s="72" t="s">
        <v>669</v>
      </c>
      <c r="P47" s="72" t="s">
        <v>669</v>
      </c>
      <c r="Q47" s="72" t="s">
        <v>669</v>
      </c>
      <c r="R47" s="72" t="s">
        <v>669</v>
      </c>
      <c r="S47" s="72" t="s">
        <v>669</v>
      </c>
      <c r="T47" s="72" t="s">
        <v>669</v>
      </c>
      <c r="U47" s="72" t="s">
        <v>669</v>
      </c>
      <c r="V47" s="72" t="s">
        <v>669</v>
      </c>
      <c r="W47" s="72" t="s">
        <v>669</v>
      </c>
      <c r="AA47" s="72" t="s">
        <v>990</v>
      </c>
      <c r="AB47" s="160" t="s">
        <v>991</v>
      </c>
      <c r="AC47" s="72" t="s">
        <v>992</v>
      </c>
      <c r="AD47" s="144">
        <v>43649</v>
      </c>
      <c r="AE47" s="147" t="s">
        <v>993</v>
      </c>
      <c r="AF47" s="23" t="s">
        <v>879</v>
      </c>
      <c r="AG47" s="23" t="s">
        <v>880</v>
      </c>
      <c r="AH47" s="23" t="s">
        <v>880</v>
      </c>
      <c r="AI47" s="23" t="s">
        <v>880</v>
      </c>
      <c r="AJ47" s="72" t="s">
        <v>1083</v>
      </c>
      <c r="AK47" s="7" t="s">
        <v>1184</v>
      </c>
      <c r="AL47" s="23"/>
      <c r="AM47" s="23"/>
      <c r="AP47" s="141"/>
    </row>
    <row r="48" spans="1:48" s="72" customFormat="1" x14ac:dyDescent="0.2">
      <c r="A48" s="92" t="s">
        <v>14</v>
      </c>
      <c r="B48" s="54" t="s">
        <v>244</v>
      </c>
      <c r="C48" s="54" t="s">
        <v>86</v>
      </c>
      <c r="D48" s="54" t="s">
        <v>236</v>
      </c>
      <c r="E48" s="54" t="s">
        <v>510</v>
      </c>
      <c r="F48" s="54" t="s">
        <v>647</v>
      </c>
      <c r="G48" s="54" t="s">
        <v>902</v>
      </c>
      <c r="H48" s="7" t="s">
        <v>676</v>
      </c>
      <c r="I48" s="140">
        <v>43555</v>
      </c>
      <c r="J48" s="144">
        <v>43009</v>
      </c>
      <c r="K48" s="144">
        <v>43252</v>
      </c>
      <c r="L48" s="144">
        <v>43235</v>
      </c>
      <c r="M48" s="144">
        <v>43412</v>
      </c>
      <c r="N48" s="144">
        <v>43063</v>
      </c>
      <c r="O48" s="144">
        <v>43063</v>
      </c>
      <c r="P48" s="144">
        <v>42766</v>
      </c>
      <c r="Q48" s="144">
        <v>42986</v>
      </c>
      <c r="R48" s="144">
        <v>42986</v>
      </c>
      <c r="S48" s="144">
        <v>42986</v>
      </c>
      <c r="T48" s="144">
        <v>42986</v>
      </c>
      <c r="U48" s="144">
        <v>43472</v>
      </c>
      <c r="V48" s="146">
        <v>42401</v>
      </c>
      <c r="W48" s="146">
        <v>41865</v>
      </c>
      <c r="X48" s="144"/>
      <c r="Y48" s="144"/>
      <c r="AA48" s="72" t="s">
        <v>1000</v>
      </c>
      <c r="AB48" s="72" t="s">
        <v>991</v>
      </c>
      <c r="AC48" s="72">
        <v>75</v>
      </c>
      <c r="AD48" s="144">
        <v>43649</v>
      </c>
      <c r="AE48" s="147" t="s">
        <v>1001</v>
      </c>
      <c r="AF48" s="23" t="s">
        <v>879</v>
      </c>
      <c r="AG48" s="23" t="s">
        <v>880</v>
      </c>
      <c r="AH48" s="23" t="s">
        <v>880</v>
      </c>
      <c r="AI48" s="23" t="s">
        <v>880</v>
      </c>
      <c r="AJ48" s="72" t="s">
        <v>1083</v>
      </c>
      <c r="AK48" s="7"/>
      <c r="AL48" s="23"/>
      <c r="AM48" s="23"/>
      <c r="AP48" s="141"/>
    </row>
    <row r="49" spans="1:42" s="72" customFormat="1" x14ac:dyDescent="0.2">
      <c r="A49" s="92" t="s">
        <v>14</v>
      </c>
      <c r="B49" s="54" t="s">
        <v>244</v>
      </c>
      <c r="C49" s="54" t="s">
        <v>87</v>
      </c>
      <c r="D49" s="54" t="s">
        <v>236</v>
      </c>
      <c r="E49" s="54" t="s">
        <v>511</v>
      </c>
      <c r="F49" s="54" t="s">
        <v>647</v>
      </c>
      <c r="G49" s="54" t="s">
        <v>902</v>
      </c>
      <c r="H49" s="7" t="s">
        <v>676</v>
      </c>
      <c r="I49" s="140">
        <v>43555</v>
      </c>
      <c r="V49" s="144">
        <v>43445</v>
      </c>
      <c r="W49" s="144">
        <v>43251</v>
      </c>
      <c r="AA49" s="72" t="s">
        <v>1000</v>
      </c>
      <c r="AB49" s="72" t="s">
        <v>991</v>
      </c>
      <c r="AC49" s="72" t="s">
        <v>1147</v>
      </c>
      <c r="AD49" s="144">
        <v>43649</v>
      </c>
      <c r="AE49" s="147" t="s">
        <v>1001</v>
      </c>
      <c r="AF49" s="23" t="s">
        <v>879</v>
      </c>
      <c r="AG49" s="23" t="s">
        <v>880</v>
      </c>
      <c r="AH49" s="23" t="s">
        <v>880</v>
      </c>
      <c r="AI49" s="23" t="s">
        <v>880</v>
      </c>
      <c r="AJ49" s="72" t="s">
        <v>1083</v>
      </c>
      <c r="AK49" s="7"/>
      <c r="AL49" s="23" t="s">
        <v>879</v>
      </c>
      <c r="AM49" s="23" t="s">
        <v>914</v>
      </c>
      <c r="AN49" s="72" t="s">
        <v>1085</v>
      </c>
      <c r="AP49" s="141"/>
    </row>
    <row r="50" spans="1:42" s="72" customFormat="1" x14ac:dyDescent="0.2">
      <c r="A50" s="92" t="s">
        <v>14</v>
      </c>
      <c r="B50" s="54" t="s">
        <v>244</v>
      </c>
      <c r="C50" s="54" t="s">
        <v>88</v>
      </c>
      <c r="D50" s="54" t="s">
        <v>236</v>
      </c>
      <c r="E50" s="54" t="s">
        <v>512</v>
      </c>
      <c r="F50" s="54" t="s">
        <v>636</v>
      </c>
      <c r="G50" s="54" t="s">
        <v>637</v>
      </c>
      <c r="H50" s="7" t="s">
        <v>676</v>
      </c>
      <c r="I50" s="140">
        <v>43555</v>
      </c>
      <c r="J50" s="124">
        <v>3</v>
      </c>
      <c r="K50" s="124">
        <v>2</v>
      </c>
      <c r="L50" s="124">
        <v>2</v>
      </c>
      <c r="M50" s="124">
        <v>2</v>
      </c>
      <c r="N50" s="124">
        <v>3</v>
      </c>
      <c r="O50" s="124">
        <v>3</v>
      </c>
      <c r="P50" s="124">
        <v>3</v>
      </c>
      <c r="Q50" s="124">
        <v>3</v>
      </c>
      <c r="R50" s="124">
        <v>3</v>
      </c>
      <c r="S50" s="124">
        <v>3</v>
      </c>
      <c r="T50" s="124">
        <v>3</v>
      </c>
      <c r="U50" s="124">
        <v>1</v>
      </c>
      <c r="V50" s="124">
        <v>2</v>
      </c>
      <c r="W50" s="124">
        <v>4</v>
      </c>
      <c r="X50" s="124"/>
      <c r="Y50" s="124"/>
      <c r="Z50" s="124"/>
      <c r="AA50" s="72" t="s">
        <v>1000</v>
      </c>
      <c r="AB50" s="72" t="s">
        <v>991</v>
      </c>
      <c r="AC50" s="72" t="s">
        <v>1147</v>
      </c>
      <c r="AD50" s="144">
        <v>43649</v>
      </c>
      <c r="AE50" s="147" t="s">
        <v>1001</v>
      </c>
      <c r="AF50" s="23" t="s">
        <v>879</v>
      </c>
      <c r="AG50" s="23" t="s">
        <v>880</v>
      </c>
      <c r="AH50" s="23" t="s">
        <v>880</v>
      </c>
      <c r="AI50" s="23" t="s">
        <v>880</v>
      </c>
      <c r="AJ50" s="72" t="s">
        <v>1083</v>
      </c>
      <c r="AK50" s="7"/>
      <c r="AL50" s="23"/>
      <c r="AM50" s="23"/>
      <c r="AN50" s="149" t="s">
        <v>1183</v>
      </c>
      <c r="AP50" s="141"/>
    </row>
    <row r="51" spans="1:42" s="72" customFormat="1" x14ac:dyDescent="0.2">
      <c r="A51" s="92" t="s">
        <v>14</v>
      </c>
      <c r="B51" s="54" t="s">
        <v>244</v>
      </c>
      <c r="C51" s="54" t="s">
        <v>89</v>
      </c>
      <c r="D51" s="54" t="s">
        <v>236</v>
      </c>
      <c r="E51" s="54" t="s">
        <v>309</v>
      </c>
      <c r="F51" s="54" t="s">
        <v>636</v>
      </c>
      <c r="G51" s="54" t="s">
        <v>903</v>
      </c>
      <c r="H51" s="7" t="s">
        <v>676</v>
      </c>
      <c r="I51" s="140">
        <v>43555</v>
      </c>
      <c r="J51" s="72">
        <v>7</v>
      </c>
      <c r="K51" s="72">
        <v>4</v>
      </c>
      <c r="L51" s="72">
        <v>6</v>
      </c>
      <c r="M51" s="72">
        <v>5</v>
      </c>
      <c r="N51" s="72">
        <v>0</v>
      </c>
      <c r="O51" s="72">
        <v>0</v>
      </c>
      <c r="P51" s="72">
        <v>0</v>
      </c>
      <c r="Q51" s="72">
        <v>0</v>
      </c>
      <c r="R51" s="72">
        <v>0</v>
      </c>
      <c r="S51" s="72">
        <v>0</v>
      </c>
      <c r="T51" s="72">
        <v>0</v>
      </c>
      <c r="U51" s="72">
        <v>1</v>
      </c>
      <c r="V51" s="72">
        <v>2</v>
      </c>
      <c r="W51" s="72">
        <v>4</v>
      </c>
      <c r="AA51" s="23" t="s">
        <v>1002</v>
      </c>
      <c r="AB51" s="72" t="s">
        <v>991</v>
      </c>
      <c r="AC51" s="72" t="s">
        <v>992</v>
      </c>
      <c r="AD51" s="144">
        <v>43649</v>
      </c>
      <c r="AE51" s="147" t="s">
        <v>993</v>
      </c>
      <c r="AF51" s="23" t="s">
        <v>880</v>
      </c>
      <c r="AG51" s="23" t="s">
        <v>879</v>
      </c>
      <c r="AH51" s="23" t="s">
        <v>880</v>
      </c>
      <c r="AI51" s="23" t="s">
        <v>880</v>
      </c>
      <c r="AK51" s="7"/>
      <c r="AL51" s="23" t="s">
        <v>879</v>
      </c>
      <c r="AM51" s="23" t="s">
        <v>914</v>
      </c>
      <c r="AN51" s="72" t="s">
        <v>1085</v>
      </c>
      <c r="AP51" s="141"/>
    </row>
    <row r="52" spans="1:42" s="72" customFormat="1" x14ac:dyDescent="0.2">
      <c r="A52" s="92" t="s">
        <v>14</v>
      </c>
      <c r="B52" s="54" t="s">
        <v>244</v>
      </c>
      <c r="C52" s="54" t="s">
        <v>65</v>
      </c>
      <c r="D52" s="54" t="s">
        <v>236</v>
      </c>
      <c r="E52" s="54" t="s">
        <v>493</v>
      </c>
      <c r="F52" s="54" t="s">
        <v>645</v>
      </c>
      <c r="G52" s="54" t="s">
        <v>900</v>
      </c>
      <c r="H52" s="7" t="s">
        <v>676</v>
      </c>
      <c r="I52" s="140">
        <v>43555</v>
      </c>
      <c r="J52" s="72" t="s">
        <v>669</v>
      </c>
      <c r="K52" s="72" t="s">
        <v>669</v>
      </c>
      <c r="L52" s="72" t="s">
        <v>669</v>
      </c>
      <c r="M52" s="72" t="s">
        <v>669</v>
      </c>
      <c r="N52" s="72" t="s">
        <v>669</v>
      </c>
      <c r="O52" s="72" t="s">
        <v>669</v>
      </c>
      <c r="P52" s="72" t="s">
        <v>668</v>
      </c>
      <c r="Q52" s="72" t="s">
        <v>668</v>
      </c>
      <c r="R52" s="72" t="s">
        <v>668</v>
      </c>
      <c r="S52" s="72" t="s">
        <v>668</v>
      </c>
      <c r="T52" s="72" t="s">
        <v>668</v>
      </c>
      <c r="U52" s="72" t="s">
        <v>668</v>
      </c>
      <c r="V52" s="72" t="s">
        <v>669</v>
      </c>
      <c r="W52" s="72" t="s">
        <v>669</v>
      </c>
      <c r="AA52" s="72" t="s">
        <v>990</v>
      </c>
      <c r="AB52" s="72" t="s">
        <v>991</v>
      </c>
      <c r="AC52" s="72" t="s">
        <v>992</v>
      </c>
      <c r="AD52" s="144">
        <v>43649</v>
      </c>
      <c r="AE52" s="147" t="s">
        <v>993</v>
      </c>
      <c r="AF52" s="23" t="s">
        <v>879</v>
      </c>
      <c r="AG52" s="23" t="s">
        <v>880</v>
      </c>
      <c r="AH52" s="23" t="s">
        <v>880</v>
      </c>
      <c r="AI52" s="23" t="s">
        <v>880</v>
      </c>
      <c r="AJ52" s="72" t="s">
        <v>1083</v>
      </c>
      <c r="AK52" s="7"/>
      <c r="AL52" s="23"/>
      <c r="AM52" s="23"/>
      <c r="AP52" s="141"/>
    </row>
    <row r="53" spans="1:42" s="72" customFormat="1" x14ac:dyDescent="0.2">
      <c r="A53" s="92" t="s">
        <v>14</v>
      </c>
      <c r="B53" s="54" t="s">
        <v>244</v>
      </c>
      <c r="C53" s="54" t="s">
        <v>66</v>
      </c>
      <c r="D53" s="54" t="s">
        <v>236</v>
      </c>
      <c r="E53" s="72" t="s">
        <v>494</v>
      </c>
      <c r="F53" s="54" t="s">
        <v>645</v>
      </c>
      <c r="G53" s="54" t="s">
        <v>900</v>
      </c>
      <c r="H53" s="7" t="s">
        <v>676</v>
      </c>
      <c r="I53" s="140">
        <v>43555</v>
      </c>
      <c r="J53" s="72" t="s">
        <v>668</v>
      </c>
      <c r="K53" s="72" t="s">
        <v>669</v>
      </c>
      <c r="L53" s="72" t="s">
        <v>668</v>
      </c>
      <c r="M53" s="72" t="s">
        <v>668</v>
      </c>
      <c r="N53" s="72" t="s">
        <v>668</v>
      </c>
      <c r="O53" s="72" t="s">
        <v>668</v>
      </c>
      <c r="P53" s="72" t="s">
        <v>668</v>
      </c>
      <c r="Q53" s="72" t="s">
        <v>668</v>
      </c>
      <c r="R53" s="72" t="s">
        <v>668</v>
      </c>
      <c r="S53" s="72" t="s">
        <v>668</v>
      </c>
      <c r="T53" s="72" t="s">
        <v>668</v>
      </c>
      <c r="U53" s="72" t="s">
        <v>668</v>
      </c>
      <c r="V53" s="72" t="s">
        <v>669</v>
      </c>
      <c r="W53" s="72" t="s">
        <v>669</v>
      </c>
      <c r="AA53" s="72" t="s">
        <v>990</v>
      </c>
      <c r="AB53" s="72" t="s">
        <v>991</v>
      </c>
      <c r="AC53" s="72" t="s">
        <v>992</v>
      </c>
      <c r="AD53" s="144">
        <v>43649</v>
      </c>
      <c r="AE53" s="147" t="s">
        <v>993</v>
      </c>
      <c r="AF53" s="23" t="s">
        <v>879</v>
      </c>
      <c r="AG53" s="23" t="s">
        <v>880</v>
      </c>
      <c r="AH53" s="23" t="s">
        <v>880</v>
      </c>
      <c r="AI53" s="23" t="s">
        <v>880</v>
      </c>
      <c r="AJ53" s="72" t="s">
        <v>1083</v>
      </c>
      <c r="AK53" s="7"/>
      <c r="AL53" s="23"/>
      <c r="AM53" s="23"/>
      <c r="AP53" s="141"/>
    </row>
    <row r="54" spans="1:42" s="72" customFormat="1" x14ac:dyDescent="0.2">
      <c r="A54" s="92" t="s">
        <v>14</v>
      </c>
      <c r="B54" s="54" t="s">
        <v>244</v>
      </c>
      <c r="C54" s="54" t="s">
        <v>67</v>
      </c>
      <c r="D54" s="54" t="s">
        <v>236</v>
      </c>
      <c r="E54" s="54" t="s">
        <v>495</v>
      </c>
      <c r="F54" s="54" t="s">
        <v>645</v>
      </c>
      <c r="G54" s="54" t="s">
        <v>900</v>
      </c>
      <c r="H54" s="7" t="s">
        <v>676</v>
      </c>
      <c r="I54" s="140">
        <v>43555</v>
      </c>
      <c r="J54" s="72" t="s">
        <v>669</v>
      </c>
      <c r="K54" s="72" t="s">
        <v>669</v>
      </c>
      <c r="L54" s="72" t="s">
        <v>669</v>
      </c>
      <c r="M54" s="72" t="s">
        <v>669</v>
      </c>
      <c r="N54" s="72" t="s">
        <v>669</v>
      </c>
      <c r="O54" s="72" t="s">
        <v>669</v>
      </c>
      <c r="P54" s="72" t="s">
        <v>669</v>
      </c>
      <c r="Q54" s="72" t="s">
        <v>669</v>
      </c>
      <c r="R54" s="72" t="s">
        <v>669</v>
      </c>
      <c r="S54" s="72" t="s">
        <v>669</v>
      </c>
      <c r="T54" s="72" t="s">
        <v>669</v>
      </c>
      <c r="U54" s="72" t="s">
        <v>669</v>
      </c>
      <c r="V54" s="72" t="s">
        <v>669</v>
      </c>
      <c r="W54" s="72" t="s">
        <v>669</v>
      </c>
      <c r="AA54" s="23" t="s">
        <v>1002</v>
      </c>
      <c r="AB54" s="72" t="s">
        <v>991</v>
      </c>
      <c r="AC54" s="72">
        <v>74</v>
      </c>
      <c r="AD54" s="144">
        <v>43649</v>
      </c>
      <c r="AE54" s="147" t="s">
        <v>993</v>
      </c>
      <c r="AF54" s="23" t="s">
        <v>880</v>
      </c>
      <c r="AG54" s="23" t="s">
        <v>879</v>
      </c>
      <c r="AH54" s="23" t="s">
        <v>880</v>
      </c>
      <c r="AI54" s="23" t="s">
        <v>880</v>
      </c>
      <c r="AK54" s="7"/>
      <c r="AL54" s="23" t="s">
        <v>879</v>
      </c>
      <c r="AM54" s="23" t="s">
        <v>914</v>
      </c>
      <c r="AN54" s="72" t="s">
        <v>1085</v>
      </c>
      <c r="AP54" s="141"/>
    </row>
    <row r="55" spans="1:42" s="72" customFormat="1" x14ac:dyDescent="0.2">
      <c r="A55" s="92" t="s">
        <v>14</v>
      </c>
      <c r="B55" s="54" t="s">
        <v>244</v>
      </c>
      <c r="C55" s="54" t="s">
        <v>68</v>
      </c>
      <c r="D55" s="54" t="s">
        <v>236</v>
      </c>
      <c r="E55" s="54" t="s">
        <v>496</v>
      </c>
      <c r="F55" s="54" t="s">
        <v>645</v>
      </c>
      <c r="G55" s="54" t="s">
        <v>900</v>
      </c>
      <c r="H55" s="7" t="s">
        <v>676</v>
      </c>
      <c r="I55" s="140">
        <v>43555</v>
      </c>
      <c r="J55" s="72" t="s">
        <v>669</v>
      </c>
      <c r="K55" s="72" t="s">
        <v>668</v>
      </c>
      <c r="L55" s="72" t="s">
        <v>669</v>
      </c>
      <c r="M55" s="72" t="s">
        <v>669</v>
      </c>
      <c r="N55" s="72" t="s">
        <v>669</v>
      </c>
      <c r="O55" s="72" t="s">
        <v>669</v>
      </c>
      <c r="P55" s="72" t="s">
        <v>669</v>
      </c>
      <c r="Q55" s="72" t="s">
        <v>669</v>
      </c>
      <c r="R55" s="72" t="s">
        <v>669</v>
      </c>
      <c r="S55" s="72" t="s">
        <v>669</v>
      </c>
      <c r="T55" s="72" t="s">
        <v>669</v>
      </c>
      <c r="U55" s="72" t="s">
        <v>669</v>
      </c>
      <c r="V55" s="72" t="s">
        <v>668</v>
      </c>
      <c r="W55" s="72" t="s">
        <v>668</v>
      </c>
      <c r="AA55" s="72" t="s">
        <v>990</v>
      </c>
      <c r="AB55" s="72" t="s">
        <v>991</v>
      </c>
      <c r="AC55" s="72" t="s">
        <v>992</v>
      </c>
      <c r="AD55" s="144">
        <v>43649</v>
      </c>
      <c r="AE55" s="147" t="s">
        <v>993</v>
      </c>
      <c r="AF55" s="23" t="s">
        <v>879</v>
      </c>
      <c r="AG55" s="23" t="s">
        <v>880</v>
      </c>
      <c r="AH55" s="23" t="s">
        <v>880</v>
      </c>
      <c r="AI55" s="23" t="s">
        <v>880</v>
      </c>
      <c r="AJ55" s="72" t="s">
        <v>1083</v>
      </c>
      <c r="AK55" s="7"/>
      <c r="AL55" s="23"/>
      <c r="AM55" s="23"/>
      <c r="AP55" s="141"/>
    </row>
    <row r="56" spans="1:42" s="72" customFormat="1" x14ac:dyDescent="0.2">
      <c r="A56" s="92" t="s">
        <v>14</v>
      </c>
      <c r="B56" s="54" t="s">
        <v>244</v>
      </c>
      <c r="C56" s="54" t="s">
        <v>69</v>
      </c>
      <c r="D56" s="54" t="s">
        <v>236</v>
      </c>
      <c r="E56" s="54" t="s">
        <v>497</v>
      </c>
      <c r="F56" s="54" t="s">
        <v>645</v>
      </c>
      <c r="G56" s="54" t="s">
        <v>900</v>
      </c>
      <c r="H56" s="7" t="s">
        <v>676</v>
      </c>
      <c r="I56" s="140">
        <v>43555</v>
      </c>
      <c r="J56" s="72" t="s">
        <v>669</v>
      </c>
      <c r="K56" s="72" t="s">
        <v>669</v>
      </c>
      <c r="L56" s="72" t="s">
        <v>669</v>
      </c>
      <c r="M56" s="72" t="s">
        <v>669</v>
      </c>
      <c r="N56" s="72" t="s">
        <v>669</v>
      </c>
      <c r="O56" s="72" t="s">
        <v>669</v>
      </c>
      <c r="P56" s="72" t="s">
        <v>669</v>
      </c>
      <c r="Q56" s="72" t="s">
        <v>669</v>
      </c>
      <c r="R56" s="72" t="s">
        <v>669</v>
      </c>
      <c r="S56" s="72" t="s">
        <v>669</v>
      </c>
      <c r="T56" s="72" t="s">
        <v>669</v>
      </c>
      <c r="U56" s="72" t="s">
        <v>669</v>
      </c>
      <c r="V56" s="72" t="s">
        <v>669</v>
      </c>
      <c r="W56" s="72" t="s">
        <v>669</v>
      </c>
      <c r="AA56" s="23" t="s">
        <v>1002</v>
      </c>
      <c r="AB56" s="72" t="s">
        <v>991</v>
      </c>
      <c r="AC56" s="72">
        <v>76</v>
      </c>
      <c r="AD56" s="144">
        <v>43649</v>
      </c>
      <c r="AE56" s="147" t="s">
        <v>971</v>
      </c>
      <c r="AF56" s="23" t="s">
        <v>880</v>
      </c>
      <c r="AG56" s="23" t="s">
        <v>879</v>
      </c>
      <c r="AH56" s="23" t="s">
        <v>880</v>
      </c>
      <c r="AI56" s="23" t="s">
        <v>880</v>
      </c>
      <c r="AK56" s="7"/>
      <c r="AL56" s="23"/>
      <c r="AM56" s="23"/>
      <c r="AP56" s="141"/>
    </row>
    <row r="57" spans="1:42" s="72" customFormat="1" x14ac:dyDescent="0.2">
      <c r="A57" s="92" t="s">
        <v>14</v>
      </c>
      <c r="B57" s="54" t="s">
        <v>244</v>
      </c>
      <c r="C57" s="54" t="s">
        <v>90</v>
      </c>
      <c r="D57" s="54" t="s">
        <v>236</v>
      </c>
      <c r="E57" s="54" t="s">
        <v>513</v>
      </c>
      <c r="F57" s="54" t="s">
        <v>636</v>
      </c>
      <c r="G57" s="54" t="s">
        <v>648</v>
      </c>
      <c r="H57" s="7" t="s">
        <v>676</v>
      </c>
      <c r="I57" s="140">
        <v>43555</v>
      </c>
      <c r="J57" s="136">
        <v>0</v>
      </c>
      <c r="K57" s="136">
        <v>0</v>
      </c>
      <c r="L57" s="136">
        <v>0</v>
      </c>
      <c r="M57" s="136">
        <v>0</v>
      </c>
      <c r="N57" s="136">
        <v>0</v>
      </c>
      <c r="O57" s="136">
        <v>0</v>
      </c>
      <c r="P57" s="136">
        <v>0</v>
      </c>
      <c r="Q57" s="136">
        <v>0</v>
      </c>
      <c r="R57" s="136">
        <v>0</v>
      </c>
      <c r="S57" s="136">
        <v>0</v>
      </c>
      <c r="T57" s="136">
        <v>0</v>
      </c>
      <c r="U57" s="136">
        <v>0</v>
      </c>
      <c r="V57" s="136">
        <v>0</v>
      </c>
      <c r="W57" s="136">
        <v>0</v>
      </c>
      <c r="X57" s="136"/>
      <c r="AA57" s="23" t="s">
        <v>1002</v>
      </c>
      <c r="AB57" s="72" t="s">
        <v>991</v>
      </c>
      <c r="AC57" s="72">
        <v>76</v>
      </c>
      <c r="AD57" s="144">
        <v>43649</v>
      </c>
      <c r="AE57" s="147" t="s">
        <v>1003</v>
      </c>
      <c r="AF57" s="23" t="s">
        <v>880</v>
      </c>
      <c r="AG57" s="23" t="s">
        <v>879</v>
      </c>
      <c r="AH57" s="23" t="s">
        <v>880</v>
      </c>
      <c r="AI57" s="23" t="s">
        <v>880</v>
      </c>
      <c r="AK57" s="7"/>
      <c r="AL57" s="23"/>
      <c r="AM57" s="23"/>
      <c r="AP57" s="141"/>
    </row>
    <row r="58" spans="1:42" s="72" customFormat="1" x14ac:dyDescent="0.2">
      <c r="A58" s="92" t="s">
        <v>14</v>
      </c>
      <c r="B58" s="54" t="s">
        <v>244</v>
      </c>
      <c r="C58" s="54" t="s">
        <v>92</v>
      </c>
      <c r="D58" s="54" t="s">
        <v>236</v>
      </c>
      <c r="E58" s="54" t="s">
        <v>515</v>
      </c>
      <c r="F58" s="54" t="s">
        <v>639</v>
      </c>
      <c r="G58" s="54" t="s">
        <v>641</v>
      </c>
      <c r="H58" s="7" t="s">
        <v>676</v>
      </c>
      <c r="I58" s="140">
        <v>43555</v>
      </c>
      <c r="J58" s="72">
        <v>0</v>
      </c>
      <c r="K58" s="72">
        <v>0</v>
      </c>
      <c r="L58" s="72">
        <v>0</v>
      </c>
      <c r="M58" s="72">
        <v>0</v>
      </c>
      <c r="N58" s="72">
        <v>0</v>
      </c>
      <c r="O58" s="72">
        <v>0</v>
      </c>
      <c r="P58" s="72">
        <v>0</v>
      </c>
      <c r="Q58" s="72">
        <v>0</v>
      </c>
      <c r="R58" s="72">
        <v>0</v>
      </c>
      <c r="S58" s="72">
        <v>0</v>
      </c>
      <c r="T58" s="72">
        <v>0</v>
      </c>
      <c r="U58" s="72">
        <v>0</v>
      </c>
      <c r="V58" s="72">
        <v>0</v>
      </c>
      <c r="W58" s="72">
        <v>0</v>
      </c>
      <c r="AA58" s="23" t="s">
        <v>1002</v>
      </c>
      <c r="AB58" s="72" t="s">
        <v>991</v>
      </c>
      <c r="AC58" s="72">
        <v>76</v>
      </c>
      <c r="AD58" s="144">
        <v>43649</v>
      </c>
      <c r="AE58" s="147" t="s">
        <v>1003</v>
      </c>
      <c r="AF58" s="23" t="s">
        <v>880</v>
      </c>
      <c r="AG58" s="23" t="s">
        <v>879</v>
      </c>
      <c r="AH58" s="23" t="s">
        <v>880</v>
      </c>
      <c r="AI58" s="23" t="s">
        <v>880</v>
      </c>
      <c r="AK58" s="7"/>
      <c r="AL58" s="23"/>
      <c r="AM58" s="23"/>
      <c r="AP58" s="141"/>
    </row>
    <row r="59" spans="1:42" s="72" customFormat="1" x14ac:dyDescent="0.2">
      <c r="A59" s="92" t="s">
        <v>14</v>
      </c>
      <c r="B59" s="54" t="s">
        <v>245</v>
      </c>
      <c r="C59" s="54" t="s">
        <v>118</v>
      </c>
      <c r="D59" s="54" t="s">
        <v>236</v>
      </c>
      <c r="E59" s="54" t="s">
        <v>537</v>
      </c>
      <c r="F59" s="54" t="s">
        <v>636</v>
      </c>
      <c r="G59" s="54" t="s">
        <v>643</v>
      </c>
      <c r="H59" s="7" t="s">
        <v>676</v>
      </c>
      <c r="I59" s="140">
        <v>43555</v>
      </c>
      <c r="J59" s="72">
        <v>6</v>
      </c>
      <c r="K59" s="72">
        <v>7</v>
      </c>
      <c r="L59" s="72">
        <v>5</v>
      </c>
      <c r="M59" s="72">
        <v>7</v>
      </c>
      <c r="N59" s="72">
        <v>5</v>
      </c>
      <c r="O59" s="72">
        <v>2</v>
      </c>
      <c r="P59" s="72">
        <v>6</v>
      </c>
      <c r="Q59" s="72">
        <v>7</v>
      </c>
      <c r="R59" s="72">
        <v>7</v>
      </c>
      <c r="S59" s="72">
        <v>7</v>
      </c>
      <c r="T59" s="72">
        <v>7</v>
      </c>
      <c r="U59" s="72">
        <v>1</v>
      </c>
      <c r="V59" s="72">
        <v>5</v>
      </c>
      <c r="W59" s="72">
        <v>2</v>
      </c>
      <c r="AA59" s="72" t="s">
        <v>1005</v>
      </c>
      <c r="AB59" s="72" t="s">
        <v>991</v>
      </c>
      <c r="AC59" s="72">
        <v>76</v>
      </c>
      <c r="AD59" s="144">
        <v>43649</v>
      </c>
      <c r="AE59" s="147" t="s">
        <v>1004</v>
      </c>
      <c r="AF59" s="23" t="s">
        <v>879</v>
      </c>
      <c r="AG59" s="23" t="s">
        <v>880</v>
      </c>
      <c r="AH59" s="23" t="s">
        <v>880</v>
      </c>
      <c r="AI59" s="23" t="s">
        <v>880</v>
      </c>
      <c r="AJ59" s="72" t="s">
        <v>1083</v>
      </c>
      <c r="AK59" s="7"/>
      <c r="AL59" s="23"/>
      <c r="AM59" s="23"/>
      <c r="AP59" s="141"/>
    </row>
    <row r="60" spans="1:42" s="72" customFormat="1" x14ac:dyDescent="0.2">
      <c r="A60" s="92" t="s">
        <v>14</v>
      </c>
      <c r="B60" s="54" t="s">
        <v>241</v>
      </c>
      <c r="C60" s="54" t="s">
        <v>29</v>
      </c>
      <c r="D60" s="54" t="s">
        <v>236</v>
      </c>
      <c r="E60" s="54" t="s">
        <v>459</v>
      </c>
      <c r="F60" s="54" t="s">
        <v>645</v>
      </c>
      <c r="G60" s="54" t="s">
        <v>900</v>
      </c>
      <c r="H60" s="7" t="s">
        <v>676</v>
      </c>
      <c r="I60" s="140">
        <v>43555</v>
      </c>
      <c r="J60" s="72" t="s">
        <v>669</v>
      </c>
      <c r="K60" s="72" t="s">
        <v>669</v>
      </c>
      <c r="L60" s="72" t="s">
        <v>669</v>
      </c>
      <c r="M60" s="72" t="s">
        <v>669</v>
      </c>
      <c r="N60" s="72" t="s">
        <v>668</v>
      </c>
      <c r="O60" s="72" t="s">
        <v>669</v>
      </c>
      <c r="P60" s="72" t="s">
        <v>668</v>
      </c>
      <c r="Q60" s="72" t="s">
        <v>668</v>
      </c>
      <c r="R60" s="72" t="s">
        <v>668</v>
      </c>
      <c r="S60" s="72" t="s">
        <v>668</v>
      </c>
      <c r="T60" s="72" t="s">
        <v>668</v>
      </c>
      <c r="U60" s="72" t="s">
        <v>668</v>
      </c>
      <c r="V60" s="72" t="s">
        <v>669</v>
      </c>
      <c r="W60" s="72" t="s">
        <v>669</v>
      </c>
      <c r="AA60" s="72" t="s">
        <v>1006</v>
      </c>
      <c r="AB60" s="72" t="s">
        <v>991</v>
      </c>
      <c r="AC60" s="72">
        <v>77</v>
      </c>
      <c r="AD60" s="144">
        <v>43649</v>
      </c>
      <c r="AE60" s="147" t="s">
        <v>1009</v>
      </c>
      <c r="AF60" s="23" t="s">
        <v>879</v>
      </c>
      <c r="AG60" s="23" t="s">
        <v>880</v>
      </c>
      <c r="AH60" s="23" t="s">
        <v>880</v>
      </c>
      <c r="AI60" s="23" t="s">
        <v>880</v>
      </c>
      <c r="AJ60" s="72" t="s">
        <v>1083</v>
      </c>
      <c r="AK60" s="7"/>
      <c r="AL60" s="23"/>
      <c r="AM60" s="23"/>
      <c r="AP60" s="141"/>
    </row>
    <row r="61" spans="1:42" s="72" customFormat="1" x14ac:dyDescent="0.2">
      <c r="A61" s="92" t="s">
        <v>14</v>
      </c>
      <c r="B61" s="54" t="s">
        <v>246</v>
      </c>
      <c r="C61" s="54" t="s">
        <v>131</v>
      </c>
      <c r="D61" s="54" t="s">
        <v>236</v>
      </c>
      <c r="E61" s="54" t="s">
        <v>549</v>
      </c>
      <c r="F61" s="54" t="s">
        <v>645</v>
      </c>
      <c r="G61" s="54" t="s">
        <v>900</v>
      </c>
      <c r="H61" s="7" t="s">
        <v>676</v>
      </c>
      <c r="I61" s="140">
        <v>43555</v>
      </c>
      <c r="J61" s="72" t="s">
        <v>669</v>
      </c>
      <c r="K61" s="72" t="s">
        <v>669</v>
      </c>
      <c r="L61" s="72" t="s">
        <v>669</v>
      </c>
      <c r="M61" s="72" t="s">
        <v>669</v>
      </c>
      <c r="N61" s="72" t="s">
        <v>668</v>
      </c>
      <c r="O61" s="72" t="s">
        <v>669</v>
      </c>
      <c r="P61" s="72" t="s">
        <v>668</v>
      </c>
      <c r="Q61" s="72" t="s">
        <v>668</v>
      </c>
      <c r="R61" s="72" t="s">
        <v>668</v>
      </c>
      <c r="S61" s="72" t="s">
        <v>668</v>
      </c>
      <c r="T61" s="72" t="s">
        <v>668</v>
      </c>
      <c r="U61" s="72" t="s">
        <v>669</v>
      </c>
      <c r="V61" s="72" t="s">
        <v>669</v>
      </c>
      <c r="W61" s="72" t="s">
        <v>669</v>
      </c>
      <c r="AA61" s="72" t="s">
        <v>1007</v>
      </c>
      <c r="AB61" s="72" t="s">
        <v>991</v>
      </c>
      <c r="AC61" s="72">
        <v>78</v>
      </c>
      <c r="AD61" s="144">
        <v>43649</v>
      </c>
      <c r="AE61" s="147" t="s">
        <v>1010</v>
      </c>
      <c r="AF61" s="23" t="s">
        <v>879</v>
      </c>
      <c r="AG61" s="23" t="s">
        <v>880</v>
      </c>
      <c r="AH61" s="23" t="s">
        <v>880</v>
      </c>
      <c r="AI61" s="23" t="s">
        <v>880</v>
      </c>
      <c r="AJ61" s="72" t="s">
        <v>1083</v>
      </c>
      <c r="AK61" s="7"/>
      <c r="AL61" s="23"/>
      <c r="AM61" s="23"/>
      <c r="AP61" s="141"/>
    </row>
    <row r="62" spans="1:42" s="72" customFormat="1" x14ac:dyDescent="0.2">
      <c r="A62" s="92" t="s">
        <v>14</v>
      </c>
      <c r="B62" s="54" t="s">
        <v>246</v>
      </c>
      <c r="C62" s="54" t="s">
        <v>132</v>
      </c>
      <c r="D62" s="54" t="s">
        <v>236</v>
      </c>
      <c r="E62" s="54" t="s">
        <v>550</v>
      </c>
      <c r="F62" s="54" t="s">
        <v>645</v>
      </c>
      <c r="G62" s="54" t="s">
        <v>900</v>
      </c>
      <c r="H62" s="7" t="s">
        <v>676</v>
      </c>
      <c r="I62" s="140">
        <v>43555</v>
      </c>
      <c r="J62" s="72" t="s">
        <v>669</v>
      </c>
      <c r="K62" s="72" t="s">
        <v>669</v>
      </c>
      <c r="L62" s="72" t="s">
        <v>669</v>
      </c>
      <c r="M62" s="72" t="s">
        <v>669</v>
      </c>
      <c r="N62" s="72" t="s">
        <v>668</v>
      </c>
      <c r="O62" s="72" t="s">
        <v>669</v>
      </c>
      <c r="P62" s="72" t="s">
        <v>668</v>
      </c>
      <c r="Q62" s="72" t="s">
        <v>668</v>
      </c>
      <c r="R62" s="72" t="s">
        <v>668</v>
      </c>
      <c r="S62" s="72" t="s">
        <v>668</v>
      </c>
      <c r="T62" s="72" t="s">
        <v>668</v>
      </c>
      <c r="U62" s="72" t="s">
        <v>669</v>
      </c>
      <c r="V62" s="72" t="s">
        <v>669</v>
      </c>
      <c r="W62" s="72" t="s">
        <v>669</v>
      </c>
      <c r="AA62" s="72" t="s">
        <v>1007</v>
      </c>
      <c r="AB62" s="72" t="s">
        <v>991</v>
      </c>
      <c r="AC62" s="72">
        <v>78</v>
      </c>
      <c r="AD62" s="144">
        <v>43649</v>
      </c>
      <c r="AE62" s="147" t="s">
        <v>1010</v>
      </c>
      <c r="AF62" s="23" t="s">
        <v>879</v>
      </c>
      <c r="AG62" s="23" t="s">
        <v>880</v>
      </c>
      <c r="AH62" s="23" t="s">
        <v>880</v>
      </c>
      <c r="AI62" s="23" t="s">
        <v>880</v>
      </c>
      <c r="AJ62" s="72" t="s">
        <v>1083</v>
      </c>
      <c r="AK62" s="7"/>
      <c r="AL62" s="23"/>
      <c r="AM62" s="23"/>
      <c r="AP62" s="141"/>
    </row>
    <row r="63" spans="1:42" s="72" customFormat="1" x14ac:dyDescent="0.2">
      <c r="A63" s="92" t="s">
        <v>14</v>
      </c>
      <c r="B63" s="54" t="s">
        <v>245</v>
      </c>
      <c r="C63" s="54" t="s">
        <v>107</v>
      </c>
      <c r="D63" s="54" t="s">
        <v>236</v>
      </c>
      <c r="E63" s="54" t="s">
        <v>528</v>
      </c>
      <c r="F63" s="54" t="s">
        <v>645</v>
      </c>
      <c r="G63" s="54" t="s">
        <v>900</v>
      </c>
      <c r="H63" s="7" t="s">
        <v>676</v>
      </c>
      <c r="I63" s="140">
        <v>43555</v>
      </c>
      <c r="J63" s="72" t="s">
        <v>669</v>
      </c>
      <c r="K63" s="72" t="s">
        <v>669</v>
      </c>
      <c r="L63" s="72" t="s">
        <v>669</v>
      </c>
      <c r="M63" s="72" t="s">
        <v>669</v>
      </c>
      <c r="N63" s="72" t="s">
        <v>669</v>
      </c>
      <c r="O63" s="72" t="s">
        <v>669</v>
      </c>
      <c r="P63" s="72" t="s">
        <v>669</v>
      </c>
      <c r="Q63" s="72" t="s">
        <v>669</v>
      </c>
      <c r="R63" s="72" t="s">
        <v>669</v>
      </c>
      <c r="S63" s="72" t="s">
        <v>669</v>
      </c>
      <c r="T63" s="72" t="s">
        <v>669</v>
      </c>
      <c r="U63" s="72" t="s">
        <v>669</v>
      </c>
      <c r="V63" s="72" t="s">
        <v>669</v>
      </c>
      <c r="W63" s="72" t="s">
        <v>669</v>
      </c>
      <c r="AD63" s="144"/>
      <c r="AF63" s="23" t="s">
        <v>880</v>
      </c>
      <c r="AG63" s="23" t="s">
        <v>880</v>
      </c>
      <c r="AH63" s="23" t="s">
        <v>880</v>
      </c>
      <c r="AI63" s="23" t="s">
        <v>880</v>
      </c>
      <c r="AK63" s="7"/>
      <c r="AL63" s="23"/>
      <c r="AM63" s="23"/>
      <c r="AP63" s="141"/>
    </row>
    <row r="64" spans="1:42" s="72" customFormat="1" x14ac:dyDescent="0.2">
      <c r="A64" s="92" t="s">
        <v>14</v>
      </c>
      <c r="B64" s="54" t="s">
        <v>245</v>
      </c>
      <c r="C64" s="54" t="s">
        <v>108</v>
      </c>
      <c r="D64" s="54" t="s">
        <v>236</v>
      </c>
      <c r="E64" s="54" t="s">
        <v>529</v>
      </c>
      <c r="F64" s="54" t="s">
        <v>645</v>
      </c>
      <c r="G64" s="54" t="s">
        <v>900</v>
      </c>
      <c r="H64" s="7" t="s">
        <v>676</v>
      </c>
      <c r="I64" s="140">
        <v>43555</v>
      </c>
      <c r="J64" s="72" t="s">
        <v>669</v>
      </c>
      <c r="K64" s="72" t="s">
        <v>668</v>
      </c>
      <c r="L64" s="72" t="s">
        <v>669</v>
      </c>
      <c r="M64" s="72" t="s">
        <v>669</v>
      </c>
      <c r="N64" s="72" t="s">
        <v>669</v>
      </c>
      <c r="O64" s="72" t="s">
        <v>669</v>
      </c>
      <c r="P64" s="72" t="s">
        <v>668</v>
      </c>
      <c r="Q64" s="72" t="s">
        <v>669</v>
      </c>
      <c r="R64" s="72" t="s">
        <v>668</v>
      </c>
      <c r="S64" s="72" t="s">
        <v>668</v>
      </c>
      <c r="T64" s="72" t="s">
        <v>669</v>
      </c>
      <c r="U64" s="72" t="s">
        <v>669</v>
      </c>
      <c r="V64" s="72" t="s">
        <v>669</v>
      </c>
      <c r="W64" s="72" t="s">
        <v>669</v>
      </c>
      <c r="AA64" s="72" t="s">
        <v>1008</v>
      </c>
      <c r="AB64" s="72" t="s">
        <v>991</v>
      </c>
      <c r="AC64" s="72">
        <v>21</v>
      </c>
      <c r="AD64" s="144">
        <v>43649</v>
      </c>
      <c r="AE64" s="147" t="s">
        <v>1011</v>
      </c>
      <c r="AF64" s="23" t="s">
        <v>879</v>
      </c>
      <c r="AG64" s="23" t="s">
        <v>880</v>
      </c>
      <c r="AH64" s="23" t="s">
        <v>880</v>
      </c>
      <c r="AI64" s="23" t="s">
        <v>880</v>
      </c>
      <c r="AJ64" s="72" t="s">
        <v>1083</v>
      </c>
      <c r="AK64" s="7"/>
      <c r="AL64" s="23"/>
      <c r="AM64" s="23"/>
      <c r="AP64" s="141"/>
    </row>
    <row r="65" spans="1:42" s="72" customFormat="1" x14ac:dyDescent="0.2">
      <c r="A65" s="92" t="s">
        <v>14</v>
      </c>
      <c r="B65" s="54" t="s">
        <v>245</v>
      </c>
      <c r="C65" s="54" t="s">
        <v>109</v>
      </c>
      <c r="D65" s="54" t="s">
        <v>236</v>
      </c>
      <c r="E65" s="54" t="s">
        <v>530</v>
      </c>
      <c r="F65" s="54" t="s">
        <v>645</v>
      </c>
      <c r="G65" s="54" t="s">
        <v>900</v>
      </c>
      <c r="H65" s="7" t="s">
        <v>676</v>
      </c>
      <c r="I65" s="140">
        <v>43555</v>
      </c>
      <c r="J65" s="72" t="s">
        <v>669</v>
      </c>
      <c r="K65" s="72" t="s">
        <v>669</v>
      </c>
      <c r="L65" s="72" t="s">
        <v>669</v>
      </c>
      <c r="M65" s="72" t="s">
        <v>669</v>
      </c>
      <c r="N65" s="72" t="s">
        <v>669</v>
      </c>
      <c r="O65" s="72" t="s">
        <v>669</v>
      </c>
      <c r="P65" s="72" t="s">
        <v>669</v>
      </c>
      <c r="Q65" s="72" t="s">
        <v>669</v>
      </c>
      <c r="R65" s="72" t="s">
        <v>669</v>
      </c>
      <c r="S65" s="72" t="s">
        <v>669</v>
      </c>
      <c r="T65" s="72" t="s">
        <v>669</v>
      </c>
      <c r="U65" s="72" t="s">
        <v>669</v>
      </c>
      <c r="V65" s="72" t="s">
        <v>669</v>
      </c>
      <c r="W65" s="72" t="s">
        <v>669</v>
      </c>
      <c r="AD65" s="144"/>
      <c r="AF65" s="23"/>
      <c r="AG65" s="23"/>
      <c r="AH65" s="23"/>
      <c r="AI65" s="23"/>
      <c r="AK65" s="7"/>
      <c r="AL65" s="23"/>
      <c r="AM65" s="23"/>
      <c r="AP65" s="141"/>
    </row>
    <row r="66" spans="1:42" s="72" customFormat="1" ht="26.5" customHeight="1" x14ac:dyDescent="0.2">
      <c r="A66" s="92" t="s">
        <v>14</v>
      </c>
      <c r="B66" s="54" t="s">
        <v>242</v>
      </c>
      <c r="C66" s="54" t="s">
        <v>46</v>
      </c>
      <c r="D66" s="54" t="s">
        <v>236</v>
      </c>
      <c r="E66" s="54" t="s">
        <v>476</v>
      </c>
      <c r="F66" s="54" t="s">
        <v>636</v>
      </c>
      <c r="G66" s="54" t="s">
        <v>904</v>
      </c>
      <c r="H66" s="7" t="s">
        <v>676</v>
      </c>
      <c r="I66" s="140">
        <v>43555</v>
      </c>
      <c r="K66" s="72">
        <v>6297000</v>
      </c>
      <c r="P66" s="72">
        <v>960000</v>
      </c>
      <c r="Q66" s="72">
        <v>1240000</v>
      </c>
      <c r="R66" s="72">
        <v>1150000</v>
      </c>
      <c r="S66" s="72">
        <v>1150000</v>
      </c>
      <c r="T66" s="72">
        <v>1180000</v>
      </c>
      <c r="U66" s="72">
        <v>130000</v>
      </c>
      <c r="V66" s="72">
        <v>4604000</v>
      </c>
      <c r="W66" s="72">
        <v>6707000</v>
      </c>
      <c r="AA66" s="72" t="s">
        <v>1012</v>
      </c>
      <c r="AB66" s="72" t="s">
        <v>991</v>
      </c>
      <c r="AC66" s="72" t="s">
        <v>1013</v>
      </c>
      <c r="AD66" s="144">
        <v>43649</v>
      </c>
      <c r="AE66" s="147" t="s">
        <v>1014</v>
      </c>
      <c r="AF66" s="23" t="s">
        <v>879</v>
      </c>
      <c r="AG66" s="23" t="s">
        <v>880</v>
      </c>
      <c r="AH66" s="23" t="s">
        <v>880</v>
      </c>
      <c r="AI66" s="23" t="s">
        <v>880</v>
      </c>
      <c r="AJ66" s="72" t="s">
        <v>1083</v>
      </c>
      <c r="AK66" s="151" t="s">
        <v>1185</v>
      </c>
      <c r="AL66" s="23" t="s">
        <v>879</v>
      </c>
      <c r="AM66" s="23" t="s">
        <v>918</v>
      </c>
      <c r="AN66" s="72" t="s">
        <v>1091</v>
      </c>
      <c r="AP66" s="141"/>
    </row>
    <row r="67" spans="1:42" s="72" customFormat="1" x14ac:dyDescent="0.2">
      <c r="A67" s="92" t="s">
        <v>14</v>
      </c>
      <c r="B67" s="54" t="s">
        <v>242</v>
      </c>
      <c r="C67" s="54" t="s">
        <v>47</v>
      </c>
      <c r="D67" s="54" t="s">
        <v>236</v>
      </c>
      <c r="E67" s="54" t="s">
        <v>477</v>
      </c>
      <c r="F67" s="54" t="s">
        <v>636</v>
      </c>
      <c r="G67" s="54" t="s">
        <v>904</v>
      </c>
      <c r="H67" s="7" t="s">
        <v>676</v>
      </c>
      <c r="I67" s="140">
        <v>43555</v>
      </c>
      <c r="AA67" s="72" t="s">
        <v>1012</v>
      </c>
      <c r="AB67" s="72" t="s">
        <v>991</v>
      </c>
      <c r="AC67" s="72" t="s">
        <v>1013</v>
      </c>
      <c r="AD67" s="144">
        <v>43649</v>
      </c>
      <c r="AE67" s="147" t="s">
        <v>1014</v>
      </c>
      <c r="AF67" s="23" t="s">
        <v>879</v>
      </c>
      <c r="AG67" s="23" t="s">
        <v>880</v>
      </c>
      <c r="AH67" s="23" t="s">
        <v>880</v>
      </c>
      <c r="AI67" s="23" t="s">
        <v>880</v>
      </c>
      <c r="AJ67" s="72" t="s">
        <v>1083</v>
      </c>
      <c r="AK67" s="7" t="s">
        <v>983</v>
      </c>
      <c r="AL67" s="23"/>
      <c r="AM67" s="23"/>
      <c r="AP67" s="141"/>
    </row>
    <row r="68" spans="1:42" s="72" customFormat="1" x14ac:dyDescent="0.2">
      <c r="A68" s="92" t="s">
        <v>14</v>
      </c>
      <c r="B68" s="54" t="s">
        <v>242</v>
      </c>
      <c r="C68" s="54" t="s">
        <v>48</v>
      </c>
      <c r="D68" s="54" t="s">
        <v>236</v>
      </c>
      <c r="E68" s="54" t="s">
        <v>478</v>
      </c>
      <c r="F68" s="54" t="s">
        <v>636</v>
      </c>
      <c r="G68" s="54" t="s">
        <v>904</v>
      </c>
      <c r="H68" s="7" t="s">
        <v>676</v>
      </c>
      <c r="I68" s="140">
        <v>43555</v>
      </c>
      <c r="K68" s="72">
        <v>550000</v>
      </c>
      <c r="V68" s="72">
        <v>495000</v>
      </c>
      <c r="W68" s="72">
        <v>284000</v>
      </c>
      <c r="AA68" s="72" t="s">
        <v>1012</v>
      </c>
      <c r="AB68" s="72" t="s">
        <v>991</v>
      </c>
      <c r="AC68" s="72" t="s">
        <v>1013</v>
      </c>
      <c r="AD68" s="144">
        <v>43649</v>
      </c>
      <c r="AE68" s="147" t="s">
        <v>1014</v>
      </c>
      <c r="AF68" s="23" t="s">
        <v>879</v>
      </c>
      <c r="AG68" s="23" t="s">
        <v>880</v>
      </c>
      <c r="AH68" s="23" t="s">
        <v>880</v>
      </c>
      <c r="AI68" s="23" t="s">
        <v>880</v>
      </c>
      <c r="AJ68" s="72" t="s">
        <v>1083</v>
      </c>
      <c r="AK68" s="7" t="s">
        <v>984</v>
      </c>
      <c r="AL68" s="23"/>
      <c r="AM68" s="23"/>
      <c r="AP68" s="141"/>
    </row>
    <row r="69" spans="1:42" s="72" customFormat="1" x14ac:dyDescent="0.2">
      <c r="A69" s="92" t="s">
        <v>14</v>
      </c>
      <c r="B69" s="54" t="s">
        <v>242</v>
      </c>
      <c r="C69" s="54" t="s">
        <v>49</v>
      </c>
      <c r="D69" s="54" t="s">
        <v>236</v>
      </c>
      <c r="E69" s="54" t="s">
        <v>479</v>
      </c>
      <c r="F69" s="54" t="s">
        <v>636</v>
      </c>
      <c r="G69" s="54" t="s">
        <v>904</v>
      </c>
      <c r="H69" s="7" t="s">
        <v>676</v>
      </c>
      <c r="I69" s="140">
        <v>43555</v>
      </c>
      <c r="AA69" s="72" t="s">
        <v>1012</v>
      </c>
      <c r="AB69" s="72" t="s">
        <v>991</v>
      </c>
      <c r="AC69" s="72" t="s">
        <v>1013</v>
      </c>
      <c r="AD69" s="144">
        <v>43649</v>
      </c>
      <c r="AE69" s="147" t="s">
        <v>1014</v>
      </c>
      <c r="AF69" s="23" t="s">
        <v>879</v>
      </c>
      <c r="AG69" s="23" t="s">
        <v>880</v>
      </c>
      <c r="AH69" s="23" t="s">
        <v>880</v>
      </c>
      <c r="AI69" s="23" t="s">
        <v>880</v>
      </c>
      <c r="AJ69" s="72" t="s">
        <v>1083</v>
      </c>
      <c r="AK69" s="7" t="s">
        <v>985</v>
      </c>
      <c r="AL69" s="23"/>
      <c r="AM69" s="23"/>
      <c r="AP69" s="141"/>
    </row>
    <row r="70" spans="1:42" s="72" customFormat="1" x14ac:dyDescent="0.2">
      <c r="A70" s="92" t="s">
        <v>14</v>
      </c>
      <c r="B70" s="54" t="s">
        <v>242</v>
      </c>
      <c r="C70" s="54" t="s">
        <v>50</v>
      </c>
      <c r="D70" s="54" t="s">
        <v>236</v>
      </c>
      <c r="E70" s="54" t="s">
        <v>280</v>
      </c>
      <c r="F70" s="54" t="s">
        <v>636</v>
      </c>
      <c r="G70" s="54" t="s">
        <v>904</v>
      </c>
      <c r="H70" s="7" t="s">
        <v>676</v>
      </c>
      <c r="I70" s="140">
        <v>43555</v>
      </c>
      <c r="AA70" s="72" t="s">
        <v>1012</v>
      </c>
      <c r="AB70" s="72" t="s">
        <v>991</v>
      </c>
      <c r="AC70" s="72" t="s">
        <v>1013</v>
      </c>
      <c r="AD70" s="144">
        <v>43649</v>
      </c>
      <c r="AE70" s="147" t="s">
        <v>1014</v>
      </c>
      <c r="AF70" s="23" t="s">
        <v>879</v>
      </c>
      <c r="AG70" s="23" t="s">
        <v>880</v>
      </c>
      <c r="AH70" s="23" t="s">
        <v>880</v>
      </c>
      <c r="AI70" s="23" t="s">
        <v>880</v>
      </c>
      <c r="AJ70" s="72" t="s">
        <v>1083</v>
      </c>
      <c r="AK70" s="7" t="s">
        <v>986</v>
      </c>
      <c r="AL70" s="23"/>
      <c r="AM70" s="23"/>
      <c r="AP70" s="141"/>
    </row>
    <row r="71" spans="1:42" s="72" customFormat="1" x14ac:dyDescent="0.2">
      <c r="A71" s="92" t="s">
        <v>14</v>
      </c>
      <c r="B71" s="54" t="s">
        <v>242</v>
      </c>
      <c r="C71" s="54" t="s">
        <v>51</v>
      </c>
      <c r="D71" s="54" t="s">
        <v>236</v>
      </c>
      <c r="E71" s="54" t="s">
        <v>281</v>
      </c>
      <c r="F71" s="54" t="s">
        <v>636</v>
      </c>
      <c r="G71" s="54" t="s">
        <v>904</v>
      </c>
      <c r="H71" s="7" t="s">
        <v>676</v>
      </c>
      <c r="I71" s="140">
        <v>43555</v>
      </c>
      <c r="K71" s="162">
        <v>6852000</v>
      </c>
      <c r="P71" s="162">
        <v>960000</v>
      </c>
      <c r="Q71" s="162">
        <v>1240000</v>
      </c>
      <c r="R71" s="162">
        <v>1150000</v>
      </c>
      <c r="S71" s="162">
        <v>1150000</v>
      </c>
      <c r="T71" s="162">
        <v>1180000</v>
      </c>
      <c r="U71" s="162">
        <v>130000</v>
      </c>
      <c r="V71" s="72">
        <v>50990000</v>
      </c>
      <c r="W71" s="72">
        <v>69910000</v>
      </c>
      <c r="AA71" s="72" t="s">
        <v>1012</v>
      </c>
      <c r="AB71" s="72" t="s">
        <v>991</v>
      </c>
      <c r="AC71" s="72" t="s">
        <v>1013</v>
      </c>
      <c r="AD71" s="144">
        <v>43649</v>
      </c>
      <c r="AE71" s="147" t="s">
        <v>1014</v>
      </c>
      <c r="AF71" s="23" t="s">
        <v>879</v>
      </c>
      <c r="AG71" s="23" t="s">
        <v>880</v>
      </c>
      <c r="AH71" s="23" t="s">
        <v>880</v>
      </c>
      <c r="AI71" s="23" t="s">
        <v>880</v>
      </c>
      <c r="AJ71" s="72" t="s">
        <v>1083</v>
      </c>
      <c r="AK71" s="7"/>
      <c r="AM71" s="23"/>
      <c r="AP71" s="141"/>
    </row>
    <row r="72" spans="1:42" s="72" customFormat="1" x14ac:dyDescent="0.2">
      <c r="A72" s="92" t="s">
        <v>14</v>
      </c>
      <c r="B72" s="54" t="s">
        <v>245</v>
      </c>
      <c r="C72" s="86" t="s">
        <v>119</v>
      </c>
      <c r="D72" s="54" t="s">
        <v>331</v>
      </c>
      <c r="E72" s="136" t="s">
        <v>942</v>
      </c>
      <c r="F72" s="54" t="s">
        <v>636</v>
      </c>
      <c r="G72" s="152" t="s">
        <v>643</v>
      </c>
      <c r="H72" s="7" t="s">
        <v>676</v>
      </c>
      <c r="I72" s="140">
        <v>43555</v>
      </c>
      <c r="K72" s="72">
        <v>7</v>
      </c>
      <c r="M72" s="72">
        <v>7</v>
      </c>
      <c r="Q72" s="72">
        <v>7</v>
      </c>
      <c r="R72" s="72">
        <v>7</v>
      </c>
      <c r="S72" s="72">
        <v>7</v>
      </c>
      <c r="T72" s="72">
        <v>7</v>
      </c>
      <c r="AA72" s="23"/>
      <c r="AD72" s="144"/>
      <c r="AE72" s="147"/>
      <c r="AF72" s="23"/>
      <c r="AG72" s="23"/>
      <c r="AH72" s="23"/>
      <c r="AI72" s="23"/>
      <c r="AJ72" s="7"/>
      <c r="AK72" s="7"/>
      <c r="AL72" s="23" t="s">
        <v>879</v>
      </c>
      <c r="AM72" s="23" t="s">
        <v>918</v>
      </c>
      <c r="AN72" s="72" t="s">
        <v>1094</v>
      </c>
    </row>
    <row r="73" spans="1:42" s="72" customFormat="1" x14ac:dyDescent="0.2">
      <c r="A73" s="92" t="s">
        <v>14</v>
      </c>
      <c r="B73" s="54" t="s">
        <v>245</v>
      </c>
      <c r="C73" s="86" t="s">
        <v>120</v>
      </c>
      <c r="D73" s="54" t="s">
        <v>332</v>
      </c>
      <c r="E73" s="54" t="s">
        <v>538</v>
      </c>
      <c r="F73" s="54" t="s">
        <v>639</v>
      </c>
      <c r="G73" s="152" t="s">
        <v>649</v>
      </c>
      <c r="H73" s="7" t="s">
        <v>676</v>
      </c>
      <c r="I73" s="140">
        <v>43555</v>
      </c>
      <c r="K73" s="72">
        <v>100</v>
      </c>
      <c r="M73" s="72">
        <v>100</v>
      </c>
      <c r="Q73" s="72">
        <v>100</v>
      </c>
      <c r="R73" s="72">
        <v>100</v>
      </c>
      <c r="S73" s="72">
        <v>100</v>
      </c>
      <c r="T73" s="72">
        <v>100</v>
      </c>
      <c r="AA73" s="72" t="s">
        <v>1005</v>
      </c>
      <c r="AB73" s="72" t="s">
        <v>991</v>
      </c>
      <c r="AC73" s="72">
        <v>76</v>
      </c>
      <c r="AD73" s="144">
        <v>43649</v>
      </c>
      <c r="AE73" s="147" t="s">
        <v>1004</v>
      </c>
      <c r="AF73" s="23" t="s">
        <v>879</v>
      </c>
      <c r="AG73" s="23" t="s">
        <v>880</v>
      </c>
      <c r="AH73" s="23" t="s">
        <v>880</v>
      </c>
      <c r="AI73" s="23" t="s">
        <v>880</v>
      </c>
      <c r="AJ73" s="72" t="s">
        <v>1083</v>
      </c>
      <c r="AK73" s="7"/>
      <c r="AM73" s="23"/>
    </row>
    <row r="74" spans="1:42" x14ac:dyDescent="0.2">
      <c r="AK74" s="63"/>
    </row>
    <row r="75" spans="1:42" x14ac:dyDescent="0.2">
      <c r="AK75" s="63"/>
    </row>
    <row r="76" spans="1:42" x14ac:dyDescent="0.2">
      <c r="AK76" s="63"/>
    </row>
    <row r="77" spans="1:42" x14ac:dyDescent="0.2">
      <c r="AK77" s="63"/>
    </row>
    <row r="78" spans="1:42" x14ac:dyDescent="0.2">
      <c r="AK78" s="63"/>
    </row>
    <row r="79" spans="1:42" x14ac:dyDescent="0.2">
      <c r="AK79" s="63"/>
    </row>
    <row r="80" spans="1:42" x14ac:dyDescent="0.2">
      <c r="AK80" s="63"/>
    </row>
    <row r="81" spans="37:37" x14ac:dyDescent="0.2">
      <c r="AK81" s="63"/>
    </row>
    <row r="82" spans="37:37" x14ac:dyDescent="0.2">
      <c r="AK82" s="63"/>
    </row>
    <row r="83" spans="37:37" x14ac:dyDescent="0.2">
      <c r="AK83" s="63"/>
    </row>
    <row r="84" spans="37:37" x14ac:dyDescent="0.2">
      <c r="AK84" s="63"/>
    </row>
    <row r="85" spans="37:37" x14ac:dyDescent="0.2">
      <c r="AK85" s="63"/>
    </row>
    <row r="86" spans="37:37" x14ac:dyDescent="0.2">
      <c r="AK86" s="63"/>
    </row>
    <row r="87" spans="37:37" x14ac:dyDescent="0.2">
      <c r="AK87" s="63"/>
    </row>
    <row r="88" spans="37:37" x14ac:dyDescent="0.2">
      <c r="AK88" s="63"/>
    </row>
    <row r="89" spans="37:37" x14ac:dyDescent="0.2">
      <c r="AK89" s="63"/>
    </row>
    <row r="90" spans="37:37" x14ac:dyDescent="0.2">
      <c r="AK90" s="63"/>
    </row>
    <row r="91" spans="37:37" x14ac:dyDescent="0.2">
      <c r="AK91" s="63"/>
    </row>
    <row r="92" spans="37:37" x14ac:dyDescent="0.2">
      <c r="AK92" s="63"/>
    </row>
    <row r="93" spans="37:37" x14ac:dyDescent="0.2">
      <c r="AK93" s="63"/>
    </row>
    <row r="94" spans="37:37" x14ac:dyDescent="0.2">
      <c r="AK94" s="63"/>
    </row>
    <row r="95" spans="37:37" x14ac:dyDescent="0.2">
      <c r="AK95" s="63"/>
    </row>
    <row r="96" spans="37:37" x14ac:dyDescent="0.2">
      <c r="AK96" s="63"/>
    </row>
    <row r="97" spans="37:37" x14ac:dyDescent="0.2">
      <c r="AK97" s="63"/>
    </row>
    <row r="98" spans="37:37" x14ac:dyDescent="0.2">
      <c r="AK98" s="63"/>
    </row>
    <row r="99" spans="37:37" x14ac:dyDescent="0.2">
      <c r="AK99" s="63"/>
    </row>
    <row r="100" spans="37:37" x14ac:dyDescent="0.2">
      <c r="AK100" s="63"/>
    </row>
    <row r="101" spans="37:37" x14ac:dyDescent="0.2">
      <c r="AK101" s="63"/>
    </row>
    <row r="102" spans="37:37" x14ac:dyDescent="0.2">
      <c r="AK102" s="63"/>
    </row>
    <row r="103" spans="37:37" x14ac:dyDescent="0.2">
      <c r="AK103" s="63"/>
    </row>
    <row r="104" spans="37:37" x14ac:dyDescent="0.2">
      <c r="AK104" s="63"/>
    </row>
    <row r="105" spans="37:37" x14ac:dyDescent="0.2">
      <c r="AK105" s="63"/>
    </row>
    <row r="106" spans="37:37" x14ac:dyDescent="0.2">
      <c r="AK106" s="63"/>
    </row>
    <row r="107" spans="37:37" x14ac:dyDescent="0.2">
      <c r="AK107" s="63"/>
    </row>
    <row r="108" spans="37:37" x14ac:dyDescent="0.2">
      <c r="AK108" s="63"/>
    </row>
    <row r="109" spans="37:37" x14ac:dyDescent="0.2">
      <c r="AK109" s="63"/>
    </row>
    <row r="110" spans="37:37" x14ac:dyDescent="0.2">
      <c r="AK110" s="63"/>
    </row>
    <row r="111" spans="37:37" x14ac:dyDescent="0.2">
      <c r="AK111" s="63"/>
    </row>
    <row r="112" spans="37:37" x14ac:dyDescent="0.2">
      <c r="AK112" s="63"/>
    </row>
    <row r="113" spans="37:37" x14ac:dyDescent="0.2">
      <c r="AK113" s="63"/>
    </row>
    <row r="114" spans="37:37" x14ac:dyDescent="0.2">
      <c r="AK114" s="63"/>
    </row>
    <row r="115" spans="37:37" x14ac:dyDescent="0.2">
      <c r="AK115" s="63"/>
    </row>
    <row r="116" spans="37:37" x14ac:dyDescent="0.2">
      <c r="AK116" s="63"/>
    </row>
    <row r="117" spans="37:37" x14ac:dyDescent="0.2">
      <c r="AK117" s="63"/>
    </row>
    <row r="118" spans="37:37" x14ac:dyDescent="0.2">
      <c r="AK118" s="63"/>
    </row>
    <row r="119" spans="37:37" x14ac:dyDescent="0.2">
      <c r="AK119" s="63"/>
    </row>
    <row r="120" spans="37:37" x14ac:dyDescent="0.2">
      <c r="AK120" s="63"/>
    </row>
    <row r="121" spans="37:37" x14ac:dyDescent="0.2">
      <c r="AK121" s="63"/>
    </row>
    <row r="122" spans="37:37" x14ac:dyDescent="0.2">
      <c r="AK122" s="63"/>
    </row>
    <row r="123" spans="37:37" x14ac:dyDescent="0.2">
      <c r="AK123" s="63"/>
    </row>
    <row r="124" spans="37:37" x14ac:dyDescent="0.2">
      <c r="AK124" s="63"/>
    </row>
    <row r="125" spans="37:37" x14ac:dyDescent="0.2">
      <c r="AK125" s="63"/>
    </row>
    <row r="126" spans="37:37" x14ac:dyDescent="0.2">
      <c r="AK126" s="63"/>
    </row>
    <row r="127" spans="37:37" x14ac:dyDescent="0.2">
      <c r="AK127" s="63"/>
    </row>
    <row r="128" spans="37:37" x14ac:dyDescent="0.2">
      <c r="AK128" s="63"/>
    </row>
    <row r="129" spans="37:37" x14ac:dyDescent="0.2">
      <c r="AK129" s="63"/>
    </row>
    <row r="130" spans="37:37" x14ac:dyDescent="0.2">
      <c r="AK130" s="63"/>
    </row>
    <row r="131" spans="37:37" x14ac:dyDescent="0.2">
      <c r="AK131" s="63"/>
    </row>
    <row r="132" spans="37:37" x14ac:dyDescent="0.2">
      <c r="AK132" s="63"/>
    </row>
    <row r="133" spans="37:37" x14ac:dyDescent="0.2">
      <c r="AK133" s="63"/>
    </row>
    <row r="134" spans="37:37" x14ac:dyDescent="0.2">
      <c r="AK134" s="63"/>
    </row>
    <row r="135" spans="37:37" x14ac:dyDescent="0.2">
      <c r="AK135" s="63"/>
    </row>
    <row r="136" spans="37:37" x14ac:dyDescent="0.2">
      <c r="AK136" s="63"/>
    </row>
    <row r="137" spans="37:37" x14ac:dyDescent="0.2">
      <c r="AK137" s="63"/>
    </row>
    <row r="138" spans="37:37" x14ac:dyDescent="0.2">
      <c r="AK138" s="63"/>
    </row>
    <row r="139" spans="37:37" x14ac:dyDescent="0.2">
      <c r="AK139" s="63"/>
    </row>
    <row r="140" spans="37:37" x14ac:dyDescent="0.2">
      <c r="AK140" s="63"/>
    </row>
    <row r="141" spans="37:37" x14ac:dyDescent="0.2">
      <c r="AK141" s="63"/>
    </row>
    <row r="142" spans="37:37" x14ac:dyDescent="0.2">
      <c r="AK142" s="63"/>
    </row>
    <row r="143" spans="37:37" x14ac:dyDescent="0.2">
      <c r="AK143" s="63"/>
    </row>
    <row r="144" spans="37:37" x14ac:dyDescent="0.2">
      <c r="AK144" s="63"/>
    </row>
    <row r="145" spans="37:37" x14ac:dyDescent="0.2">
      <c r="AK145" s="63"/>
    </row>
    <row r="146" spans="37:37" x14ac:dyDescent="0.2">
      <c r="AK146" s="63"/>
    </row>
    <row r="147" spans="37:37" x14ac:dyDescent="0.2">
      <c r="AK147" s="63"/>
    </row>
    <row r="148" spans="37:37" x14ac:dyDescent="0.2">
      <c r="AK148" s="63"/>
    </row>
    <row r="149" spans="37:37" x14ac:dyDescent="0.2">
      <c r="AK149" s="63"/>
    </row>
    <row r="150" spans="37:37" x14ac:dyDescent="0.2">
      <c r="AK150" s="63"/>
    </row>
    <row r="151" spans="37:37" x14ac:dyDescent="0.2">
      <c r="AK151" s="63"/>
    </row>
    <row r="152" spans="37:37" x14ac:dyDescent="0.2">
      <c r="AK152" s="63"/>
    </row>
    <row r="153" spans="37:37" x14ac:dyDescent="0.2">
      <c r="AK153" s="63"/>
    </row>
    <row r="154" spans="37:37" x14ac:dyDescent="0.2">
      <c r="AK154" s="63"/>
    </row>
  </sheetData>
  <mergeCells count="6">
    <mergeCell ref="J5:Z5"/>
    <mergeCell ref="AT6:AV6"/>
    <mergeCell ref="AL5:AR5"/>
    <mergeCell ref="AT40:AV40"/>
    <mergeCell ref="AF5:AI5"/>
    <mergeCell ref="AA5:AE5"/>
  </mergeCells>
  <phoneticPr fontId="4" type="noConversion"/>
  <conditionalFormatting sqref="D38:D39">
    <cfRule type="duplicateValues" dxfId="31" priority="17"/>
  </conditionalFormatting>
  <conditionalFormatting sqref="D38:D39">
    <cfRule type="duplicateValues" dxfId="30" priority="18"/>
  </conditionalFormatting>
  <conditionalFormatting sqref="D38:D39">
    <cfRule type="duplicateValues" dxfId="29" priority="16"/>
  </conditionalFormatting>
  <conditionalFormatting sqref="E38:E39">
    <cfRule type="duplicateValues" dxfId="28" priority="15"/>
  </conditionalFormatting>
  <conditionalFormatting sqref="D72:D73">
    <cfRule type="duplicateValues" dxfId="27" priority="7"/>
  </conditionalFormatting>
  <conditionalFormatting sqref="D72:D73">
    <cfRule type="duplicateValues" dxfId="26" priority="8"/>
  </conditionalFormatting>
  <conditionalFormatting sqref="D72:D73">
    <cfRule type="duplicateValues" dxfId="25" priority="6"/>
  </conditionalFormatting>
  <conditionalFormatting sqref="E72:E73">
    <cfRule type="duplicateValues" dxfId="24" priority="5"/>
  </conditionalFormatting>
  <conditionalFormatting sqref="C38:C39">
    <cfRule type="duplicateValues" dxfId="23" priority="233"/>
    <cfRule type="duplicateValues" dxfId="22" priority="234"/>
  </conditionalFormatting>
  <conditionalFormatting sqref="C72:C73">
    <cfRule type="duplicateValues" dxfId="21" priority="235"/>
    <cfRule type="duplicateValues" dxfId="20" priority="236"/>
  </conditionalFormatting>
  <dataValidations count="9">
    <dataValidation type="whole" allowBlank="1" showInputMessage="1" showErrorMessage="1" sqref="Z57 Z72 Z59 J9:Z9 J43:Z43" xr:uid="{00000000-0002-0000-0100-000000000000}">
      <formula1>20</formula1>
      <formula2>90</formula2>
    </dataValidation>
    <dataValidation type="whole" operator="greaterThanOrEqual" allowBlank="1" showInputMessage="1" showErrorMessage="1" sqref="J73:X73 Z73 J39:Z39 Z58 J58:X59 J23:Z23 J25:Z25" xr:uid="{00000000-0002-0000-0100-000001000000}">
      <formula1>0</formula1>
    </dataValidation>
    <dataValidation type="date" allowBlank="1" showInputMessage="1" showErrorMessage="1" sqref="M15 J14:L15 V14 N14:U15 W14:Z15 J48:U49 W48:Z49 V49" xr:uid="{00000000-0002-0000-0100-000002000000}">
      <formula1>12785</formula1>
      <formula2>47847</formula2>
    </dataValidation>
    <dataValidation type="list" allowBlank="1" showInputMessage="1" showErrorMessage="1" sqref="AP7:AP39 AP41:AP71" xr:uid="{00000000-0002-0000-0100-000004000000}">
      <formula1>"Error accepted, Error not accepted"</formula1>
    </dataValidation>
    <dataValidation type="list" allowBlank="1" showInputMessage="1" showErrorMessage="1" sqref="J41:Z42 J45:Z47 R75:Z131 J11:Z13 J26:Z31 J18:Z22 Z60:Z65 J60:X65 Z52:Z56 J52:X56 J7:Z8" xr:uid="{00000000-0002-0000-0100-000005000000}">
      <formula1>$G$2:$G$3</formula1>
    </dataValidation>
    <dataValidation allowBlank="1" showInputMessage="1" showErrorMessage="1" prompt="Percentage figure" sqref="J33:Z38 J32:Y32" xr:uid="{00000000-0002-0000-0100-000006000000}"/>
    <dataValidation type="list" allowBlank="1" showInputMessage="1" showErrorMessage="1" sqref="J10:Z10 J44:W44" xr:uid="{583C4E0E-5E93-A149-A2C5-4742BFAAD42A}">
      <formula1>"M, F"</formula1>
    </dataValidation>
    <dataValidation type="decimal" operator="greaterThanOrEqual" allowBlank="1" showInputMessage="1" showErrorMessage="1" sqref="J16:Z16" xr:uid="{AC072FAC-2009-6C45-9315-CE80CA164AD7}">
      <formula1>0</formula1>
    </dataValidation>
    <dataValidation operator="greaterThanOrEqual" allowBlank="1" showInputMessage="1" showErrorMessage="1" sqref="J24:Z24" xr:uid="{6B96EEE0-2C22-C94B-9407-1FD150CA96C2}"/>
  </dataValidations>
  <hyperlinks>
    <hyperlink ref="AB8" r:id="rId1" xr:uid="{8BC37257-C5E9-4A95-B584-D8B05E3EBDEA}"/>
    <hyperlink ref="AB12" r:id="rId2" xr:uid="{EA129A74-1483-4A64-97CC-34F4FE47D4CE}"/>
    <hyperlink ref="AB44" r:id="rId3" xr:uid="{61F7EB1E-6955-453A-875E-54BB5E3A5001}"/>
    <hyperlink ref="AB45" r:id="rId4" xr:uid="{6A07D2FC-B60C-48B8-8785-396336FEEF05}"/>
    <hyperlink ref="AB46" r:id="rId5" xr:uid="{81F61061-67C6-491B-90EF-BFB8D382ED12}"/>
    <hyperlink ref="AB47" r:id="rId6" xr:uid="{051BE3F9-AD44-4619-8692-664DF5B4EED5}"/>
  </hyperlinks>
  <pageMargins left="0.7" right="0.7" top="0.75" bottom="0.75" header="0.3" footer="0.3"/>
  <pageSetup orientation="portrait" r:id="rId7"/>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7000000}">
          <x14:formula1>
            <xm:f>'NIC industry'!$C$3:$C$4</xm:f>
          </x14:formula1>
          <xm:sqref>AL72 AF41:AI73 AL41:AL70 AL7:AL39 AF7:AI39</xm:sqref>
        </x14:dataValidation>
        <x14:dataValidation type="list" allowBlank="1" showInputMessage="1" showErrorMessage="1" xr:uid="{00000000-0002-0000-0100-000008000000}">
          <x14:formula1>
            <xm:f>'NIC industry'!$G$3:$G$13</xm:f>
          </x14:formula1>
          <xm:sqref>AM7:AM39 AM41:AM73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J157"/>
  <sheetViews>
    <sheetView zoomScale="90" zoomScaleNormal="90" workbookViewId="0">
      <selection activeCell="E28" sqref="A28:XFD28"/>
    </sheetView>
  </sheetViews>
  <sheetFormatPr baseColWidth="10" defaultColWidth="10.5" defaultRowHeight="16" x14ac:dyDescent="0.2"/>
  <cols>
    <col min="1" max="1" width="34.5" customWidth="1"/>
    <col min="2" max="2" width="30.83203125" customWidth="1"/>
    <col min="3" max="3" width="10.5" customWidth="1"/>
    <col min="4" max="4" width="34" customWidth="1"/>
    <col min="5" max="5" width="47.83203125" customWidth="1"/>
    <col min="6" max="6" width="10.5" customWidth="1"/>
    <col min="7" max="7" width="19.5" customWidth="1"/>
    <col min="8" max="9" width="17.5" customWidth="1"/>
    <col min="10" max="10" width="23.33203125" customWidth="1"/>
    <col min="11" max="11" width="23.5" customWidth="1"/>
    <col min="12" max="12" width="25.83203125" customWidth="1"/>
    <col min="13" max="14" width="22.6640625" customWidth="1"/>
    <col min="15" max="15" width="17" customWidth="1"/>
    <col min="16" max="16" width="35.33203125" customWidth="1"/>
    <col min="17" max="17" width="23.5" customWidth="1"/>
    <col min="18" max="18" width="30" customWidth="1"/>
    <col min="19" max="19" width="38" customWidth="1"/>
    <col min="20" max="20" width="20.5" customWidth="1"/>
    <col min="21" max="21" width="17.5" customWidth="1"/>
    <col min="22" max="22" width="16.33203125" customWidth="1"/>
    <col min="23" max="23" width="16.5" customWidth="1"/>
    <col min="24" max="24" width="30.5" customWidth="1"/>
    <col min="25" max="25" width="20.5" customWidth="1"/>
    <col min="26" max="26" width="35.5" style="81" customWidth="1"/>
    <col min="27" max="27" width="50.83203125" customWidth="1"/>
    <col min="28" max="28" width="35.5" customWidth="1"/>
    <col min="29" max="29" width="41" customWidth="1"/>
    <col min="30" max="30" width="20.33203125" customWidth="1"/>
    <col min="31" max="31" width="17.5" customWidth="1"/>
    <col min="32" max="32" width="19.33203125" customWidth="1"/>
    <col min="34" max="34" width="30" customWidth="1"/>
    <col min="35" max="35" width="36.33203125" customWidth="1"/>
    <col min="36" max="36" width="53" customWidth="1"/>
  </cols>
  <sheetData>
    <row r="1" spans="1:36" x14ac:dyDescent="0.2">
      <c r="E1" s="46"/>
      <c r="F1" s="47" t="s">
        <v>670</v>
      </c>
      <c r="G1" s="47" t="s">
        <v>668</v>
      </c>
      <c r="H1" s="46"/>
      <c r="I1" s="46"/>
      <c r="J1" s="46"/>
      <c r="K1" s="46"/>
    </row>
    <row r="2" spans="1:36" s="14" customFormat="1" x14ac:dyDescent="0.2">
      <c r="B2" s="18"/>
      <c r="D2" s="18"/>
      <c r="E2" s="18"/>
      <c r="F2" s="16" t="s">
        <v>667</v>
      </c>
      <c r="G2" s="15" t="s">
        <v>669</v>
      </c>
      <c r="H2" s="18"/>
      <c r="I2" s="18"/>
      <c r="J2" s="18"/>
      <c r="K2" s="18"/>
      <c r="Z2" s="82"/>
    </row>
    <row r="3" spans="1:36" s="14" customFormat="1" x14ac:dyDescent="0.2">
      <c r="A3" s="35" t="s">
        <v>889</v>
      </c>
      <c r="B3" s="34">
        <v>5</v>
      </c>
      <c r="D3" s="18"/>
      <c r="E3" s="18"/>
      <c r="F3" s="18"/>
      <c r="G3" s="36"/>
      <c r="H3" s="18"/>
      <c r="I3" s="18"/>
      <c r="J3" s="18"/>
      <c r="K3" s="18"/>
      <c r="Z3" s="82"/>
    </row>
    <row r="4" spans="1:36" s="14" customFormat="1" x14ac:dyDescent="0.2">
      <c r="A4" s="35" t="s">
        <v>890</v>
      </c>
      <c r="B4" s="34">
        <v>5</v>
      </c>
      <c r="D4" s="18"/>
      <c r="E4" s="18"/>
      <c r="F4" s="18"/>
      <c r="G4" s="36"/>
      <c r="H4" s="18"/>
      <c r="I4" s="18"/>
      <c r="J4" s="18"/>
      <c r="K4" s="18"/>
      <c r="Z4" s="82"/>
    </row>
    <row r="5" spans="1:36" s="14" customFormat="1" ht="19" x14ac:dyDescent="0.25">
      <c r="B5" s="18"/>
      <c r="D5" s="18"/>
      <c r="E5" s="18"/>
      <c r="F5" s="18"/>
      <c r="G5" s="18"/>
      <c r="H5" s="18"/>
      <c r="I5" s="18"/>
      <c r="J5" s="133" t="s">
        <v>881</v>
      </c>
      <c r="K5" s="133"/>
      <c r="L5" s="133"/>
      <c r="M5" s="133"/>
      <c r="N5" s="133"/>
      <c r="O5" s="132" t="s">
        <v>635</v>
      </c>
      <c r="P5" s="132"/>
      <c r="Q5" s="132"/>
      <c r="R5" s="132"/>
      <c r="S5" s="132"/>
      <c r="T5" s="133" t="s">
        <v>876</v>
      </c>
      <c r="U5" s="133"/>
      <c r="V5" s="133"/>
      <c r="W5" s="133"/>
      <c r="X5" s="29"/>
      <c r="Y5" s="33"/>
      <c r="Z5" s="134" t="s">
        <v>940</v>
      </c>
      <c r="AA5" s="134"/>
      <c r="AB5" s="134"/>
      <c r="AC5" s="134"/>
      <c r="AD5" s="134"/>
      <c r="AE5" s="134"/>
      <c r="AF5" s="134"/>
      <c r="AG5" s="56"/>
      <c r="AH5" s="64"/>
      <c r="AI5" s="64"/>
      <c r="AJ5" s="64"/>
    </row>
    <row r="6" spans="1:36" ht="17" x14ac:dyDescent="0.2">
      <c r="A6" s="12" t="s">
        <v>4</v>
      </c>
      <c r="B6" s="12" t="s">
        <v>6</v>
      </c>
      <c r="C6" s="12" t="s">
        <v>5</v>
      </c>
      <c r="D6" s="12" t="s">
        <v>1</v>
      </c>
      <c r="E6" s="13" t="s">
        <v>665</v>
      </c>
      <c r="F6" s="12" t="s">
        <v>8</v>
      </c>
      <c r="G6" s="12" t="s">
        <v>9</v>
      </c>
      <c r="H6" s="12" t="s">
        <v>0</v>
      </c>
      <c r="I6" s="12" t="s">
        <v>941</v>
      </c>
      <c r="J6" s="12" t="s">
        <v>1016</v>
      </c>
      <c r="K6" s="12" t="s">
        <v>957</v>
      </c>
      <c r="L6" s="12" t="s">
        <v>1017</v>
      </c>
      <c r="M6" s="12" t="s">
        <v>1172</v>
      </c>
      <c r="N6" s="12" t="s">
        <v>1171</v>
      </c>
      <c r="O6" s="27" t="s">
        <v>10</v>
      </c>
      <c r="P6" s="27" t="s">
        <v>2</v>
      </c>
      <c r="Q6" s="27" t="s">
        <v>3</v>
      </c>
      <c r="R6" s="27" t="s">
        <v>11</v>
      </c>
      <c r="S6" s="27" t="s">
        <v>672</v>
      </c>
      <c r="T6" s="10" t="s">
        <v>671</v>
      </c>
      <c r="U6" s="10" t="s">
        <v>873</v>
      </c>
      <c r="V6" s="10" t="s">
        <v>874</v>
      </c>
      <c r="W6" s="10" t="s">
        <v>875</v>
      </c>
      <c r="X6" s="10" t="s">
        <v>882</v>
      </c>
      <c r="Y6" s="52" t="s">
        <v>12</v>
      </c>
      <c r="Z6" s="79" t="s">
        <v>905</v>
      </c>
      <c r="AA6" s="65" t="s">
        <v>906</v>
      </c>
      <c r="AB6" s="65" t="s">
        <v>907</v>
      </c>
      <c r="AC6" s="65" t="s">
        <v>908</v>
      </c>
      <c r="AD6" s="62" t="s">
        <v>909</v>
      </c>
      <c r="AE6" s="62" t="s">
        <v>910</v>
      </c>
      <c r="AF6" s="62" t="s">
        <v>911</v>
      </c>
      <c r="AG6" s="57"/>
      <c r="AH6" s="163" t="s">
        <v>923</v>
      </c>
      <c r="AI6" s="164"/>
      <c r="AJ6" s="165"/>
    </row>
    <row r="7" spans="1:36" s="34" customFormat="1" x14ac:dyDescent="0.2">
      <c r="A7" s="92" t="s">
        <v>14</v>
      </c>
      <c r="B7" s="94" t="s">
        <v>248</v>
      </c>
      <c r="C7" s="94" t="s">
        <v>202</v>
      </c>
      <c r="D7" s="94" t="s">
        <v>239</v>
      </c>
      <c r="E7" s="94" t="s">
        <v>412</v>
      </c>
      <c r="F7" s="94" t="s">
        <v>645</v>
      </c>
      <c r="G7" s="94" t="s">
        <v>900</v>
      </c>
      <c r="H7" s="7" t="s">
        <v>675</v>
      </c>
      <c r="I7" s="140">
        <v>43921</v>
      </c>
      <c r="J7" s="72" t="s">
        <v>668</v>
      </c>
      <c r="K7" s="72" t="s">
        <v>668</v>
      </c>
      <c r="L7" s="72" t="s">
        <v>669</v>
      </c>
      <c r="M7" s="72" t="s">
        <v>668</v>
      </c>
      <c r="N7" s="72" t="s">
        <v>669</v>
      </c>
      <c r="T7" s="23"/>
      <c r="U7" s="23"/>
      <c r="V7" s="23"/>
      <c r="W7" s="23"/>
      <c r="Y7" s="166"/>
      <c r="Z7" s="167"/>
      <c r="AA7" s="167"/>
      <c r="AB7" s="167"/>
      <c r="AC7" s="167"/>
      <c r="AD7" s="141"/>
      <c r="AE7" s="141"/>
      <c r="AF7" s="141"/>
      <c r="AG7" s="167"/>
      <c r="AH7" s="141"/>
      <c r="AI7" s="141"/>
      <c r="AJ7" s="141"/>
    </row>
    <row r="8" spans="1:36" s="34" customFormat="1" x14ac:dyDescent="0.2">
      <c r="A8" s="92" t="s">
        <v>14</v>
      </c>
      <c r="B8" s="94" t="s">
        <v>248</v>
      </c>
      <c r="C8" s="94" t="s">
        <v>203</v>
      </c>
      <c r="D8" s="94" t="s">
        <v>239</v>
      </c>
      <c r="E8" s="94" t="s">
        <v>413</v>
      </c>
      <c r="F8" s="94" t="s">
        <v>645</v>
      </c>
      <c r="G8" s="94" t="s">
        <v>900</v>
      </c>
      <c r="H8" s="7" t="s">
        <v>675</v>
      </c>
      <c r="I8" s="140">
        <v>43921</v>
      </c>
      <c r="J8" s="72" t="s">
        <v>668</v>
      </c>
      <c r="K8" s="72" t="s">
        <v>668</v>
      </c>
      <c r="L8" s="72" t="s">
        <v>668</v>
      </c>
      <c r="M8" s="72" t="s">
        <v>668</v>
      </c>
      <c r="N8" s="72" t="s">
        <v>668</v>
      </c>
      <c r="O8" s="23" t="s">
        <v>1174</v>
      </c>
      <c r="P8" s="34" t="s">
        <v>947</v>
      </c>
      <c r="Q8" s="34" t="s">
        <v>1173</v>
      </c>
      <c r="R8" s="108">
        <v>44088</v>
      </c>
      <c r="S8" s="147" t="s">
        <v>1018</v>
      </c>
      <c r="T8" s="23" t="s">
        <v>879</v>
      </c>
      <c r="U8" s="23" t="s">
        <v>880</v>
      </c>
      <c r="V8" s="23" t="s">
        <v>880</v>
      </c>
      <c r="W8" s="23" t="s">
        <v>880</v>
      </c>
      <c r="X8" s="34" t="s">
        <v>1083</v>
      </c>
      <c r="Y8" s="166"/>
      <c r="Z8" s="167"/>
      <c r="AA8" s="167"/>
      <c r="AB8" s="167"/>
      <c r="AC8" s="167"/>
      <c r="AD8" s="141"/>
      <c r="AE8" s="167"/>
      <c r="AF8" s="167"/>
      <c r="AG8" s="167"/>
      <c r="AH8" s="168" t="s">
        <v>924</v>
      </c>
      <c r="AI8" s="168" t="s">
        <v>925</v>
      </c>
      <c r="AJ8" s="168" t="s">
        <v>926</v>
      </c>
    </row>
    <row r="9" spans="1:36" s="34" customFormat="1" x14ac:dyDescent="0.2">
      <c r="A9" s="92" t="s">
        <v>14</v>
      </c>
      <c r="B9" s="94" t="s">
        <v>248</v>
      </c>
      <c r="C9" s="94" t="s">
        <v>210</v>
      </c>
      <c r="D9" s="94" t="s">
        <v>239</v>
      </c>
      <c r="E9" s="94" t="s">
        <v>420</v>
      </c>
      <c r="F9" s="94" t="s">
        <v>636</v>
      </c>
      <c r="G9" s="94" t="s">
        <v>646</v>
      </c>
      <c r="H9" s="7" t="s">
        <v>675</v>
      </c>
      <c r="I9" s="140">
        <v>43921</v>
      </c>
      <c r="J9" s="169"/>
      <c r="K9" s="169"/>
      <c r="L9" s="169"/>
      <c r="M9" s="169"/>
      <c r="N9" s="169"/>
      <c r="T9" s="23"/>
      <c r="U9" s="23"/>
      <c r="V9" s="23"/>
      <c r="W9" s="23"/>
      <c r="Y9" s="166"/>
      <c r="Z9" s="167"/>
      <c r="AA9" s="167"/>
      <c r="AB9" s="167"/>
      <c r="AC9" s="167"/>
      <c r="AD9" s="141"/>
      <c r="AE9" s="167"/>
      <c r="AF9" s="167"/>
      <c r="AG9" s="167"/>
      <c r="AH9" s="66" t="s">
        <v>927</v>
      </c>
      <c r="AI9" s="66" t="s">
        <v>912</v>
      </c>
      <c r="AJ9" s="66" t="s">
        <v>938</v>
      </c>
    </row>
    <row r="10" spans="1:36" s="34" customFormat="1" x14ac:dyDescent="0.2">
      <c r="A10" s="92" t="s">
        <v>14</v>
      </c>
      <c r="B10" s="94" t="s">
        <v>248</v>
      </c>
      <c r="C10" s="94" t="s">
        <v>211</v>
      </c>
      <c r="D10" s="94" t="s">
        <v>239</v>
      </c>
      <c r="E10" s="94" t="s">
        <v>421</v>
      </c>
      <c r="F10" s="94" t="s">
        <v>645</v>
      </c>
      <c r="G10" s="94" t="s">
        <v>901</v>
      </c>
      <c r="H10" s="7" t="s">
        <v>675</v>
      </c>
      <c r="I10" s="140">
        <v>43921</v>
      </c>
      <c r="J10" s="34" t="s">
        <v>670</v>
      </c>
      <c r="K10" s="34" t="s">
        <v>667</v>
      </c>
      <c r="L10" s="34" t="s">
        <v>670</v>
      </c>
      <c r="M10" s="169" t="s">
        <v>670</v>
      </c>
      <c r="N10" s="34" t="s">
        <v>670</v>
      </c>
      <c r="O10" s="23" t="s">
        <v>1174</v>
      </c>
      <c r="P10" s="34" t="s">
        <v>947</v>
      </c>
      <c r="Q10" s="34" t="s">
        <v>1173</v>
      </c>
      <c r="R10" s="108">
        <v>44088</v>
      </c>
      <c r="S10" s="147" t="s">
        <v>1018</v>
      </c>
      <c r="T10" s="23" t="s">
        <v>879</v>
      </c>
      <c r="U10" s="23" t="s">
        <v>880</v>
      </c>
      <c r="V10" s="23" t="s">
        <v>880</v>
      </c>
      <c r="W10" s="23" t="s">
        <v>880</v>
      </c>
      <c r="X10" s="34" t="s">
        <v>1083</v>
      </c>
      <c r="Y10" s="166"/>
      <c r="Z10" s="167"/>
      <c r="AA10" s="167"/>
      <c r="AB10" s="167"/>
      <c r="AC10" s="167"/>
      <c r="AD10" s="141"/>
      <c r="AE10" s="167"/>
      <c r="AF10" s="167"/>
      <c r="AG10" s="167"/>
      <c r="AH10" s="66" t="s">
        <v>927</v>
      </c>
      <c r="AI10" s="67" t="s">
        <v>913</v>
      </c>
      <c r="AJ10" s="68" t="s">
        <v>928</v>
      </c>
    </row>
    <row r="11" spans="1:36" s="34" customFormat="1" x14ac:dyDescent="0.2">
      <c r="A11" s="92" t="s">
        <v>14</v>
      </c>
      <c r="B11" s="94" t="s">
        <v>248</v>
      </c>
      <c r="C11" s="94" t="s">
        <v>212</v>
      </c>
      <c r="D11" s="94" t="s">
        <v>239</v>
      </c>
      <c r="E11" s="94" t="s">
        <v>422</v>
      </c>
      <c r="F11" s="94" t="s">
        <v>636</v>
      </c>
      <c r="G11" s="94" t="s">
        <v>648</v>
      </c>
      <c r="H11" s="7" t="s">
        <v>675</v>
      </c>
      <c r="I11" s="140">
        <v>43921</v>
      </c>
      <c r="J11" s="34">
        <v>0</v>
      </c>
      <c r="K11" s="34">
        <v>0</v>
      </c>
      <c r="L11" s="34">
        <v>0</v>
      </c>
      <c r="M11" s="169">
        <v>200</v>
      </c>
      <c r="N11" s="169">
        <v>0</v>
      </c>
      <c r="O11" s="23" t="s">
        <v>1020</v>
      </c>
      <c r="P11" s="34" t="s">
        <v>947</v>
      </c>
      <c r="Q11" s="34" t="s">
        <v>1019</v>
      </c>
      <c r="R11" s="108">
        <v>44088</v>
      </c>
      <c r="S11" s="147" t="s">
        <v>1021</v>
      </c>
      <c r="T11" s="23" t="s">
        <v>879</v>
      </c>
      <c r="U11" s="23" t="s">
        <v>880</v>
      </c>
      <c r="V11" s="23" t="s">
        <v>880</v>
      </c>
      <c r="W11" s="23" t="s">
        <v>880</v>
      </c>
      <c r="X11" s="34" t="s">
        <v>1083</v>
      </c>
      <c r="Y11" s="166"/>
      <c r="Z11" s="167"/>
      <c r="AA11" s="167"/>
      <c r="AB11" s="167"/>
      <c r="AC11" s="167"/>
      <c r="AD11" s="141"/>
      <c r="AE11" s="167"/>
      <c r="AF11" s="167"/>
      <c r="AG11" s="167"/>
      <c r="AH11" s="66" t="s">
        <v>927</v>
      </c>
      <c r="AI11" s="68" t="s">
        <v>914</v>
      </c>
      <c r="AJ11" s="68" t="s">
        <v>929</v>
      </c>
    </row>
    <row r="12" spans="1:36" s="34" customFormat="1" x14ac:dyDescent="0.2">
      <c r="A12" s="92" t="s">
        <v>14</v>
      </c>
      <c r="B12" s="94" t="s">
        <v>248</v>
      </c>
      <c r="C12" s="94" t="s">
        <v>213</v>
      </c>
      <c r="D12" s="94" t="s">
        <v>239</v>
      </c>
      <c r="E12" s="94" t="s">
        <v>423</v>
      </c>
      <c r="F12" s="94" t="s">
        <v>639</v>
      </c>
      <c r="G12" s="94" t="s">
        <v>641</v>
      </c>
      <c r="H12" s="7" t="s">
        <v>675</v>
      </c>
      <c r="I12" s="140">
        <v>43921</v>
      </c>
      <c r="J12" s="169">
        <v>0</v>
      </c>
      <c r="K12" s="169">
        <v>0</v>
      </c>
      <c r="L12" s="169">
        <v>0</v>
      </c>
      <c r="M12" s="169">
        <v>1.1000000000000001E-3</v>
      </c>
      <c r="N12" s="169">
        <v>0</v>
      </c>
      <c r="O12" s="23" t="s">
        <v>1020</v>
      </c>
      <c r="P12" s="34" t="s">
        <v>947</v>
      </c>
      <c r="Q12" s="34" t="s">
        <v>1019</v>
      </c>
      <c r="R12" s="108">
        <v>44088</v>
      </c>
      <c r="S12" s="147" t="s">
        <v>1021</v>
      </c>
      <c r="T12" s="23" t="s">
        <v>879</v>
      </c>
      <c r="U12" s="23" t="s">
        <v>880</v>
      </c>
      <c r="V12" s="23" t="s">
        <v>880</v>
      </c>
      <c r="W12" s="23" t="s">
        <v>880</v>
      </c>
      <c r="X12" s="34" t="s">
        <v>1083</v>
      </c>
      <c r="Y12" s="166"/>
      <c r="Z12" s="167"/>
      <c r="AA12" s="167"/>
      <c r="AB12" s="167"/>
      <c r="AC12" s="167"/>
      <c r="AD12" s="141"/>
      <c r="AE12" s="167"/>
      <c r="AF12" s="167"/>
      <c r="AG12" s="167"/>
      <c r="AH12" s="66" t="s">
        <v>927</v>
      </c>
      <c r="AI12" s="68" t="s">
        <v>915</v>
      </c>
      <c r="AJ12" s="68" t="s">
        <v>930</v>
      </c>
    </row>
    <row r="13" spans="1:36" s="34" customFormat="1" x14ac:dyDescent="0.2">
      <c r="A13" s="92" t="s">
        <v>14</v>
      </c>
      <c r="B13" s="94" t="s">
        <v>247</v>
      </c>
      <c r="C13" s="94" t="s">
        <v>196</v>
      </c>
      <c r="D13" s="94" t="s">
        <v>239</v>
      </c>
      <c r="E13" s="54" t="s">
        <v>406</v>
      </c>
      <c r="F13" s="94" t="s">
        <v>636</v>
      </c>
      <c r="G13" s="94" t="s">
        <v>904</v>
      </c>
      <c r="H13" s="7" t="s">
        <v>675</v>
      </c>
      <c r="I13" s="140">
        <v>43921</v>
      </c>
      <c r="J13" s="170">
        <v>4330000</v>
      </c>
      <c r="K13" s="170">
        <v>2136000</v>
      </c>
      <c r="L13" s="170">
        <v>3613000</v>
      </c>
      <c r="M13" s="169">
        <v>2785000</v>
      </c>
      <c r="N13" s="170">
        <v>2229000</v>
      </c>
      <c r="O13" s="23" t="s">
        <v>1174</v>
      </c>
      <c r="P13" s="34" t="s">
        <v>947</v>
      </c>
      <c r="Q13" s="34" t="s">
        <v>1173</v>
      </c>
      <c r="R13" s="108">
        <v>44088</v>
      </c>
      <c r="S13" s="147" t="s">
        <v>1022</v>
      </c>
      <c r="T13" s="23" t="s">
        <v>879</v>
      </c>
      <c r="U13" s="23" t="s">
        <v>880</v>
      </c>
      <c r="V13" s="23" t="s">
        <v>880</v>
      </c>
      <c r="W13" s="23" t="s">
        <v>880</v>
      </c>
      <c r="Y13" s="166"/>
      <c r="Z13" s="167" t="s">
        <v>879</v>
      </c>
      <c r="AA13" s="167" t="s">
        <v>918</v>
      </c>
      <c r="AB13" s="167" t="s">
        <v>1095</v>
      </c>
      <c r="AC13" s="167"/>
      <c r="AD13" s="141"/>
      <c r="AE13" s="167"/>
      <c r="AF13" s="167"/>
      <c r="AG13" s="167"/>
      <c r="AH13" s="66" t="s">
        <v>927</v>
      </c>
      <c r="AI13" s="68" t="s">
        <v>916</v>
      </c>
      <c r="AJ13" s="68" t="s">
        <v>931</v>
      </c>
    </row>
    <row r="14" spans="1:36" s="34" customFormat="1" x14ac:dyDescent="0.2">
      <c r="A14" s="92" t="s">
        <v>14</v>
      </c>
      <c r="B14" s="94" t="s">
        <v>247</v>
      </c>
      <c r="C14" s="94" t="s">
        <v>197</v>
      </c>
      <c r="D14" s="94" t="s">
        <v>239</v>
      </c>
      <c r="E14" s="54" t="s">
        <v>407</v>
      </c>
      <c r="F14" s="94" t="s">
        <v>636</v>
      </c>
      <c r="G14" s="94" t="s">
        <v>904</v>
      </c>
      <c r="H14" s="7" t="s">
        <v>675</v>
      </c>
      <c r="I14" s="140">
        <v>43921</v>
      </c>
      <c r="J14" s="169">
        <v>0</v>
      </c>
      <c r="K14" s="169">
        <v>0</v>
      </c>
      <c r="L14" s="169">
        <v>0</v>
      </c>
      <c r="M14" s="169">
        <v>0</v>
      </c>
      <c r="N14" s="169">
        <v>0</v>
      </c>
      <c r="O14" s="23" t="s">
        <v>1174</v>
      </c>
      <c r="P14" s="34" t="s">
        <v>947</v>
      </c>
      <c r="Q14" s="34" t="s">
        <v>1173</v>
      </c>
      <c r="R14" s="108">
        <v>44088</v>
      </c>
      <c r="S14" s="147" t="s">
        <v>1022</v>
      </c>
      <c r="T14" s="23" t="s">
        <v>879</v>
      </c>
      <c r="U14" s="23" t="s">
        <v>880</v>
      </c>
      <c r="V14" s="23" t="s">
        <v>880</v>
      </c>
      <c r="W14" s="23" t="s">
        <v>880</v>
      </c>
      <c r="X14" s="34" t="s">
        <v>1083</v>
      </c>
      <c r="Y14" s="166" t="s">
        <v>1023</v>
      </c>
      <c r="Z14" s="167"/>
      <c r="AA14" s="167"/>
      <c r="AB14" s="167"/>
      <c r="AC14" s="167"/>
      <c r="AD14" s="141"/>
      <c r="AE14" s="167"/>
      <c r="AF14" s="167"/>
      <c r="AG14" s="167"/>
      <c r="AH14" s="66" t="s">
        <v>927</v>
      </c>
      <c r="AI14" s="68" t="s">
        <v>917</v>
      </c>
      <c r="AJ14" s="68" t="s">
        <v>932</v>
      </c>
    </row>
    <row r="15" spans="1:36" s="34" customFormat="1" x14ac:dyDescent="0.2">
      <c r="A15" s="92" t="s">
        <v>14</v>
      </c>
      <c r="B15" s="94" t="s">
        <v>247</v>
      </c>
      <c r="C15" s="94" t="s">
        <v>198</v>
      </c>
      <c r="D15" s="94" t="s">
        <v>239</v>
      </c>
      <c r="E15" s="54" t="s">
        <v>408</v>
      </c>
      <c r="F15" s="94" t="s">
        <v>636</v>
      </c>
      <c r="G15" s="94" t="s">
        <v>904</v>
      </c>
      <c r="H15" s="7" t="s">
        <v>675</v>
      </c>
      <c r="I15" s="140">
        <v>43921</v>
      </c>
      <c r="J15" s="169">
        <v>618000</v>
      </c>
      <c r="K15" s="169">
        <v>13000</v>
      </c>
      <c r="L15" s="169">
        <v>170000</v>
      </c>
      <c r="M15" s="169">
        <v>392000</v>
      </c>
      <c r="N15" s="169">
        <v>331000</v>
      </c>
      <c r="O15" s="23" t="s">
        <v>1174</v>
      </c>
      <c r="P15" s="34" t="s">
        <v>947</v>
      </c>
      <c r="Q15" s="34" t="s">
        <v>1173</v>
      </c>
      <c r="R15" s="108">
        <v>44088</v>
      </c>
      <c r="S15" s="147" t="s">
        <v>1022</v>
      </c>
      <c r="T15" s="23" t="s">
        <v>879</v>
      </c>
      <c r="U15" s="23" t="s">
        <v>880</v>
      </c>
      <c r="V15" s="23" t="s">
        <v>880</v>
      </c>
      <c r="W15" s="23" t="s">
        <v>880</v>
      </c>
      <c r="X15" s="34" t="s">
        <v>1083</v>
      </c>
      <c r="Y15" s="166" t="s">
        <v>1024</v>
      </c>
      <c r="Z15" s="167"/>
      <c r="AA15" s="167"/>
      <c r="AB15" s="167"/>
      <c r="AC15" s="167"/>
      <c r="AD15" s="141"/>
      <c r="AE15" s="167"/>
      <c r="AF15" s="167"/>
      <c r="AG15" s="167"/>
      <c r="AH15" s="66" t="s">
        <v>927</v>
      </c>
      <c r="AI15" s="68" t="s">
        <v>918</v>
      </c>
      <c r="AJ15" s="68" t="s">
        <v>939</v>
      </c>
    </row>
    <row r="16" spans="1:36" s="34" customFormat="1" ht="26.5" customHeight="1" x14ac:dyDescent="0.2">
      <c r="A16" s="92" t="s">
        <v>14</v>
      </c>
      <c r="B16" s="94" t="s">
        <v>247</v>
      </c>
      <c r="C16" s="171" t="s">
        <v>200</v>
      </c>
      <c r="D16" s="94" t="s">
        <v>239</v>
      </c>
      <c r="E16" s="54" t="s">
        <v>410</v>
      </c>
      <c r="F16" s="94" t="s">
        <v>636</v>
      </c>
      <c r="G16" s="94" t="s">
        <v>904</v>
      </c>
      <c r="H16" s="7" t="s">
        <v>675</v>
      </c>
      <c r="I16" s="140">
        <v>43921</v>
      </c>
      <c r="J16" s="180">
        <v>4948000</v>
      </c>
      <c r="K16" s="180">
        <v>2150000</v>
      </c>
      <c r="L16" s="180">
        <v>3883000</v>
      </c>
      <c r="M16" s="179">
        <v>3177000</v>
      </c>
      <c r="N16" s="179">
        <v>2560000</v>
      </c>
      <c r="O16" s="23" t="s">
        <v>1174</v>
      </c>
      <c r="P16" s="34" t="s">
        <v>947</v>
      </c>
      <c r="Q16" s="34" t="s">
        <v>1173</v>
      </c>
      <c r="R16" s="108">
        <v>44088</v>
      </c>
      <c r="S16" s="147" t="s">
        <v>1022</v>
      </c>
      <c r="T16" s="23" t="s">
        <v>879</v>
      </c>
      <c r="U16" s="23" t="s">
        <v>880</v>
      </c>
      <c r="V16" s="23" t="s">
        <v>880</v>
      </c>
      <c r="W16" s="23" t="s">
        <v>880</v>
      </c>
      <c r="X16" s="34" t="s">
        <v>1083</v>
      </c>
      <c r="Y16" s="166"/>
      <c r="Z16" s="167"/>
      <c r="AA16" s="167"/>
      <c r="AB16" s="167"/>
      <c r="AC16" s="167"/>
      <c r="AD16" s="141"/>
      <c r="AE16" s="167"/>
      <c r="AF16" s="167"/>
      <c r="AG16" s="167"/>
      <c r="AH16" s="68" t="s">
        <v>933</v>
      </c>
      <c r="AI16" s="68" t="s">
        <v>919</v>
      </c>
      <c r="AJ16" s="68" t="s">
        <v>934</v>
      </c>
    </row>
    <row r="17" spans="1:36" s="34" customFormat="1" x14ac:dyDescent="0.2">
      <c r="A17" s="92" t="s">
        <v>14</v>
      </c>
      <c r="B17" s="94" t="s">
        <v>247</v>
      </c>
      <c r="C17" s="172" t="s">
        <v>199</v>
      </c>
      <c r="D17" s="94" t="s">
        <v>409</v>
      </c>
      <c r="E17" s="94" t="s">
        <v>608</v>
      </c>
      <c r="F17" s="94" t="s">
        <v>636</v>
      </c>
      <c r="G17" s="94" t="s">
        <v>648</v>
      </c>
      <c r="H17" s="7" t="s">
        <v>675</v>
      </c>
      <c r="I17" s="140">
        <v>43921</v>
      </c>
      <c r="J17" s="169">
        <v>0</v>
      </c>
      <c r="K17" s="169">
        <v>0</v>
      </c>
      <c r="L17" s="169">
        <v>0</v>
      </c>
      <c r="M17" s="169">
        <v>0</v>
      </c>
      <c r="N17" s="169">
        <v>0</v>
      </c>
      <c r="O17" s="23" t="s">
        <v>1174</v>
      </c>
      <c r="P17" s="34" t="s">
        <v>947</v>
      </c>
      <c r="Q17" s="34" t="s">
        <v>1173</v>
      </c>
      <c r="R17" s="108">
        <v>44088</v>
      </c>
      <c r="S17" s="147" t="s">
        <v>1021</v>
      </c>
      <c r="T17" s="23" t="s">
        <v>879</v>
      </c>
      <c r="U17" s="23" t="s">
        <v>880</v>
      </c>
      <c r="V17" s="23" t="s">
        <v>880</v>
      </c>
      <c r="W17" s="23" t="s">
        <v>880</v>
      </c>
      <c r="X17" s="34" t="s">
        <v>1083</v>
      </c>
      <c r="Y17" s="166"/>
      <c r="Z17" s="167"/>
      <c r="AA17" s="167"/>
      <c r="AB17" s="167"/>
      <c r="AC17" s="167"/>
      <c r="AD17" s="141"/>
      <c r="AE17" s="167"/>
      <c r="AF17" s="167"/>
      <c r="AG17" s="167"/>
      <c r="AH17" s="68" t="s">
        <v>933</v>
      </c>
      <c r="AI17" s="68" t="s">
        <v>920</v>
      </c>
      <c r="AJ17" s="68" t="s">
        <v>935</v>
      </c>
    </row>
    <row r="18" spans="1:36" s="147" customFormat="1" ht="17" x14ac:dyDescent="0.2">
      <c r="A18" s="173" t="s">
        <v>4</v>
      </c>
      <c r="B18" s="173" t="s">
        <v>6</v>
      </c>
      <c r="C18" s="173" t="s">
        <v>5</v>
      </c>
      <c r="D18" s="173" t="s">
        <v>1</v>
      </c>
      <c r="E18" s="174" t="s">
        <v>665</v>
      </c>
      <c r="F18" s="173" t="s">
        <v>8</v>
      </c>
      <c r="G18" s="173" t="s">
        <v>9</v>
      </c>
      <c r="H18" s="173" t="s">
        <v>0</v>
      </c>
      <c r="I18" s="173" t="s">
        <v>941</v>
      </c>
      <c r="J18" s="173" t="s">
        <v>994</v>
      </c>
      <c r="K18" s="173" t="s">
        <v>1017</v>
      </c>
      <c r="L18" s="173" t="s">
        <v>1025</v>
      </c>
      <c r="M18" s="173" t="s">
        <v>1182</v>
      </c>
      <c r="N18" s="173" t="s">
        <v>1181</v>
      </c>
      <c r="O18" s="155" t="s">
        <v>10</v>
      </c>
      <c r="P18" s="155" t="s">
        <v>2</v>
      </c>
      <c r="Q18" s="155" t="s">
        <v>3</v>
      </c>
      <c r="R18" s="155" t="s">
        <v>11</v>
      </c>
      <c r="S18" s="155" t="s">
        <v>672</v>
      </c>
      <c r="T18" s="153" t="s">
        <v>671</v>
      </c>
      <c r="U18" s="153" t="s">
        <v>873</v>
      </c>
      <c r="V18" s="153" t="s">
        <v>874</v>
      </c>
      <c r="W18" s="153" t="s">
        <v>875</v>
      </c>
      <c r="X18" s="153" t="s">
        <v>882</v>
      </c>
      <c r="Y18" s="153" t="s">
        <v>12</v>
      </c>
      <c r="Z18" s="175" t="s">
        <v>905</v>
      </c>
      <c r="AA18" s="175" t="s">
        <v>906</v>
      </c>
      <c r="AB18" s="175" t="s">
        <v>907</v>
      </c>
      <c r="AC18" s="175" t="s">
        <v>908</v>
      </c>
      <c r="AD18" s="157" t="s">
        <v>909</v>
      </c>
      <c r="AE18" s="157" t="s">
        <v>910</v>
      </c>
      <c r="AF18" s="157" t="s">
        <v>911</v>
      </c>
      <c r="AG18" s="176"/>
      <c r="AH18" s="177" t="s">
        <v>923</v>
      </c>
      <c r="AI18" s="177"/>
      <c r="AJ18" s="177"/>
    </row>
    <row r="19" spans="1:36" s="34" customFormat="1" x14ac:dyDescent="0.2">
      <c r="A19" s="92" t="s">
        <v>14</v>
      </c>
      <c r="B19" s="94" t="s">
        <v>248</v>
      </c>
      <c r="C19" s="94" t="s">
        <v>202</v>
      </c>
      <c r="D19" s="94" t="s">
        <v>239</v>
      </c>
      <c r="E19" s="94" t="s">
        <v>412</v>
      </c>
      <c r="F19" s="94" t="s">
        <v>645</v>
      </c>
      <c r="G19" s="94" t="s">
        <v>900</v>
      </c>
      <c r="H19" s="7" t="s">
        <v>676</v>
      </c>
      <c r="I19" s="140">
        <v>43555</v>
      </c>
      <c r="J19" s="72" t="s">
        <v>668</v>
      </c>
      <c r="K19" s="72" t="s">
        <v>669</v>
      </c>
      <c r="L19" s="72" t="s">
        <v>669</v>
      </c>
      <c r="M19" s="72" t="s">
        <v>668</v>
      </c>
      <c r="N19" s="72" t="s">
        <v>669</v>
      </c>
      <c r="T19" s="23"/>
      <c r="U19" s="23"/>
      <c r="V19" s="23"/>
      <c r="W19" s="23"/>
      <c r="Y19" s="166"/>
      <c r="Z19" s="167"/>
      <c r="AA19" s="167"/>
      <c r="AB19" s="167"/>
      <c r="AC19" s="167"/>
      <c r="AD19" s="141"/>
      <c r="AE19" s="167"/>
      <c r="AF19" s="167"/>
      <c r="AG19" s="167"/>
      <c r="AH19" s="68" t="s">
        <v>933</v>
      </c>
      <c r="AI19" s="68" t="s">
        <v>921</v>
      </c>
      <c r="AJ19" s="68" t="s">
        <v>936</v>
      </c>
    </row>
    <row r="20" spans="1:36" s="34" customFormat="1" x14ac:dyDescent="0.2">
      <c r="A20" s="92" t="s">
        <v>14</v>
      </c>
      <c r="B20" s="94" t="s">
        <v>248</v>
      </c>
      <c r="C20" s="94" t="s">
        <v>203</v>
      </c>
      <c r="D20" s="94" t="s">
        <v>239</v>
      </c>
      <c r="E20" s="94" t="s">
        <v>413</v>
      </c>
      <c r="F20" s="94" t="s">
        <v>645</v>
      </c>
      <c r="G20" s="94" t="s">
        <v>645</v>
      </c>
      <c r="H20" s="7" t="s">
        <v>676</v>
      </c>
      <c r="I20" s="140">
        <v>43555</v>
      </c>
      <c r="J20" s="72" t="s">
        <v>668</v>
      </c>
      <c r="K20" s="72" t="s">
        <v>668</v>
      </c>
      <c r="L20" s="72" t="s">
        <v>668</v>
      </c>
      <c r="M20" s="72" t="s">
        <v>668</v>
      </c>
      <c r="N20" s="72" t="s">
        <v>668</v>
      </c>
      <c r="O20" s="34" t="s">
        <v>1002</v>
      </c>
      <c r="P20" s="34" t="s">
        <v>991</v>
      </c>
      <c r="Q20" s="34">
        <v>83</v>
      </c>
      <c r="R20" s="144">
        <v>43649</v>
      </c>
      <c r="S20" s="147" t="s">
        <v>1026</v>
      </c>
      <c r="T20" s="23" t="s">
        <v>880</v>
      </c>
      <c r="U20" s="23" t="s">
        <v>879</v>
      </c>
      <c r="V20" s="23" t="s">
        <v>880</v>
      </c>
      <c r="W20" s="23" t="s">
        <v>880</v>
      </c>
      <c r="Y20" s="166"/>
      <c r="Z20" s="167"/>
      <c r="AA20" s="167"/>
      <c r="AB20" s="167"/>
      <c r="AC20" s="167"/>
      <c r="AD20" s="141"/>
      <c r="AE20" s="167"/>
      <c r="AF20" s="167"/>
      <c r="AG20" s="167"/>
      <c r="AH20" s="68" t="s">
        <v>933</v>
      </c>
      <c r="AI20" s="68" t="s">
        <v>922</v>
      </c>
      <c r="AJ20" s="68" t="s">
        <v>937</v>
      </c>
    </row>
    <row r="21" spans="1:36" s="34" customFormat="1" x14ac:dyDescent="0.2">
      <c r="A21" s="92" t="s">
        <v>14</v>
      </c>
      <c r="B21" s="94" t="s">
        <v>248</v>
      </c>
      <c r="C21" s="94" t="s">
        <v>210</v>
      </c>
      <c r="D21" s="94" t="s">
        <v>239</v>
      </c>
      <c r="E21" s="94" t="s">
        <v>420</v>
      </c>
      <c r="F21" s="94" t="s">
        <v>636</v>
      </c>
      <c r="G21" s="94" t="s">
        <v>646</v>
      </c>
      <c r="H21" s="7" t="s">
        <v>676</v>
      </c>
      <c r="I21" s="140">
        <v>43555</v>
      </c>
      <c r="T21" s="23"/>
      <c r="U21" s="23"/>
      <c r="V21" s="23"/>
      <c r="W21" s="23"/>
      <c r="Y21" s="166"/>
      <c r="Z21" s="167"/>
      <c r="AA21" s="167"/>
      <c r="AB21" s="167"/>
      <c r="AC21" s="167"/>
      <c r="AD21" s="141"/>
      <c r="AE21" s="167"/>
      <c r="AF21" s="167"/>
      <c r="AG21" s="167"/>
      <c r="AH21" s="167"/>
      <c r="AI21" s="167"/>
      <c r="AJ21" s="167"/>
    </row>
    <row r="22" spans="1:36" s="34" customFormat="1" x14ac:dyDescent="0.2">
      <c r="A22" s="92" t="s">
        <v>14</v>
      </c>
      <c r="B22" s="94" t="s">
        <v>248</v>
      </c>
      <c r="C22" s="94" t="s">
        <v>211</v>
      </c>
      <c r="D22" s="94" t="s">
        <v>239</v>
      </c>
      <c r="E22" s="94" t="s">
        <v>421</v>
      </c>
      <c r="F22" s="94" t="s">
        <v>645</v>
      </c>
      <c r="G22" s="94" t="s">
        <v>901</v>
      </c>
      <c r="H22" s="7" t="s">
        <v>676</v>
      </c>
      <c r="I22" s="140">
        <v>43555</v>
      </c>
      <c r="J22" s="34" t="s">
        <v>670</v>
      </c>
      <c r="K22" s="34" t="s">
        <v>670</v>
      </c>
      <c r="L22" s="34" t="s">
        <v>670</v>
      </c>
      <c r="M22" s="34" t="s">
        <v>670</v>
      </c>
      <c r="N22" s="34" t="s">
        <v>670</v>
      </c>
      <c r="O22" s="34" t="s">
        <v>1002</v>
      </c>
      <c r="P22" s="34" t="s">
        <v>991</v>
      </c>
      <c r="Q22" s="34">
        <v>83</v>
      </c>
      <c r="R22" s="144">
        <v>43649</v>
      </c>
      <c r="S22" s="147" t="s">
        <v>1026</v>
      </c>
      <c r="T22" s="23" t="s">
        <v>880</v>
      </c>
      <c r="U22" s="23" t="s">
        <v>879</v>
      </c>
      <c r="V22" s="23" t="s">
        <v>880</v>
      </c>
      <c r="W22" s="23" t="s">
        <v>880</v>
      </c>
      <c r="Y22" s="166"/>
      <c r="Z22" s="167"/>
      <c r="AA22" s="167"/>
      <c r="AB22" s="167"/>
      <c r="AC22" s="167"/>
      <c r="AD22" s="141"/>
      <c r="AE22" s="167"/>
      <c r="AF22" s="167"/>
      <c r="AG22" s="167"/>
      <c r="AH22" s="167"/>
      <c r="AI22" s="167"/>
      <c r="AJ22" s="167"/>
    </row>
    <row r="23" spans="1:36" s="34" customFormat="1" x14ac:dyDescent="0.2">
      <c r="A23" s="92" t="s">
        <v>14</v>
      </c>
      <c r="B23" s="94" t="s">
        <v>248</v>
      </c>
      <c r="C23" s="94" t="s">
        <v>212</v>
      </c>
      <c r="D23" s="94" t="s">
        <v>239</v>
      </c>
      <c r="E23" s="94" t="s">
        <v>422</v>
      </c>
      <c r="F23" s="94" t="s">
        <v>636</v>
      </c>
      <c r="G23" s="94" t="s">
        <v>648</v>
      </c>
      <c r="H23" s="7" t="s">
        <v>676</v>
      </c>
      <c r="I23" s="140">
        <v>43555</v>
      </c>
      <c r="J23" s="34">
        <v>0</v>
      </c>
      <c r="K23" s="34">
        <v>0</v>
      </c>
      <c r="L23" s="34">
        <v>0</v>
      </c>
      <c r="M23" s="169">
        <v>0</v>
      </c>
      <c r="N23" s="169">
        <v>0</v>
      </c>
      <c r="O23" s="72" t="s">
        <v>1027</v>
      </c>
      <c r="P23" s="34" t="s">
        <v>991</v>
      </c>
      <c r="Q23" s="34" t="s">
        <v>1028</v>
      </c>
      <c r="R23" s="144">
        <v>43649</v>
      </c>
      <c r="S23" s="147" t="s">
        <v>1029</v>
      </c>
      <c r="T23" s="23" t="s">
        <v>879</v>
      </c>
      <c r="U23" s="23" t="s">
        <v>880</v>
      </c>
      <c r="V23" s="23" t="s">
        <v>880</v>
      </c>
      <c r="W23" s="23" t="s">
        <v>880</v>
      </c>
      <c r="X23" s="34" t="s">
        <v>1083</v>
      </c>
      <c r="Y23" s="166"/>
      <c r="Z23" s="167"/>
      <c r="AD23" s="141"/>
    </row>
    <row r="24" spans="1:36" s="34" customFormat="1" x14ac:dyDescent="0.2">
      <c r="A24" s="92" t="s">
        <v>14</v>
      </c>
      <c r="B24" s="94" t="s">
        <v>248</v>
      </c>
      <c r="C24" s="94" t="s">
        <v>213</v>
      </c>
      <c r="D24" s="94" t="s">
        <v>239</v>
      </c>
      <c r="E24" s="94" t="s">
        <v>423</v>
      </c>
      <c r="F24" s="94" t="s">
        <v>639</v>
      </c>
      <c r="G24" s="94" t="s">
        <v>641</v>
      </c>
      <c r="H24" s="7" t="s">
        <v>676</v>
      </c>
      <c r="I24" s="140">
        <v>43555</v>
      </c>
      <c r="J24" s="34">
        <v>0</v>
      </c>
      <c r="K24" s="34">
        <v>0</v>
      </c>
      <c r="L24" s="34">
        <v>0</v>
      </c>
      <c r="M24" s="169">
        <v>0</v>
      </c>
      <c r="N24" s="169">
        <v>0</v>
      </c>
      <c r="O24" s="72" t="s">
        <v>1027</v>
      </c>
      <c r="P24" s="34" t="s">
        <v>991</v>
      </c>
      <c r="Q24" s="34" t="s">
        <v>1028</v>
      </c>
      <c r="R24" s="144">
        <v>43649</v>
      </c>
      <c r="S24" s="147" t="s">
        <v>1029</v>
      </c>
      <c r="T24" s="23" t="s">
        <v>879</v>
      </c>
      <c r="U24" s="23" t="s">
        <v>880</v>
      </c>
      <c r="V24" s="23" t="s">
        <v>880</v>
      </c>
      <c r="W24" s="23" t="s">
        <v>880</v>
      </c>
      <c r="X24" s="34" t="s">
        <v>1083</v>
      </c>
      <c r="Y24" s="166"/>
      <c r="Z24" s="167"/>
      <c r="AD24" s="141"/>
    </row>
    <row r="25" spans="1:36" s="34" customFormat="1" x14ac:dyDescent="0.2">
      <c r="A25" s="92" t="s">
        <v>14</v>
      </c>
      <c r="B25" s="94" t="s">
        <v>247</v>
      </c>
      <c r="C25" s="94" t="s">
        <v>196</v>
      </c>
      <c r="D25" s="94" t="s">
        <v>239</v>
      </c>
      <c r="E25" s="54" t="s">
        <v>406</v>
      </c>
      <c r="F25" s="94" t="s">
        <v>636</v>
      </c>
      <c r="G25" s="94" t="s">
        <v>904</v>
      </c>
      <c r="H25" s="7" t="s">
        <v>676</v>
      </c>
      <c r="I25" s="140">
        <v>43555</v>
      </c>
      <c r="J25" s="178">
        <v>62970000</v>
      </c>
      <c r="K25" s="178">
        <v>48930000</v>
      </c>
      <c r="L25" s="178">
        <v>10870000</v>
      </c>
      <c r="M25" s="170">
        <v>67070000</v>
      </c>
      <c r="N25" s="169">
        <v>46040000</v>
      </c>
      <c r="O25" s="72" t="s">
        <v>1032</v>
      </c>
      <c r="P25" s="34" t="s">
        <v>991</v>
      </c>
      <c r="Q25" s="34" t="s">
        <v>1031</v>
      </c>
      <c r="R25" s="144">
        <v>43649</v>
      </c>
      <c r="S25" s="147" t="s">
        <v>1030</v>
      </c>
      <c r="T25" s="23" t="s">
        <v>879</v>
      </c>
      <c r="U25" s="23"/>
      <c r="V25" s="23"/>
      <c r="W25" s="23"/>
      <c r="Y25" s="166"/>
      <c r="Z25" s="167" t="s">
        <v>879</v>
      </c>
      <c r="AA25" s="34" t="s">
        <v>918</v>
      </c>
      <c r="AB25" s="34" t="s">
        <v>1095</v>
      </c>
      <c r="AD25" s="141"/>
    </row>
    <row r="26" spans="1:36" s="34" customFormat="1" x14ac:dyDescent="0.2">
      <c r="A26" s="92" t="s">
        <v>14</v>
      </c>
      <c r="B26" s="94" t="s">
        <v>247</v>
      </c>
      <c r="C26" s="94" t="s">
        <v>197</v>
      </c>
      <c r="D26" s="94" t="s">
        <v>239</v>
      </c>
      <c r="E26" s="54" t="s">
        <v>407</v>
      </c>
      <c r="F26" s="94" t="s">
        <v>636</v>
      </c>
      <c r="G26" s="94" t="s">
        <v>904</v>
      </c>
      <c r="H26" s="7" t="s">
        <v>676</v>
      </c>
      <c r="I26" s="140">
        <v>43555</v>
      </c>
      <c r="O26" s="72" t="s">
        <v>1032</v>
      </c>
      <c r="P26" s="34" t="s">
        <v>991</v>
      </c>
      <c r="Q26" s="34" t="s">
        <v>1031</v>
      </c>
      <c r="R26" s="144">
        <v>43649</v>
      </c>
      <c r="S26" s="147" t="s">
        <v>1030</v>
      </c>
      <c r="T26" s="23" t="s">
        <v>879</v>
      </c>
      <c r="U26" s="23" t="s">
        <v>880</v>
      </c>
      <c r="V26" s="23" t="s">
        <v>880</v>
      </c>
      <c r="W26" s="23" t="s">
        <v>880</v>
      </c>
      <c r="X26" s="34" t="s">
        <v>1083</v>
      </c>
      <c r="Y26" s="166"/>
      <c r="Z26" s="167"/>
      <c r="AD26" s="141"/>
    </row>
    <row r="27" spans="1:36" s="34" customFormat="1" x14ac:dyDescent="0.2">
      <c r="A27" s="92" t="s">
        <v>14</v>
      </c>
      <c r="B27" s="94" t="s">
        <v>247</v>
      </c>
      <c r="C27" s="94" t="s">
        <v>198</v>
      </c>
      <c r="D27" s="94" t="s">
        <v>239</v>
      </c>
      <c r="E27" s="54" t="s">
        <v>408</v>
      </c>
      <c r="F27" s="94" t="s">
        <v>636</v>
      </c>
      <c r="G27" s="94" t="s">
        <v>904</v>
      </c>
      <c r="H27" s="7" t="s">
        <v>676</v>
      </c>
      <c r="I27" s="140">
        <v>43555</v>
      </c>
      <c r="J27" s="34">
        <v>5550000</v>
      </c>
      <c r="K27" s="34">
        <v>20000</v>
      </c>
      <c r="L27" s="34">
        <v>50000</v>
      </c>
      <c r="M27" s="169">
        <v>2840000</v>
      </c>
      <c r="N27" s="169">
        <v>4950000</v>
      </c>
      <c r="O27" s="72" t="s">
        <v>1032</v>
      </c>
      <c r="P27" s="34" t="s">
        <v>991</v>
      </c>
      <c r="Q27" s="34" t="s">
        <v>1031</v>
      </c>
      <c r="R27" s="144">
        <v>43649</v>
      </c>
      <c r="S27" s="147" t="s">
        <v>1030</v>
      </c>
      <c r="T27" s="23" t="s">
        <v>879</v>
      </c>
      <c r="U27" s="23" t="s">
        <v>880</v>
      </c>
      <c r="V27" s="23" t="s">
        <v>880</v>
      </c>
      <c r="W27" s="23" t="s">
        <v>880</v>
      </c>
      <c r="X27" s="34" t="s">
        <v>1083</v>
      </c>
      <c r="Y27" s="166"/>
      <c r="Z27" s="167"/>
      <c r="AD27" s="141"/>
    </row>
    <row r="28" spans="1:36" s="34" customFormat="1" x14ac:dyDescent="0.2">
      <c r="A28" s="92" t="s">
        <v>14</v>
      </c>
      <c r="B28" s="94" t="s">
        <v>247</v>
      </c>
      <c r="C28" s="171" t="s">
        <v>200</v>
      </c>
      <c r="D28" s="94" t="s">
        <v>239</v>
      </c>
      <c r="E28" s="54" t="s">
        <v>410</v>
      </c>
      <c r="F28" s="94" t="s">
        <v>636</v>
      </c>
      <c r="G28" s="94" t="s">
        <v>904</v>
      </c>
      <c r="H28" s="7" t="s">
        <v>676</v>
      </c>
      <c r="I28" s="140">
        <v>43555</v>
      </c>
      <c r="J28" s="181">
        <v>6852000</v>
      </c>
      <c r="K28" s="181">
        <v>4895000</v>
      </c>
      <c r="L28" s="181">
        <v>1092000</v>
      </c>
      <c r="M28" s="169">
        <v>69910000</v>
      </c>
      <c r="N28" s="169">
        <v>50990000</v>
      </c>
      <c r="O28" s="72" t="s">
        <v>1032</v>
      </c>
      <c r="P28" s="34" t="s">
        <v>991</v>
      </c>
      <c r="Q28" s="34" t="s">
        <v>1031</v>
      </c>
      <c r="R28" s="144">
        <v>43649</v>
      </c>
      <c r="S28" s="147" t="s">
        <v>1030</v>
      </c>
      <c r="T28" s="23" t="s">
        <v>879</v>
      </c>
      <c r="U28" s="23" t="s">
        <v>880</v>
      </c>
      <c r="V28" s="23" t="s">
        <v>880</v>
      </c>
      <c r="W28" s="23" t="s">
        <v>880</v>
      </c>
      <c r="X28" s="34" t="s">
        <v>1083</v>
      </c>
      <c r="Y28" s="166"/>
      <c r="Z28" s="167"/>
      <c r="AD28" s="141"/>
    </row>
    <row r="29" spans="1:36" s="34" customFormat="1" x14ac:dyDescent="0.2">
      <c r="A29" s="92" t="s">
        <v>14</v>
      </c>
      <c r="B29" s="94" t="s">
        <v>247</v>
      </c>
      <c r="C29" s="172" t="s">
        <v>199</v>
      </c>
      <c r="D29" s="94" t="s">
        <v>409</v>
      </c>
      <c r="E29" s="94" t="s">
        <v>608</v>
      </c>
      <c r="F29" s="94" t="s">
        <v>636</v>
      </c>
      <c r="G29" s="94" t="s">
        <v>648</v>
      </c>
      <c r="H29" s="7" t="s">
        <v>676</v>
      </c>
      <c r="I29" s="140">
        <v>43555</v>
      </c>
      <c r="J29" s="34">
        <v>0</v>
      </c>
      <c r="K29" s="34">
        <v>0</v>
      </c>
      <c r="L29" s="34">
        <v>0</v>
      </c>
      <c r="M29" s="169">
        <v>0</v>
      </c>
      <c r="N29" s="169">
        <v>0</v>
      </c>
      <c r="O29" s="72" t="s">
        <v>1027</v>
      </c>
      <c r="P29" s="34" t="s">
        <v>991</v>
      </c>
      <c r="Q29" s="34" t="s">
        <v>1028</v>
      </c>
      <c r="R29" s="144">
        <v>43649</v>
      </c>
      <c r="S29" s="147" t="s">
        <v>1029</v>
      </c>
      <c r="T29" s="23" t="s">
        <v>879</v>
      </c>
      <c r="U29" s="23" t="s">
        <v>880</v>
      </c>
      <c r="V29" s="23" t="s">
        <v>880</v>
      </c>
      <c r="W29" s="23" t="s">
        <v>880</v>
      </c>
      <c r="X29" s="34" t="s">
        <v>1083</v>
      </c>
      <c r="Y29" s="166"/>
      <c r="Z29" s="167"/>
      <c r="AD29" s="141"/>
    </row>
    <row r="30" spans="1:36" x14ac:dyDescent="0.2">
      <c r="T30" s="49"/>
      <c r="U30" s="49"/>
      <c r="V30" s="49"/>
      <c r="W30" s="49"/>
      <c r="Z30" s="80"/>
      <c r="AD30" s="76"/>
    </row>
    <row r="31" spans="1:36" x14ac:dyDescent="0.2">
      <c r="Z31" s="80"/>
      <c r="AD31" s="76"/>
    </row>
    <row r="32" spans="1:36" x14ac:dyDescent="0.2">
      <c r="Z32" s="80"/>
      <c r="AD32" s="76"/>
    </row>
    <row r="33" spans="26:30" x14ac:dyDescent="0.2">
      <c r="Z33" s="80"/>
      <c r="AD33" s="76"/>
    </row>
    <row r="34" spans="26:30" x14ac:dyDescent="0.2">
      <c r="Z34" s="80"/>
      <c r="AD34" s="76"/>
    </row>
    <row r="35" spans="26:30" x14ac:dyDescent="0.2">
      <c r="Z35" s="80"/>
      <c r="AD35" s="76"/>
    </row>
    <row r="36" spans="26:30" x14ac:dyDescent="0.2">
      <c r="Z36" s="80"/>
      <c r="AD36" s="76"/>
    </row>
    <row r="37" spans="26:30" x14ac:dyDescent="0.2">
      <c r="Z37" s="80"/>
      <c r="AD37" s="76"/>
    </row>
    <row r="38" spans="26:30" x14ac:dyDescent="0.2">
      <c r="Z38" s="80"/>
      <c r="AD38" s="76"/>
    </row>
    <row r="39" spans="26:30" x14ac:dyDescent="0.2">
      <c r="Z39" s="80"/>
      <c r="AD39" s="76"/>
    </row>
    <row r="40" spans="26:30" x14ac:dyDescent="0.2">
      <c r="Z40" s="80"/>
      <c r="AD40" s="76"/>
    </row>
    <row r="41" spans="26:30" x14ac:dyDescent="0.2">
      <c r="Z41" s="80"/>
      <c r="AD41" s="76"/>
    </row>
    <row r="42" spans="26:30" x14ac:dyDescent="0.2">
      <c r="Z42" s="80"/>
      <c r="AD42" s="76"/>
    </row>
    <row r="43" spans="26:30" x14ac:dyDescent="0.2">
      <c r="Z43" s="80"/>
      <c r="AD43" s="76"/>
    </row>
    <row r="44" spans="26:30" x14ac:dyDescent="0.2">
      <c r="Z44" s="80"/>
      <c r="AD44" s="76"/>
    </row>
    <row r="45" spans="26:30" x14ac:dyDescent="0.2">
      <c r="Z45" s="80"/>
      <c r="AD45" s="76"/>
    </row>
    <row r="46" spans="26:30" x14ac:dyDescent="0.2">
      <c r="Z46" s="80"/>
      <c r="AD46" s="76"/>
    </row>
    <row r="47" spans="26:30" x14ac:dyDescent="0.2">
      <c r="Z47" s="80"/>
      <c r="AD47" s="76"/>
    </row>
    <row r="48" spans="26:30" x14ac:dyDescent="0.2">
      <c r="Z48" s="80"/>
      <c r="AD48" s="76"/>
    </row>
    <row r="49" spans="26:30" x14ac:dyDescent="0.2">
      <c r="Z49" s="80"/>
      <c r="AD49" s="76"/>
    </row>
    <row r="50" spans="26:30" x14ac:dyDescent="0.2">
      <c r="Z50" s="80"/>
      <c r="AD50" s="76"/>
    </row>
    <row r="51" spans="26:30" x14ac:dyDescent="0.2">
      <c r="Z51" s="80"/>
      <c r="AD51" s="76"/>
    </row>
    <row r="52" spans="26:30" x14ac:dyDescent="0.2">
      <c r="Z52" s="80"/>
    </row>
    <row r="53" spans="26:30" x14ac:dyDescent="0.2">
      <c r="Z53" s="80"/>
    </row>
    <row r="54" spans="26:30" x14ac:dyDescent="0.2">
      <c r="Z54" s="80"/>
    </row>
    <row r="55" spans="26:30" x14ac:dyDescent="0.2">
      <c r="Z55" s="80"/>
    </row>
    <row r="56" spans="26:30" x14ac:dyDescent="0.2">
      <c r="Z56" s="80"/>
    </row>
    <row r="57" spans="26:30" x14ac:dyDescent="0.2">
      <c r="Z57" s="80"/>
    </row>
    <row r="58" spans="26:30" x14ac:dyDescent="0.2">
      <c r="Z58" s="80"/>
    </row>
    <row r="59" spans="26:30" x14ac:dyDescent="0.2">
      <c r="Z59" s="80"/>
    </row>
    <row r="60" spans="26:30" x14ac:dyDescent="0.2">
      <c r="Z60" s="80"/>
    </row>
    <row r="61" spans="26:30" x14ac:dyDescent="0.2">
      <c r="Z61" s="80"/>
    </row>
    <row r="62" spans="26:30" x14ac:dyDescent="0.2">
      <c r="Z62" s="80"/>
    </row>
    <row r="63" spans="26:30" x14ac:dyDescent="0.2">
      <c r="Z63" s="80"/>
    </row>
    <row r="64" spans="26:30" x14ac:dyDescent="0.2">
      <c r="Z64" s="80"/>
    </row>
    <row r="65" spans="26:26" x14ac:dyDescent="0.2">
      <c r="Z65" s="80"/>
    </row>
    <row r="66" spans="26:26" x14ac:dyDescent="0.2">
      <c r="Z66" s="80"/>
    </row>
    <row r="67" spans="26:26" x14ac:dyDescent="0.2">
      <c r="Z67" s="80"/>
    </row>
    <row r="68" spans="26:26" x14ac:dyDescent="0.2">
      <c r="Z68" s="80"/>
    </row>
    <row r="69" spans="26:26" x14ac:dyDescent="0.2">
      <c r="Z69" s="80"/>
    </row>
    <row r="70" spans="26:26" x14ac:dyDescent="0.2">
      <c r="Z70" s="80"/>
    </row>
    <row r="71" spans="26:26" x14ac:dyDescent="0.2">
      <c r="Z71" s="80"/>
    </row>
    <row r="72" spans="26:26" x14ac:dyDescent="0.2">
      <c r="Z72" s="80"/>
    </row>
    <row r="73" spans="26:26" x14ac:dyDescent="0.2">
      <c r="Z73" s="80"/>
    </row>
    <row r="74" spans="26:26" x14ac:dyDescent="0.2">
      <c r="Z74" s="80"/>
    </row>
    <row r="75" spans="26:26" x14ac:dyDescent="0.2">
      <c r="Z75" s="80"/>
    </row>
    <row r="76" spans="26:26" x14ac:dyDescent="0.2">
      <c r="Z76" s="80"/>
    </row>
    <row r="77" spans="26:26" x14ac:dyDescent="0.2">
      <c r="Z77" s="80"/>
    </row>
    <row r="78" spans="26:26" x14ac:dyDescent="0.2">
      <c r="Z78" s="80"/>
    </row>
    <row r="79" spans="26:26" x14ac:dyDescent="0.2">
      <c r="Z79" s="80"/>
    </row>
    <row r="80" spans="26:26" x14ac:dyDescent="0.2">
      <c r="Z80" s="80"/>
    </row>
    <row r="81" spans="26:26" x14ac:dyDescent="0.2">
      <c r="Z81" s="80"/>
    </row>
    <row r="82" spans="26:26" x14ac:dyDescent="0.2">
      <c r="Z82" s="80"/>
    </row>
    <row r="83" spans="26:26" x14ac:dyDescent="0.2">
      <c r="Z83" s="80"/>
    </row>
    <row r="84" spans="26:26" x14ac:dyDescent="0.2">
      <c r="Z84" s="80"/>
    </row>
    <row r="85" spans="26:26" x14ac:dyDescent="0.2">
      <c r="Z85" s="80"/>
    </row>
    <row r="86" spans="26:26" x14ac:dyDescent="0.2">
      <c r="Z86" s="80"/>
    </row>
    <row r="87" spans="26:26" x14ac:dyDescent="0.2">
      <c r="Z87" s="80"/>
    </row>
    <row r="88" spans="26:26" x14ac:dyDescent="0.2">
      <c r="Z88" s="80"/>
    </row>
    <row r="89" spans="26:26" x14ac:dyDescent="0.2">
      <c r="Z89" s="80"/>
    </row>
    <row r="90" spans="26:26" x14ac:dyDescent="0.2">
      <c r="Z90" s="80"/>
    </row>
    <row r="91" spans="26:26" x14ac:dyDescent="0.2">
      <c r="Z91" s="80"/>
    </row>
    <row r="92" spans="26:26" x14ac:dyDescent="0.2">
      <c r="Z92" s="80"/>
    </row>
    <row r="93" spans="26:26" x14ac:dyDescent="0.2">
      <c r="Z93" s="80"/>
    </row>
    <row r="94" spans="26:26" x14ac:dyDescent="0.2">
      <c r="Z94" s="80"/>
    </row>
    <row r="95" spans="26:26" x14ac:dyDescent="0.2">
      <c r="Z95" s="80"/>
    </row>
    <row r="96" spans="26:26" x14ac:dyDescent="0.2">
      <c r="Z96" s="80"/>
    </row>
    <row r="97" spans="26:26" x14ac:dyDescent="0.2">
      <c r="Z97" s="80"/>
    </row>
    <row r="98" spans="26:26" x14ac:dyDescent="0.2">
      <c r="Z98" s="80"/>
    </row>
    <row r="99" spans="26:26" x14ac:dyDescent="0.2">
      <c r="Z99" s="80"/>
    </row>
    <row r="100" spans="26:26" x14ac:dyDescent="0.2">
      <c r="Z100" s="80"/>
    </row>
    <row r="101" spans="26:26" x14ac:dyDescent="0.2">
      <c r="Z101" s="80"/>
    </row>
    <row r="102" spans="26:26" x14ac:dyDescent="0.2">
      <c r="Z102" s="80"/>
    </row>
    <row r="103" spans="26:26" x14ac:dyDescent="0.2">
      <c r="Z103" s="80"/>
    </row>
    <row r="104" spans="26:26" x14ac:dyDescent="0.2">
      <c r="Z104" s="80"/>
    </row>
    <row r="105" spans="26:26" x14ac:dyDescent="0.2">
      <c r="Z105" s="80"/>
    </row>
    <row r="106" spans="26:26" x14ac:dyDescent="0.2">
      <c r="Z106" s="80"/>
    </row>
    <row r="107" spans="26:26" x14ac:dyDescent="0.2">
      <c r="Z107" s="80"/>
    </row>
    <row r="108" spans="26:26" x14ac:dyDescent="0.2">
      <c r="Z108" s="80"/>
    </row>
    <row r="109" spans="26:26" x14ac:dyDescent="0.2">
      <c r="Z109" s="80"/>
    </row>
    <row r="110" spans="26:26" x14ac:dyDescent="0.2">
      <c r="Z110" s="80"/>
    </row>
    <row r="111" spans="26:26" x14ac:dyDescent="0.2">
      <c r="Z111" s="80"/>
    </row>
    <row r="112" spans="26:26" x14ac:dyDescent="0.2">
      <c r="Z112" s="80"/>
    </row>
    <row r="113" spans="26:26" x14ac:dyDescent="0.2">
      <c r="Z113" s="80"/>
    </row>
    <row r="114" spans="26:26" x14ac:dyDescent="0.2">
      <c r="Z114" s="80"/>
    </row>
    <row r="115" spans="26:26" x14ac:dyDescent="0.2">
      <c r="Z115" s="80"/>
    </row>
    <row r="116" spans="26:26" x14ac:dyDescent="0.2">
      <c r="Z116" s="80"/>
    </row>
    <row r="117" spans="26:26" x14ac:dyDescent="0.2">
      <c r="Z117" s="80"/>
    </row>
    <row r="118" spans="26:26" x14ac:dyDescent="0.2">
      <c r="Z118" s="80"/>
    </row>
    <row r="119" spans="26:26" x14ac:dyDescent="0.2">
      <c r="Z119" s="80"/>
    </row>
    <row r="120" spans="26:26" x14ac:dyDescent="0.2">
      <c r="Z120" s="80"/>
    </row>
    <row r="121" spans="26:26" x14ac:dyDescent="0.2">
      <c r="Z121" s="80"/>
    </row>
    <row r="122" spans="26:26" x14ac:dyDescent="0.2">
      <c r="Z122" s="80"/>
    </row>
    <row r="123" spans="26:26" x14ac:dyDescent="0.2">
      <c r="Z123" s="80"/>
    </row>
    <row r="124" spans="26:26" x14ac:dyDescent="0.2">
      <c r="Z124" s="80"/>
    </row>
    <row r="125" spans="26:26" x14ac:dyDescent="0.2">
      <c r="Z125" s="80"/>
    </row>
    <row r="126" spans="26:26" x14ac:dyDescent="0.2">
      <c r="Z126" s="80"/>
    </row>
    <row r="127" spans="26:26" x14ac:dyDescent="0.2">
      <c r="Z127" s="80"/>
    </row>
    <row r="128" spans="26:26" x14ac:dyDescent="0.2">
      <c r="Z128" s="80"/>
    </row>
    <row r="129" spans="26:26" x14ac:dyDescent="0.2">
      <c r="Z129" s="80"/>
    </row>
    <row r="130" spans="26:26" x14ac:dyDescent="0.2">
      <c r="Z130" s="80"/>
    </row>
    <row r="131" spans="26:26" x14ac:dyDescent="0.2">
      <c r="Z131" s="80"/>
    </row>
    <row r="132" spans="26:26" x14ac:dyDescent="0.2">
      <c r="Z132" s="80"/>
    </row>
    <row r="133" spans="26:26" x14ac:dyDescent="0.2">
      <c r="Z133" s="80"/>
    </row>
    <row r="134" spans="26:26" x14ac:dyDescent="0.2">
      <c r="Z134" s="80"/>
    </row>
    <row r="135" spans="26:26" x14ac:dyDescent="0.2">
      <c r="Z135" s="80"/>
    </row>
    <row r="136" spans="26:26" x14ac:dyDescent="0.2">
      <c r="Z136" s="80"/>
    </row>
    <row r="137" spans="26:26" x14ac:dyDescent="0.2">
      <c r="Z137" s="80"/>
    </row>
    <row r="138" spans="26:26" x14ac:dyDescent="0.2">
      <c r="Z138" s="80"/>
    </row>
    <row r="139" spans="26:26" x14ac:dyDescent="0.2">
      <c r="Z139" s="80"/>
    </row>
    <row r="140" spans="26:26" x14ac:dyDescent="0.2">
      <c r="Z140" s="80"/>
    </row>
    <row r="141" spans="26:26" x14ac:dyDescent="0.2">
      <c r="Z141" s="80"/>
    </row>
    <row r="142" spans="26:26" x14ac:dyDescent="0.2">
      <c r="Z142" s="80"/>
    </row>
    <row r="143" spans="26:26" x14ac:dyDescent="0.2">
      <c r="Z143" s="80"/>
    </row>
    <row r="144" spans="26:26" x14ac:dyDescent="0.2">
      <c r="Z144" s="80"/>
    </row>
    <row r="145" spans="26:26" x14ac:dyDescent="0.2">
      <c r="Z145" s="80"/>
    </row>
    <row r="146" spans="26:26" x14ac:dyDescent="0.2">
      <c r="Z146" s="80"/>
    </row>
    <row r="147" spans="26:26" x14ac:dyDescent="0.2">
      <c r="Z147" s="80"/>
    </row>
    <row r="148" spans="26:26" x14ac:dyDescent="0.2">
      <c r="Z148" s="80"/>
    </row>
    <row r="149" spans="26:26" x14ac:dyDescent="0.2">
      <c r="Z149" s="80"/>
    </row>
    <row r="150" spans="26:26" x14ac:dyDescent="0.2">
      <c r="Z150" s="80"/>
    </row>
    <row r="151" spans="26:26" x14ac:dyDescent="0.2">
      <c r="Z151" s="80"/>
    </row>
    <row r="152" spans="26:26" x14ac:dyDescent="0.2">
      <c r="Z152" s="80"/>
    </row>
    <row r="153" spans="26:26" x14ac:dyDescent="0.2">
      <c r="Z153" s="80"/>
    </row>
    <row r="154" spans="26:26" x14ac:dyDescent="0.2">
      <c r="Z154" s="80"/>
    </row>
    <row r="155" spans="26:26" x14ac:dyDescent="0.2">
      <c r="Z155" s="80"/>
    </row>
    <row r="156" spans="26:26" x14ac:dyDescent="0.2">
      <c r="Z156" s="80"/>
    </row>
    <row r="157" spans="26:26" x14ac:dyDescent="0.2">
      <c r="Z157" s="80"/>
    </row>
  </sheetData>
  <mergeCells count="6">
    <mergeCell ref="AH18:AJ18"/>
    <mergeCell ref="AH6:AJ6"/>
    <mergeCell ref="Z5:AF5"/>
    <mergeCell ref="J5:N5"/>
    <mergeCell ref="O5:S5"/>
    <mergeCell ref="T5:W5"/>
  </mergeCells>
  <phoneticPr fontId="4" type="noConversion"/>
  <conditionalFormatting sqref="C17">
    <cfRule type="duplicateValues" dxfId="19" priority="23"/>
    <cfRule type="duplicateValues" dxfId="18" priority="24"/>
  </conditionalFormatting>
  <conditionalFormatting sqref="D17">
    <cfRule type="duplicateValues" dxfId="17" priority="21"/>
  </conditionalFormatting>
  <conditionalFormatting sqref="D17">
    <cfRule type="duplicateValues" dxfId="16" priority="22"/>
  </conditionalFormatting>
  <conditionalFormatting sqref="D17">
    <cfRule type="duplicateValues" dxfId="15" priority="20"/>
  </conditionalFormatting>
  <conditionalFormatting sqref="E17">
    <cfRule type="duplicateValues" dxfId="14" priority="19"/>
  </conditionalFormatting>
  <conditionalFormatting sqref="C29">
    <cfRule type="duplicateValues" dxfId="13" priority="17"/>
    <cfRule type="duplicateValues" dxfId="12" priority="18"/>
  </conditionalFormatting>
  <conditionalFormatting sqref="D29">
    <cfRule type="duplicateValues" dxfId="11" priority="15"/>
  </conditionalFormatting>
  <conditionalFormatting sqref="D29">
    <cfRule type="duplicateValues" dxfId="10" priority="16"/>
  </conditionalFormatting>
  <conditionalFormatting sqref="D29">
    <cfRule type="duplicateValues" dxfId="9" priority="14"/>
  </conditionalFormatting>
  <conditionalFormatting sqref="E29">
    <cfRule type="duplicateValues" dxfId="8" priority="13"/>
  </conditionalFormatting>
  <dataValidations count="8">
    <dataValidation type="decimal" operator="greaterThanOrEqual" allowBlank="1" showInputMessage="1" showErrorMessage="1" prompt="Input data in millions._x000a_If in crores, divide by 1000000" sqref="J14:J15 L14:L15 M13:N16 M25:N28 J26:L27 K15" xr:uid="{728E3121-D0EE-6549-8743-44B94EA15833}">
      <formula1>0</formula1>
    </dataValidation>
    <dataValidation type="decimal" operator="greaterThanOrEqual" allowBlank="1" showInputMessage="1" showErrorMessage="1" sqref="N9 J21:N21 J23:N24 J29:N29 J12:N12 J11:L11 N11 J9:L9 J17:N17" xr:uid="{8DB40434-5760-2C4A-B7A5-F1C2720EB48E}">
      <formula1>0</formula1>
    </dataValidation>
    <dataValidation type="list" allowBlank="1" showInputMessage="1" showErrorMessage="1" sqref="AD7:AD17 AD19:AD51" xr:uid="{62869F0E-0446-2D4F-8710-D1A9682E23FE}">
      <formula1>"Error accepted, Error not accepted"</formula1>
    </dataValidation>
    <dataValidation type="list" operator="greaterThanOrEqual" allowBlank="1" showInputMessage="1" showErrorMessage="1" sqref="J10:L10" xr:uid="{D37DE62D-26FE-3843-9DCA-C8A75EC51098}">
      <formula1>F1:F2</formula1>
    </dataValidation>
    <dataValidation type="list" operator="greaterThanOrEqual" allowBlank="1" showInputMessage="1" showErrorMessage="1" sqref="J21" xr:uid="{878F8B25-8E90-FE4F-AF37-822E49B8CA7F}">
      <formula1>G12:G13</formula1>
    </dataValidation>
    <dataValidation type="list" operator="greaterThanOrEqual" allowBlank="1" showInputMessage="1" showErrorMessage="1" sqref="N10" xr:uid="{06F518F8-F00C-184F-B1DF-7A07447E0CD3}">
      <formula1>I1:I2</formula1>
    </dataValidation>
    <dataValidation type="list" allowBlank="1" showInputMessage="1" showErrorMessage="1" sqref="J7:N8 J19:N20" xr:uid="{73C56B23-E5F4-3441-8F7E-D549E1BF6630}">
      <formula1>"Y, N"</formula1>
    </dataValidation>
    <dataValidation type="list" operator="greaterThanOrEqual" allowBlank="1" showInputMessage="1" showErrorMessage="1" sqref="J22:N22" xr:uid="{997D708A-D3F4-F040-9767-0B33942BEC93}">
      <formula1>"M, F"</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60A7A250-0BFE-EB47-A3A5-4145B6DA4C96}">
          <x14:formula1>
            <xm:f>'NIC industry'!$C$3:$C$4</xm:f>
          </x14:formula1>
          <xm:sqref>Z19:Z157 Z7:Z17 T7:W17 T19:W30</xm:sqref>
        </x14:dataValidation>
        <x14:dataValidation type="list" allowBlank="1" showInputMessage="1" showErrorMessage="1" xr:uid="{911A6E7D-3F39-9F44-ADD9-CF3C6C72A866}">
          <x14:formula1>
            <xm:f>'NIC industry'!$G$3:$G$13</xm:f>
          </x14:formula1>
          <xm:sqref>AA7:AA17 AA19:AA22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81"/>
  <sheetViews>
    <sheetView topLeftCell="F1" workbookViewId="0">
      <selection activeCell="E14" sqref="E14"/>
    </sheetView>
  </sheetViews>
  <sheetFormatPr baseColWidth="10" defaultColWidth="10.83203125" defaultRowHeight="16" x14ac:dyDescent="0.2"/>
  <cols>
    <col min="1" max="1" width="28.83203125" style="2" customWidth="1"/>
    <col min="2" max="2" width="30.33203125" style="2" customWidth="1"/>
    <col min="3" max="3" width="15" style="2" hidden="1" customWidth="1"/>
    <col min="4" max="4" width="10.83203125" style="2"/>
    <col min="5" max="5" width="30.33203125" style="2" customWidth="1"/>
    <col min="6" max="6" width="46.33203125" style="2" customWidth="1"/>
    <col min="7" max="7" width="10.83203125" style="2"/>
    <col min="8" max="8" width="25.5" style="2" customWidth="1"/>
    <col min="9" max="9" width="21" style="2" customWidth="1"/>
    <col min="10" max="10" width="39.5" style="2" customWidth="1"/>
    <col min="11" max="13" width="38" style="2" customWidth="1"/>
    <col min="14" max="16384" width="10.83203125" style="2"/>
  </cols>
  <sheetData>
    <row r="1" spans="1:12" ht="17" x14ac:dyDescent="0.2">
      <c r="A1" s="10" t="s">
        <v>4</v>
      </c>
      <c r="B1" s="10" t="s">
        <v>6</v>
      </c>
      <c r="C1" s="10" t="s">
        <v>7</v>
      </c>
      <c r="D1" s="10" t="s">
        <v>5</v>
      </c>
      <c r="E1" s="10" t="s">
        <v>1</v>
      </c>
      <c r="F1" s="9" t="s">
        <v>665</v>
      </c>
      <c r="G1" s="10" t="s">
        <v>8</v>
      </c>
      <c r="H1" s="10" t="s">
        <v>9</v>
      </c>
      <c r="I1" s="10" t="s">
        <v>674</v>
      </c>
      <c r="J1" s="10" t="s">
        <v>664</v>
      </c>
    </row>
    <row r="2" spans="1:12" ht="32" x14ac:dyDescent="0.2">
      <c r="A2" s="6" t="s">
        <v>14</v>
      </c>
      <c r="B2" s="4" t="s">
        <v>241</v>
      </c>
      <c r="C2" s="4" t="s">
        <v>249</v>
      </c>
      <c r="D2" s="3" t="s">
        <v>30</v>
      </c>
      <c r="E2" s="4" t="s">
        <v>264</v>
      </c>
      <c r="F2" s="17" t="s">
        <v>460</v>
      </c>
      <c r="G2" s="5" t="s">
        <v>636</v>
      </c>
      <c r="H2" s="5" t="s">
        <v>651</v>
      </c>
      <c r="I2" s="7" t="s">
        <v>675</v>
      </c>
      <c r="J2" s="72">
        <f>COUNTIF('Matrix datapoints - Direc'!J26:Z26, "Y")</f>
        <v>7</v>
      </c>
      <c r="L2" s="49"/>
    </row>
    <row r="3" spans="1:12" ht="32" x14ac:dyDescent="0.2">
      <c r="A3" s="6" t="s">
        <v>14</v>
      </c>
      <c r="B3" s="4" t="s">
        <v>242</v>
      </c>
      <c r="C3" s="4" t="s">
        <v>249</v>
      </c>
      <c r="D3" s="3" t="s">
        <v>34</v>
      </c>
      <c r="E3" s="4" t="s">
        <v>268</v>
      </c>
      <c r="F3" s="4" t="s">
        <v>464</v>
      </c>
      <c r="G3" s="5" t="s">
        <v>636</v>
      </c>
      <c r="H3" s="5" t="s">
        <v>657</v>
      </c>
      <c r="I3" s="7" t="s">
        <v>675</v>
      </c>
      <c r="J3" s="72">
        <f>SUM('Matrix datapoints - Direc'!J32:Z32)</f>
        <v>13191000</v>
      </c>
    </row>
    <row r="4" spans="1:12" ht="48" x14ac:dyDescent="0.2">
      <c r="A4" s="6" t="s">
        <v>14</v>
      </c>
      <c r="B4" s="4" t="s">
        <v>242</v>
      </c>
      <c r="C4" s="4" t="s">
        <v>249</v>
      </c>
      <c r="D4" s="3" t="s">
        <v>36</v>
      </c>
      <c r="E4" s="4" t="s">
        <v>270</v>
      </c>
      <c r="F4" s="4" t="s">
        <v>466</v>
      </c>
      <c r="G4" s="5" t="s">
        <v>636</v>
      </c>
      <c r="H4" s="5" t="s">
        <v>657</v>
      </c>
      <c r="I4" s="7" t="s">
        <v>675</v>
      </c>
      <c r="J4" s="72">
        <f>SUM('Matrix datapoints - Direc'!J33:Z33)</f>
        <v>0</v>
      </c>
    </row>
    <row r="5" spans="1:12" ht="32" x14ac:dyDescent="0.2">
      <c r="A5" s="6" t="s">
        <v>14</v>
      </c>
      <c r="B5" s="4" t="s">
        <v>242</v>
      </c>
      <c r="C5" s="4" t="s">
        <v>249</v>
      </c>
      <c r="D5" s="3" t="s">
        <v>38</v>
      </c>
      <c r="E5" s="4" t="s">
        <v>272</v>
      </c>
      <c r="F5" s="4" t="s">
        <v>468</v>
      </c>
      <c r="G5" s="5" t="s">
        <v>636</v>
      </c>
      <c r="H5" s="5" t="s">
        <v>657</v>
      </c>
      <c r="I5" s="7" t="s">
        <v>675</v>
      </c>
      <c r="J5" s="72">
        <f>SUM('Matrix datapoints - Direc'!J34:Z34)</f>
        <v>1023000</v>
      </c>
    </row>
    <row r="6" spans="1:12" ht="32" x14ac:dyDescent="0.2">
      <c r="A6" s="6" t="s">
        <v>14</v>
      </c>
      <c r="B6" s="4" t="s">
        <v>242</v>
      </c>
      <c r="C6" s="4" t="s">
        <v>249</v>
      </c>
      <c r="D6" s="3" t="s">
        <v>40</v>
      </c>
      <c r="E6" s="4" t="s">
        <v>274</v>
      </c>
      <c r="F6" s="4" t="s">
        <v>470</v>
      </c>
      <c r="G6" s="5" t="s">
        <v>636</v>
      </c>
      <c r="H6" s="5" t="s">
        <v>657</v>
      </c>
      <c r="I6" s="7" t="s">
        <v>675</v>
      </c>
      <c r="J6" s="72">
        <f>SUM('Matrix datapoints - Direc'!J35:Z35)</f>
        <v>0</v>
      </c>
    </row>
    <row r="7" spans="1:12" ht="32" x14ac:dyDescent="0.2">
      <c r="A7" s="6" t="s">
        <v>14</v>
      </c>
      <c r="B7" s="4" t="s">
        <v>242</v>
      </c>
      <c r="C7" s="4" t="s">
        <v>249</v>
      </c>
      <c r="D7" s="3" t="s">
        <v>42</v>
      </c>
      <c r="E7" s="4" t="s">
        <v>276</v>
      </c>
      <c r="F7" s="4" t="s">
        <v>472</v>
      </c>
      <c r="G7" s="5" t="s">
        <v>636</v>
      </c>
      <c r="H7" s="5" t="s">
        <v>657</v>
      </c>
      <c r="I7" s="7" t="s">
        <v>675</v>
      </c>
      <c r="J7" s="72">
        <f>SUM('Matrix datapoints - Direc'!J36:Z36)</f>
        <v>0</v>
      </c>
    </row>
    <row r="8" spans="1:12" ht="32" x14ac:dyDescent="0.2">
      <c r="A8" s="6" t="s">
        <v>14</v>
      </c>
      <c r="B8" s="4" t="s">
        <v>242</v>
      </c>
      <c r="C8" s="4" t="s">
        <v>249</v>
      </c>
      <c r="D8" s="3" t="s">
        <v>44</v>
      </c>
      <c r="E8" s="4" t="s">
        <v>278</v>
      </c>
      <c r="F8" s="4" t="s">
        <v>474</v>
      </c>
      <c r="G8" s="5" t="s">
        <v>636</v>
      </c>
      <c r="H8" s="5" t="s">
        <v>657</v>
      </c>
      <c r="I8" s="7" t="s">
        <v>675</v>
      </c>
      <c r="J8" s="72">
        <f>SUM('Matrix datapoints - Direc'!J37:Z37)</f>
        <v>14216000</v>
      </c>
    </row>
    <row r="9" spans="1:12" ht="32" x14ac:dyDescent="0.2">
      <c r="A9" s="6" t="s">
        <v>14</v>
      </c>
      <c r="B9" s="4" t="s">
        <v>243</v>
      </c>
      <c r="C9" s="4" t="s">
        <v>249</v>
      </c>
      <c r="D9" s="3" t="s">
        <v>56</v>
      </c>
      <c r="E9" s="4" t="s">
        <v>285</v>
      </c>
      <c r="F9" s="4" t="s">
        <v>484</v>
      </c>
      <c r="G9" s="5" t="s">
        <v>636</v>
      </c>
      <c r="H9" s="5" t="s">
        <v>651</v>
      </c>
      <c r="I9" s="7" t="s">
        <v>675</v>
      </c>
      <c r="J9" s="72">
        <f>COUNTIF('Matrix datapoints - Direc'!J10:Z10, "F")</f>
        <v>2</v>
      </c>
    </row>
    <row r="10" spans="1:12" ht="32" x14ac:dyDescent="0.2">
      <c r="A10" s="6" t="s">
        <v>14</v>
      </c>
      <c r="B10" s="4" t="s">
        <v>243</v>
      </c>
      <c r="C10" s="4" t="s">
        <v>249</v>
      </c>
      <c r="D10" s="3" t="s">
        <v>57</v>
      </c>
      <c r="E10" s="4" t="s">
        <v>286</v>
      </c>
      <c r="F10" s="17" t="s">
        <v>485</v>
      </c>
      <c r="G10" s="5" t="s">
        <v>639</v>
      </c>
      <c r="H10" s="5" t="s">
        <v>652</v>
      </c>
      <c r="I10" s="7" t="s">
        <v>675</v>
      </c>
      <c r="J10" s="72">
        <f>J9*100/'Matrix datapoints - Direc'!B3</f>
        <v>11.764705882352942</v>
      </c>
    </row>
    <row r="11" spans="1:12" ht="48" x14ac:dyDescent="0.2">
      <c r="A11" s="6" t="s">
        <v>14</v>
      </c>
      <c r="B11" s="4" t="s">
        <v>243</v>
      </c>
      <c r="C11" s="4" t="s">
        <v>249</v>
      </c>
      <c r="D11" s="3" t="s">
        <v>58</v>
      </c>
      <c r="E11" s="4" t="s">
        <v>287</v>
      </c>
      <c r="F11" s="4" t="s">
        <v>486</v>
      </c>
      <c r="G11" s="5" t="s">
        <v>636</v>
      </c>
      <c r="H11" s="5" t="s">
        <v>651</v>
      </c>
      <c r="I11" s="7" t="s">
        <v>675</v>
      </c>
      <c r="J11" s="72">
        <f>COUNTIF('Matrix datapoints - Direc'!J11:Z11, "Y")</f>
        <v>0</v>
      </c>
    </row>
    <row r="12" spans="1:12" ht="48" x14ac:dyDescent="0.2">
      <c r="A12" s="6" t="s">
        <v>14</v>
      </c>
      <c r="B12" s="4" t="s">
        <v>243</v>
      </c>
      <c r="C12" s="4" t="s">
        <v>249</v>
      </c>
      <c r="D12" s="3" t="s">
        <v>59</v>
      </c>
      <c r="E12" s="4" t="s">
        <v>288</v>
      </c>
      <c r="F12" s="17" t="s">
        <v>487</v>
      </c>
      <c r="G12" s="5" t="s">
        <v>639</v>
      </c>
      <c r="H12" s="5" t="s">
        <v>652</v>
      </c>
      <c r="I12" s="7" t="s">
        <v>675</v>
      </c>
      <c r="J12" s="72">
        <f>J11*100/'Matrix datapoints - Direc'!B3</f>
        <v>0</v>
      </c>
    </row>
    <row r="13" spans="1:12" x14ac:dyDescent="0.2">
      <c r="A13" s="6" t="s">
        <v>14</v>
      </c>
      <c r="B13" s="4" t="s">
        <v>244</v>
      </c>
      <c r="C13" s="4" t="s">
        <v>249</v>
      </c>
      <c r="D13" s="3" t="s">
        <v>70</v>
      </c>
      <c r="E13" s="4" t="s">
        <v>293</v>
      </c>
      <c r="F13" s="4" t="s">
        <v>498</v>
      </c>
      <c r="G13" s="5" t="s">
        <v>636</v>
      </c>
      <c r="H13" s="8" t="s">
        <v>651</v>
      </c>
      <c r="I13" s="7" t="s">
        <v>675</v>
      </c>
      <c r="J13" s="72">
        <f>COUNTIF('Matrix datapoints - Direc'!J18:Z18, "Y")</f>
        <v>7</v>
      </c>
    </row>
    <row r="14" spans="1:12" ht="32" x14ac:dyDescent="0.2">
      <c r="A14" s="6" t="s">
        <v>14</v>
      </c>
      <c r="B14" s="4" t="s">
        <v>244</v>
      </c>
      <c r="C14" s="4" t="s">
        <v>249</v>
      </c>
      <c r="D14" s="3" t="s">
        <v>71</v>
      </c>
      <c r="E14" s="4" t="s">
        <v>294</v>
      </c>
      <c r="F14" s="17" t="s">
        <v>1186</v>
      </c>
      <c r="G14" s="5" t="s">
        <v>639</v>
      </c>
      <c r="H14" s="5" t="s">
        <v>652</v>
      </c>
      <c r="I14" s="7" t="s">
        <v>675</v>
      </c>
      <c r="J14" s="72">
        <f>J13*100/'Matrix datapoints - Direc'!$B$3</f>
        <v>41.176470588235297</v>
      </c>
    </row>
    <row r="15" spans="1:12" x14ac:dyDescent="0.2">
      <c r="A15" s="6" t="s">
        <v>14</v>
      </c>
      <c r="B15" s="4" t="s">
        <v>244</v>
      </c>
      <c r="C15" s="4" t="s">
        <v>249</v>
      </c>
      <c r="D15" s="3" t="s">
        <v>72</v>
      </c>
      <c r="E15" s="4" t="s">
        <v>295</v>
      </c>
      <c r="F15" s="4" t="s">
        <v>295</v>
      </c>
      <c r="G15" s="5" t="s">
        <v>636</v>
      </c>
      <c r="H15" s="8" t="s">
        <v>651</v>
      </c>
      <c r="I15" s="7" t="s">
        <v>675</v>
      </c>
      <c r="J15" s="72">
        <f>COUNTIF('Matrix datapoints - Direc'!J19:Z19, "Y")</f>
        <v>14</v>
      </c>
    </row>
    <row r="16" spans="1:12" ht="32" x14ac:dyDescent="0.2">
      <c r="A16" s="6" t="s">
        <v>14</v>
      </c>
      <c r="B16" s="4" t="s">
        <v>244</v>
      </c>
      <c r="C16" s="4" t="s">
        <v>249</v>
      </c>
      <c r="D16" s="3" t="s">
        <v>73</v>
      </c>
      <c r="E16" s="4" t="s">
        <v>296</v>
      </c>
      <c r="F16" s="17" t="s">
        <v>500</v>
      </c>
      <c r="G16" s="5" t="s">
        <v>639</v>
      </c>
      <c r="H16" s="5" t="s">
        <v>652</v>
      </c>
      <c r="I16" s="7" t="s">
        <v>675</v>
      </c>
      <c r="J16" s="72">
        <f>J15*100/'Matrix datapoints - Direc'!$B$3</f>
        <v>82.352941176470594</v>
      </c>
    </row>
    <row r="17" spans="1:10" ht="32" x14ac:dyDescent="0.2">
      <c r="A17" s="6" t="s">
        <v>14</v>
      </c>
      <c r="B17" s="4" t="s">
        <v>244</v>
      </c>
      <c r="C17" s="4" t="s">
        <v>249</v>
      </c>
      <c r="D17" s="3" t="s">
        <v>74</v>
      </c>
      <c r="E17" s="4" t="s">
        <v>297</v>
      </c>
      <c r="F17" s="4" t="s">
        <v>297</v>
      </c>
      <c r="G17" s="5" t="s">
        <v>636</v>
      </c>
      <c r="H17" s="8" t="s">
        <v>651</v>
      </c>
      <c r="I17" s="7" t="s">
        <v>675</v>
      </c>
      <c r="J17" s="72">
        <f>COUNTIF('Matrix datapoints - Direc'!J20:Z20, "Y")</f>
        <v>4</v>
      </c>
    </row>
    <row r="18" spans="1:10" ht="32" x14ac:dyDescent="0.2">
      <c r="A18" s="6" t="s">
        <v>14</v>
      </c>
      <c r="B18" s="4" t="s">
        <v>244</v>
      </c>
      <c r="C18" s="4" t="s">
        <v>249</v>
      </c>
      <c r="D18" s="3" t="s">
        <v>75</v>
      </c>
      <c r="E18" s="4" t="s">
        <v>298</v>
      </c>
      <c r="F18" s="4" t="s">
        <v>501</v>
      </c>
      <c r="G18" s="5" t="s">
        <v>639</v>
      </c>
      <c r="H18" s="5" t="s">
        <v>652</v>
      </c>
      <c r="I18" s="7" t="s">
        <v>675</v>
      </c>
      <c r="J18" s="72">
        <f>J17*100/'Matrix datapoints - Direc'!$B$3</f>
        <v>23.529411764705884</v>
      </c>
    </row>
    <row r="19" spans="1:10" ht="32" x14ac:dyDescent="0.2">
      <c r="A19" s="6" t="s">
        <v>14</v>
      </c>
      <c r="B19" s="4" t="s">
        <v>244</v>
      </c>
      <c r="C19" s="4" t="s">
        <v>249</v>
      </c>
      <c r="D19" s="3" t="s">
        <v>76</v>
      </c>
      <c r="E19" s="4" t="s">
        <v>299</v>
      </c>
      <c r="F19" s="4" t="s">
        <v>299</v>
      </c>
      <c r="G19" s="5" t="s">
        <v>636</v>
      </c>
      <c r="H19" s="8" t="s">
        <v>651</v>
      </c>
      <c r="I19" s="7" t="s">
        <v>675</v>
      </c>
      <c r="J19" s="72">
        <f>COUNTIF('Matrix datapoints - Direc'!J21:Z21, "Y")</f>
        <v>3</v>
      </c>
    </row>
    <row r="20" spans="1:10" ht="32" x14ac:dyDescent="0.2">
      <c r="A20" s="6" t="s">
        <v>14</v>
      </c>
      <c r="B20" s="4" t="s">
        <v>244</v>
      </c>
      <c r="C20" s="4" t="s">
        <v>249</v>
      </c>
      <c r="D20" s="3" t="s">
        <v>77</v>
      </c>
      <c r="E20" s="4" t="s">
        <v>300</v>
      </c>
      <c r="F20" s="4" t="s">
        <v>502</v>
      </c>
      <c r="G20" s="5" t="s">
        <v>639</v>
      </c>
      <c r="H20" s="5" t="s">
        <v>652</v>
      </c>
      <c r="I20" s="7" t="s">
        <v>675</v>
      </c>
      <c r="J20" s="72">
        <f>J19*100/'Matrix datapoints - Direc'!$B$3</f>
        <v>17.647058823529413</v>
      </c>
    </row>
    <row r="21" spans="1:10" ht="48" x14ac:dyDescent="0.2">
      <c r="A21" s="6" t="s">
        <v>14</v>
      </c>
      <c r="B21" s="4" t="s">
        <v>244</v>
      </c>
      <c r="C21" s="4" t="s">
        <v>249</v>
      </c>
      <c r="D21" s="3" t="s">
        <v>78</v>
      </c>
      <c r="E21" s="4" t="s">
        <v>301</v>
      </c>
      <c r="F21" s="4" t="s">
        <v>503</v>
      </c>
      <c r="G21" s="5" t="s">
        <v>636</v>
      </c>
      <c r="H21" s="8" t="s">
        <v>651</v>
      </c>
      <c r="I21" s="7" t="s">
        <v>675</v>
      </c>
      <c r="J21" s="72">
        <f>COUNTIF('Matrix datapoints - Direc'!J22:Z22, "Y")</f>
        <v>0</v>
      </c>
    </row>
    <row r="22" spans="1:10" ht="48" x14ac:dyDescent="0.2">
      <c r="A22" s="6" t="s">
        <v>14</v>
      </c>
      <c r="B22" s="4" t="s">
        <v>244</v>
      </c>
      <c r="C22" s="4" t="s">
        <v>249</v>
      </c>
      <c r="D22" s="3" t="s">
        <v>79</v>
      </c>
      <c r="E22" s="4" t="s">
        <v>302</v>
      </c>
      <c r="F22" s="4" t="s">
        <v>504</v>
      </c>
      <c r="G22" s="5" t="s">
        <v>639</v>
      </c>
      <c r="H22" s="5" t="s">
        <v>652</v>
      </c>
      <c r="I22" s="7" t="s">
        <v>675</v>
      </c>
      <c r="J22" s="72">
        <f>J21*100/'Matrix datapoints - Direc'!$B$3</f>
        <v>0</v>
      </c>
    </row>
    <row r="23" spans="1:10" ht="32" x14ac:dyDescent="0.2">
      <c r="A23" s="6" t="s">
        <v>14</v>
      </c>
      <c r="B23" s="4" t="s">
        <v>244</v>
      </c>
      <c r="C23" s="4" t="s">
        <v>249</v>
      </c>
      <c r="D23" s="3" t="s">
        <v>80</v>
      </c>
      <c r="E23" s="4" t="s">
        <v>303</v>
      </c>
      <c r="F23" s="4" t="s">
        <v>505</v>
      </c>
      <c r="G23" s="5" t="s">
        <v>636</v>
      </c>
      <c r="H23" s="5" t="s">
        <v>648</v>
      </c>
      <c r="I23" s="7" t="s">
        <v>675</v>
      </c>
      <c r="J23" s="72">
        <f>SUM('Matrix datapoints - Direc'!J23:Z23)</f>
        <v>200</v>
      </c>
    </row>
    <row r="24" spans="1:10" ht="32" x14ac:dyDescent="0.2">
      <c r="A24" s="6" t="s">
        <v>14</v>
      </c>
      <c r="B24" s="4" t="s">
        <v>244</v>
      </c>
      <c r="C24" s="4" t="s">
        <v>249</v>
      </c>
      <c r="D24" s="3" t="s">
        <v>84</v>
      </c>
      <c r="E24" s="4" t="s">
        <v>307</v>
      </c>
      <c r="F24" s="4" t="s">
        <v>508</v>
      </c>
      <c r="G24" s="5" t="s">
        <v>636</v>
      </c>
      <c r="H24" s="5" t="s">
        <v>659</v>
      </c>
      <c r="I24" s="7" t="s">
        <v>675</v>
      </c>
      <c r="J24" s="72" cm="1">
        <f t="array" ref="J24">SUM('Matrix datapoints - Direc'!J16:Z16/'Matrix datapoints - Direc'!B3)</f>
        <v>2.1764705882352939</v>
      </c>
    </row>
    <row r="25" spans="1:10" ht="48" x14ac:dyDescent="0.2">
      <c r="A25" s="6" t="s">
        <v>14</v>
      </c>
      <c r="B25" s="4" t="s">
        <v>244</v>
      </c>
      <c r="C25" s="4" t="s">
        <v>249</v>
      </c>
      <c r="D25" s="3" t="s">
        <v>85</v>
      </c>
      <c r="E25" s="4" t="s">
        <v>308</v>
      </c>
      <c r="F25" s="4" t="s">
        <v>509</v>
      </c>
      <c r="G25" s="5" t="s">
        <v>636</v>
      </c>
      <c r="H25" s="5" t="s">
        <v>660</v>
      </c>
      <c r="I25" s="7" t="s">
        <v>675</v>
      </c>
      <c r="J25" s="72">
        <f t="array" ref="J25">SUM('Matrix datapoints - Direc'!J17:Z17/'Matrix datapoints - Direc'!B3)</f>
        <v>1.8235294117647061</v>
      </c>
    </row>
    <row r="26" spans="1:10" ht="32" x14ac:dyDescent="0.2">
      <c r="A26" s="6" t="s">
        <v>14</v>
      </c>
      <c r="B26" s="4" t="s">
        <v>245</v>
      </c>
      <c r="C26" s="4" t="s">
        <v>249</v>
      </c>
      <c r="D26" s="3" t="s">
        <v>110</v>
      </c>
      <c r="E26" s="4" t="s">
        <v>323</v>
      </c>
      <c r="F26" s="17" t="s">
        <v>531</v>
      </c>
      <c r="G26" s="5" t="s">
        <v>636</v>
      </c>
      <c r="H26" s="5" t="s">
        <v>651</v>
      </c>
      <c r="I26" s="7" t="s">
        <v>675</v>
      </c>
      <c r="J26" s="72">
        <f>COUNTIF('Matrix datapoints - Direc'!J28:Z28, "Y")</f>
        <v>6</v>
      </c>
    </row>
    <row r="27" spans="1:10" ht="32" x14ac:dyDescent="0.2">
      <c r="A27" s="6" t="s">
        <v>14</v>
      </c>
      <c r="B27" s="4" t="s">
        <v>245</v>
      </c>
      <c r="C27" s="4" t="s">
        <v>249</v>
      </c>
      <c r="D27" s="3" t="s">
        <v>111</v>
      </c>
      <c r="E27" s="4" t="s">
        <v>324</v>
      </c>
      <c r="F27" s="4" t="s">
        <v>324</v>
      </c>
      <c r="G27" s="5" t="s">
        <v>636</v>
      </c>
      <c r="H27" s="5" t="s">
        <v>651</v>
      </c>
      <c r="I27" s="7" t="s">
        <v>675</v>
      </c>
      <c r="J27" s="72">
        <f>COUNTIF('Matrix datapoints - Direc'!J13:Z13, "Y")</f>
        <v>5</v>
      </c>
    </row>
    <row r="28" spans="1:10" ht="32" x14ac:dyDescent="0.2">
      <c r="A28" s="6" t="s">
        <v>14</v>
      </c>
      <c r="B28" s="4" t="s">
        <v>245</v>
      </c>
      <c r="C28" s="4" t="s">
        <v>249</v>
      </c>
      <c r="D28" s="3" t="s">
        <v>112</v>
      </c>
      <c r="E28" s="4" t="s">
        <v>325</v>
      </c>
      <c r="F28" s="4" t="s">
        <v>532</v>
      </c>
      <c r="G28" s="5" t="s">
        <v>639</v>
      </c>
      <c r="H28" s="5" t="s">
        <v>652</v>
      </c>
      <c r="I28" s="7" t="s">
        <v>675</v>
      </c>
      <c r="J28" s="72">
        <f>J27*100/'Matrix datapoints - Direc'!$B$3</f>
        <v>29.411764705882351</v>
      </c>
    </row>
    <row r="29" spans="1:10" ht="32" x14ac:dyDescent="0.2">
      <c r="A29" s="6" t="s">
        <v>14</v>
      </c>
      <c r="B29" s="4" t="s">
        <v>245</v>
      </c>
      <c r="C29" s="4" t="s">
        <v>249</v>
      </c>
      <c r="D29" s="3" t="s">
        <v>113</v>
      </c>
      <c r="E29" s="4" t="s">
        <v>326</v>
      </c>
      <c r="F29" s="4" t="s">
        <v>533</v>
      </c>
      <c r="G29" s="5" t="s">
        <v>636</v>
      </c>
      <c r="H29" s="5" t="s">
        <v>651</v>
      </c>
      <c r="I29" s="7" t="s">
        <v>675</v>
      </c>
      <c r="J29" s="72">
        <f>COUNTIF('Matrix datapoints - Direc'!J12:Z12, "Y")</f>
        <v>2</v>
      </c>
    </row>
    <row r="30" spans="1:10" ht="32" x14ac:dyDescent="0.2">
      <c r="A30" s="6" t="s">
        <v>14</v>
      </c>
      <c r="B30" s="4" t="s">
        <v>245</v>
      </c>
      <c r="C30" s="4" t="s">
        <v>249</v>
      </c>
      <c r="D30" s="3" t="s">
        <v>114</v>
      </c>
      <c r="E30" s="4" t="s">
        <v>327</v>
      </c>
      <c r="F30" s="4" t="s">
        <v>534</v>
      </c>
      <c r="G30" s="5" t="s">
        <v>639</v>
      </c>
      <c r="H30" s="5" t="s">
        <v>652</v>
      </c>
      <c r="I30" s="7" t="s">
        <v>675</v>
      </c>
      <c r="J30" s="72">
        <f>J29*100/'Matrix datapoints - Direc'!$B$3</f>
        <v>11.764705882352942</v>
      </c>
    </row>
    <row r="31" spans="1:10" x14ac:dyDescent="0.2">
      <c r="A31" s="6" t="s">
        <v>14</v>
      </c>
      <c r="B31" s="4" t="s">
        <v>245</v>
      </c>
      <c r="C31" s="4" t="s">
        <v>249</v>
      </c>
      <c r="D31" s="3" t="s">
        <v>115</v>
      </c>
      <c r="E31" s="4" t="s">
        <v>328</v>
      </c>
      <c r="F31" s="4" t="s">
        <v>535</v>
      </c>
      <c r="G31" s="5" t="s">
        <v>636</v>
      </c>
      <c r="H31" s="5" t="s">
        <v>642</v>
      </c>
      <c r="I31" s="7" t="s">
        <v>675</v>
      </c>
      <c r="J31" s="72">
        <f>SUM('Matrix datapoints - Direc'!J9:Z9)/'Matrix datapoints - Direc'!B3</f>
        <v>0</v>
      </c>
    </row>
    <row r="32" spans="1:10" ht="32" x14ac:dyDescent="0.2">
      <c r="A32" s="6" t="s">
        <v>14</v>
      </c>
      <c r="B32" s="4" t="s">
        <v>247</v>
      </c>
      <c r="C32" s="4" t="s">
        <v>249</v>
      </c>
      <c r="D32" s="3" t="s">
        <v>186</v>
      </c>
      <c r="E32" s="4" t="s">
        <v>396</v>
      </c>
      <c r="F32" s="4" t="s">
        <v>598</v>
      </c>
      <c r="G32" s="7" t="s">
        <v>636</v>
      </c>
      <c r="H32" s="5" t="s">
        <v>657</v>
      </c>
      <c r="I32" s="7" t="s">
        <v>675</v>
      </c>
      <c r="J32" s="72">
        <f>SUM('Matrix datapoints - KMP'!J13:N13)</f>
        <v>15093000</v>
      </c>
    </row>
    <row r="33" spans="1:10" ht="64" x14ac:dyDescent="0.2">
      <c r="A33" s="6" t="s">
        <v>14</v>
      </c>
      <c r="B33" s="4" t="s">
        <v>247</v>
      </c>
      <c r="C33" s="4" t="s">
        <v>249</v>
      </c>
      <c r="D33" s="3" t="s">
        <v>188</v>
      </c>
      <c r="E33" s="4" t="s">
        <v>398</v>
      </c>
      <c r="F33" s="4" t="s">
        <v>600</v>
      </c>
      <c r="G33" s="7" t="s">
        <v>636</v>
      </c>
      <c r="H33" s="5" t="s">
        <v>657</v>
      </c>
      <c r="I33" s="7" t="s">
        <v>675</v>
      </c>
      <c r="J33" s="72">
        <f>SUM('Matrix datapoints - KMP'!J14:N14)</f>
        <v>0</v>
      </c>
    </row>
    <row r="34" spans="1:10" ht="32" x14ac:dyDescent="0.2">
      <c r="A34" s="6" t="s">
        <v>14</v>
      </c>
      <c r="B34" s="4" t="s">
        <v>247</v>
      </c>
      <c r="C34" s="4" t="s">
        <v>249</v>
      </c>
      <c r="D34" s="3" t="s">
        <v>190</v>
      </c>
      <c r="E34" s="4" t="s">
        <v>400</v>
      </c>
      <c r="F34" s="4" t="s">
        <v>602</v>
      </c>
      <c r="G34" s="5" t="s">
        <v>636</v>
      </c>
      <c r="H34" s="5" t="s">
        <v>657</v>
      </c>
      <c r="I34" s="7" t="s">
        <v>675</v>
      </c>
      <c r="J34" s="72">
        <f>SUM('Matrix datapoints - KMP'!J15:N15)</f>
        <v>1524000</v>
      </c>
    </row>
    <row r="35" spans="1:10" ht="32" x14ac:dyDescent="0.2">
      <c r="A35" s="6" t="s">
        <v>14</v>
      </c>
      <c r="B35" s="4" t="s">
        <v>247</v>
      </c>
      <c r="C35" s="4" t="s">
        <v>249</v>
      </c>
      <c r="D35" s="3" t="s">
        <v>192</v>
      </c>
      <c r="E35" s="4" t="s">
        <v>402</v>
      </c>
      <c r="F35" s="4" t="s">
        <v>604</v>
      </c>
      <c r="G35" s="5" t="s">
        <v>636</v>
      </c>
      <c r="H35" s="5" t="s">
        <v>657</v>
      </c>
      <c r="I35" s="7" t="s">
        <v>675</v>
      </c>
      <c r="J35" s="72"/>
    </row>
    <row r="36" spans="1:10" ht="32" x14ac:dyDescent="0.2">
      <c r="A36" s="6" t="s">
        <v>14</v>
      </c>
      <c r="B36" s="4" t="s">
        <v>247</v>
      </c>
      <c r="C36" s="4" t="s">
        <v>249</v>
      </c>
      <c r="D36" s="3" t="s">
        <v>194</v>
      </c>
      <c r="E36" s="4" t="s">
        <v>404</v>
      </c>
      <c r="F36" s="4" t="s">
        <v>606</v>
      </c>
      <c r="G36" s="5" t="s">
        <v>636</v>
      </c>
      <c r="H36" s="5" t="s">
        <v>657</v>
      </c>
      <c r="I36" s="7" t="s">
        <v>675</v>
      </c>
      <c r="J36" s="162">
        <f>SUM('Matrix datapoints - KMP'!J16:N16)</f>
        <v>16718000</v>
      </c>
    </row>
    <row r="37" spans="1:10" ht="32" x14ac:dyDescent="0.2">
      <c r="A37" s="6" t="s">
        <v>14</v>
      </c>
      <c r="B37" s="4" t="s">
        <v>248</v>
      </c>
      <c r="C37" s="4" t="s">
        <v>249</v>
      </c>
      <c r="D37" s="3" t="s">
        <v>204</v>
      </c>
      <c r="E37" s="4" t="s">
        <v>414</v>
      </c>
      <c r="F37" s="4" t="s">
        <v>610</v>
      </c>
      <c r="G37" s="5" t="s">
        <v>636</v>
      </c>
      <c r="H37" s="5" t="s">
        <v>648</v>
      </c>
      <c r="I37" s="7" t="s">
        <v>675</v>
      </c>
      <c r="J37" s="72">
        <f>SUM('Matrix datapoints - Direc'!H100:S100)</f>
        <v>0</v>
      </c>
    </row>
    <row r="38" spans="1:10" x14ac:dyDescent="0.2">
      <c r="A38" s="6" t="s">
        <v>14</v>
      </c>
      <c r="B38" s="4" t="s">
        <v>248</v>
      </c>
      <c r="C38" s="4" t="s">
        <v>249</v>
      </c>
      <c r="D38" s="3" t="s">
        <v>206</v>
      </c>
      <c r="E38" s="4" t="s">
        <v>416</v>
      </c>
      <c r="F38" s="4" t="s">
        <v>416</v>
      </c>
      <c r="G38" s="5" t="s">
        <v>636</v>
      </c>
      <c r="H38" s="5" t="s">
        <v>651</v>
      </c>
      <c r="I38" s="7" t="s">
        <v>675</v>
      </c>
      <c r="J38" s="72">
        <f>'Matrix datapoints - KMP'!B3</f>
        <v>5</v>
      </c>
    </row>
    <row r="39" spans="1:10" ht="32" x14ac:dyDescent="0.2">
      <c r="A39" s="6" t="s">
        <v>14</v>
      </c>
      <c r="B39" s="4" t="s">
        <v>248</v>
      </c>
      <c r="C39" s="4" t="s">
        <v>249</v>
      </c>
      <c r="D39" s="3" t="s">
        <v>207</v>
      </c>
      <c r="E39" s="4" t="s">
        <v>417</v>
      </c>
      <c r="F39" s="4" t="s">
        <v>612</v>
      </c>
      <c r="G39" s="5" t="s">
        <v>636</v>
      </c>
      <c r="H39" s="5" t="s">
        <v>651</v>
      </c>
      <c r="I39" s="7" t="s">
        <v>675</v>
      </c>
      <c r="J39" s="72">
        <f>COUNTIF('Matrix datapoints - KMP'!J10:N10,"F")</f>
        <v>1</v>
      </c>
    </row>
    <row r="40" spans="1:10" ht="48" x14ac:dyDescent="0.2">
      <c r="A40" s="6" t="s">
        <v>14</v>
      </c>
      <c r="B40" s="4" t="s">
        <v>248</v>
      </c>
      <c r="C40" s="4" t="s">
        <v>249</v>
      </c>
      <c r="D40" s="3" t="s">
        <v>208</v>
      </c>
      <c r="E40" s="4" t="s">
        <v>418</v>
      </c>
      <c r="F40" s="4" t="s">
        <v>613</v>
      </c>
      <c r="G40" s="5" t="s">
        <v>639</v>
      </c>
      <c r="H40" s="5" t="s">
        <v>652</v>
      </c>
      <c r="I40" s="7" t="s">
        <v>675</v>
      </c>
      <c r="J40" s="72">
        <f>J39*100/'Matrix datapoints - Direc'!$B$3</f>
        <v>5.882352941176471</v>
      </c>
    </row>
    <row r="41" spans="1:10" ht="32" x14ac:dyDescent="0.2">
      <c r="A41" s="6" t="s">
        <v>14</v>
      </c>
      <c r="B41" s="4" t="s">
        <v>248</v>
      </c>
      <c r="C41" s="4" t="s">
        <v>249</v>
      </c>
      <c r="D41" s="3" t="s">
        <v>209</v>
      </c>
      <c r="E41" s="4" t="s">
        <v>419</v>
      </c>
      <c r="F41" s="4" t="s">
        <v>419</v>
      </c>
      <c r="G41" s="5" t="s">
        <v>636</v>
      </c>
      <c r="H41" s="5" t="s">
        <v>642</v>
      </c>
      <c r="I41" s="7" t="s">
        <v>675</v>
      </c>
      <c r="J41" s="72">
        <f>COUNTIF('Matrix datapoints - Direc'!H75:S75, "Y")</f>
        <v>0</v>
      </c>
    </row>
    <row r="42" spans="1:10" ht="32" x14ac:dyDescent="0.2">
      <c r="A42" s="6" t="s">
        <v>14</v>
      </c>
      <c r="B42" s="4" t="s">
        <v>241</v>
      </c>
      <c r="C42" s="4" t="s">
        <v>249</v>
      </c>
      <c r="D42" s="3" t="s">
        <v>30</v>
      </c>
      <c r="E42" s="4" t="s">
        <v>264</v>
      </c>
      <c r="F42" s="17" t="s">
        <v>460</v>
      </c>
      <c r="G42" s="5" t="s">
        <v>636</v>
      </c>
      <c r="H42" s="5" t="s">
        <v>651</v>
      </c>
      <c r="I42" s="7" t="s">
        <v>676</v>
      </c>
      <c r="J42" s="72">
        <f>COUNTIF('Matrix datapoints - Direc'!J60:Z60, "Y")</f>
        <v>7</v>
      </c>
    </row>
    <row r="43" spans="1:10" ht="32" x14ac:dyDescent="0.2">
      <c r="A43" s="6" t="s">
        <v>14</v>
      </c>
      <c r="B43" s="4" t="s">
        <v>242</v>
      </c>
      <c r="C43" s="4" t="s">
        <v>249</v>
      </c>
      <c r="D43" s="3" t="s">
        <v>34</v>
      </c>
      <c r="E43" s="4" t="s">
        <v>268</v>
      </c>
      <c r="F43" s="4" t="s">
        <v>464</v>
      </c>
      <c r="G43" s="5" t="s">
        <v>636</v>
      </c>
      <c r="H43" s="5" t="s">
        <v>657</v>
      </c>
      <c r="I43" s="7" t="s">
        <v>676</v>
      </c>
      <c r="J43" s="72">
        <f>SUM('Matrix datapoints - Direc'!J66:Z66)</f>
        <v>23418000</v>
      </c>
    </row>
    <row r="44" spans="1:10" ht="48" x14ac:dyDescent="0.2">
      <c r="A44" s="6" t="s">
        <v>14</v>
      </c>
      <c r="B44" s="4" t="s">
        <v>242</v>
      </c>
      <c r="C44" s="4" t="s">
        <v>249</v>
      </c>
      <c r="D44" s="3" t="s">
        <v>36</v>
      </c>
      <c r="E44" s="4" t="s">
        <v>270</v>
      </c>
      <c r="F44" s="4" t="s">
        <v>466</v>
      </c>
      <c r="G44" s="5" t="s">
        <v>636</v>
      </c>
      <c r="H44" s="5" t="s">
        <v>657</v>
      </c>
      <c r="I44" s="7" t="s">
        <v>676</v>
      </c>
      <c r="J44" s="72">
        <f>SUM('Matrix datapoints - Direc'!J67:Z67)</f>
        <v>0</v>
      </c>
    </row>
    <row r="45" spans="1:10" ht="32" x14ac:dyDescent="0.2">
      <c r="A45" s="6" t="s">
        <v>14</v>
      </c>
      <c r="B45" s="4" t="s">
        <v>242</v>
      </c>
      <c r="C45" s="4" t="s">
        <v>249</v>
      </c>
      <c r="D45" s="3" t="s">
        <v>38</v>
      </c>
      <c r="E45" s="4" t="s">
        <v>272</v>
      </c>
      <c r="F45" s="4" t="s">
        <v>468</v>
      </c>
      <c r="G45" s="5" t="s">
        <v>636</v>
      </c>
      <c r="H45" s="5" t="s">
        <v>657</v>
      </c>
      <c r="I45" s="7" t="s">
        <v>676</v>
      </c>
      <c r="J45" s="72">
        <f>SUM('Matrix datapoints - Direc'!J68:Z68)</f>
        <v>1329000</v>
      </c>
    </row>
    <row r="46" spans="1:10" ht="32" x14ac:dyDescent="0.2">
      <c r="A46" s="6" t="s">
        <v>14</v>
      </c>
      <c r="B46" s="4" t="s">
        <v>242</v>
      </c>
      <c r="C46" s="4" t="s">
        <v>249</v>
      </c>
      <c r="D46" s="3" t="s">
        <v>40</v>
      </c>
      <c r="E46" s="4" t="s">
        <v>274</v>
      </c>
      <c r="F46" s="4" t="s">
        <v>470</v>
      </c>
      <c r="G46" s="5" t="s">
        <v>636</v>
      </c>
      <c r="H46" s="5" t="s">
        <v>657</v>
      </c>
      <c r="I46" s="7" t="s">
        <v>676</v>
      </c>
      <c r="J46" s="72">
        <f>SUM('Matrix datapoints - Direc'!J69:Z69)</f>
        <v>0</v>
      </c>
    </row>
    <row r="47" spans="1:10" ht="32" x14ac:dyDescent="0.2">
      <c r="A47" s="6" t="s">
        <v>14</v>
      </c>
      <c r="B47" s="4" t="s">
        <v>242</v>
      </c>
      <c r="C47" s="4" t="s">
        <v>249</v>
      </c>
      <c r="D47" s="3" t="s">
        <v>42</v>
      </c>
      <c r="E47" s="4" t="s">
        <v>276</v>
      </c>
      <c r="F47" s="4" t="s">
        <v>472</v>
      </c>
      <c r="G47" s="5" t="s">
        <v>636</v>
      </c>
      <c r="H47" s="5" t="s">
        <v>657</v>
      </c>
      <c r="I47" s="7" t="s">
        <v>676</v>
      </c>
      <c r="J47" s="72">
        <f>SUM('Matrix datapoints - Direc'!J70:Z70)</f>
        <v>0</v>
      </c>
    </row>
    <row r="48" spans="1:10" ht="32" x14ac:dyDescent="0.2">
      <c r="A48" s="6" t="s">
        <v>14</v>
      </c>
      <c r="B48" s="4" t="s">
        <v>242</v>
      </c>
      <c r="C48" s="4" t="s">
        <v>249</v>
      </c>
      <c r="D48" s="3" t="s">
        <v>44</v>
      </c>
      <c r="E48" s="4" t="s">
        <v>278</v>
      </c>
      <c r="F48" s="4" t="s">
        <v>474</v>
      </c>
      <c r="G48" s="5" t="s">
        <v>636</v>
      </c>
      <c r="H48" s="5" t="s">
        <v>657</v>
      </c>
      <c r="I48" s="7" t="s">
        <v>676</v>
      </c>
      <c r="J48" s="162">
        <f>SUM('Matrix datapoints - Direc'!J71:W71)</f>
        <v>133562000</v>
      </c>
    </row>
    <row r="49" spans="1:10" ht="32" x14ac:dyDescent="0.2">
      <c r="A49" s="6" t="s">
        <v>14</v>
      </c>
      <c r="B49" s="4" t="s">
        <v>243</v>
      </c>
      <c r="C49" s="4" t="s">
        <v>249</v>
      </c>
      <c r="D49" s="3" t="s">
        <v>56</v>
      </c>
      <c r="E49" s="4" t="s">
        <v>285</v>
      </c>
      <c r="F49" s="4" t="s">
        <v>484</v>
      </c>
      <c r="G49" s="5" t="s">
        <v>636</v>
      </c>
      <c r="H49" s="5" t="s">
        <v>651</v>
      </c>
      <c r="I49" s="7" t="s">
        <v>676</v>
      </c>
      <c r="J49" s="72">
        <f>COUNTIF('Matrix datapoints - Direc'!J44:Z44, "F")</f>
        <v>1</v>
      </c>
    </row>
    <row r="50" spans="1:10" ht="32" x14ac:dyDescent="0.2">
      <c r="A50" s="6" t="s">
        <v>14</v>
      </c>
      <c r="B50" s="4" t="s">
        <v>243</v>
      </c>
      <c r="C50" s="4" t="s">
        <v>249</v>
      </c>
      <c r="D50" s="3" t="s">
        <v>57</v>
      </c>
      <c r="E50" s="4" t="s">
        <v>286</v>
      </c>
      <c r="F50" s="17" t="s">
        <v>485</v>
      </c>
      <c r="G50" s="5" t="s">
        <v>639</v>
      </c>
      <c r="H50" s="5" t="s">
        <v>652</v>
      </c>
      <c r="I50" s="7" t="s">
        <v>676</v>
      </c>
      <c r="J50" s="72">
        <f>J49*100/'Matrix datapoints - Direc'!$B$4</f>
        <v>7.1428571428571432</v>
      </c>
    </row>
    <row r="51" spans="1:10" ht="48" x14ac:dyDescent="0.2">
      <c r="A51" s="6" t="s">
        <v>14</v>
      </c>
      <c r="B51" s="4" t="s">
        <v>243</v>
      </c>
      <c r="C51" s="4" t="s">
        <v>249</v>
      </c>
      <c r="D51" s="3" t="s">
        <v>58</v>
      </c>
      <c r="E51" s="4" t="s">
        <v>287</v>
      </c>
      <c r="F51" s="4" t="s">
        <v>486</v>
      </c>
      <c r="G51" s="5" t="s">
        <v>636</v>
      </c>
      <c r="H51" s="5" t="s">
        <v>651</v>
      </c>
      <c r="I51" s="7" t="s">
        <v>676</v>
      </c>
      <c r="J51" s="72">
        <f>COUNTIF('Matrix datapoints - Direc'!J45:Z45, "Y")</f>
        <v>0</v>
      </c>
    </row>
    <row r="52" spans="1:10" ht="48" x14ac:dyDescent="0.2">
      <c r="A52" s="6" t="s">
        <v>14</v>
      </c>
      <c r="B52" s="4" t="s">
        <v>243</v>
      </c>
      <c r="C52" s="4" t="s">
        <v>249</v>
      </c>
      <c r="D52" s="3" t="s">
        <v>59</v>
      </c>
      <c r="E52" s="4" t="s">
        <v>288</v>
      </c>
      <c r="F52" s="17" t="s">
        <v>487</v>
      </c>
      <c r="G52" s="5" t="s">
        <v>639</v>
      </c>
      <c r="H52" s="5" t="s">
        <v>652</v>
      </c>
      <c r="I52" s="7" t="s">
        <v>676</v>
      </c>
      <c r="J52" s="72">
        <f>J51*100/'Matrix datapoints - Direc'!B4</f>
        <v>0</v>
      </c>
    </row>
    <row r="53" spans="1:10" x14ac:dyDescent="0.2">
      <c r="A53" s="6" t="s">
        <v>14</v>
      </c>
      <c r="B53" s="4" t="s">
        <v>244</v>
      </c>
      <c r="C53" s="4" t="s">
        <v>249</v>
      </c>
      <c r="D53" s="3" t="s">
        <v>70</v>
      </c>
      <c r="E53" s="4" t="s">
        <v>293</v>
      </c>
      <c r="F53" s="4" t="s">
        <v>498</v>
      </c>
      <c r="G53" s="5" t="s">
        <v>636</v>
      </c>
      <c r="H53" s="8" t="s">
        <v>651</v>
      </c>
      <c r="I53" s="7" t="s">
        <v>676</v>
      </c>
      <c r="J53" s="72">
        <f>COUNTIF('Matrix datapoints - Direc'!K52:Z52, "Y")</f>
        <v>6</v>
      </c>
    </row>
    <row r="54" spans="1:10" ht="48" x14ac:dyDescent="0.2">
      <c r="A54" s="6" t="s">
        <v>14</v>
      </c>
      <c r="B54" s="4" t="s">
        <v>244</v>
      </c>
      <c r="C54" s="4" t="s">
        <v>249</v>
      </c>
      <c r="D54" s="3" t="s">
        <v>71</v>
      </c>
      <c r="E54" s="4" t="s">
        <v>294</v>
      </c>
      <c r="F54" s="17" t="s">
        <v>499</v>
      </c>
      <c r="G54" s="5" t="s">
        <v>639</v>
      </c>
      <c r="H54" s="5" t="s">
        <v>652</v>
      </c>
      <c r="I54" s="7" t="s">
        <v>676</v>
      </c>
      <c r="J54" s="72">
        <f>J53*100/'Matrix datapoints - Direc'!$B$4</f>
        <v>42.857142857142854</v>
      </c>
    </row>
    <row r="55" spans="1:10" x14ac:dyDescent="0.2">
      <c r="A55" s="6" t="s">
        <v>14</v>
      </c>
      <c r="B55" s="4" t="s">
        <v>244</v>
      </c>
      <c r="C55" s="4" t="s">
        <v>249</v>
      </c>
      <c r="D55" s="3" t="s">
        <v>72</v>
      </c>
      <c r="E55" s="4" t="s">
        <v>295</v>
      </c>
      <c r="F55" s="4" t="s">
        <v>295</v>
      </c>
      <c r="G55" s="5" t="s">
        <v>636</v>
      </c>
      <c r="H55" s="8" t="s">
        <v>651</v>
      </c>
      <c r="I55" s="7" t="s">
        <v>676</v>
      </c>
      <c r="J55" s="72">
        <f>COUNTIF('Matrix datapoints - Direc'!K53:Z53, "Y")</f>
        <v>10</v>
      </c>
    </row>
    <row r="56" spans="1:10" ht="32" x14ac:dyDescent="0.2">
      <c r="A56" s="6" t="s">
        <v>14</v>
      </c>
      <c r="B56" s="4" t="s">
        <v>244</v>
      </c>
      <c r="C56" s="4" t="s">
        <v>249</v>
      </c>
      <c r="D56" s="3" t="s">
        <v>73</v>
      </c>
      <c r="E56" s="4" t="s">
        <v>296</v>
      </c>
      <c r="F56" s="17" t="s">
        <v>500</v>
      </c>
      <c r="G56" s="5" t="s">
        <v>639</v>
      </c>
      <c r="H56" s="5" t="s">
        <v>652</v>
      </c>
      <c r="I56" s="7" t="s">
        <v>676</v>
      </c>
      <c r="J56" s="72">
        <f>J55*100/'Matrix datapoints - Direc'!$B$4</f>
        <v>71.428571428571431</v>
      </c>
    </row>
    <row r="57" spans="1:10" ht="32" x14ac:dyDescent="0.2">
      <c r="A57" s="6" t="s">
        <v>14</v>
      </c>
      <c r="B57" s="4" t="s">
        <v>244</v>
      </c>
      <c r="C57" s="4" t="s">
        <v>249</v>
      </c>
      <c r="D57" s="3" t="s">
        <v>74</v>
      </c>
      <c r="E57" s="4" t="s">
        <v>297</v>
      </c>
      <c r="F57" s="4" t="s">
        <v>297</v>
      </c>
      <c r="G57" s="5" t="s">
        <v>636</v>
      </c>
      <c r="H57" s="8" t="s">
        <v>651</v>
      </c>
      <c r="I57" s="7" t="s">
        <v>676</v>
      </c>
      <c r="J57" s="72">
        <f>COUNTIF('Matrix datapoints - Direc'!K54:Z54, "Y")</f>
        <v>0</v>
      </c>
    </row>
    <row r="58" spans="1:10" ht="32" x14ac:dyDescent="0.2">
      <c r="A58" s="6" t="s">
        <v>14</v>
      </c>
      <c r="B58" s="4" t="s">
        <v>244</v>
      </c>
      <c r="C58" s="4" t="s">
        <v>249</v>
      </c>
      <c r="D58" s="3" t="s">
        <v>75</v>
      </c>
      <c r="E58" s="4" t="s">
        <v>298</v>
      </c>
      <c r="F58" s="4" t="s">
        <v>501</v>
      </c>
      <c r="G58" s="5" t="s">
        <v>639</v>
      </c>
      <c r="H58" s="5" t="s">
        <v>652</v>
      </c>
      <c r="I58" s="7" t="s">
        <v>676</v>
      </c>
      <c r="J58" s="72">
        <f>J57*100/'Matrix datapoints - Direc'!$B$4</f>
        <v>0</v>
      </c>
    </row>
    <row r="59" spans="1:10" ht="32" x14ac:dyDescent="0.2">
      <c r="A59" s="6" t="s">
        <v>14</v>
      </c>
      <c r="B59" s="4" t="s">
        <v>244</v>
      </c>
      <c r="C59" s="4" t="s">
        <v>249</v>
      </c>
      <c r="D59" s="3" t="s">
        <v>76</v>
      </c>
      <c r="E59" s="4" t="s">
        <v>299</v>
      </c>
      <c r="F59" s="4" t="s">
        <v>299</v>
      </c>
      <c r="G59" s="5" t="s">
        <v>636</v>
      </c>
      <c r="H59" s="8" t="s">
        <v>651</v>
      </c>
      <c r="I59" s="7" t="s">
        <v>676</v>
      </c>
      <c r="J59" s="72">
        <f>COUNTIF('Matrix datapoints - Direc'!K55:Z55, "Y")</f>
        <v>3</v>
      </c>
    </row>
    <row r="60" spans="1:10" ht="32" x14ac:dyDescent="0.2">
      <c r="A60" s="6" t="s">
        <v>14</v>
      </c>
      <c r="B60" s="4" t="s">
        <v>244</v>
      </c>
      <c r="C60" s="4" t="s">
        <v>249</v>
      </c>
      <c r="D60" s="3" t="s">
        <v>77</v>
      </c>
      <c r="E60" s="4" t="s">
        <v>300</v>
      </c>
      <c r="F60" s="4" t="s">
        <v>502</v>
      </c>
      <c r="G60" s="5" t="s">
        <v>639</v>
      </c>
      <c r="H60" s="5" t="s">
        <v>652</v>
      </c>
      <c r="I60" s="7" t="s">
        <v>676</v>
      </c>
      <c r="J60" s="72">
        <f>J59*100/'Matrix datapoints - Direc'!$B$4</f>
        <v>21.428571428571427</v>
      </c>
    </row>
    <row r="61" spans="1:10" ht="48" x14ac:dyDescent="0.2">
      <c r="A61" s="6" t="s">
        <v>14</v>
      </c>
      <c r="B61" s="4" t="s">
        <v>244</v>
      </c>
      <c r="C61" s="4" t="s">
        <v>249</v>
      </c>
      <c r="D61" s="3" t="s">
        <v>78</v>
      </c>
      <c r="E61" s="4" t="s">
        <v>301</v>
      </c>
      <c r="F61" s="4" t="s">
        <v>503</v>
      </c>
      <c r="G61" s="5" t="s">
        <v>636</v>
      </c>
      <c r="H61" s="8" t="s">
        <v>651</v>
      </c>
      <c r="I61" s="7" t="s">
        <v>676</v>
      </c>
      <c r="J61" s="72">
        <f>COUNTIF('Matrix datapoints - Direc'!J56:Z56, "Y")</f>
        <v>0</v>
      </c>
    </row>
    <row r="62" spans="1:10" ht="48" x14ac:dyDescent="0.2">
      <c r="A62" s="6" t="s">
        <v>14</v>
      </c>
      <c r="B62" s="4" t="s">
        <v>244</v>
      </c>
      <c r="C62" s="4" t="s">
        <v>249</v>
      </c>
      <c r="D62" s="3" t="s">
        <v>79</v>
      </c>
      <c r="E62" s="4" t="s">
        <v>302</v>
      </c>
      <c r="F62" s="4" t="s">
        <v>504</v>
      </c>
      <c r="G62" s="5" t="s">
        <v>639</v>
      </c>
      <c r="H62" s="5" t="s">
        <v>652</v>
      </c>
      <c r="I62" s="7" t="s">
        <v>676</v>
      </c>
      <c r="J62" s="72">
        <f>J61*100/'Matrix datapoints - Direc'!$B$4</f>
        <v>0</v>
      </c>
    </row>
    <row r="63" spans="1:10" ht="32" x14ac:dyDescent="0.2">
      <c r="A63" s="6" t="s">
        <v>14</v>
      </c>
      <c r="B63" s="4" t="s">
        <v>244</v>
      </c>
      <c r="C63" s="4" t="s">
        <v>249</v>
      </c>
      <c r="D63" s="3" t="s">
        <v>80</v>
      </c>
      <c r="E63" s="4" t="s">
        <v>303</v>
      </c>
      <c r="F63" s="4" t="s">
        <v>505</v>
      </c>
      <c r="G63" s="5" t="s">
        <v>636</v>
      </c>
      <c r="H63" s="5" t="s">
        <v>648</v>
      </c>
      <c r="I63" s="7" t="s">
        <v>676</v>
      </c>
      <c r="J63" s="72">
        <f>SUM('Matrix datapoints - Direc'!J57:Z57)</f>
        <v>0</v>
      </c>
    </row>
    <row r="64" spans="1:10" ht="32" x14ac:dyDescent="0.2">
      <c r="A64" s="6" t="s">
        <v>14</v>
      </c>
      <c r="B64" s="17" t="s">
        <v>244</v>
      </c>
      <c r="C64" s="17" t="s">
        <v>249</v>
      </c>
      <c r="D64" s="55" t="s">
        <v>84</v>
      </c>
      <c r="E64" s="17" t="s">
        <v>307</v>
      </c>
      <c r="F64" s="17" t="s">
        <v>508</v>
      </c>
      <c r="G64" s="5" t="s">
        <v>636</v>
      </c>
      <c r="H64" s="5" t="s">
        <v>659</v>
      </c>
      <c r="I64" s="7" t="s">
        <v>676</v>
      </c>
      <c r="J64" s="72" cm="1">
        <f t="array" ref="J64">SUM('Matrix datapoints - Direc'!J50:Z50/'Matrix datapoints - Direc'!B4)</f>
        <v>2.6428571428571423</v>
      </c>
    </row>
    <row r="65" spans="1:10" ht="48" x14ac:dyDescent="0.2">
      <c r="A65" s="6" t="s">
        <v>14</v>
      </c>
      <c r="B65" s="4" t="s">
        <v>244</v>
      </c>
      <c r="C65" s="4" t="s">
        <v>249</v>
      </c>
      <c r="D65" s="3" t="s">
        <v>85</v>
      </c>
      <c r="E65" s="4" t="s">
        <v>308</v>
      </c>
      <c r="F65" s="4" t="s">
        <v>509</v>
      </c>
      <c r="G65" s="5" t="s">
        <v>636</v>
      </c>
      <c r="H65" s="5" t="s">
        <v>660</v>
      </c>
      <c r="I65" s="7" t="s">
        <v>676</v>
      </c>
      <c r="J65" s="72" cm="1">
        <f t="array" ref="J65">SUM('Matrix datapoints - Direc'!J51:Z51/'Matrix datapoints - Direc'!B4)</f>
        <v>2.0714285714285712</v>
      </c>
    </row>
    <row r="66" spans="1:10" ht="32" x14ac:dyDescent="0.2">
      <c r="A66" s="6" t="s">
        <v>14</v>
      </c>
      <c r="B66" s="4" t="s">
        <v>245</v>
      </c>
      <c r="C66" s="4" t="s">
        <v>249</v>
      </c>
      <c r="D66" s="3" t="s">
        <v>110</v>
      </c>
      <c r="E66" s="4" t="s">
        <v>323</v>
      </c>
      <c r="F66" s="17" t="s">
        <v>531</v>
      </c>
      <c r="G66" s="5" t="s">
        <v>636</v>
      </c>
      <c r="H66" s="5" t="s">
        <v>651</v>
      </c>
      <c r="I66" s="7" t="s">
        <v>676</v>
      </c>
      <c r="J66" s="72">
        <f>COUNTIF('Matrix datapoints - Direc'!J62:Z62, "Y")</f>
        <v>6</v>
      </c>
    </row>
    <row r="67" spans="1:10" ht="32" x14ac:dyDescent="0.2">
      <c r="A67" s="6" t="s">
        <v>14</v>
      </c>
      <c r="B67" s="4" t="s">
        <v>245</v>
      </c>
      <c r="C67" s="4" t="s">
        <v>249</v>
      </c>
      <c r="D67" s="3" t="s">
        <v>111</v>
      </c>
      <c r="E67" s="4" t="s">
        <v>324</v>
      </c>
      <c r="F67" s="4" t="s">
        <v>324</v>
      </c>
      <c r="G67" s="5" t="s">
        <v>636</v>
      </c>
      <c r="H67" s="5" t="s">
        <v>651</v>
      </c>
      <c r="I67" s="7" t="s">
        <v>676</v>
      </c>
      <c r="J67" s="72">
        <f>COUNTIF('Matrix datapoints - Direc'!J47:Z47, "Y")</f>
        <v>0</v>
      </c>
    </row>
    <row r="68" spans="1:10" ht="32" x14ac:dyDescent="0.2">
      <c r="A68" s="6" t="s">
        <v>14</v>
      </c>
      <c r="B68" s="4" t="s">
        <v>245</v>
      </c>
      <c r="C68" s="4" t="s">
        <v>249</v>
      </c>
      <c r="D68" s="3" t="s">
        <v>112</v>
      </c>
      <c r="E68" s="4" t="s">
        <v>325</v>
      </c>
      <c r="F68" s="4" t="s">
        <v>532</v>
      </c>
      <c r="G68" s="5" t="s">
        <v>639</v>
      </c>
      <c r="H68" s="5" t="s">
        <v>652</v>
      </c>
      <c r="I68" s="7" t="s">
        <v>676</v>
      </c>
      <c r="J68" s="72">
        <f>J67*100/'Matrix datapoints - Direc'!$B$4</f>
        <v>0</v>
      </c>
    </row>
    <row r="69" spans="1:10" ht="32" x14ac:dyDescent="0.2">
      <c r="A69" s="6" t="s">
        <v>14</v>
      </c>
      <c r="B69" s="4" t="s">
        <v>245</v>
      </c>
      <c r="C69" s="4" t="s">
        <v>249</v>
      </c>
      <c r="D69" s="3" t="s">
        <v>113</v>
      </c>
      <c r="E69" s="4" t="s">
        <v>326</v>
      </c>
      <c r="F69" s="4" t="s">
        <v>533</v>
      </c>
      <c r="G69" s="5" t="s">
        <v>636</v>
      </c>
      <c r="H69" s="5" t="s">
        <v>651</v>
      </c>
      <c r="I69" s="7" t="s">
        <v>676</v>
      </c>
      <c r="J69" s="72">
        <f>COUNTIF('Matrix datapoints - Direc'!J46:Z46, "Y")</f>
        <v>3</v>
      </c>
    </row>
    <row r="70" spans="1:10" ht="32" x14ac:dyDescent="0.2">
      <c r="A70" s="6" t="s">
        <v>14</v>
      </c>
      <c r="B70" s="4" t="s">
        <v>245</v>
      </c>
      <c r="C70" s="4" t="s">
        <v>249</v>
      </c>
      <c r="D70" s="3" t="s">
        <v>114</v>
      </c>
      <c r="E70" s="4" t="s">
        <v>327</v>
      </c>
      <c r="F70" s="4" t="s">
        <v>534</v>
      </c>
      <c r="G70" s="5" t="s">
        <v>639</v>
      </c>
      <c r="H70" s="5" t="s">
        <v>652</v>
      </c>
      <c r="I70" s="7" t="s">
        <v>676</v>
      </c>
      <c r="J70" s="72">
        <f>J69*100/'Matrix datapoints - Direc'!$B$4</f>
        <v>21.428571428571427</v>
      </c>
    </row>
    <row r="71" spans="1:10" x14ac:dyDescent="0.2">
      <c r="A71" s="6" t="s">
        <v>14</v>
      </c>
      <c r="B71" s="4" t="s">
        <v>245</v>
      </c>
      <c r="C71" s="4" t="s">
        <v>249</v>
      </c>
      <c r="D71" s="3" t="s">
        <v>115</v>
      </c>
      <c r="E71" s="4" t="s">
        <v>328</v>
      </c>
      <c r="F71" s="4" t="s">
        <v>535</v>
      </c>
      <c r="G71" s="5" t="s">
        <v>636</v>
      </c>
      <c r="H71" s="5" t="s">
        <v>642</v>
      </c>
      <c r="I71" s="7" t="s">
        <v>676</v>
      </c>
      <c r="J71" s="72">
        <f>SUM('Matrix datapoints - Direc'!J43:Z43)/'Matrix datapoints - Direc'!B4</f>
        <v>0</v>
      </c>
    </row>
    <row r="72" spans="1:10" ht="32" x14ac:dyDescent="0.2">
      <c r="A72" s="6" t="s">
        <v>14</v>
      </c>
      <c r="B72" s="4" t="s">
        <v>247</v>
      </c>
      <c r="C72" s="4" t="s">
        <v>249</v>
      </c>
      <c r="D72" s="3" t="s">
        <v>186</v>
      </c>
      <c r="E72" s="4" t="s">
        <v>396</v>
      </c>
      <c r="F72" s="4" t="s">
        <v>598</v>
      </c>
      <c r="G72" s="7" t="s">
        <v>636</v>
      </c>
      <c r="H72" s="5" t="s">
        <v>657</v>
      </c>
      <c r="I72" s="7" t="s">
        <v>676</v>
      </c>
      <c r="J72" s="72">
        <f>SUM('Matrix datapoints - KMP'!J25:N25)</f>
        <v>235880000</v>
      </c>
    </row>
    <row r="73" spans="1:10" ht="64" x14ac:dyDescent="0.2">
      <c r="A73" s="6" t="s">
        <v>14</v>
      </c>
      <c r="B73" s="4" t="s">
        <v>247</v>
      </c>
      <c r="C73" s="4" t="s">
        <v>249</v>
      </c>
      <c r="D73" s="3" t="s">
        <v>188</v>
      </c>
      <c r="E73" s="4" t="s">
        <v>398</v>
      </c>
      <c r="F73" s="4" t="s">
        <v>600</v>
      </c>
      <c r="G73" s="7" t="s">
        <v>636</v>
      </c>
      <c r="H73" s="5" t="s">
        <v>657</v>
      </c>
      <c r="I73" s="7" t="s">
        <v>676</v>
      </c>
      <c r="J73" s="72">
        <f>SUM('Matrix datapoints - KMP'!J26:N26)</f>
        <v>0</v>
      </c>
    </row>
    <row r="74" spans="1:10" ht="32" x14ac:dyDescent="0.2">
      <c r="A74" s="6" t="s">
        <v>14</v>
      </c>
      <c r="B74" s="4" t="s">
        <v>247</v>
      </c>
      <c r="C74" s="4" t="s">
        <v>249</v>
      </c>
      <c r="D74" s="3" t="s">
        <v>190</v>
      </c>
      <c r="E74" s="4" t="s">
        <v>400</v>
      </c>
      <c r="F74" s="4" t="s">
        <v>602</v>
      </c>
      <c r="G74" s="5" t="s">
        <v>636</v>
      </c>
      <c r="H74" s="5" t="s">
        <v>657</v>
      </c>
      <c r="I74" s="7" t="s">
        <v>676</v>
      </c>
      <c r="J74" s="72">
        <f>SUM('Matrix datapoints - KMP'!J27:N27)</f>
        <v>13410000</v>
      </c>
    </row>
    <row r="75" spans="1:10" ht="32" x14ac:dyDescent="0.2">
      <c r="A75" s="6" t="s">
        <v>14</v>
      </c>
      <c r="B75" s="4" t="s">
        <v>247</v>
      </c>
      <c r="C75" s="4" t="s">
        <v>249</v>
      </c>
      <c r="D75" s="3" t="s">
        <v>192</v>
      </c>
      <c r="E75" s="4" t="s">
        <v>402</v>
      </c>
      <c r="F75" s="4" t="s">
        <v>604</v>
      </c>
      <c r="G75" s="5" t="s">
        <v>636</v>
      </c>
      <c r="H75" s="5" t="s">
        <v>657</v>
      </c>
      <c r="I75" s="7" t="s">
        <v>676</v>
      </c>
      <c r="J75" s="72"/>
    </row>
    <row r="76" spans="1:10" ht="32" x14ac:dyDescent="0.2">
      <c r="A76" s="6" t="s">
        <v>14</v>
      </c>
      <c r="B76" s="4" t="s">
        <v>247</v>
      </c>
      <c r="C76" s="4" t="s">
        <v>249</v>
      </c>
      <c r="D76" s="3" t="s">
        <v>194</v>
      </c>
      <c r="E76" s="4" t="s">
        <v>404</v>
      </c>
      <c r="F76" s="4" t="s">
        <v>606</v>
      </c>
      <c r="G76" s="5" t="s">
        <v>636</v>
      </c>
      <c r="H76" s="5" t="s">
        <v>657</v>
      </c>
      <c r="I76" s="7" t="s">
        <v>676</v>
      </c>
      <c r="J76" s="162">
        <f>SUM('Matrix datapoints - KMP'!J28:N28)</f>
        <v>133739000</v>
      </c>
    </row>
    <row r="77" spans="1:10" ht="32" x14ac:dyDescent="0.2">
      <c r="A77" s="6" t="s">
        <v>14</v>
      </c>
      <c r="B77" s="4" t="s">
        <v>248</v>
      </c>
      <c r="C77" s="4" t="s">
        <v>249</v>
      </c>
      <c r="D77" s="3" t="s">
        <v>204</v>
      </c>
      <c r="E77" s="4" t="s">
        <v>414</v>
      </c>
      <c r="F77" s="4" t="s">
        <v>610</v>
      </c>
      <c r="G77" s="5" t="s">
        <v>636</v>
      </c>
      <c r="H77" s="5" t="s">
        <v>648</v>
      </c>
      <c r="I77" s="7" t="s">
        <v>676</v>
      </c>
      <c r="J77" s="72">
        <f>SUM('Matrix datapoints - KMP'!J30:N30)</f>
        <v>0</v>
      </c>
    </row>
    <row r="78" spans="1:10" x14ac:dyDescent="0.2">
      <c r="A78" s="6" t="s">
        <v>14</v>
      </c>
      <c r="B78" s="4" t="s">
        <v>248</v>
      </c>
      <c r="C78" s="4" t="s">
        <v>249</v>
      </c>
      <c r="D78" s="3" t="s">
        <v>206</v>
      </c>
      <c r="E78" s="4" t="s">
        <v>416</v>
      </c>
      <c r="F78" s="4" t="s">
        <v>416</v>
      </c>
      <c r="G78" s="5" t="s">
        <v>636</v>
      </c>
      <c r="H78" s="5" t="s">
        <v>651</v>
      </c>
      <c r="I78" s="7" t="s">
        <v>676</v>
      </c>
      <c r="J78" s="72">
        <f>'Matrix datapoints - KMP'!B4</f>
        <v>5</v>
      </c>
    </row>
    <row r="79" spans="1:10" ht="32" x14ac:dyDescent="0.2">
      <c r="A79" s="6" t="s">
        <v>14</v>
      </c>
      <c r="B79" s="4" t="s">
        <v>248</v>
      </c>
      <c r="C79" s="4" t="s">
        <v>249</v>
      </c>
      <c r="D79" s="3" t="s">
        <v>207</v>
      </c>
      <c r="E79" s="4" t="s">
        <v>417</v>
      </c>
      <c r="F79" s="4" t="s">
        <v>612</v>
      </c>
      <c r="G79" s="5" t="s">
        <v>636</v>
      </c>
      <c r="H79" s="5" t="s">
        <v>651</v>
      </c>
      <c r="I79" s="7" t="s">
        <v>676</v>
      </c>
      <c r="J79" s="72">
        <f>COUNTIF('Matrix datapoints - KMP'!J22:N22, "F")</f>
        <v>0</v>
      </c>
    </row>
    <row r="80" spans="1:10" ht="48" x14ac:dyDescent="0.2">
      <c r="A80" s="6" t="s">
        <v>14</v>
      </c>
      <c r="B80" s="4" t="s">
        <v>248</v>
      </c>
      <c r="C80" s="4" t="s">
        <v>249</v>
      </c>
      <c r="D80" s="3" t="s">
        <v>208</v>
      </c>
      <c r="E80" s="4" t="s">
        <v>418</v>
      </c>
      <c r="F80" s="4" t="s">
        <v>613</v>
      </c>
      <c r="G80" s="5" t="s">
        <v>639</v>
      </c>
      <c r="H80" s="5" t="s">
        <v>652</v>
      </c>
      <c r="I80" s="7" t="s">
        <v>676</v>
      </c>
      <c r="J80" s="72">
        <f>J79*100/'Matrix datapoints - KMP'!$B$4</f>
        <v>0</v>
      </c>
    </row>
    <row r="81" spans="1:10" ht="32" x14ac:dyDescent="0.2">
      <c r="A81" s="6" t="s">
        <v>14</v>
      </c>
      <c r="B81" s="4" t="s">
        <v>248</v>
      </c>
      <c r="C81" s="4" t="s">
        <v>249</v>
      </c>
      <c r="D81" s="3" t="s">
        <v>209</v>
      </c>
      <c r="E81" s="4" t="s">
        <v>419</v>
      </c>
      <c r="F81" s="4" t="s">
        <v>419</v>
      </c>
      <c r="G81" s="5" t="s">
        <v>636</v>
      </c>
      <c r="H81" s="5" t="s">
        <v>642</v>
      </c>
      <c r="I81" s="7" t="s">
        <v>676</v>
      </c>
      <c r="J81" s="72">
        <f t="array" ref="J81">SUM('Matrix datapoints - KMP'!J21:N21/'Matrix datapoints - KMP'!B4)</f>
        <v>0</v>
      </c>
    </row>
  </sheetData>
  <sheetProtection selectLockedCells="1" selectUnlockedCells="1"/>
  <phoneticPr fontId="4" type="noConversion"/>
  <conditionalFormatting sqref="D2:D41">
    <cfRule type="duplicateValues" dxfId="7" priority="242"/>
    <cfRule type="duplicateValues" dxfId="6" priority="243"/>
  </conditionalFormatting>
  <conditionalFormatting sqref="E2:E41">
    <cfRule type="duplicateValues" dxfId="5" priority="246"/>
  </conditionalFormatting>
  <conditionalFormatting sqref="F2:F41">
    <cfRule type="duplicateValues" dxfId="4" priority="248"/>
  </conditionalFormatting>
  <conditionalFormatting sqref="D42:D81">
    <cfRule type="duplicateValues" dxfId="3" priority="249"/>
    <cfRule type="duplicateValues" dxfId="2" priority="250"/>
  </conditionalFormatting>
  <conditionalFormatting sqref="F42:F81">
    <cfRule type="duplicateValues" dxfId="1" priority="253"/>
  </conditionalFormatting>
  <conditionalFormatting sqref="E42:E81">
    <cfRule type="duplicateValues" dxfId="0" priority="255"/>
  </conditionalFormatting>
  <dataValidations count="3">
    <dataValidation type="decimal" operator="greaterThanOrEqual" allowBlank="1" showInputMessage="1" showErrorMessage="1" sqref="J2 J9 J11 J26:J27 J13 J15 J17 J19 J21 J38:J39 J29" xr:uid="{00000000-0002-0000-0300-000000000000}">
      <formula1>0</formula1>
    </dataValidation>
    <dataValidation type="decimal" operator="greaterThanOrEqual" allowBlank="1" showInputMessage="1" showErrorMessage="1" prompt="In millions" sqref="J23 J3:J8 J32:J34 J36:J37" xr:uid="{00000000-0002-0000-0300-000001000000}">
      <formula1>0</formula1>
    </dataValidation>
    <dataValidation type="date" showInputMessage="1" showErrorMessage="1" sqref="D1:D1048576" xr:uid="{00000000-0002-0000-0300-000002000000}">
      <formula1>1</formula1>
      <formula2>43831</formula2>
    </dataValidation>
  </dataValidation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0"/>
  <sheetViews>
    <sheetView topLeftCell="C1" workbookViewId="0">
      <selection activeCell="J3" sqref="J3:J30"/>
    </sheetView>
  </sheetViews>
  <sheetFormatPr baseColWidth="10" defaultColWidth="10.83203125" defaultRowHeight="16" x14ac:dyDescent="0.2"/>
  <cols>
    <col min="1" max="1" width="27.83203125" style="2" customWidth="1"/>
    <col min="2" max="2" width="26.83203125" style="2" customWidth="1"/>
    <col min="3" max="3" width="17.5" style="2" customWidth="1"/>
    <col min="4" max="4" width="29.5" style="2" customWidth="1"/>
    <col min="5" max="5" width="42.5" style="2" customWidth="1"/>
    <col min="6" max="6" width="10.83203125" style="2"/>
    <col min="7" max="7" width="21.5" style="2" customWidth="1"/>
    <col min="8" max="8" width="21" style="2" customWidth="1"/>
    <col min="9" max="10" width="20.5" style="2" customWidth="1"/>
    <col min="11" max="11" width="24" style="78" customWidth="1"/>
    <col min="12" max="12" width="39.83203125" style="2" customWidth="1"/>
    <col min="13" max="14" width="35" style="2" customWidth="1"/>
    <col min="15" max="15" width="20.83203125" style="2" customWidth="1"/>
    <col min="16" max="16" width="21.83203125" style="2" customWidth="1"/>
    <col min="17" max="17" width="23.5" style="2" customWidth="1"/>
    <col min="18" max="16384" width="10.83203125" style="2"/>
  </cols>
  <sheetData>
    <row r="1" spans="1:17" ht="19" x14ac:dyDescent="0.2">
      <c r="K1" s="134" t="s">
        <v>940</v>
      </c>
      <c r="L1" s="134"/>
      <c r="M1" s="134"/>
      <c r="N1" s="134"/>
      <c r="O1" s="134"/>
      <c r="P1" s="134"/>
      <c r="Q1" s="134"/>
    </row>
    <row r="2" spans="1:17" s="12" customFormat="1" x14ac:dyDescent="0.2">
      <c r="A2" s="12" t="s">
        <v>4</v>
      </c>
      <c r="B2" s="12" t="s">
        <v>6</v>
      </c>
      <c r="C2" s="12" t="s">
        <v>5</v>
      </c>
      <c r="D2" s="12" t="s">
        <v>1</v>
      </c>
      <c r="E2" s="12" t="s">
        <v>665</v>
      </c>
      <c r="F2" s="12" t="s">
        <v>8</v>
      </c>
      <c r="G2" s="12" t="s">
        <v>9</v>
      </c>
      <c r="H2" s="12" t="s">
        <v>674</v>
      </c>
      <c r="I2" s="12" t="s">
        <v>664</v>
      </c>
      <c r="J2" s="12" t="s">
        <v>941</v>
      </c>
      <c r="K2" s="79" t="s">
        <v>905</v>
      </c>
      <c r="L2" s="65" t="s">
        <v>906</v>
      </c>
      <c r="M2" s="65" t="s">
        <v>907</v>
      </c>
      <c r="N2" s="65" t="s">
        <v>908</v>
      </c>
      <c r="O2" s="62" t="s">
        <v>909</v>
      </c>
      <c r="P2" s="62" t="s">
        <v>910</v>
      </c>
      <c r="Q2" s="62" t="s">
        <v>911</v>
      </c>
    </row>
    <row r="3" spans="1:17" ht="48" x14ac:dyDescent="0.2">
      <c r="A3" s="45" t="s">
        <v>14</v>
      </c>
      <c r="B3" s="45" t="s">
        <v>242</v>
      </c>
      <c r="C3" s="44" t="s">
        <v>35</v>
      </c>
      <c r="D3" s="45" t="s">
        <v>269</v>
      </c>
      <c r="E3" s="45" t="s">
        <v>465</v>
      </c>
      <c r="F3" s="23" t="s">
        <v>644</v>
      </c>
      <c r="G3" s="45" t="s">
        <v>655</v>
      </c>
      <c r="H3" s="23" t="s">
        <v>675</v>
      </c>
      <c r="I3" s="23">
        <f>'Data derived from matrix DP'!J3/'Standalone datapoints'!C16</f>
        <v>21.962300132621259</v>
      </c>
      <c r="J3" s="182">
        <v>43921</v>
      </c>
      <c r="K3" s="80"/>
      <c r="L3" s="56"/>
      <c r="M3" s="56"/>
      <c r="N3" s="56"/>
      <c r="O3" s="76"/>
      <c r="P3" s="76"/>
      <c r="Q3" s="76"/>
    </row>
    <row r="4" spans="1:17" ht="48" x14ac:dyDescent="0.2">
      <c r="A4" s="45" t="s">
        <v>14</v>
      </c>
      <c r="B4" s="45" t="s">
        <v>242</v>
      </c>
      <c r="C4" s="44" t="s">
        <v>37</v>
      </c>
      <c r="D4" s="45" t="s">
        <v>271</v>
      </c>
      <c r="E4" s="45" t="s">
        <v>467</v>
      </c>
      <c r="F4" s="23" t="s">
        <v>644</v>
      </c>
      <c r="G4" s="45" t="s">
        <v>655</v>
      </c>
      <c r="H4" s="23" t="s">
        <v>675</v>
      </c>
      <c r="I4" s="23">
        <f>'Data derived from matrix DP'!J4/'Standalone datapoints'!C16</f>
        <v>0</v>
      </c>
      <c r="J4" s="182">
        <v>43921</v>
      </c>
      <c r="K4" s="80"/>
      <c r="L4" s="56"/>
      <c r="M4" s="56"/>
      <c r="N4" s="56"/>
      <c r="O4" s="76"/>
    </row>
    <row r="5" spans="1:17" ht="48" x14ac:dyDescent="0.2">
      <c r="A5" s="45" t="s">
        <v>14</v>
      </c>
      <c r="B5" s="45" t="s">
        <v>242</v>
      </c>
      <c r="C5" s="44" t="s">
        <v>39</v>
      </c>
      <c r="D5" s="45" t="s">
        <v>273</v>
      </c>
      <c r="E5" s="45" t="s">
        <v>469</v>
      </c>
      <c r="F5" s="23" t="s">
        <v>644</v>
      </c>
      <c r="G5" s="45" t="s">
        <v>655</v>
      </c>
      <c r="H5" s="23" t="s">
        <v>675</v>
      </c>
      <c r="I5" s="23">
        <f>'Data derived from matrix DP'!J5/'Standalone datapoints'!C16</f>
        <v>1.7032395599781325</v>
      </c>
      <c r="J5" s="182">
        <v>43921</v>
      </c>
      <c r="K5" s="80"/>
      <c r="L5" s="56"/>
      <c r="M5" s="56"/>
      <c r="N5" s="56"/>
      <c r="O5" s="76"/>
    </row>
    <row r="6" spans="1:17" ht="48" x14ac:dyDescent="0.2">
      <c r="A6" s="45" t="s">
        <v>14</v>
      </c>
      <c r="B6" s="45" t="s">
        <v>242</v>
      </c>
      <c r="C6" s="44" t="s">
        <v>41</v>
      </c>
      <c r="D6" s="45" t="s">
        <v>275</v>
      </c>
      <c r="E6" s="45" t="s">
        <v>471</v>
      </c>
      <c r="F6" s="23" t="s">
        <v>644</v>
      </c>
      <c r="G6" s="45" t="s">
        <v>655</v>
      </c>
      <c r="H6" s="23" t="s">
        <v>675</v>
      </c>
      <c r="I6" s="23">
        <f>'Data derived from matrix DP'!J6/'Standalone datapoints'!C16</f>
        <v>0</v>
      </c>
      <c r="J6" s="182">
        <v>43921</v>
      </c>
      <c r="K6" s="80"/>
      <c r="L6" s="56"/>
      <c r="M6" s="56"/>
      <c r="N6" s="56"/>
      <c r="O6" s="76"/>
    </row>
    <row r="7" spans="1:17" ht="48" x14ac:dyDescent="0.2">
      <c r="A7" s="45" t="s">
        <v>14</v>
      </c>
      <c r="B7" s="45" t="s">
        <v>242</v>
      </c>
      <c r="C7" s="44" t="s">
        <v>43</v>
      </c>
      <c r="D7" s="45" t="s">
        <v>277</v>
      </c>
      <c r="E7" s="45" t="s">
        <v>473</v>
      </c>
      <c r="F7" s="23" t="s">
        <v>644</v>
      </c>
      <c r="G7" s="45" t="s">
        <v>655</v>
      </c>
      <c r="H7" s="23" t="s">
        <v>675</v>
      </c>
      <c r="I7" s="23">
        <f>'Data derived from matrix DP'!J7/'Standalone datapoints'!C16</f>
        <v>0</v>
      </c>
      <c r="J7" s="182">
        <v>43921</v>
      </c>
      <c r="K7" s="80"/>
      <c r="L7" s="56"/>
      <c r="M7" s="56"/>
      <c r="N7" s="56"/>
      <c r="O7" s="76"/>
    </row>
    <row r="8" spans="1:17" ht="32" x14ac:dyDescent="0.2">
      <c r="A8" s="45" t="s">
        <v>14</v>
      </c>
      <c r="B8" s="45" t="s">
        <v>242</v>
      </c>
      <c r="C8" s="44" t="s">
        <v>45</v>
      </c>
      <c r="D8" s="45" t="s">
        <v>279</v>
      </c>
      <c r="E8" s="45" t="s">
        <v>475</v>
      </c>
      <c r="F8" s="23" t="s">
        <v>644</v>
      </c>
      <c r="G8" s="45" t="s">
        <v>655</v>
      </c>
      <c r="H8" s="23" t="s">
        <v>675</v>
      </c>
      <c r="I8" s="23">
        <f>'Data derived from matrix DP'!J8/'Standalone datapoints'!C16</f>
        <v>23.668869584212249</v>
      </c>
      <c r="J8" s="182">
        <v>43921</v>
      </c>
      <c r="K8" s="80"/>
      <c r="L8" s="56"/>
      <c r="M8" s="56"/>
      <c r="N8" s="56"/>
      <c r="O8" s="76"/>
    </row>
    <row r="9" spans="1:17" ht="32" x14ac:dyDescent="0.2">
      <c r="A9" s="45" t="s">
        <v>14</v>
      </c>
      <c r="B9" s="45" t="s">
        <v>247</v>
      </c>
      <c r="C9" s="44" t="s">
        <v>177</v>
      </c>
      <c r="D9" s="45" t="s">
        <v>387</v>
      </c>
      <c r="E9" s="45" t="s">
        <v>592</v>
      </c>
      <c r="F9" s="23" t="s">
        <v>644</v>
      </c>
      <c r="G9" s="45" t="s">
        <v>656</v>
      </c>
      <c r="H9" s="23" t="s">
        <v>675</v>
      </c>
      <c r="I9" s="23"/>
      <c r="J9" s="182">
        <v>43921</v>
      </c>
      <c r="K9" s="80"/>
      <c r="L9" s="56"/>
      <c r="M9" s="56"/>
      <c r="N9" s="56"/>
      <c r="O9" s="76"/>
    </row>
    <row r="10" spans="1:17" ht="32" x14ac:dyDescent="0.2">
      <c r="A10" s="45" t="s">
        <v>14</v>
      </c>
      <c r="B10" s="53" t="s">
        <v>247</v>
      </c>
      <c r="C10" s="44" t="s">
        <v>184</v>
      </c>
      <c r="D10" s="45" t="s">
        <v>394</v>
      </c>
      <c r="E10" s="45" t="s">
        <v>596</v>
      </c>
      <c r="F10" s="23" t="s">
        <v>644</v>
      </c>
      <c r="G10" s="45" t="s">
        <v>655</v>
      </c>
      <c r="H10" s="23" t="s">
        <v>675</v>
      </c>
      <c r="I10" s="23">
        <f>'Standalone datapoints'!I109/'Standalone datapoints'!C16</f>
        <v>7.2092153418429268</v>
      </c>
      <c r="J10" s="182">
        <v>43921</v>
      </c>
      <c r="K10" s="80"/>
      <c r="L10" s="56"/>
      <c r="M10" s="56"/>
      <c r="N10" s="56"/>
      <c r="O10" s="76"/>
    </row>
    <row r="11" spans="1:17" ht="32" x14ac:dyDescent="0.2">
      <c r="A11" s="45" t="s">
        <v>14</v>
      </c>
      <c r="B11" s="45" t="s">
        <v>247</v>
      </c>
      <c r="C11" s="44" t="s">
        <v>185</v>
      </c>
      <c r="D11" s="45" t="s">
        <v>395</v>
      </c>
      <c r="E11" s="45" t="s">
        <v>597</v>
      </c>
      <c r="F11" s="45" t="s">
        <v>644</v>
      </c>
      <c r="G11" s="45" t="s">
        <v>655</v>
      </c>
      <c r="H11" s="23" t="s">
        <v>675</v>
      </c>
      <c r="I11" s="23">
        <f>'Standalone datapoints'!I115/'Standalone datapoints'!I112</f>
        <v>1.4879485806106052</v>
      </c>
      <c r="J11" s="182">
        <v>43921</v>
      </c>
      <c r="K11" s="80"/>
      <c r="L11" s="56"/>
      <c r="M11" s="56"/>
      <c r="N11" s="56"/>
      <c r="O11" s="76"/>
    </row>
    <row r="12" spans="1:17" ht="48" x14ac:dyDescent="0.2">
      <c r="A12" s="45" t="s">
        <v>14</v>
      </c>
      <c r="B12" s="45" t="s">
        <v>247</v>
      </c>
      <c r="C12" s="44" t="s">
        <v>187</v>
      </c>
      <c r="D12" s="45" t="s">
        <v>397</v>
      </c>
      <c r="E12" s="45" t="s">
        <v>599</v>
      </c>
      <c r="F12" s="23" t="s">
        <v>644</v>
      </c>
      <c r="G12" s="45" t="s">
        <v>655</v>
      </c>
      <c r="H12" s="23" t="s">
        <v>675</v>
      </c>
      <c r="I12" s="23">
        <f>'Data derived from matrix DP'!J32/'Standalone datapoints'!$C$16</f>
        <v>25.129027056451569</v>
      </c>
      <c r="J12" s="182">
        <v>43921</v>
      </c>
      <c r="K12" s="80"/>
      <c r="L12" s="56"/>
      <c r="M12" s="56"/>
      <c r="N12" s="56"/>
      <c r="O12" s="76"/>
    </row>
    <row r="13" spans="1:17" ht="48" x14ac:dyDescent="0.2">
      <c r="A13" s="45" t="s">
        <v>14</v>
      </c>
      <c r="B13" s="45" t="s">
        <v>247</v>
      </c>
      <c r="C13" s="44" t="s">
        <v>189</v>
      </c>
      <c r="D13" s="45" t="s">
        <v>399</v>
      </c>
      <c r="E13" s="45" t="s">
        <v>601</v>
      </c>
      <c r="F13" s="23" t="s">
        <v>644</v>
      </c>
      <c r="G13" s="45" t="s">
        <v>655</v>
      </c>
      <c r="H13" s="23" t="s">
        <v>675</v>
      </c>
      <c r="I13" s="23">
        <f>'Data derived from matrix DP'!J33/'Standalone datapoints'!$C$16</f>
        <v>0</v>
      </c>
      <c r="J13" s="182">
        <v>43921</v>
      </c>
      <c r="K13" s="80"/>
      <c r="L13" s="56"/>
      <c r="M13" s="56"/>
      <c r="N13" s="56"/>
      <c r="O13" s="76"/>
    </row>
    <row r="14" spans="1:17" ht="48" x14ac:dyDescent="0.2">
      <c r="A14" s="45" t="s">
        <v>14</v>
      </c>
      <c r="B14" s="45" t="s">
        <v>247</v>
      </c>
      <c r="C14" s="44" t="s">
        <v>191</v>
      </c>
      <c r="D14" s="45" t="s">
        <v>401</v>
      </c>
      <c r="E14" s="45" t="s">
        <v>603</v>
      </c>
      <c r="F14" s="23" t="s">
        <v>644</v>
      </c>
      <c r="G14" s="45" t="s">
        <v>655</v>
      </c>
      <c r="H14" s="23" t="s">
        <v>675</v>
      </c>
      <c r="I14" s="23">
        <f>'Data derived from matrix DP'!J34/'Standalone datapoints'!$C$16</f>
        <v>2.5373774089996814</v>
      </c>
      <c r="J14" s="182">
        <v>43921</v>
      </c>
      <c r="K14" s="80"/>
      <c r="L14" s="56"/>
      <c r="M14" s="56"/>
      <c r="N14" s="56"/>
      <c r="O14" s="76"/>
    </row>
    <row r="15" spans="1:17" ht="48" x14ac:dyDescent="0.2">
      <c r="A15" s="45" t="s">
        <v>14</v>
      </c>
      <c r="B15" s="45" t="s">
        <v>247</v>
      </c>
      <c r="C15" s="44" t="s">
        <v>193</v>
      </c>
      <c r="D15" s="45" t="s">
        <v>403</v>
      </c>
      <c r="E15" s="45" t="s">
        <v>605</v>
      </c>
      <c r="F15" s="23" t="s">
        <v>644</v>
      </c>
      <c r="G15" s="45" t="s">
        <v>655</v>
      </c>
      <c r="H15" s="23" t="s">
        <v>675</v>
      </c>
      <c r="I15" s="23">
        <f>'Data derived from matrix DP'!J35/'Standalone datapoints'!$C$16</f>
        <v>0</v>
      </c>
      <c r="J15" s="182">
        <v>43921</v>
      </c>
      <c r="K15" s="80"/>
      <c r="L15" s="56"/>
      <c r="M15" s="56"/>
      <c r="N15" s="56"/>
      <c r="O15" s="76"/>
    </row>
    <row r="16" spans="1:17" ht="48" x14ac:dyDescent="0.2">
      <c r="A16" s="45" t="s">
        <v>14</v>
      </c>
      <c r="B16" s="45" t="s">
        <v>247</v>
      </c>
      <c r="C16" s="44" t="s">
        <v>195</v>
      </c>
      <c r="D16" s="45" t="s">
        <v>405</v>
      </c>
      <c r="E16" s="45" t="s">
        <v>607</v>
      </c>
      <c r="F16" s="23" t="s">
        <v>644</v>
      </c>
      <c r="G16" s="45" t="s">
        <v>655</v>
      </c>
      <c r="H16" s="23" t="s">
        <v>675</v>
      </c>
      <c r="I16" s="23">
        <f>'Data derived from matrix DP'!J36/'Standalone datapoints'!$C$16</f>
        <v>27.834563991900705</v>
      </c>
      <c r="J16" s="182">
        <v>43921</v>
      </c>
      <c r="K16" s="80"/>
      <c r="L16" s="56"/>
      <c r="M16" s="56"/>
      <c r="N16" s="56"/>
      <c r="O16" s="76"/>
    </row>
    <row r="17" spans="1:15" ht="48" x14ac:dyDescent="0.2">
      <c r="A17" s="45" t="s">
        <v>14</v>
      </c>
      <c r="B17" s="45" t="s">
        <v>242</v>
      </c>
      <c r="C17" s="44" t="s">
        <v>35</v>
      </c>
      <c r="D17" s="45" t="s">
        <v>269</v>
      </c>
      <c r="E17" s="45" t="s">
        <v>465</v>
      </c>
      <c r="F17" s="23" t="s">
        <v>644</v>
      </c>
      <c r="G17" s="45" t="s">
        <v>655</v>
      </c>
      <c r="H17" s="23" t="s">
        <v>676</v>
      </c>
      <c r="I17" s="23">
        <f>'Data derived from matrix DP'!J43/'Standalone datapoints'!$C$17</f>
        <v>31.708887659451477</v>
      </c>
      <c r="J17" s="182">
        <v>43555</v>
      </c>
      <c r="K17" s="80"/>
      <c r="L17" s="56"/>
      <c r="M17" s="56"/>
      <c r="N17" s="56"/>
      <c r="O17" s="76"/>
    </row>
    <row r="18" spans="1:15" ht="48" x14ac:dyDescent="0.2">
      <c r="A18" s="45" t="s">
        <v>14</v>
      </c>
      <c r="B18" s="45" t="s">
        <v>242</v>
      </c>
      <c r="C18" s="44" t="s">
        <v>37</v>
      </c>
      <c r="D18" s="45" t="s">
        <v>271</v>
      </c>
      <c r="E18" s="45" t="s">
        <v>467</v>
      </c>
      <c r="F18" s="23" t="s">
        <v>644</v>
      </c>
      <c r="G18" s="45" t="s">
        <v>655</v>
      </c>
      <c r="H18" s="23" t="s">
        <v>676</v>
      </c>
      <c r="I18" s="23">
        <f>'Data derived from matrix DP'!J44/'Standalone datapoints'!$C$17</f>
        <v>0</v>
      </c>
      <c r="J18" s="182">
        <v>43555</v>
      </c>
      <c r="K18" s="80"/>
      <c r="L18" s="56"/>
      <c r="M18"/>
      <c r="N18"/>
      <c r="O18" s="76"/>
    </row>
    <row r="19" spans="1:15" ht="48" x14ac:dyDescent="0.2">
      <c r="A19" s="45" t="s">
        <v>14</v>
      </c>
      <c r="B19" s="45" t="s">
        <v>242</v>
      </c>
      <c r="C19" s="44" t="s">
        <v>39</v>
      </c>
      <c r="D19" s="45" t="s">
        <v>273</v>
      </c>
      <c r="E19" s="45" t="s">
        <v>469</v>
      </c>
      <c r="F19" s="23" t="s">
        <v>644</v>
      </c>
      <c r="G19" s="45" t="s">
        <v>655</v>
      </c>
      <c r="H19" s="23" t="s">
        <v>676</v>
      </c>
      <c r="I19" s="23">
        <f>'Data derived from matrix DP'!J45/'Standalone datapoints'!$C$17</f>
        <v>1.7995179647882402</v>
      </c>
      <c r="J19" s="182">
        <v>43555</v>
      </c>
      <c r="K19" s="80"/>
      <c r="L19" s="56"/>
      <c r="O19" s="76"/>
    </row>
    <row r="20" spans="1:15" ht="48" x14ac:dyDescent="0.2">
      <c r="A20" s="45" t="s">
        <v>14</v>
      </c>
      <c r="B20" s="45" t="s">
        <v>242</v>
      </c>
      <c r="C20" s="44" t="s">
        <v>41</v>
      </c>
      <c r="D20" s="45" t="s">
        <v>275</v>
      </c>
      <c r="E20" s="45" t="s">
        <v>471</v>
      </c>
      <c r="F20" s="23" t="s">
        <v>644</v>
      </c>
      <c r="G20" s="45" t="s">
        <v>655</v>
      </c>
      <c r="H20" s="23" t="s">
        <v>676</v>
      </c>
      <c r="I20" s="23">
        <f>'Data derived from matrix DP'!J46/'Standalone datapoints'!$C$17</f>
        <v>0</v>
      </c>
      <c r="J20" s="182">
        <v>43555</v>
      </c>
      <c r="K20" s="80"/>
      <c r="L20" s="56"/>
      <c r="O20" s="76"/>
    </row>
    <row r="21" spans="1:15" ht="48" x14ac:dyDescent="0.2">
      <c r="A21" s="45" t="s">
        <v>14</v>
      </c>
      <c r="B21" s="45" t="s">
        <v>242</v>
      </c>
      <c r="C21" s="44" t="s">
        <v>43</v>
      </c>
      <c r="D21" s="45" t="s">
        <v>277</v>
      </c>
      <c r="E21" s="45" t="s">
        <v>473</v>
      </c>
      <c r="F21" s="23" t="s">
        <v>644</v>
      </c>
      <c r="G21" s="45" t="s">
        <v>655</v>
      </c>
      <c r="H21" s="23" t="s">
        <v>676</v>
      </c>
      <c r="I21" s="23">
        <f>'Data derived from matrix DP'!J47/'Standalone datapoints'!$C$17</f>
        <v>0</v>
      </c>
      <c r="J21" s="182">
        <v>43555</v>
      </c>
      <c r="K21" s="80"/>
      <c r="L21" s="56"/>
      <c r="O21" s="76"/>
    </row>
    <row r="22" spans="1:15" ht="32" x14ac:dyDescent="0.2">
      <c r="A22" s="45" t="s">
        <v>14</v>
      </c>
      <c r="B22" s="45" t="s">
        <v>242</v>
      </c>
      <c r="C22" s="44" t="s">
        <v>45</v>
      </c>
      <c r="D22" s="45" t="s">
        <v>279</v>
      </c>
      <c r="E22" s="45" t="s">
        <v>475</v>
      </c>
      <c r="F22" s="23" t="s">
        <v>644</v>
      </c>
      <c r="G22" s="45" t="s">
        <v>655</v>
      </c>
      <c r="H22" s="23" t="s">
        <v>676</v>
      </c>
      <c r="I22" s="23">
        <f>'Data derived from matrix DP'!J48/'Standalone datapoints'!$C$17</f>
        <v>180.84817036346647</v>
      </c>
      <c r="J22" s="182">
        <v>43555</v>
      </c>
      <c r="K22" s="80"/>
      <c r="L22" s="56"/>
      <c r="O22" s="76"/>
    </row>
    <row r="23" spans="1:15" ht="32" x14ac:dyDescent="0.2">
      <c r="A23" s="45" t="s">
        <v>14</v>
      </c>
      <c r="B23" s="45" t="s">
        <v>247</v>
      </c>
      <c r="C23" s="44" t="s">
        <v>177</v>
      </c>
      <c r="D23" s="45" t="s">
        <v>387</v>
      </c>
      <c r="E23" s="45" t="s">
        <v>592</v>
      </c>
      <c r="F23" s="23" t="s">
        <v>644</v>
      </c>
      <c r="G23" s="45" t="s">
        <v>656</v>
      </c>
      <c r="H23" s="23" t="s">
        <v>676</v>
      </c>
      <c r="I23" s="72"/>
      <c r="J23" s="182">
        <v>43555</v>
      </c>
      <c r="K23" s="80"/>
      <c r="L23" s="56"/>
      <c r="O23" s="76"/>
    </row>
    <row r="24" spans="1:15" ht="32" x14ac:dyDescent="0.2">
      <c r="A24" s="45" t="s">
        <v>14</v>
      </c>
      <c r="B24" s="45" t="s">
        <v>247</v>
      </c>
      <c r="C24" s="44" t="s">
        <v>184</v>
      </c>
      <c r="D24" s="45" t="s">
        <v>394</v>
      </c>
      <c r="E24" s="45" t="s">
        <v>596</v>
      </c>
      <c r="F24" s="23" t="s">
        <v>644</v>
      </c>
      <c r="G24" s="45" t="s">
        <v>655</v>
      </c>
      <c r="H24" s="23" t="s">
        <v>676</v>
      </c>
      <c r="I24" s="23">
        <f>'Standalone datapoints'!I229/'Standalone datapoints'!C17</f>
        <v>8.5263842169086157</v>
      </c>
      <c r="J24" s="182">
        <v>43555</v>
      </c>
      <c r="K24" s="80"/>
      <c r="L24" s="56"/>
      <c r="O24" s="76"/>
    </row>
    <row r="25" spans="1:15" ht="32" x14ac:dyDescent="0.2">
      <c r="A25" s="45" t="s">
        <v>14</v>
      </c>
      <c r="B25" s="45" t="s">
        <v>247</v>
      </c>
      <c r="C25" s="44" t="s">
        <v>185</v>
      </c>
      <c r="D25" s="45" t="s">
        <v>395</v>
      </c>
      <c r="E25" s="45" t="s">
        <v>597</v>
      </c>
      <c r="F25" s="45" t="s">
        <v>644</v>
      </c>
      <c r="G25" s="45" t="s">
        <v>655</v>
      </c>
      <c r="H25" s="23" t="s">
        <v>676</v>
      </c>
      <c r="I25" s="23">
        <f>'Standalone datapoints'!I235/'Standalone datapoints'!I232</f>
        <v>-0.40250000000000002</v>
      </c>
      <c r="J25" s="182">
        <v>43555</v>
      </c>
      <c r="K25" s="80"/>
      <c r="L25" s="56"/>
      <c r="O25" s="76"/>
    </row>
    <row r="26" spans="1:15" ht="48" x14ac:dyDescent="0.2">
      <c r="A26" s="45" t="s">
        <v>14</v>
      </c>
      <c r="B26" s="45" t="s">
        <v>247</v>
      </c>
      <c r="C26" s="44" t="s">
        <v>187</v>
      </c>
      <c r="D26" s="45" t="s">
        <v>397</v>
      </c>
      <c r="E26" s="45" t="s">
        <v>599</v>
      </c>
      <c r="F26" s="23" t="s">
        <v>644</v>
      </c>
      <c r="G26" s="45" t="s">
        <v>655</v>
      </c>
      <c r="H26" s="23" t="s">
        <v>676</v>
      </c>
      <c r="I26" s="23">
        <f>'Data derived from matrix DP'!J72/'Standalone datapoints'!$C$17</f>
        <v>319.39074306565095</v>
      </c>
      <c r="J26" s="182">
        <v>43555</v>
      </c>
      <c r="K26" s="80"/>
      <c r="L26" s="56"/>
      <c r="O26" s="76"/>
    </row>
    <row r="27" spans="1:15" ht="48" x14ac:dyDescent="0.2">
      <c r="A27" s="45" t="s">
        <v>14</v>
      </c>
      <c r="B27" s="45" t="s">
        <v>247</v>
      </c>
      <c r="C27" s="44" t="s">
        <v>189</v>
      </c>
      <c r="D27" s="45" t="s">
        <v>399</v>
      </c>
      <c r="E27" s="45" t="s">
        <v>601</v>
      </c>
      <c r="F27" s="23" t="s">
        <v>644</v>
      </c>
      <c r="G27" s="45" t="s">
        <v>655</v>
      </c>
      <c r="H27" s="23" t="s">
        <v>676</v>
      </c>
      <c r="I27" s="23">
        <f>'Data derived from matrix DP'!J73/'Standalone datapoints'!$C$17</f>
        <v>0</v>
      </c>
      <c r="J27" s="182">
        <v>43555</v>
      </c>
      <c r="K27" s="80"/>
      <c r="L27" s="56"/>
      <c r="O27" s="76"/>
    </row>
    <row r="28" spans="1:15" ht="48" x14ac:dyDescent="0.2">
      <c r="A28" s="45" t="s">
        <v>14</v>
      </c>
      <c r="B28" s="45" t="s">
        <v>247</v>
      </c>
      <c r="C28" s="44" t="s">
        <v>191</v>
      </c>
      <c r="D28" s="45" t="s">
        <v>401</v>
      </c>
      <c r="E28" s="45" t="s">
        <v>603</v>
      </c>
      <c r="F28" s="23" t="s">
        <v>644</v>
      </c>
      <c r="G28" s="45" t="s">
        <v>655</v>
      </c>
      <c r="H28" s="23" t="s">
        <v>676</v>
      </c>
      <c r="I28" s="23">
        <f>'Data derived from matrix DP'!J74/'Standalone datapoints'!$C$17</f>
        <v>18.157664339962604</v>
      </c>
      <c r="J28" s="182">
        <v>43555</v>
      </c>
      <c r="K28" s="80"/>
      <c r="L28" s="56"/>
      <c r="O28" s="76"/>
    </row>
    <row r="29" spans="1:15" ht="48" x14ac:dyDescent="0.2">
      <c r="A29" s="45" t="s">
        <v>14</v>
      </c>
      <c r="B29" s="45" t="s">
        <v>247</v>
      </c>
      <c r="C29" s="44" t="s">
        <v>193</v>
      </c>
      <c r="D29" s="45" t="s">
        <v>403</v>
      </c>
      <c r="E29" s="45" t="s">
        <v>605</v>
      </c>
      <c r="F29" s="23" t="s">
        <v>644</v>
      </c>
      <c r="G29" s="45" t="s">
        <v>655</v>
      </c>
      <c r="H29" s="23" t="s">
        <v>676</v>
      </c>
      <c r="I29" s="23">
        <f>'Data derived from matrix DP'!J75/'Standalone datapoints'!$C$17</f>
        <v>0</v>
      </c>
      <c r="J29" s="182">
        <v>43555</v>
      </c>
      <c r="K29" s="80"/>
      <c r="L29" s="56"/>
      <c r="O29" s="76"/>
    </row>
    <row r="30" spans="1:15" ht="48" x14ac:dyDescent="0.2">
      <c r="A30" s="45" t="s">
        <v>14</v>
      </c>
      <c r="B30" s="45" t="s">
        <v>247</v>
      </c>
      <c r="C30" s="44" t="s">
        <v>195</v>
      </c>
      <c r="D30" s="45" t="s">
        <v>405</v>
      </c>
      <c r="E30" s="45" t="s">
        <v>607</v>
      </c>
      <c r="F30" s="23" t="s">
        <v>644</v>
      </c>
      <c r="G30" s="45" t="s">
        <v>655</v>
      </c>
      <c r="H30" s="23" t="s">
        <v>676</v>
      </c>
      <c r="I30" s="23">
        <f>'Data derived from matrix DP'!J76/'Standalone datapoints'!$C$17</f>
        <v>181.08783528428478</v>
      </c>
      <c r="J30" s="182">
        <v>43555</v>
      </c>
      <c r="K30" s="80"/>
      <c r="L30" s="56"/>
      <c r="O30" s="76"/>
    </row>
  </sheetData>
  <mergeCells count="1">
    <mergeCell ref="K1:Q1"/>
  </mergeCells>
  <dataValidations count="1">
    <dataValidation type="list" allowBlank="1" showInputMessage="1" showErrorMessage="1" sqref="O3:O30" xr:uid="{00000000-0002-0000-0400-000000000000}">
      <formula1>"Error accepted, Error not accepted"</formula1>
    </dataValidation>
  </dataValidations>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400-000001000000}">
          <x14:formula1>
            <xm:f>'NIC industry'!$G$3:$G$13</xm:f>
          </x14:formula1>
          <xm:sqref>L3:L30</xm:sqref>
        </x14:dataValidation>
        <x14:dataValidation type="list" allowBlank="1" showInputMessage="1" showErrorMessage="1" xr:uid="{00000000-0002-0000-0400-000002000000}">
          <x14:formula1>
            <xm:f>'NIC industry'!$C$3:$C$4</xm:f>
          </x14:formula1>
          <xm:sqref>K3:K30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502"/>
  <sheetViews>
    <sheetView workbookViewId="0">
      <selection activeCell="G14" sqref="G14"/>
    </sheetView>
  </sheetViews>
  <sheetFormatPr baseColWidth="10" defaultColWidth="10.5" defaultRowHeight="16" x14ac:dyDescent="0.2"/>
  <cols>
    <col min="1" max="1" width="99" style="31" customWidth="1"/>
    <col min="2" max="2" width="22" customWidth="1"/>
  </cols>
  <sheetData>
    <row r="1" spans="1:7" ht="17" x14ac:dyDescent="0.2">
      <c r="A1" s="32" t="s">
        <v>878</v>
      </c>
    </row>
    <row r="2" spans="1:7" x14ac:dyDescent="0.2">
      <c r="A2" s="30" t="s">
        <v>681</v>
      </c>
    </row>
    <row r="3" spans="1:7" ht="64" x14ac:dyDescent="0.2">
      <c r="A3" s="30" t="s">
        <v>682</v>
      </c>
      <c r="C3" t="s">
        <v>879</v>
      </c>
      <c r="E3" t="s">
        <v>880</v>
      </c>
      <c r="G3" s="59" t="s">
        <v>912</v>
      </c>
    </row>
    <row r="4" spans="1:7" ht="32" x14ac:dyDescent="0.2">
      <c r="A4" s="30" t="s">
        <v>683</v>
      </c>
      <c r="C4" t="s">
        <v>880</v>
      </c>
      <c r="E4" t="s">
        <v>883</v>
      </c>
      <c r="G4" s="59" t="s">
        <v>913</v>
      </c>
    </row>
    <row r="5" spans="1:7" x14ac:dyDescent="0.2">
      <c r="A5" s="30" t="s">
        <v>684</v>
      </c>
      <c r="E5" t="s">
        <v>884</v>
      </c>
      <c r="G5" s="59" t="s">
        <v>914</v>
      </c>
    </row>
    <row r="6" spans="1:7" x14ac:dyDescent="0.2">
      <c r="A6" s="30" t="s">
        <v>685</v>
      </c>
      <c r="E6" t="s">
        <v>885</v>
      </c>
      <c r="G6" s="59" t="s">
        <v>915</v>
      </c>
    </row>
    <row r="7" spans="1:7" x14ac:dyDescent="0.2">
      <c r="A7" s="30" t="s">
        <v>686</v>
      </c>
      <c r="G7" s="59" t="s">
        <v>916</v>
      </c>
    </row>
    <row r="8" spans="1:7" x14ac:dyDescent="0.2">
      <c r="A8" s="30" t="s">
        <v>687</v>
      </c>
      <c r="G8" s="59" t="s">
        <v>917</v>
      </c>
    </row>
    <row r="9" spans="1:7" x14ac:dyDescent="0.2">
      <c r="A9" s="30" t="s">
        <v>688</v>
      </c>
      <c r="G9" s="59" t="s">
        <v>918</v>
      </c>
    </row>
    <row r="10" spans="1:7" ht="48" x14ac:dyDescent="0.2">
      <c r="A10" s="30" t="s">
        <v>689</v>
      </c>
      <c r="G10" s="59" t="s">
        <v>919</v>
      </c>
    </row>
    <row r="11" spans="1:7" x14ac:dyDescent="0.2">
      <c r="A11" s="30" t="s">
        <v>690</v>
      </c>
      <c r="G11" s="59" t="s">
        <v>920</v>
      </c>
    </row>
    <row r="12" spans="1:7" x14ac:dyDescent="0.2">
      <c r="A12" s="30" t="s">
        <v>691</v>
      </c>
      <c r="G12" s="59" t="s">
        <v>921</v>
      </c>
    </row>
    <row r="13" spans="1:7" x14ac:dyDescent="0.2">
      <c r="A13" s="30" t="s">
        <v>692</v>
      </c>
      <c r="G13" s="59" t="s">
        <v>922</v>
      </c>
    </row>
    <row r="14" spans="1:7" x14ac:dyDescent="0.2">
      <c r="A14" s="30" t="s">
        <v>693</v>
      </c>
    </row>
    <row r="15" spans="1:7" x14ac:dyDescent="0.2">
      <c r="A15" s="30" t="s">
        <v>694</v>
      </c>
    </row>
    <row r="16" spans="1:7" ht="32" x14ac:dyDescent="0.2">
      <c r="A16" s="30" t="s">
        <v>695</v>
      </c>
    </row>
    <row r="17" spans="1:1" x14ac:dyDescent="0.2">
      <c r="A17" s="30" t="s">
        <v>696</v>
      </c>
    </row>
    <row r="18" spans="1:1" x14ac:dyDescent="0.2">
      <c r="A18" s="30" t="s">
        <v>697</v>
      </c>
    </row>
    <row r="19" spans="1:1" ht="32" x14ac:dyDescent="0.2">
      <c r="A19" s="30" t="s">
        <v>698</v>
      </c>
    </row>
    <row r="20" spans="1:1" x14ac:dyDescent="0.2">
      <c r="A20" s="30" t="s">
        <v>699</v>
      </c>
    </row>
    <row r="21" spans="1:1" ht="32" x14ac:dyDescent="0.2">
      <c r="A21" s="30" t="s">
        <v>695</v>
      </c>
    </row>
    <row r="22" spans="1:1" x14ac:dyDescent="0.2">
      <c r="A22" s="30" t="s">
        <v>700</v>
      </c>
    </row>
    <row r="23" spans="1:1" x14ac:dyDescent="0.2">
      <c r="A23" s="30" t="s">
        <v>691</v>
      </c>
    </row>
    <row r="24" spans="1:1" x14ac:dyDescent="0.2">
      <c r="A24" s="30" t="s">
        <v>701</v>
      </c>
    </row>
    <row r="25" spans="1:1" x14ac:dyDescent="0.2">
      <c r="A25" s="30" t="s">
        <v>697</v>
      </c>
    </row>
    <row r="26" spans="1:1" x14ac:dyDescent="0.2">
      <c r="A26" s="30" t="s">
        <v>702</v>
      </c>
    </row>
    <row r="27" spans="1:1" x14ac:dyDescent="0.2">
      <c r="A27" s="30" t="s">
        <v>691</v>
      </c>
    </row>
    <row r="28" spans="1:1" x14ac:dyDescent="0.2">
      <c r="A28" s="30" t="s">
        <v>703</v>
      </c>
    </row>
    <row r="29" spans="1:1" x14ac:dyDescent="0.2">
      <c r="A29" s="30" t="s">
        <v>704</v>
      </c>
    </row>
    <row r="30" spans="1:1" ht="32" x14ac:dyDescent="0.2">
      <c r="A30" s="30" t="s">
        <v>705</v>
      </c>
    </row>
    <row r="31" spans="1:1" ht="64" x14ac:dyDescent="0.2">
      <c r="A31" s="30" t="s">
        <v>682</v>
      </c>
    </row>
    <row r="32" spans="1:1" x14ac:dyDescent="0.2">
      <c r="A32" s="30" t="s">
        <v>684</v>
      </c>
    </row>
    <row r="33" spans="1:1" x14ac:dyDescent="0.2">
      <c r="A33" s="30" t="s">
        <v>706</v>
      </c>
    </row>
    <row r="34" spans="1:1" x14ac:dyDescent="0.2">
      <c r="A34" s="30" t="s">
        <v>707</v>
      </c>
    </row>
    <row r="35" spans="1:1" x14ac:dyDescent="0.2">
      <c r="A35" s="30" t="s">
        <v>708</v>
      </c>
    </row>
    <row r="36" spans="1:1" ht="32" x14ac:dyDescent="0.2">
      <c r="A36" s="30" t="s">
        <v>709</v>
      </c>
    </row>
    <row r="37" spans="1:1" x14ac:dyDescent="0.2">
      <c r="A37" s="30" t="s">
        <v>701</v>
      </c>
    </row>
    <row r="38" spans="1:1" x14ac:dyDescent="0.2">
      <c r="A38" s="30" t="s">
        <v>706</v>
      </c>
    </row>
    <row r="39" spans="1:1" x14ac:dyDescent="0.2">
      <c r="A39" s="30" t="s">
        <v>710</v>
      </c>
    </row>
    <row r="40" spans="1:1" x14ac:dyDescent="0.2">
      <c r="A40" s="30" t="s">
        <v>681</v>
      </c>
    </row>
    <row r="41" spans="1:1" x14ac:dyDescent="0.2">
      <c r="A41" s="30" t="s">
        <v>711</v>
      </c>
    </row>
    <row r="42" spans="1:1" x14ac:dyDescent="0.2">
      <c r="A42" s="30" t="s">
        <v>691</v>
      </c>
    </row>
    <row r="43" spans="1:1" x14ac:dyDescent="0.2">
      <c r="A43" s="30" t="s">
        <v>712</v>
      </c>
    </row>
    <row r="44" spans="1:1" x14ac:dyDescent="0.2">
      <c r="A44" s="30" t="s">
        <v>713</v>
      </c>
    </row>
    <row r="45" spans="1:1" x14ac:dyDescent="0.2">
      <c r="A45" s="30" t="s">
        <v>687</v>
      </c>
    </row>
    <row r="46" spans="1:1" x14ac:dyDescent="0.2">
      <c r="A46" s="30" t="s">
        <v>714</v>
      </c>
    </row>
    <row r="47" spans="1:1" ht="32" x14ac:dyDescent="0.2">
      <c r="A47" s="30" t="s">
        <v>715</v>
      </c>
    </row>
    <row r="48" spans="1:1" x14ac:dyDescent="0.2">
      <c r="A48" s="30" t="s">
        <v>687</v>
      </c>
    </row>
    <row r="49" spans="1:1" x14ac:dyDescent="0.2">
      <c r="A49" s="30" t="s">
        <v>716</v>
      </c>
    </row>
    <row r="50" spans="1:1" ht="32" x14ac:dyDescent="0.2">
      <c r="A50" s="30" t="s">
        <v>717</v>
      </c>
    </row>
    <row r="51" spans="1:1" x14ac:dyDescent="0.2">
      <c r="A51" s="30" t="s">
        <v>718</v>
      </c>
    </row>
    <row r="52" spans="1:1" x14ac:dyDescent="0.2">
      <c r="A52" s="30" t="s">
        <v>719</v>
      </c>
    </row>
    <row r="53" spans="1:1" x14ac:dyDescent="0.2">
      <c r="A53" s="30" t="s">
        <v>697</v>
      </c>
    </row>
    <row r="54" spans="1:1" x14ac:dyDescent="0.2">
      <c r="A54" s="30" t="s">
        <v>697</v>
      </c>
    </row>
    <row r="55" spans="1:1" x14ac:dyDescent="0.2">
      <c r="A55" s="30" t="s">
        <v>707</v>
      </c>
    </row>
    <row r="56" spans="1:1" x14ac:dyDescent="0.2">
      <c r="A56" s="30" t="s">
        <v>714</v>
      </c>
    </row>
    <row r="57" spans="1:1" x14ac:dyDescent="0.2">
      <c r="A57" s="30" t="s">
        <v>720</v>
      </c>
    </row>
    <row r="58" spans="1:1" x14ac:dyDescent="0.2">
      <c r="A58" s="30" t="s">
        <v>687</v>
      </c>
    </row>
    <row r="59" spans="1:1" x14ac:dyDescent="0.2">
      <c r="A59" s="30" t="s">
        <v>687</v>
      </c>
    </row>
    <row r="60" spans="1:1" x14ac:dyDescent="0.2">
      <c r="A60" s="30" t="s">
        <v>687</v>
      </c>
    </row>
    <row r="61" spans="1:1" x14ac:dyDescent="0.2">
      <c r="A61" s="30" t="s">
        <v>687</v>
      </c>
    </row>
    <row r="62" spans="1:1" x14ac:dyDescent="0.2">
      <c r="A62" s="30" t="s">
        <v>721</v>
      </c>
    </row>
    <row r="63" spans="1:1" x14ac:dyDescent="0.2">
      <c r="A63" s="30" t="s">
        <v>722</v>
      </c>
    </row>
    <row r="64" spans="1:1" x14ac:dyDescent="0.2">
      <c r="A64" s="30" t="s">
        <v>701</v>
      </c>
    </row>
    <row r="65" spans="1:1" x14ac:dyDescent="0.2">
      <c r="A65" s="30" t="s">
        <v>723</v>
      </c>
    </row>
    <row r="66" spans="1:1" x14ac:dyDescent="0.2">
      <c r="A66" s="30" t="s">
        <v>724</v>
      </c>
    </row>
    <row r="67" spans="1:1" x14ac:dyDescent="0.2">
      <c r="A67" s="30" t="s">
        <v>725</v>
      </c>
    </row>
    <row r="68" spans="1:1" x14ac:dyDescent="0.2">
      <c r="A68" s="30" t="s">
        <v>726</v>
      </c>
    </row>
    <row r="69" spans="1:1" ht="48" x14ac:dyDescent="0.2">
      <c r="A69" s="30" t="s">
        <v>727</v>
      </c>
    </row>
    <row r="70" spans="1:1" x14ac:dyDescent="0.2">
      <c r="A70" s="30" t="s">
        <v>728</v>
      </c>
    </row>
    <row r="71" spans="1:1" x14ac:dyDescent="0.2">
      <c r="A71" s="30" t="s">
        <v>729</v>
      </c>
    </row>
    <row r="72" spans="1:1" x14ac:dyDescent="0.2">
      <c r="A72" s="30" t="s">
        <v>702</v>
      </c>
    </row>
    <row r="73" spans="1:1" x14ac:dyDescent="0.2">
      <c r="A73" s="30" t="s">
        <v>684</v>
      </c>
    </row>
    <row r="74" spans="1:1" x14ac:dyDescent="0.2">
      <c r="A74" s="30" t="s">
        <v>730</v>
      </c>
    </row>
    <row r="75" spans="1:1" x14ac:dyDescent="0.2">
      <c r="A75" s="30" t="s">
        <v>688</v>
      </c>
    </row>
    <row r="76" spans="1:1" x14ac:dyDescent="0.2">
      <c r="A76" s="30" t="s">
        <v>731</v>
      </c>
    </row>
    <row r="77" spans="1:1" x14ac:dyDescent="0.2">
      <c r="A77" s="30" t="s">
        <v>732</v>
      </c>
    </row>
    <row r="78" spans="1:1" x14ac:dyDescent="0.2">
      <c r="A78" s="30" t="s">
        <v>714</v>
      </c>
    </row>
    <row r="79" spans="1:1" x14ac:dyDescent="0.2">
      <c r="A79" s="30" t="s">
        <v>733</v>
      </c>
    </row>
    <row r="80" spans="1:1" x14ac:dyDescent="0.2">
      <c r="A80" s="30" t="s">
        <v>734</v>
      </c>
    </row>
    <row r="81" spans="1:1" x14ac:dyDescent="0.2">
      <c r="A81" s="30" t="s">
        <v>735</v>
      </c>
    </row>
    <row r="82" spans="1:1" x14ac:dyDescent="0.2">
      <c r="A82" s="30" t="s">
        <v>736</v>
      </c>
    </row>
    <row r="83" spans="1:1" x14ac:dyDescent="0.2">
      <c r="A83" s="30" t="s">
        <v>737</v>
      </c>
    </row>
    <row r="84" spans="1:1" x14ac:dyDescent="0.2">
      <c r="A84" s="30" t="s">
        <v>738</v>
      </c>
    </row>
    <row r="85" spans="1:1" x14ac:dyDescent="0.2">
      <c r="A85" s="30" t="s">
        <v>739</v>
      </c>
    </row>
    <row r="86" spans="1:1" x14ac:dyDescent="0.2">
      <c r="A86" s="30" t="s">
        <v>737</v>
      </c>
    </row>
    <row r="87" spans="1:1" x14ac:dyDescent="0.2">
      <c r="A87" s="30" t="s">
        <v>687</v>
      </c>
    </row>
    <row r="88" spans="1:1" x14ac:dyDescent="0.2">
      <c r="A88" s="30" t="s">
        <v>691</v>
      </c>
    </row>
    <row r="89" spans="1:1" x14ac:dyDescent="0.2">
      <c r="A89" s="30" t="s">
        <v>690</v>
      </c>
    </row>
    <row r="90" spans="1:1" x14ac:dyDescent="0.2">
      <c r="A90" s="30" t="s">
        <v>687</v>
      </c>
    </row>
    <row r="91" spans="1:1" x14ac:dyDescent="0.2">
      <c r="A91" s="30" t="s">
        <v>710</v>
      </c>
    </row>
    <row r="92" spans="1:1" x14ac:dyDescent="0.2">
      <c r="A92" s="30" t="s">
        <v>740</v>
      </c>
    </row>
    <row r="93" spans="1:1" x14ac:dyDescent="0.2">
      <c r="A93" s="30" t="s">
        <v>741</v>
      </c>
    </row>
    <row r="94" spans="1:1" ht="32" x14ac:dyDescent="0.2">
      <c r="A94" s="30" t="s">
        <v>742</v>
      </c>
    </row>
    <row r="95" spans="1:1" x14ac:dyDescent="0.2">
      <c r="A95" s="30" t="s">
        <v>707</v>
      </c>
    </row>
    <row r="96" spans="1:1" x14ac:dyDescent="0.2">
      <c r="A96" s="30" t="s">
        <v>687</v>
      </c>
    </row>
    <row r="97" spans="1:1" x14ac:dyDescent="0.2">
      <c r="A97" s="30" t="s">
        <v>687</v>
      </c>
    </row>
    <row r="98" spans="1:1" x14ac:dyDescent="0.2">
      <c r="A98" s="30" t="s">
        <v>743</v>
      </c>
    </row>
    <row r="99" spans="1:1" x14ac:dyDescent="0.2">
      <c r="A99" s="30" t="s">
        <v>744</v>
      </c>
    </row>
    <row r="100" spans="1:1" ht="32" x14ac:dyDescent="0.2">
      <c r="A100" s="30" t="s">
        <v>745</v>
      </c>
    </row>
    <row r="101" spans="1:1" x14ac:dyDescent="0.2">
      <c r="A101" s="30" t="s">
        <v>746</v>
      </c>
    </row>
    <row r="102" spans="1:1" x14ac:dyDescent="0.2">
      <c r="A102" s="30" t="s">
        <v>747</v>
      </c>
    </row>
    <row r="103" spans="1:1" ht="48" x14ac:dyDescent="0.2">
      <c r="A103" s="30" t="s">
        <v>727</v>
      </c>
    </row>
    <row r="104" spans="1:1" x14ac:dyDescent="0.2">
      <c r="A104" s="30" t="s">
        <v>697</v>
      </c>
    </row>
    <row r="105" spans="1:1" x14ac:dyDescent="0.2">
      <c r="A105" s="30" t="s">
        <v>719</v>
      </c>
    </row>
    <row r="106" spans="1:1" x14ac:dyDescent="0.2">
      <c r="A106" s="30" t="s">
        <v>691</v>
      </c>
    </row>
    <row r="107" spans="1:1" x14ac:dyDescent="0.2">
      <c r="A107" s="30" t="s">
        <v>687</v>
      </c>
    </row>
    <row r="108" spans="1:1" x14ac:dyDescent="0.2">
      <c r="A108" s="30" t="s">
        <v>697</v>
      </c>
    </row>
    <row r="109" spans="1:1" x14ac:dyDescent="0.2">
      <c r="A109" s="30" t="s">
        <v>748</v>
      </c>
    </row>
    <row r="110" spans="1:1" x14ac:dyDescent="0.2">
      <c r="A110" s="30" t="s">
        <v>730</v>
      </c>
    </row>
    <row r="111" spans="1:1" ht="32" x14ac:dyDescent="0.2">
      <c r="A111" s="30" t="s">
        <v>749</v>
      </c>
    </row>
    <row r="112" spans="1:1" x14ac:dyDescent="0.2">
      <c r="A112" s="30" t="s">
        <v>750</v>
      </c>
    </row>
    <row r="113" spans="1:1" x14ac:dyDescent="0.2">
      <c r="A113" s="30" t="s">
        <v>751</v>
      </c>
    </row>
    <row r="114" spans="1:1" x14ac:dyDescent="0.2">
      <c r="A114" s="30" t="s">
        <v>687</v>
      </c>
    </row>
    <row r="115" spans="1:1" x14ac:dyDescent="0.2">
      <c r="A115" s="30" t="s">
        <v>752</v>
      </c>
    </row>
    <row r="116" spans="1:1" x14ac:dyDescent="0.2">
      <c r="A116" s="30" t="s">
        <v>734</v>
      </c>
    </row>
    <row r="117" spans="1:1" x14ac:dyDescent="0.2">
      <c r="A117" s="30" t="s">
        <v>730</v>
      </c>
    </row>
    <row r="118" spans="1:1" x14ac:dyDescent="0.2">
      <c r="A118" s="30" t="s">
        <v>753</v>
      </c>
    </row>
    <row r="119" spans="1:1" x14ac:dyDescent="0.2">
      <c r="A119" s="30" t="s">
        <v>687</v>
      </c>
    </row>
    <row r="120" spans="1:1" x14ac:dyDescent="0.2">
      <c r="A120" s="30" t="s">
        <v>714</v>
      </c>
    </row>
    <row r="121" spans="1:1" x14ac:dyDescent="0.2">
      <c r="A121" s="30" t="s">
        <v>735</v>
      </c>
    </row>
    <row r="122" spans="1:1" ht="32" x14ac:dyDescent="0.2">
      <c r="A122" s="30" t="s">
        <v>717</v>
      </c>
    </row>
    <row r="123" spans="1:1" x14ac:dyDescent="0.2">
      <c r="A123" s="30" t="s">
        <v>687</v>
      </c>
    </row>
    <row r="124" spans="1:1" x14ac:dyDescent="0.2">
      <c r="A124" s="30" t="s">
        <v>711</v>
      </c>
    </row>
    <row r="125" spans="1:1" x14ac:dyDescent="0.2">
      <c r="A125" s="30" t="s">
        <v>754</v>
      </c>
    </row>
    <row r="126" spans="1:1" x14ac:dyDescent="0.2">
      <c r="A126" s="30" t="s">
        <v>697</v>
      </c>
    </row>
    <row r="127" spans="1:1" x14ac:dyDescent="0.2">
      <c r="A127" s="30" t="s">
        <v>722</v>
      </c>
    </row>
    <row r="128" spans="1:1" x14ac:dyDescent="0.2">
      <c r="A128" s="30" t="s">
        <v>755</v>
      </c>
    </row>
    <row r="129" spans="1:1" x14ac:dyDescent="0.2">
      <c r="A129" s="30" t="s">
        <v>756</v>
      </c>
    </row>
    <row r="130" spans="1:1" x14ac:dyDescent="0.2">
      <c r="A130" s="30" t="s">
        <v>711</v>
      </c>
    </row>
    <row r="131" spans="1:1" x14ac:dyDescent="0.2">
      <c r="A131" s="30" t="s">
        <v>688</v>
      </c>
    </row>
    <row r="132" spans="1:1" x14ac:dyDescent="0.2">
      <c r="A132" s="30" t="s">
        <v>757</v>
      </c>
    </row>
    <row r="133" spans="1:1" x14ac:dyDescent="0.2">
      <c r="A133" s="30" t="s">
        <v>706</v>
      </c>
    </row>
    <row r="134" spans="1:1" x14ac:dyDescent="0.2">
      <c r="A134" s="30" t="s">
        <v>691</v>
      </c>
    </row>
    <row r="135" spans="1:1" x14ac:dyDescent="0.2">
      <c r="A135" s="30" t="s">
        <v>720</v>
      </c>
    </row>
    <row r="136" spans="1:1" x14ac:dyDescent="0.2">
      <c r="A136" s="30" t="s">
        <v>746</v>
      </c>
    </row>
    <row r="137" spans="1:1" x14ac:dyDescent="0.2">
      <c r="A137" s="30" t="s">
        <v>758</v>
      </c>
    </row>
    <row r="138" spans="1:1" x14ac:dyDescent="0.2">
      <c r="A138" s="30" t="s">
        <v>759</v>
      </c>
    </row>
    <row r="139" spans="1:1" x14ac:dyDescent="0.2">
      <c r="A139" s="30" t="s">
        <v>760</v>
      </c>
    </row>
    <row r="140" spans="1:1" x14ac:dyDescent="0.2">
      <c r="A140" s="30" t="s">
        <v>716</v>
      </c>
    </row>
    <row r="141" spans="1:1" x14ac:dyDescent="0.2">
      <c r="A141" s="30" t="s">
        <v>761</v>
      </c>
    </row>
    <row r="142" spans="1:1" ht="48" x14ac:dyDescent="0.2">
      <c r="A142" s="30" t="s">
        <v>762</v>
      </c>
    </row>
    <row r="143" spans="1:1" x14ac:dyDescent="0.2">
      <c r="A143" s="30" t="s">
        <v>763</v>
      </c>
    </row>
    <row r="144" spans="1:1" x14ac:dyDescent="0.2">
      <c r="A144" s="30" t="s">
        <v>714</v>
      </c>
    </row>
    <row r="145" spans="1:1" x14ac:dyDescent="0.2">
      <c r="A145" s="30" t="s">
        <v>740</v>
      </c>
    </row>
    <row r="146" spans="1:1" x14ac:dyDescent="0.2">
      <c r="A146" s="30" t="s">
        <v>702</v>
      </c>
    </row>
    <row r="147" spans="1:1" x14ac:dyDescent="0.2">
      <c r="A147" s="30" t="s">
        <v>764</v>
      </c>
    </row>
    <row r="148" spans="1:1" ht="32" x14ac:dyDescent="0.2">
      <c r="A148" s="30" t="s">
        <v>705</v>
      </c>
    </row>
    <row r="149" spans="1:1" x14ac:dyDescent="0.2">
      <c r="A149" s="30" t="s">
        <v>691</v>
      </c>
    </row>
    <row r="150" spans="1:1" x14ac:dyDescent="0.2">
      <c r="A150" s="30" t="s">
        <v>687</v>
      </c>
    </row>
    <row r="151" spans="1:1" x14ac:dyDescent="0.2">
      <c r="A151" s="30" t="s">
        <v>711</v>
      </c>
    </row>
    <row r="152" spans="1:1" x14ac:dyDescent="0.2">
      <c r="A152" s="30" t="s">
        <v>765</v>
      </c>
    </row>
    <row r="153" spans="1:1" x14ac:dyDescent="0.2">
      <c r="A153" s="30" t="s">
        <v>681</v>
      </c>
    </row>
    <row r="154" spans="1:1" x14ac:dyDescent="0.2">
      <c r="A154" s="30" t="s">
        <v>766</v>
      </c>
    </row>
    <row r="155" spans="1:1" x14ac:dyDescent="0.2">
      <c r="A155" s="30" t="s">
        <v>687</v>
      </c>
    </row>
    <row r="156" spans="1:1" x14ac:dyDescent="0.2">
      <c r="A156" s="30" t="s">
        <v>739</v>
      </c>
    </row>
    <row r="157" spans="1:1" x14ac:dyDescent="0.2">
      <c r="A157" s="30" t="s">
        <v>713</v>
      </c>
    </row>
    <row r="158" spans="1:1" ht="32" x14ac:dyDescent="0.2">
      <c r="A158" s="30" t="s">
        <v>695</v>
      </c>
    </row>
    <row r="159" spans="1:1" x14ac:dyDescent="0.2">
      <c r="A159" s="30" t="s">
        <v>767</v>
      </c>
    </row>
    <row r="160" spans="1:1" x14ac:dyDescent="0.2">
      <c r="A160" s="30" t="s">
        <v>703</v>
      </c>
    </row>
    <row r="161" spans="1:1" x14ac:dyDescent="0.2">
      <c r="A161" s="30" t="s">
        <v>768</v>
      </c>
    </row>
    <row r="162" spans="1:1" x14ac:dyDescent="0.2">
      <c r="A162" s="30" t="s">
        <v>755</v>
      </c>
    </row>
    <row r="163" spans="1:1" x14ac:dyDescent="0.2">
      <c r="A163" s="30" t="s">
        <v>769</v>
      </c>
    </row>
    <row r="164" spans="1:1" x14ac:dyDescent="0.2">
      <c r="A164" s="30" t="s">
        <v>748</v>
      </c>
    </row>
    <row r="165" spans="1:1" x14ac:dyDescent="0.2">
      <c r="A165" s="30" t="s">
        <v>770</v>
      </c>
    </row>
    <row r="166" spans="1:1" x14ac:dyDescent="0.2">
      <c r="A166" s="30" t="s">
        <v>771</v>
      </c>
    </row>
    <row r="167" spans="1:1" x14ac:dyDescent="0.2">
      <c r="A167" s="30" t="s">
        <v>772</v>
      </c>
    </row>
    <row r="168" spans="1:1" x14ac:dyDescent="0.2">
      <c r="A168" s="30" t="s">
        <v>691</v>
      </c>
    </row>
    <row r="169" spans="1:1" x14ac:dyDescent="0.2">
      <c r="A169" s="30" t="s">
        <v>691</v>
      </c>
    </row>
    <row r="170" spans="1:1" x14ac:dyDescent="0.2">
      <c r="A170" s="30" t="s">
        <v>773</v>
      </c>
    </row>
    <row r="171" spans="1:1" x14ac:dyDescent="0.2">
      <c r="A171" s="30" t="s">
        <v>712</v>
      </c>
    </row>
    <row r="172" spans="1:1" x14ac:dyDescent="0.2">
      <c r="A172" s="30" t="s">
        <v>714</v>
      </c>
    </row>
    <row r="173" spans="1:1" x14ac:dyDescent="0.2">
      <c r="A173" s="30" t="s">
        <v>703</v>
      </c>
    </row>
    <row r="174" spans="1:1" x14ac:dyDescent="0.2">
      <c r="A174" s="30" t="s">
        <v>735</v>
      </c>
    </row>
    <row r="175" spans="1:1" x14ac:dyDescent="0.2">
      <c r="A175" s="30" t="s">
        <v>691</v>
      </c>
    </row>
    <row r="176" spans="1:1" x14ac:dyDescent="0.2">
      <c r="A176" s="30" t="s">
        <v>774</v>
      </c>
    </row>
    <row r="177" spans="1:1" x14ac:dyDescent="0.2">
      <c r="A177" s="30" t="s">
        <v>733</v>
      </c>
    </row>
    <row r="178" spans="1:1" x14ac:dyDescent="0.2">
      <c r="A178" s="30" t="s">
        <v>775</v>
      </c>
    </row>
    <row r="179" spans="1:1" x14ac:dyDescent="0.2">
      <c r="A179" s="30" t="s">
        <v>734</v>
      </c>
    </row>
    <row r="180" spans="1:1" ht="32" x14ac:dyDescent="0.2">
      <c r="A180" s="30" t="s">
        <v>776</v>
      </c>
    </row>
    <row r="181" spans="1:1" x14ac:dyDescent="0.2">
      <c r="A181" s="30" t="s">
        <v>703</v>
      </c>
    </row>
    <row r="182" spans="1:1" x14ac:dyDescent="0.2">
      <c r="A182" s="30" t="s">
        <v>777</v>
      </c>
    </row>
    <row r="183" spans="1:1" x14ac:dyDescent="0.2">
      <c r="A183" s="30" t="s">
        <v>711</v>
      </c>
    </row>
    <row r="184" spans="1:1" ht="32" x14ac:dyDescent="0.2">
      <c r="A184" s="30" t="s">
        <v>695</v>
      </c>
    </row>
    <row r="185" spans="1:1" x14ac:dyDescent="0.2">
      <c r="A185" s="30" t="s">
        <v>778</v>
      </c>
    </row>
    <row r="186" spans="1:1" x14ac:dyDescent="0.2">
      <c r="A186" s="30" t="s">
        <v>711</v>
      </c>
    </row>
    <row r="187" spans="1:1" x14ac:dyDescent="0.2">
      <c r="A187" s="30" t="s">
        <v>694</v>
      </c>
    </row>
    <row r="188" spans="1:1" x14ac:dyDescent="0.2">
      <c r="A188" s="30" t="s">
        <v>751</v>
      </c>
    </row>
    <row r="189" spans="1:1" x14ac:dyDescent="0.2">
      <c r="A189" s="30" t="s">
        <v>779</v>
      </c>
    </row>
    <row r="190" spans="1:1" ht="32" x14ac:dyDescent="0.2">
      <c r="A190" s="30" t="s">
        <v>742</v>
      </c>
    </row>
    <row r="191" spans="1:1" x14ac:dyDescent="0.2">
      <c r="A191" s="30" t="s">
        <v>774</v>
      </c>
    </row>
    <row r="192" spans="1:1" x14ac:dyDescent="0.2">
      <c r="A192" s="30" t="s">
        <v>730</v>
      </c>
    </row>
    <row r="193" spans="1:1" x14ac:dyDescent="0.2">
      <c r="A193" s="30" t="s">
        <v>780</v>
      </c>
    </row>
    <row r="194" spans="1:1" x14ac:dyDescent="0.2">
      <c r="A194" s="30" t="s">
        <v>687</v>
      </c>
    </row>
    <row r="195" spans="1:1" x14ac:dyDescent="0.2">
      <c r="A195" s="30" t="s">
        <v>771</v>
      </c>
    </row>
    <row r="196" spans="1:1" x14ac:dyDescent="0.2">
      <c r="A196" s="30" t="s">
        <v>767</v>
      </c>
    </row>
    <row r="197" spans="1:1" x14ac:dyDescent="0.2">
      <c r="A197" s="30" t="s">
        <v>756</v>
      </c>
    </row>
    <row r="198" spans="1:1" x14ac:dyDescent="0.2">
      <c r="A198" s="30" t="s">
        <v>781</v>
      </c>
    </row>
    <row r="199" spans="1:1" x14ac:dyDescent="0.2">
      <c r="A199" s="30" t="s">
        <v>782</v>
      </c>
    </row>
    <row r="200" spans="1:1" x14ac:dyDescent="0.2">
      <c r="A200" s="30" t="s">
        <v>684</v>
      </c>
    </row>
    <row r="201" spans="1:1" x14ac:dyDescent="0.2">
      <c r="A201" s="30" t="s">
        <v>781</v>
      </c>
    </row>
    <row r="202" spans="1:1" x14ac:dyDescent="0.2">
      <c r="A202" s="30" t="s">
        <v>716</v>
      </c>
    </row>
    <row r="203" spans="1:1" ht="80" x14ac:dyDescent="0.2">
      <c r="A203" s="30" t="s">
        <v>783</v>
      </c>
    </row>
    <row r="204" spans="1:1" x14ac:dyDescent="0.2">
      <c r="A204" s="30" t="s">
        <v>784</v>
      </c>
    </row>
    <row r="205" spans="1:1" x14ac:dyDescent="0.2">
      <c r="A205" s="30" t="s">
        <v>714</v>
      </c>
    </row>
    <row r="206" spans="1:1" x14ac:dyDescent="0.2">
      <c r="A206" s="30" t="s">
        <v>785</v>
      </c>
    </row>
    <row r="207" spans="1:1" ht="48" x14ac:dyDescent="0.2">
      <c r="A207" s="30" t="s">
        <v>727</v>
      </c>
    </row>
    <row r="208" spans="1:1" x14ac:dyDescent="0.2">
      <c r="A208" s="30" t="s">
        <v>786</v>
      </c>
    </row>
    <row r="209" spans="1:1" x14ac:dyDescent="0.2">
      <c r="A209" s="30" t="s">
        <v>787</v>
      </c>
    </row>
    <row r="210" spans="1:1" x14ac:dyDescent="0.2">
      <c r="A210" s="30" t="s">
        <v>788</v>
      </c>
    </row>
    <row r="211" spans="1:1" x14ac:dyDescent="0.2">
      <c r="A211" s="30" t="s">
        <v>789</v>
      </c>
    </row>
    <row r="212" spans="1:1" x14ac:dyDescent="0.2">
      <c r="A212" s="30" t="s">
        <v>690</v>
      </c>
    </row>
    <row r="213" spans="1:1" x14ac:dyDescent="0.2">
      <c r="A213" s="30" t="s">
        <v>790</v>
      </c>
    </row>
    <row r="214" spans="1:1" x14ac:dyDescent="0.2">
      <c r="A214" s="30" t="s">
        <v>687</v>
      </c>
    </row>
    <row r="215" spans="1:1" x14ac:dyDescent="0.2">
      <c r="A215" s="30" t="s">
        <v>791</v>
      </c>
    </row>
    <row r="216" spans="1:1" x14ac:dyDescent="0.2">
      <c r="A216" s="30" t="s">
        <v>771</v>
      </c>
    </row>
    <row r="217" spans="1:1" x14ac:dyDescent="0.2">
      <c r="A217" s="30" t="s">
        <v>792</v>
      </c>
    </row>
    <row r="218" spans="1:1" x14ac:dyDescent="0.2">
      <c r="A218" s="30" t="s">
        <v>737</v>
      </c>
    </row>
    <row r="219" spans="1:1" x14ac:dyDescent="0.2">
      <c r="A219" s="30" t="s">
        <v>687</v>
      </c>
    </row>
    <row r="220" spans="1:1" x14ac:dyDescent="0.2">
      <c r="A220" s="30" t="s">
        <v>687</v>
      </c>
    </row>
    <row r="221" spans="1:1" x14ac:dyDescent="0.2">
      <c r="A221" s="30" t="s">
        <v>697</v>
      </c>
    </row>
    <row r="222" spans="1:1" x14ac:dyDescent="0.2">
      <c r="A222" s="30" t="s">
        <v>732</v>
      </c>
    </row>
    <row r="223" spans="1:1" x14ac:dyDescent="0.2">
      <c r="A223" s="30" t="s">
        <v>687</v>
      </c>
    </row>
    <row r="224" spans="1:1" x14ac:dyDescent="0.2">
      <c r="A224" s="30" t="s">
        <v>714</v>
      </c>
    </row>
    <row r="225" spans="1:1" x14ac:dyDescent="0.2">
      <c r="A225" s="30" t="s">
        <v>691</v>
      </c>
    </row>
    <row r="226" spans="1:1" ht="32" x14ac:dyDescent="0.2">
      <c r="A226" s="30" t="s">
        <v>709</v>
      </c>
    </row>
    <row r="227" spans="1:1" x14ac:dyDescent="0.2">
      <c r="A227" s="30" t="s">
        <v>767</v>
      </c>
    </row>
    <row r="228" spans="1:1" x14ac:dyDescent="0.2">
      <c r="A228" s="30" t="s">
        <v>773</v>
      </c>
    </row>
    <row r="229" spans="1:1" x14ac:dyDescent="0.2">
      <c r="A229" s="30" t="s">
        <v>737</v>
      </c>
    </row>
    <row r="230" spans="1:1" x14ac:dyDescent="0.2">
      <c r="A230" s="30" t="s">
        <v>684</v>
      </c>
    </row>
    <row r="231" spans="1:1" x14ac:dyDescent="0.2">
      <c r="A231" s="30" t="s">
        <v>690</v>
      </c>
    </row>
    <row r="232" spans="1:1" x14ac:dyDescent="0.2">
      <c r="A232" s="30" t="s">
        <v>687</v>
      </c>
    </row>
    <row r="233" spans="1:1" x14ac:dyDescent="0.2">
      <c r="A233" s="30" t="s">
        <v>793</v>
      </c>
    </row>
    <row r="234" spans="1:1" x14ac:dyDescent="0.2">
      <c r="A234" s="30" t="s">
        <v>687</v>
      </c>
    </row>
    <row r="235" spans="1:1" x14ac:dyDescent="0.2">
      <c r="A235" s="30" t="s">
        <v>687</v>
      </c>
    </row>
    <row r="236" spans="1:1" x14ac:dyDescent="0.2">
      <c r="A236" s="30" t="s">
        <v>746</v>
      </c>
    </row>
    <row r="237" spans="1:1" ht="48" x14ac:dyDescent="0.2">
      <c r="A237" s="30" t="s">
        <v>727</v>
      </c>
    </row>
    <row r="238" spans="1:1" x14ac:dyDescent="0.2">
      <c r="A238" s="30" t="s">
        <v>687</v>
      </c>
    </row>
    <row r="239" spans="1:1" x14ac:dyDescent="0.2">
      <c r="A239" s="30" t="s">
        <v>739</v>
      </c>
    </row>
    <row r="240" spans="1:1" x14ac:dyDescent="0.2">
      <c r="A240" s="30" t="s">
        <v>691</v>
      </c>
    </row>
    <row r="241" spans="1:1" ht="32" x14ac:dyDescent="0.2">
      <c r="A241" s="30" t="s">
        <v>695</v>
      </c>
    </row>
    <row r="242" spans="1:1" x14ac:dyDescent="0.2">
      <c r="A242" s="30" t="s">
        <v>794</v>
      </c>
    </row>
    <row r="243" spans="1:1" x14ac:dyDescent="0.2">
      <c r="A243" s="30" t="s">
        <v>687</v>
      </c>
    </row>
    <row r="244" spans="1:1" x14ac:dyDescent="0.2">
      <c r="A244" s="30" t="s">
        <v>795</v>
      </c>
    </row>
    <row r="245" spans="1:1" x14ac:dyDescent="0.2">
      <c r="A245" s="30" t="s">
        <v>730</v>
      </c>
    </row>
    <row r="246" spans="1:1" x14ac:dyDescent="0.2">
      <c r="A246" s="30" t="s">
        <v>761</v>
      </c>
    </row>
    <row r="247" spans="1:1" x14ac:dyDescent="0.2">
      <c r="A247" s="30" t="s">
        <v>796</v>
      </c>
    </row>
    <row r="248" spans="1:1" x14ac:dyDescent="0.2">
      <c r="A248" s="30" t="s">
        <v>797</v>
      </c>
    </row>
    <row r="249" spans="1:1" x14ac:dyDescent="0.2">
      <c r="A249" s="30" t="s">
        <v>691</v>
      </c>
    </row>
    <row r="250" spans="1:1" x14ac:dyDescent="0.2">
      <c r="A250" s="30" t="s">
        <v>691</v>
      </c>
    </row>
    <row r="251" spans="1:1" x14ac:dyDescent="0.2">
      <c r="A251" s="30" t="s">
        <v>798</v>
      </c>
    </row>
    <row r="252" spans="1:1" x14ac:dyDescent="0.2">
      <c r="A252" s="30" t="s">
        <v>684</v>
      </c>
    </row>
    <row r="253" spans="1:1" x14ac:dyDescent="0.2">
      <c r="A253" s="30" t="s">
        <v>744</v>
      </c>
    </row>
    <row r="254" spans="1:1" x14ac:dyDescent="0.2">
      <c r="A254" s="30" t="s">
        <v>707</v>
      </c>
    </row>
    <row r="255" spans="1:1" x14ac:dyDescent="0.2">
      <c r="A255" s="30" t="s">
        <v>737</v>
      </c>
    </row>
    <row r="256" spans="1:1" x14ac:dyDescent="0.2">
      <c r="A256" s="30" t="s">
        <v>799</v>
      </c>
    </row>
    <row r="257" spans="1:1" x14ac:dyDescent="0.2">
      <c r="A257" s="30" t="s">
        <v>800</v>
      </c>
    </row>
    <row r="258" spans="1:1" ht="32" x14ac:dyDescent="0.2">
      <c r="A258" s="30" t="s">
        <v>801</v>
      </c>
    </row>
    <row r="259" spans="1:1" x14ac:dyDescent="0.2">
      <c r="A259" s="30" t="s">
        <v>753</v>
      </c>
    </row>
    <row r="260" spans="1:1" x14ac:dyDescent="0.2">
      <c r="A260" s="30" t="s">
        <v>758</v>
      </c>
    </row>
    <row r="261" spans="1:1" x14ac:dyDescent="0.2">
      <c r="A261" s="30" t="s">
        <v>687</v>
      </c>
    </row>
    <row r="262" spans="1:1" ht="32" x14ac:dyDescent="0.2">
      <c r="A262" s="30" t="s">
        <v>801</v>
      </c>
    </row>
    <row r="263" spans="1:1" x14ac:dyDescent="0.2">
      <c r="A263" s="30" t="s">
        <v>686</v>
      </c>
    </row>
    <row r="264" spans="1:1" x14ac:dyDescent="0.2">
      <c r="A264" s="30" t="s">
        <v>802</v>
      </c>
    </row>
    <row r="265" spans="1:1" x14ac:dyDescent="0.2">
      <c r="A265" s="30" t="s">
        <v>800</v>
      </c>
    </row>
    <row r="266" spans="1:1" x14ac:dyDescent="0.2">
      <c r="A266" s="30" t="s">
        <v>803</v>
      </c>
    </row>
    <row r="267" spans="1:1" x14ac:dyDescent="0.2">
      <c r="A267" s="30" t="s">
        <v>804</v>
      </c>
    </row>
    <row r="268" spans="1:1" x14ac:dyDescent="0.2">
      <c r="A268" s="30" t="s">
        <v>805</v>
      </c>
    </row>
    <row r="269" spans="1:1" x14ac:dyDescent="0.2">
      <c r="A269" s="30" t="s">
        <v>737</v>
      </c>
    </row>
    <row r="270" spans="1:1" x14ac:dyDescent="0.2">
      <c r="A270" s="30" t="s">
        <v>786</v>
      </c>
    </row>
    <row r="271" spans="1:1" x14ac:dyDescent="0.2">
      <c r="A271" s="30" t="s">
        <v>765</v>
      </c>
    </row>
    <row r="272" spans="1:1" ht="32" x14ac:dyDescent="0.2">
      <c r="A272" s="30" t="s">
        <v>709</v>
      </c>
    </row>
    <row r="273" spans="1:1" x14ac:dyDescent="0.2">
      <c r="A273" s="30" t="s">
        <v>806</v>
      </c>
    </row>
    <row r="274" spans="1:1" x14ac:dyDescent="0.2">
      <c r="A274" s="30" t="s">
        <v>761</v>
      </c>
    </row>
    <row r="275" spans="1:1" x14ac:dyDescent="0.2">
      <c r="A275" s="30" t="s">
        <v>807</v>
      </c>
    </row>
    <row r="276" spans="1:1" x14ac:dyDescent="0.2">
      <c r="A276" s="30" t="s">
        <v>755</v>
      </c>
    </row>
    <row r="277" spans="1:1" x14ac:dyDescent="0.2">
      <c r="A277" s="30" t="s">
        <v>701</v>
      </c>
    </row>
    <row r="278" spans="1:1" x14ac:dyDescent="0.2">
      <c r="A278" s="30" t="s">
        <v>687</v>
      </c>
    </row>
    <row r="279" spans="1:1" x14ac:dyDescent="0.2">
      <c r="A279" s="30" t="s">
        <v>687</v>
      </c>
    </row>
    <row r="280" spans="1:1" x14ac:dyDescent="0.2">
      <c r="A280" s="30" t="s">
        <v>808</v>
      </c>
    </row>
    <row r="281" spans="1:1" x14ac:dyDescent="0.2">
      <c r="A281" s="30" t="s">
        <v>755</v>
      </c>
    </row>
    <row r="282" spans="1:1" x14ac:dyDescent="0.2">
      <c r="A282" s="30" t="s">
        <v>735</v>
      </c>
    </row>
    <row r="283" spans="1:1" x14ac:dyDescent="0.2">
      <c r="A283" s="30" t="s">
        <v>687</v>
      </c>
    </row>
    <row r="284" spans="1:1" x14ac:dyDescent="0.2">
      <c r="A284" s="30" t="s">
        <v>697</v>
      </c>
    </row>
    <row r="285" spans="1:1" x14ac:dyDescent="0.2">
      <c r="A285" s="30" t="s">
        <v>809</v>
      </c>
    </row>
    <row r="286" spans="1:1" x14ac:dyDescent="0.2">
      <c r="A286" s="30" t="s">
        <v>690</v>
      </c>
    </row>
    <row r="287" spans="1:1" x14ac:dyDescent="0.2">
      <c r="A287" s="30" t="s">
        <v>810</v>
      </c>
    </row>
    <row r="288" spans="1:1" ht="32" x14ac:dyDescent="0.2">
      <c r="A288" s="30" t="s">
        <v>811</v>
      </c>
    </row>
    <row r="289" spans="1:1" x14ac:dyDescent="0.2">
      <c r="A289" s="30" t="s">
        <v>730</v>
      </c>
    </row>
    <row r="290" spans="1:1" x14ac:dyDescent="0.2">
      <c r="A290" s="30" t="s">
        <v>767</v>
      </c>
    </row>
    <row r="291" spans="1:1" x14ac:dyDescent="0.2">
      <c r="A291" s="30" t="s">
        <v>688</v>
      </c>
    </row>
    <row r="292" spans="1:1" x14ac:dyDescent="0.2">
      <c r="A292" s="30" t="s">
        <v>746</v>
      </c>
    </row>
    <row r="293" spans="1:1" x14ac:dyDescent="0.2">
      <c r="A293" s="30" t="s">
        <v>812</v>
      </c>
    </row>
    <row r="294" spans="1:1" x14ac:dyDescent="0.2">
      <c r="A294" s="30" t="s">
        <v>691</v>
      </c>
    </row>
    <row r="295" spans="1:1" x14ac:dyDescent="0.2">
      <c r="A295" s="30" t="s">
        <v>813</v>
      </c>
    </row>
    <row r="296" spans="1:1" x14ac:dyDescent="0.2">
      <c r="A296" s="30" t="s">
        <v>740</v>
      </c>
    </row>
    <row r="297" spans="1:1" x14ac:dyDescent="0.2">
      <c r="A297" s="30" t="s">
        <v>814</v>
      </c>
    </row>
    <row r="298" spans="1:1" x14ac:dyDescent="0.2">
      <c r="A298" s="30" t="s">
        <v>815</v>
      </c>
    </row>
    <row r="299" spans="1:1" x14ac:dyDescent="0.2">
      <c r="A299" s="30" t="s">
        <v>707</v>
      </c>
    </row>
    <row r="300" spans="1:1" ht="32" x14ac:dyDescent="0.2">
      <c r="A300" s="30" t="s">
        <v>695</v>
      </c>
    </row>
    <row r="301" spans="1:1" x14ac:dyDescent="0.2">
      <c r="A301" s="30" t="s">
        <v>697</v>
      </c>
    </row>
    <row r="302" spans="1:1" x14ac:dyDescent="0.2">
      <c r="A302" s="30" t="s">
        <v>686</v>
      </c>
    </row>
    <row r="303" spans="1:1" x14ac:dyDescent="0.2">
      <c r="A303" s="30" t="s">
        <v>719</v>
      </c>
    </row>
    <row r="304" spans="1:1" x14ac:dyDescent="0.2">
      <c r="A304" s="30" t="s">
        <v>816</v>
      </c>
    </row>
    <row r="305" spans="1:1" x14ac:dyDescent="0.2">
      <c r="A305" s="30" t="s">
        <v>763</v>
      </c>
    </row>
    <row r="306" spans="1:1" x14ac:dyDescent="0.2">
      <c r="A306" s="30" t="s">
        <v>746</v>
      </c>
    </row>
    <row r="307" spans="1:1" x14ac:dyDescent="0.2">
      <c r="A307" s="30" t="s">
        <v>817</v>
      </c>
    </row>
    <row r="308" spans="1:1" x14ac:dyDescent="0.2">
      <c r="A308" s="30" t="s">
        <v>719</v>
      </c>
    </row>
    <row r="309" spans="1:1" ht="48" x14ac:dyDescent="0.2">
      <c r="A309" s="30" t="s">
        <v>727</v>
      </c>
    </row>
    <row r="310" spans="1:1" x14ac:dyDescent="0.2">
      <c r="A310" s="30" t="s">
        <v>818</v>
      </c>
    </row>
    <row r="311" spans="1:1" x14ac:dyDescent="0.2">
      <c r="A311" s="30" t="s">
        <v>819</v>
      </c>
    </row>
    <row r="312" spans="1:1" x14ac:dyDescent="0.2">
      <c r="A312" s="30" t="s">
        <v>697</v>
      </c>
    </row>
    <row r="313" spans="1:1" x14ac:dyDescent="0.2">
      <c r="A313" s="30" t="s">
        <v>820</v>
      </c>
    </row>
    <row r="314" spans="1:1" x14ac:dyDescent="0.2">
      <c r="A314" s="30" t="s">
        <v>730</v>
      </c>
    </row>
    <row r="315" spans="1:1" x14ac:dyDescent="0.2">
      <c r="A315" s="30" t="s">
        <v>725</v>
      </c>
    </row>
    <row r="316" spans="1:1" x14ac:dyDescent="0.2">
      <c r="A316" s="30" t="s">
        <v>725</v>
      </c>
    </row>
    <row r="317" spans="1:1" x14ac:dyDescent="0.2">
      <c r="A317" s="30" t="s">
        <v>821</v>
      </c>
    </row>
    <row r="318" spans="1:1" ht="32" x14ac:dyDescent="0.2">
      <c r="A318" s="30" t="s">
        <v>822</v>
      </c>
    </row>
    <row r="319" spans="1:1" x14ac:dyDescent="0.2">
      <c r="A319" s="30" t="s">
        <v>792</v>
      </c>
    </row>
    <row r="320" spans="1:1" x14ac:dyDescent="0.2">
      <c r="A320" s="30" t="s">
        <v>730</v>
      </c>
    </row>
    <row r="321" spans="1:1" x14ac:dyDescent="0.2">
      <c r="A321" s="30" t="s">
        <v>687</v>
      </c>
    </row>
    <row r="322" spans="1:1" x14ac:dyDescent="0.2">
      <c r="A322" s="30" t="s">
        <v>719</v>
      </c>
    </row>
    <row r="323" spans="1:1" x14ac:dyDescent="0.2">
      <c r="A323" s="30" t="s">
        <v>688</v>
      </c>
    </row>
    <row r="324" spans="1:1" x14ac:dyDescent="0.2">
      <c r="A324" s="30" t="s">
        <v>735</v>
      </c>
    </row>
    <row r="325" spans="1:1" x14ac:dyDescent="0.2">
      <c r="A325" s="30" t="s">
        <v>755</v>
      </c>
    </row>
    <row r="326" spans="1:1" x14ac:dyDescent="0.2">
      <c r="A326" s="30" t="s">
        <v>823</v>
      </c>
    </row>
    <row r="327" spans="1:1" x14ac:dyDescent="0.2">
      <c r="A327" s="30" t="s">
        <v>824</v>
      </c>
    </row>
    <row r="328" spans="1:1" x14ac:dyDescent="0.2">
      <c r="A328" s="30" t="s">
        <v>825</v>
      </c>
    </row>
    <row r="329" spans="1:1" x14ac:dyDescent="0.2">
      <c r="A329" s="30" t="s">
        <v>826</v>
      </c>
    </row>
    <row r="330" spans="1:1" ht="48" x14ac:dyDescent="0.2">
      <c r="A330" s="30" t="s">
        <v>689</v>
      </c>
    </row>
    <row r="331" spans="1:1" x14ac:dyDescent="0.2">
      <c r="A331" s="30" t="s">
        <v>825</v>
      </c>
    </row>
    <row r="332" spans="1:1" x14ac:dyDescent="0.2">
      <c r="A332" s="30" t="s">
        <v>706</v>
      </c>
    </row>
    <row r="333" spans="1:1" x14ac:dyDescent="0.2">
      <c r="A333" s="30" t="s">
        <v>784</v>
      </c>
    </row>
    <row r="334" spans="1:1" x14ac:dyDescent="0.2">
      <c r="A334" s="30" t="s">
        <v>827</v>
      </c>
    </row>
    <row r="335" spans="1:1" x14ac:dyDescent="0.2">
      <c r="A335" s="30" t="s">
        <v>703</v>
      </c>
    </row>
    <row r="336" spans="1:1" x14ac:dyDescent="0.2">
      <c r="A336" s="30" t="s">
        <v>828</v>
      </c>
    </row>
    <row r="337" spans="1:1" x14ac:dyDescent="0.2">
      <c r="A337" s="30" t="s">
        <v>829</v>
      </c>
    </row>
    <row r="338" spans="1:1" x14ac:dyDescent="0.2">
      <c r="A338" s="30" t="s">
        <v>700</v>
      </c>
    </row>
    <row r="339" spans="1:1" x14ac:dyDescent="0.2">
      <c r="A339" s="30" t="s">
        <v>681</v>
      </c>
    </row>
    <row r="340" spans="1:1" x14ac:dyDescent="0.2">
      <c r="A340" s="30" t="s">
        <v>780</v>
      </c>
    </row>
    <row r="341" spans="1:1" x14ac:dyDescent="0.2">
      <c r="A341" s="30" t="s">
        <v>735</v>
      </c>
    </row>
    <row r="342" spans="1:1" x14ac:dyDescent="0.2">
      <c r="A342" s="30" t="s">
        <v>830</v>
      </c>
    </row>
    <row r="343" spans="1:1" x14ac:dyDescent="0.2">
      <c r="A343" s="30" t="s">
        <v>830</v>
      </c>
    </row>
    <row r="344" spans="1:1" x14ac:dyDescent="0.2">
      <c r="A344" s="30" t="s">
        <v>735</v>
      </c>
    </row>
    <row r="345" spans="1:1" x14ac:dyDescent="0.2">
      <c r="A345" s="30" t="s">
        <v>730</v>
      </c>
    </row>
    <row r="346" spans="1:1" x14ac:dyDescent="0.2">
      <c r="A346" s="30" t="s">
        <v>798</v>
      </c>
    </row>
    <row r="347" spans="1:1" x14ac:dyDescent="0.2">
      <c r="A347" s="30" t="s">
        <v>831</v>
      </c>
    </row>
    <row r="348" spans="1:1" x14ac:dyDescent="0.2">
      <c r="A348" s="30" t="s">
        <v>832</v>
      </c>
    </row>
    <row r="349" spans="1:1" x14ac:dyDescent="0.2">
      <c r="A349" s="30" t="s">
        <v>722</v>
      </c>
    </row>
    <row r="350" spans="1:1" x14ac:dyDescent="0.2">
      <c r="A350" s="30" t="s">
        <v>690</v>
      </c>
    </row>
    <row r="351" spans="1:1" ht="32" x14ac:dyDescent="0.2">
      <c r="A351" s="30" t="s">
        <v>709</v>
      </c>
    </row>
    <row r="352" spans="1:1" x14ac:dyDescent="0.2">
      <c r="A352" s="30" t="s">
        <v>735</v>
      </c>
    </row>
    <row r="353" spans="1:1" x14ac:dyDescent="0.2">
      <c r="A353" s="30" t="s">
        <v>739</v>
      </c>
    </row>
    <row r="354" spans="1:1" x14ac:dyDescent="0.2">
      <c r="A354" s="30" t="s">
        <v>796</v>
      </c>
    </row>
    <row r="355" spans="1:1" x14ac:dyDescent="0.2">
      <c r="A355" s="30" t="s">
        <v>833</v>
      </c>
    </row>
    <row r="356" spans="1:1" x14ac:dyDescent="0.2">
      <c r="A356" s="30" t="s">
        <v>730</v>
      </c>
    </row>
    <row r="357" spans="1:1" ht="32" x14ac:dyDescent="0.2">
      <c r="A357" s="30" t="s">
        <v>695</v>
      </c>
    </row>
    <row r="358" spans="1:1" x14ac:dyDescent="0.2">
      <c r="A358" s="30" t="s">
        <v>714</v>
      </c>
    </row>
    <row r="359" spans="1:1" x14ac:dyDescent="0.2">
      <c r="A359" s="30" t="s">
        <v>703</v>
      </c>
    </row>
    <row r="360" spans="1:1" x14ac:dyDescent="0.2">
      <c r="A360" s="30" t="s">
        <v>735</v>
      </c>
    </row>
    <row r="361" spans="1:1" x14ac:dyDescent="0.2">
      <c r="A361" s="30" t="s">
        <v>711</v>
      </c>
    </row>
    <row r="362" spans="1:1" x14ac:dyDescent="0.2">
      <c r="A362" s="30" t="s">
        <v>714</v>
      </c>
    </row>
    <row r="363" spans="1:1" x14ac:dyDescent="0.2">
      <c r="A363" s="30" t="s">
        <v>834</v>
      </c>
    </row>
    <row r="364" spans="1:1" x14ac:dyDescent="0.2">
      <c r="A364" s="30" t="s">
        <v>765</v>
      </c>
    </row>
    <row r="365" spans="1:1" x14ac:dyDescent="0.2">
      <c r="A365" s="30" t="s">
        <v>835</v>
      </c>
    </row>
    <row r="366" spans="1:1" x14ac:dyDescent="0.2">
      <c r="A366" s="30" t="s">
        <v>719</v>
      </c>
    </row>
    <row r="367" spans="1:1" x14ac:dyDescent="0.2">
      <c r="A367" s="30" t="s">
        <v>836</v>
      </c>
    </row>
    <row r="368" spans="1:1" x14ac:dyDescent="0.2">
      <c r="A368" s="30" t="s">
        <v>837</v>
      </c>
    </row>
    <row r="369" spans="1:1" x14ac:dyDescent="0.2">
      <c r="A369" s="30" t="s">
        <v>735</v>
      </c>
    </row>
    <row r="370" spans="1:1" x14ac:dyDescent="0.2">
      <c r="A370" s="30" t="s">
        <v>684</v>
      </c>
    </row>
    <row r="371" spans="1:1" x14ac:dyDescent="0.2">
      <c r="A371" s="30" t="s">
        <v>691</v>
      </c>
    </row>
    <row r="372" spans="1:1" x14ac:dyDescent="0.2">
      <c r="A372" s="30" t="s">
        <v>786</v>
      </c>
    </row>
    <row r="373" spans="1:1" x14ac:dyDescent="0.2">
      <c r="A373" s="30" t="s">
        <v>687</v>
      </c>
    </row>
    <row r="374" spans="1:1" x14ac:dyDescent="0.2">
      <c r="A374" s="30" t="s">
        <v>838</v>
      </c>
    </row>
    <row r="375" spans="1:1" x14ac:dyDescent="0.2">
      <c r="A375" s="30" t="s">
        <v>687</v>
      </c>
    </row>
    <row r="376" spans="1:1" x14ac:dyDescent="0.2">
      <c r="A376" s="30" t="s">
        <v>719</v>
      </c>
    </row>
    <row r="377" spans="1:1" x14ac:dyDescent="0.2">
      <c r="A377" s="30" t="s">
        <v>739</v>
      </c>
    </row>
    <row r="378" spans="1:1" x14ac:dyDescent="0.2">
      <c r="A378" s="30" t="s">
        <v>839</v>
      </c>
    </row>
    <row r="379" spans="1:1" x14ac:dyDescent="0.2">
      <c r="A379" s="30" t="s">
        <v>840</v>
      </c>
    </row>
    <row r="380" spans="1:1" x14ac:dyDescent="0.2">
      <c r="A380" s="30" t="s">
        <v>739</v>
      </c>
    </row>
    <row r="381" spans="1:1" ht="32" x14ac:dyDescent="0.2">
      <c r="A381" s="30" t="s">
        <v>841</v>
      </c>
    </row>
    <row r="382" spans="1:1" x14ac:dyDescent="0.2">
      <c r="A382" s="30" t="s">
        <v>722</v>
      </c>
    </row>
    <row r="383" spans="1:1" x14ac:dyDescent="0.2">
      <c r="A383" s="30" t="s">
        <v>842</v>
      </c>
    </row>
    <row r="384" spans="1:1" x14ac:dyDescent="0.2">
      <c r="A384" s="30" t="s">
        <v>686</v>
      </c>
    </row>
    <row r="385" spans="1:1" x14ac:dyDescent="0.2">
      <c r="A385" s="30" t="s">
        <v>843</v>
      </c>
    </row>
    <row r="386" spans="1:1" x14ac:dyDescent="0.2">
      <c r="A386" s="30" t="s">
        <v>844</v>
      </c>
    </row>
    <row r="387" spans="1:1" x14ac:dyDescent="0.2">
      <c r="A387" s="30" t="s">
        <v>845</v>
      </c>
    </row>
    <row r="388" spans="1:1" ht="48" x14ac:dyDescent="0.2">
      <c r="A388" s="30" t="s">
        <v>727</v>
      </c>
    </row>
    <row r="389" spans="1:1" x14ac:dyDescent="0.2">
      <c r="A389" s="30" t="s">
        <v>740</v>
      </c>
    </row>
    <row r="390" spans="1:1" x14ac:dyDescent="0.2">
      <c r="A390" s="30" t="s">
        <v>771</v>
      </c>
    </row>
    <row r="391" spans="1:1" x14ac:dyDescent="0.2">
      <c r="A391" s="30" t="s">
        <v>824</v>
      </c>
    </row>
    <row r="392" spans="1:1" x14ac:dyDescent="0.2">
      <c r="A392" s="30" t="s">
        <v>846</v>
      </c>
    </row>
    <row r="393" spans="1:1" x14ac:dyDescent="0.2">
      <c r="A393" s="30" t="s">
        <v>711</v>
      </c>
    </row>
    <row r="394" spans="1:1" x14ac:dyDescent="0.2">
      <c r="A394" s="30" t="s">
        <v>691</v>
      </c>
    </row>
    <row r="395" spans="1:1" x14ac:dyDescent="0.2">
      <c r="A395" s="30" t="s">
        <v>846</v>
      </c>
    </row>
    <row r="396" spans="1:1" x14ac:dyDescent="0.2">
      <c r="A396" s="30" t="s">
        <v>782</v>
      </c>
    </row>
    <row r="397" spans="1:1" x14ac:dyDescent="0.2">
      <c r="A397" s="30" t="s">
        <v>847</v>
      </c>
    </row>
    <row r="398" spans="1:1" x14ac:dyDescent="0.2">
      <c r="A398" s="30" t="s">
        <v>688</v>
      </c>
    </row>
    <row r="399" spans="1:1" x14ac:dyDescent="0.2">
      <c r="A399" s="30" t="s">
        <v>848</v>
      </c>
    </row>
    <row r="400" spans="1:1" x14ac:dyDescent="0.2">
      <c r="A400" s="30" t="s">
        <v>688</v>
      </c>
    </row>
    <row r="401" spans="1:1" x14ac:dyDescent="0.2">
      <c r="A401" s="30" t="s">
        <v>775</v>
      </c>
    </row>
    <row r="402" spans="1:1" x14ac:dyDescent="0.2">
      <c r="A402" s="30" t="s">
        <v>713</v>
      </c>
    </row>
    <row r="403" spans="1:1" x14ac:dyDescent="0.2">
      <c r="A403" s="30" t="s">
        <v>684</v>
      </c>
    </row>
    <row r="404" spans="1:1" x14ac:dyDescent="0.2">
      <c r="A404" s="30" t="s">
        <v>740</v>
      </c>
    </row>
    <row r="405" spans="1:1" x14ac:dyDescent="0.2">
      <c r="A405" s="30" t="s">
        <v>719</v>
      </c>
    </row>
    <row r="406" spans="1:1" ht="64" x14ac:dyDescent="0.2">
      <c r="A406" s="30" t="s">
        <v>682</v>
      </c>
    </row>
    <row r="407" spans="1:1" x14ac:dyDescent="0.2">
      <c r="A407" s="30" t="s">
        <v>735</v>
      </c>
    </row>
    <row r="408" spans="1:1" x14ac:dyDescent="0.2">
      <c r="A408" s="30" t="s">
        <v>849</v>
      </c>
    </row>
    <row r="409" spans="1:1" x14ac:dyDescent="0.2">
      <c r="A409" s="30" t="s">
        <v>691</v>
      </c>
    </row>
    <row r="410" spans="1:1" x14ac:dyDescent="0.2">
      <c r="A410" s="30" t="s">
        <v>730</v>
      </c>
    </row>
    <row r="411" spans="1:1" x14ac:dyDescent="0.2">
      <c r="A411" s="30" t="s">
        <v>687</v>
      </c>
    </row>
    <row r="412" spans="1:1" x14ac:dyDescent="0.2">
      <c r="A412" s="30" t="s">
        <v>797</v>
      </c>
    </row>
    <row r="413" spans="1:1" x14ac:dyDescent="0.2">
      <c r="A413" s="30" t="s">
        <v>684</v>
      </c>
    </row>
    <row r="414" spans="1:1" x14ac:dyDescent="0.2">
      <c r="A414" s="30" t="s">
        <v>687</v>
      </c>
    </row>
    <row r="415" spans="1:1" x14ac:dyDescent="0.2">
      <c r="A415" s="30" t="s">
        <v>800</v>
      </c>
    </row>
    <row r="416" spans="1:1" x14ac:dyDescent="0.2">
      <c r="A416" s="30" t="s">
        <v>850</v>
      </c>
    </row>
    <row r="417" spans="1:1" x14ac:dyDescent="0.2">
      <c r="A417" s="30" t="s">
        <v>851</v>
      </c>
    </row>
    <row r="418" spans="1:1" x14ac:dyDescent="0.2">
      <c r="A418" s="30" t="s">
        <v>691</v>
      </c>
    </row>
    <row r="419" spans="1:1" x14ac:dyDescent="0.2">
      <c r="A419" s="30" t="s">
        <v>852</v>
      </c>
    </row>
    <row r="420" spans="1:1" x14ac:dyDescent="0.2">
      <c r="A420" s="30" t="s">
        <v>728</v>
      </c>
    </row>
    <row r="421" spans="1:1" x14ac:dyDescent="0.2">
      <c r="A421" s="30" t="s">
        <v>853</v>
      </c>
    </row>
    <row r="422" spans="1:1" x14ac:dyDescent="0.2">
      <c r="A422" s="30" t="s">
        <v>691</v>
      </c>
    </row>
    <row r="423" spans="1:1" x14ac:dyDescent="0.2">
      <c r="A423" s="30" t="s">
        <v>854</v>
      </c>
    </row>
    <row r="424" spans="1:1" x14ac:dyDescent="0.2">
      <c r="A424" s="30" t="s">
        <v>719</v>
      </c>
    </row>
    <row r="425" spans="1:1" x14ac:dyDescent="0.2">
      <c r="A425" s="30" t="s">
        <v>763</v>
      </c>
    </row>
    <row r="426" spans="1:1" x14ac:dyDescent="0.2">
      <c r="A426" s="30" t="s">
        <v>697</v>
      </c>
    </row>
    <row r="427" spans="1:1" x14ac:dyDescent="0.2">
      <c r="A427" s="30" t="s">
        <v>725</v>
      </c>
    </row>
    <row r="428" spans="1:1" x14ac:dyDescent="0.2">
      <c r="A428" s="30" t="s">
        <v>855</v>
      </c>
    </row>
    <row r="429" spans="1:1" x14ac:dyDescent="0.2">
      <c r="A429" s="30" t="s">
        <v>856</v>
      </c>
    </row>
    <row r="430" spans="1:1" x14ac:dyDescent="0.2">
      <c r="A430" s="30" t="s">
        <v>702</v>
      </c>
    </row>
    <row r="431" spans="1:1" x14ac:dyDescent="0.2">
      <c r="A431" s="30" t="s">
        <v>734</v>
      </c>
    </row>
    <row r="432" spans="1:1" x14ac:dyDescent="0.2">
      <c r="A432" s="30" t="s">
        <v>857</v>
      </c>
    </row>
    <row r="433" spans="1:1" x14ac:dyDescent="0.2">
      <c r="A433" s="30" t="s">
        <v>734</v>
      </c>
    </row>
    <row r="434" spans="1:1" x14ac:dyDescent="0.2">
      <c r="A434" s="30" t="s">
        <v>718</v>
      </c>
    </row>
    <row r="435" spans="1:1" ht="48" x14ac:dyDescent="0.2">
      <c r="A435" s="30" t="s">
        <v>858</v>
      </c>
    </row>
    <row r="436" spans="1:1" x14ac:dyDescent="0.2">
      <c r="A436" s="30" t="s">
        <v>859</v>
      </c>
    </row>
    <row r="437" spans="1:1" x14ac:dyDescent="0.2">
      <c r="A437" s="30" t="s">
        <v>833</v>
      </c>
    </row>
    <row r="438" spans="1:1" x14ac:dyDescent="0.2">
      <c r="A438" s="30" t="s">
        <v>714</v>
      </c>
    </row>
    <row r="439" spans="1:1" x14ac:dyDescent="0.2">
      <c r="A439" s="30" t="s">
        <v>854</v>
      </c>
    </row>
    <row r="440" spans="1:1" x14ac:dyDescent="0.2">
      <c r="A440" s="30" t="s">
        <v>854</v>
      </c>
    </row>
    <row r="441" spans="1:1" x14ac:dyDescent="0.2">
      <c r="A441" s="30" t="s">
        <v>716</v>
      </c>
    </row>
    <row r="442" spans="1:1" ht="32" x14ac:dyDescent="0.2">
      <c r="A442" s="30" t="s">
        <v>860</v>
      </c>
    </row>
    <row r="443" spans="1:1" x14ac:dyDescent="0.2">
      <c r="A443" s="30" t="s">
        <v>714</v>
      </c>
    </row>
    <row r="444" spans="1:1" x14ac:dyDescent="0.2">
      <c r="A444" s="30" t="s">
        <v>738</v>
      </c>
    </row>
    <row r="445" spans="1:1" x14ac:dyDescent="0.2">
      <c r="A445" s="30" t="s">
        <v>861</v>
      </c>
    </row>
    <row r="446" spans="1:1" x14ac:dyDescent="0.2">
      <c r="A446" s="30" t="s">
        <v>730</v>
      </c>
    </row>
    <row r="447" spans="1:1" x14ac:dyDescent="0.2">
      <c r="A447" s="30" t="s">
        <v>862</v>
      </c>
    </row>
    <row r="448" spans="1:1" x14ac:dyDescent="0.2">
      <c r="A448" s="30" t="s">
        <v>730</v>
      </c>
    </row>
    <row r="449" spans="1:1" x14ac:dyDescent="0.2">
      <c r="A449" s="30" t="s">
        <v>697</v>
      </c>
    </row>
    <row r="450" spans="1:1" x14ac:dyDescent="0.2">
      <c r="A450" s="30" t="s">
        <v>708</v>
      </c>
    </row>
    <row r="451" spans="1:1" x14ac:dyDescent="0.2">
      <c r="A451" s="30" t="s">
        <v>708</v>
      </c>
    </row>
    <row r="452" spans="1:1" x14ac:dyDescent="0.2">
      <c r="A452" s="30" t="s">
        <v>825</v>
      </c>
    </row>
    <row r="453" spans="1:1" x14ac:dyDescent="0.2">
      <c r="A453" s="30" t="s">
        <v>800</v>
      </c>
    </row>
    <row r="454" spans="1:1" x14ac:dyDescent="0.2">
      <c r="A454" s="30" t="s">
        <v>800</v>
      </c>
    </row>
    <row r="455" spans="1:1" x14ac:dyDescent="0.2">
      <c r="A455" s="30" t="s">
        <v>838</v>
      </c>
    </row>
    <row r="456" spans="1:1" x14ac:dyDescent="0.2">
      <c r="A456" s="30" t="s">
        <v>730</v>
      </c>
    </row>
    <row r="457" spans="1:1" x14ac:dyDescent="0.2">
      <c r="A457" s="30" t="s">
        <v>771</v>
      </c>
    </row>
    <row r="458" spans="1:1" x14ac:dyDescent="0.2">
      <c r="A458" s="30" t="s">
        <v>684</v>
      </c>
    </row>
    <row r="459" spans="1:1" x14ac:dyDescent="0.2">
      <c r="A459" s="30" t="s">
        <v>863</v>
      </c>
    </row>
    <row r="460" spans="1:1" x14ac:dyDescent="0.2">
      <c r="A460" s="30" t="s">
        <v>706</v>
      </c>
    </row>
    <row r="461" spans="1:1" x14ac:dyDescent="0.2">
      <c r="A461" s="30" t="s">
        <v>846</v>
      </c>
    </row>
    <row r="462" spans="1:1" ht="32" x14ac:dyDescent="0.2">
      <c r="A462" s="30" t="s">
        <v>841</v>
      </c>
    </row>
    <row r="463" spans="1:1" x14ac:dyDescent="0.2">
      <c r="A463" s="30" t="s">
        <v>691</v>
      </c>
    </row>
    <row r="464" spans="1:1" x14ac:dyDescent="0.2">
      <c r="A464" s="30" t="s">
        <v>825</v>
      </c>
    </row>
    <row r="465" spans="1:1" ht="32" x14ac:dyDescent="0.2">
      <c r="A465" s="30" t="s">
        <v>698</v>
      </c>
    </row>
    <row r="466" spans="1:1" x14ac:dyDescent="0.2">
      <c r="A466" s="30" t="s">
        <v>864</v>
      </c>
    </row>
    <row r="467" spans="1:1" x14ac:dyDescent="0.2">
      <c r="A467" s="30" t="s">
        <v>865</v>
      </c>
    </row>
    <row r="468" spans="1:1" x14ac:dyDescent="0.2">
      <c r="A468" s="30" t="s">
        <v>687</v>
      </c>
    </row>
    <row r="469" spans="1:1" x14ac:dyDescent="0.2">
      <c r="A469" s="30" t="s">
        <v>681</v>
      </c>
    </row>
    <row r="470" spans="1:1" x14ac:dyDescent="0.2">
      <c r="A470" s="30" t="s">
        <v>722</v>
      </c>
    </row>
    <row r="471" spans="1:1" x14ac:dyDescent="0.2">
      <c r="A471" s="30" t="s">
        <v>697</v>
      </c>
    </row>
    <row r="472" spans="1:1" x14ac:dyDescent="0.2">
      <c r="A472" s="30" t="s">
        <v>687</v>
      </c>
    </row>
    <row r="473" spans="1:1" x14ac:dyDescent="0.2">
      <c r="A473" s="30" t="s">
        <v>684</v>
      </c>
    </row>
    <row r="474" spans="1:1" x14ac:dyDescent="0.2">
      <c r="A474" s="30" t="s">
        <v>687</v>
      </c>
    </row>
    <row r="475" spans="1:1" x14ac:dyDescent="0.2">
      <c r="A475" s="30" t="s">
        <v>866</v>
      </c>
    </row>
    <row r="476" spans="1:1" x14ac:dyDescent="0.2">
      <c r="A476" s="30" t="s">
        <v>867</v>
      </c>
    </row>
    <row r="477" spans="1:1" x14ac:dyDescent="0.2">
      <c r="A477" s="30" t="s">
        <v>868</v>
      </c>
    </row>
    <row r="478" spans="1:1" ht="32" x14ac:dyDescent="0.2">
      <c r="A478" s="30" t="s">
        <v>698</v>
      </c>
    </row>
    <row r="479" spans="1:1" x14ac:dyDescent="0.2">
      <c r="A479" s="30" t="s">
        <v>739</v>
      </c>
    </row>
    <row r="480" spans="1:1" x14ac:dyDescent="0.2">
      <c r="A480" s="30" t="s">
        <v>869</v>
      </c>
    </row>
    <row r="481" spans="1:1" x14ac:dyDescent="0.2">
      <c r="A481" s="30" t="s">
        <v>773</v>
      </c>
    </row>
    <row r="482" spans="1:1" ht="32" x14ac:dyDescent="0.2">
      <c r="A482" s="30" t="s">
        <v>870</v>
      </c>
    </row>
    <row r="483" spans="1:1" x14ac:dyDescent="0.2">
      <c r="A483" s="30" t="s">
        <v>730</v>
      </c>
    </row>
    <row r="484" spans="1:1" x14ac:dyDescent="0.2">
      <c r="A484" s="30" t="s">
        <v>864</v>
      </c>
    </row>
    <row r="485" spans="1:1" ht="32" x14ac:dyDescent="0.2">
      <c r="A485" s="30" t="s">
        <v>822</v>
      </c>
    </row>
    <row r="486" spans="1:1" x14ac:dyDescent="0.2">
      <c r="A486" s="30" t="s">
        <v>829</v>
      </c>
    </row>
    <row r="487" spans="1:1" x14ac:dyDescent="0.2">
      <c r="A487" s="30" t="s">
        <v>777</v>
      </c>
    </row>
    <row r="488" spans="1:1" x14ac:dyDescent="0.2">
      <c r="A488" s="30" t="s">
        <v>703</v>
      </c>
    </row>
    <row r="489" spans="1:1" x14ac:dyDescent="0.2">
      <c r="A489" s="30" t="s">
        <v>729</v>
      </c>
    </row>
    <row r="490" spans="1:1" x14ac:dyDescent="0.2">
      <c r="A490" s="30" t="s">
        <v>804</v>
      </c>
    </row>
    <row r="491" spans="1:1" ht="32" x14ac:dyDescent="0.2">
      <c r="A491" s="30" t="s">
        <v>801</v>
      </c>
    </row>
    <row r="492" spans="1:1" x14ac:dyDescent="0.2">
      <c r="A492" s="30" t="s">
        <v>686</v>
      </c>
    </row>
    <row r="493" spans="1:1" x14ac:dyDescent="0.2">
      <c r="A493" s="30" t="s">
        <v>871</v>
      </c>
    </row>
    <row r="494" spans="1:1" x14ac:dyDescent="0.2">
      <c r="A494" s="30" t="s">
        <v>697</v>
      </c>
    </row>
    <row r="495" spans="1:1" x14ac:dyDescent="0.2">
      <c r="A495" s="30" t="s">
        <v>732</v>
      </c>
    </row>
    <row r="496" spans="1:1" x14ac:dyDescent="0.2">
      <c r="A496" s="30" t="s">
        <v>730</v>
      </c>
    </row>
    <row r="497" spans="1:1" x14ac:dyDescent="0.2">
      <c r="A497" s="30" t="s">
        <v>691</v>
      </c>
    </row>
    <row r="498" spans="1:1" x14ac:dyDescent="0.2">
      <c r="A498" s="30" t="s">
        <v>687</v>
      </c>
    </row>
    <row r="499" spans="1:1" x14ac:dyDescent="0.2">
      <c r="A499" s="30" t="s">
        <v>854</v>
      </c>
    </row>
    <row r="500" spans="1:1" x14ac:dyDescent="0.2">
      <c r="A500" s="30" t="s">
        <v>730</v>
      </c>
    </row>
    <row r="501" spans="1:1" x14ac:dyDescent="0.2">
      <c r="A501" s="30" t="s">
        <v>872</v>
      </c>
    </row>
    <row r="502" spans="1:1" x14ac:dyDescent="0.2">
      <c r="A502" s="30" t="s">
        <v>766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BE819A40291324CBD16147273926174" ma:contentTypeVersion="4" ma:contentTypeDescription="Create a new document." ma:contentTypeScope="" ma:versionID="a7c4f5845a2c4a25b76c36f95deacf85">
  <xsd:schema xmlns:xsd="http://www.w3.org/2001/XMLSchema" xmlns:xs="http://www.w3.org/2001/XMLSchema" xmlns:p="http://schemas.microsoft.com/office/2006/metadata/properties" xmlns:ns2="0a282b2a-a7fb-4e44-9f6d-45c7d1be93c8" targetNamespace="http://schemas.microsoft.com/office/2006/metadata/properties" ma:root="true" ma:fieldsID="fc744919c4d1488aa3ad3e956be3f3da" ns2:_="">
    <xsd:import namespace="0a282b2a-a7fb-4e44-9f6d-45c7d1be93c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282b2a-a7fb-4e44-9f6d-45c7d1be93c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CDB55D6-3C07-49C6-A270-F46E084768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282b2a-a7fb-4e44-9f6d-45c7d1be93c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A7588CD-7BEE-48A7-ABF6-CA6865920F0E}">
  <ds:schemaRefs>
    <ds:schemaRef ds:uri="http://schemas.microsoft.com/sharepoint/v3/contenttype/forms"/>
  </ds:schemaRefs>
</ds:datastoreItem>
</file>

<file path=customXml/itemProps3.xml><?xml version="1.0" encoding="utf-8"?>
<ds:datastoreItem xmlns:ds="http://schemas.openxmlformats.org/officeDocument/2006/customXml" ds:itemID="{A89BC1A6-1CB1-4443-96B9-FDAF7E0B31E8}">
  <ds:schemaRefs>
    <ds:schemaRef ds:uri="http://purl.org/dc/terms/"/>
    <ds:schemaRef ds:uri="http://www.w3.org/XML/1998/namespace"/>
    <ds:schemaRef ds:uri="http://schemas.microsoft.com/office/2006/documentManagement/types"/>
    <ds:schemaRef ds:uri="http://schemas.microsoft.com/office/2006/metadata/properties"/>
    <ds:schemaRef ds:uri="http://purl.org/dc/elements/1.1/"/>
    <ds:schemaRef ds:uri="http://purl.org/dc/dcmitype/"/>
    <ds:schemaRef ds:uri="http://schemas.microsoft.com/office/infopath/2007/PartnerControls"/>
    <ds:schemaRef ds:uri="http://schemas.openxmlformats.org/package/2006/metadata/core-properties"/>
    <ds:schemaRef ds:uri="0a282b2a-a7fb-4e44-9f6d-45c7d1be93c8"/>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Standalone datapoints</vt:lpstr>
      <vt:lpstr>Matrix datapoints - Direc</vt:lpstr>
      <vt:lpstr>Matrix datapoints - KMP</vt:lpstr>
      <vt:lpstr>Data derived from matrix DP</vt:lpstr>
      <vt:lpstr>Data derived from standalone DP</vt:lpstr>
      <vt:lpstr>NIC industry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2021-01-19T13:34:03Z</dcterms:created>
  <dcterms:modified xsi:type="dcterms:W3CDTF">2021-02-05T07:00:37Z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0x0101005BE819A40291324CBD16147273926174</vt:lpwstr>
  </property>
</Properties>
</file>