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firstSheet="3"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DP'!$A$1:$M$81</definedName>
    <definedName name="_xlnm._FilterDatabase" localSheetId="5" hidden="1">'Data derived from standalone DP'!$A$1:$I$29</definedName>
    <definedName name="_xlnm._FilterDatabase" localSheetId="2" hidden="1">'Matrix datapoints - Direc'!$A$1:$AT$1</definedName>
    <definedName name="_xlnm._FilterDatabase" localSheetId="3" hidden="1">'Matrix datapoints - KMP'!$A$1:$AP$23</definedName>
    <definedName name="_xlnm._FilterDatabase" localSheetId="1" hidden="1">'Standalone datapoints'!$A$1:$AB$249</definedName>
  </definedNames>
  <calcPr calcId="145621"/>
</workbook>
</file>

<file path=xl/calcChain.xml><?xml version="1.0" encoding="utf-8"?>
<calcChain xmlns="http://schemas.openxmlformats.org/spreadsheetml/2006/main">
  <c r="I219" i="5" l="1"/>
  <c r="I220" i="5" s="1"/>
  <c r="I96" i="5"/>
  <c r="I217" i="5"/>
  <c r="U213" i="5"/>
  <c r="U92" i="5"/>
  <c r="X68" i="3" l="1"/>
  <c r="W68" i="3"/>
  <c r="V68" i="3"/>
  <c r="U68" i="3"/>
  <c r="T68" i="3"/>
  <c r="S68" i="3"/>
  <c r="R68" i="3"/>
  <c r="Q68" i="3"/>
  <c r="P68" i="3"/>
  <c r="O68" i="3"/>
  <c r="M68" i="3"/>
  <c r="L68" i="3"/>
  <c r="N18" i="7" l="1"/>
  <c r="M18" i="7"/>
  <c r="L18" i="7"/>
  <c r="K18" i="7"/>
  <c r="J18" i="7"/>
  <c r="N7" i="7"/>
  <c r="M7" i="7"/>
  <c r="L7" i="7"/>
  <c r="K7" i="7"/>
  <c r="J7" i="7"/>
  <c r="U26" i="5" l="1"/>
  <c r="U147" i="5"/>
  <c r="U55" i="5"/>
  <c r="U53" i="5"/>
  <c r="U17" i="5"/>
  <c r="U176" i="5"/>
  <c r="U174" i="5"/>
  <c r="U138" i="5"/>
</calcChain>
</file>

<file path=xl/sharedStrings.xml><?xml version="1.0" encoding="utf-8"?>
<sst xmlns="http://schemas.openxmlformats.org/spreadsheetml/2006/main" count="7190" uniqueCount="1090">
  <si>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</si>
  <si>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</si>
  <si>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</si>
  <si>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</si>
  <si>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</si>
  <si>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</si>
  <si>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</si>
  <si>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</si>
  <si>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</si>
  <si>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</si>
  <si>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</si>
  <si>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</si>
  <si>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</si>
  <si>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</si>
  <si>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</si>
  <si>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</si>
  <si>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</si>
  <si>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</si>
  <si>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</si>
  <si>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</si>
  <si>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</si>
  <si>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</si>
  <si>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</si>
  <si>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</si>
  <si>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</si>
  <si>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</si>
  <si>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</si>
  <si>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</si>
  <si>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</si>
  <si>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</si>
  <si>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</si>
  <si>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</si>
  <si>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</si>
  <si>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</si>
  <si>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</si>
  <si>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</si>
  <si>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</si>
  <si>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</si>
  <si>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</si>
  <si>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</si>
  <si>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</si>
  <si>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</si>
  <si>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</si>
  <si>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</si>
  <si>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</si>
  <si>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</si>
  <si>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</si>
  <si>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</si>
  <si>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</si>
  <si>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</si>
  <si>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</si>
  <si>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</si>
  <si>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</si>
  <si>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</si>
  <si>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</si>
  <si>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</si>
  <si>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</si>
  <si>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</si>
  <si>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</si>
  <si>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</si>
  <si>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</si>
  <si>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</si>
  <si>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</si>
  <si>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</si>
  <si>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</si>
  <si>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</si>
  <si>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</si>
  <si>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</si>
  <si>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</si>
  <si>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</si>
  <si>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</si>
  <si>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</si>
  <si>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</si>
  <si>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</si>
  <si>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</si>
  <si>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</si>
  <si>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</si>
  <si>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</si>
  <si>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</si>
  <si>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</si>
  <si>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</si>
  <si>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</si>
  <si>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</si>
  <si>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</si>
  <si>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</si>
  <si>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</si>
  <si>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</si>
  <si>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</si>
  <si>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</si>
  <si>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</si>
  <si>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</si>
  <si>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</si>
  <si>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</si>
  <si>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</si>
  <si>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</si>
  <si>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</si>
  <si>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</si>
  <si>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</si>
  <si>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</si>
  <si>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</si>
  <si>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</si>
  <si>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</si>
  <si>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</si>
  <si>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</si>
  <si>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</si>
  <si>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</si>
  <si>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</si>
  <si>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</si>
  <si>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</si>
  <si>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</si>
  <si>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</si>
  <si>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</si>
  <si>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</si>
  <si>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</si>
  <si>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</si>
  <si>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</si>
  <si>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</si>
  <si>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</si>
  <si>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</si>
  <si>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</si>
  <si>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</si>
  <si>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</si>
  <si>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</si>
  <si>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</si>
  <si>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</si>
  <si>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</si>
  <si>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</si>
  <si>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</si>
  <si>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</si>
  <si>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</si>
  <si>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</si>
  <si>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</si>
  <si>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</si>
  <si>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</si>
  <si>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</si>
  <si>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</si>
  <si>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</si>
  <si>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</si>
  <si>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</si>
  <si>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</si>
  <si>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</si>
  <si>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</si>
  <si>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</si>
  <si>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</si>
  <si>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</si>
  <si>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</si>
  <si>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</si>
  <si>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</si>
  <si>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</si>
  <si>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</si>
  <si>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</si>
  <si>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</si>
  <si>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</si>
  <si>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</si>
  <si>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</si>
  <si>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</si>
  <si>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</si>
  <si>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</si>
  <si>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</si>
  <si>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</si>
  <si>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</si>
  <si>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</si>
  <si>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</si>
  <si>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</si>
  <si>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</si>
  <si>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</si>
  <si>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</si>
  <si>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</si>
  <si>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</si>
  <si>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</si>
  <si>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</si>
  <si>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</si>
  <si>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</si>
  <si>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</si>
  <si>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</si>
  <si>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</si>
  <si>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</si>
  <si>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</si>
  <si>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</si>
  <si>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</si>
  <si>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</si>
  <si>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</si>
  <si>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</si>
  <si>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</si>
  <si>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</si>
  <si>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</si>
  <si>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</si>
  <si>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</si>
  <si>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</si>
  <si>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</si>
  <si>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</si>
  <si>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</si>
  <si>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</si>
  <si>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</si>
  <si>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</si>
  <si>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</si>
  <si>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</si>
  <si>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</si>
  <si>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</si>
  <si>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</si>
  <si>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</si>
  <si>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</si>
  <si>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</si>
  <si>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</si>
  <si>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</si>
  <si>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</si>
  <si>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</si>
  <si>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</si>
  <si>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</si>
  <si>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</si>
  <si>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</si>
  <si>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</si>
  <si>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</si>
  <si>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</si>
  <si>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</si>
  <si>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</si>
  <si>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</si>
  <si>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</si>
  <si>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</si>
  <si>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</si>
  <si>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</si>
  <si>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</si>
  <si>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</si>
  <si>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</si>
  <si>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</si>
  <si>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</si>
  <si>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</si>
  <si>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</si>
  <si>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</si>
  <si>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</si>
  <si>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</si>
  <si>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</si>
  <si>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</si>
  <si>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</si>
  <si>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</si>
  <si>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</si>
  <si>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</si>
  <si>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</si>
  <si>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</si>
  <si>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</si>
  <si>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</si>
  <si>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</si>
  <si>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</si>
  <si>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</si>
  <si>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</si>
  <si>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</si>
  <si>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</si>
  <si>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</si>
  <si>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</si>
  <si>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</si>
  <si>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</si>
  <si>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</si>
  <si>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</si>
  <si>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</si>
  <si>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</si>
  <si>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</si>
  <si>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</si>
  <si>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</si>
  <si>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</si>
  <si>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</si>
  <si>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</si>
  <si>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</si>
  <si>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</si>
  <si>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</si>
  <si>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</si>
  <si>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</si>
  <si>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</si>
  <si>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</si>
  <si>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</si>
  <si>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</si>
  <si>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</si>
  <si>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</si>
  <si>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</si>
  <si>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</si>
  <si>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</si>
  <si>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</si>
  <si>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</si>
  <si>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</si>
  <si>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</si>
  <si>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</si>
  <si>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</si>
  <si>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</si>
  <si>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</si>
  <si>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</si>
  <si>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</si>
  <si>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</si>
  <si>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</si>
  <si>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</si>
  <si>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</si>
  <si>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</si>
  <si>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</si>
  <si>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</si>
  <si>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</si>
  <si>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</si>
  <si>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</si>
  <si>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</si>
  <si>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</si>
  <si>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</si>
  <si>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</si>
  <si>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</si>
  <si>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</si>
  <si>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</si>
  <si>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</si>
  <si>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</si>
  <si>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</si>
  <si>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</si>
  <si>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</si>
  <si>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</si>
  <si>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</si>
  <si>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</si>
  <si>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</si>
  <si>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</si>
  <si>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</si>
  <si>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</si>
  <si>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</si>
  <si>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</si>
  <si>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</si>
  <si>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</si>
  <si>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</si>
  <si>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</si>
  <si>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</si>
  <si>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</si>
  <si>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</si>
  <si>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</si>
  <si>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</si>
  <si>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</si>
  <si>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</si>
  <si>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</si>
  <si>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</si>
  <si>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</si>
  <si>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</si>
  <si>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</si>
  <si>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</si>
  <si>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</si>
  <si>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</si>
  <si>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</si>
  <si>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</si>
  <si>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</si>
  <si>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</si>
  <si>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</si>
  <si>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</si>
  <si>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</si>
  <si>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</si>
  <si>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</si>
  <si>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</si>
  <si>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</si>
  <si>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</si>
  <si>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</si>
  <si>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</si>
  <si>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</si>
  <si>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</si>
  <si>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</si>
  <si>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</si>
  <si>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</si>
  <si>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</si>
  <si>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</si>
  <si>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</si>
  <si>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</si>
  <si>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</si>
  <si>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</si>
  <si>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</si>
  <si>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</si>
  <si>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</si>
  <si>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</si>
  <si>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</si>
  <si>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</si>
  <si>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</si>
  <si>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</si>
  <si>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</si>
  <si>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</si>
  <si>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</si>
  <si>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</si>
  <si>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</si>
  <si>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</si>
  <si>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</si>
  <si>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</si>
  <si>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</si>
  <si>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</si>
  <si>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</si>
  <si>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</si>
  <si>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</si>
  <si>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</si>
  <si>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</si>
  <si>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</si>
  <si>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</si>
  <si>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</si>
  <si>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</si>
  <si>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</si>
  <si>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</si>
  <si>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</si>
  <si>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</si>
  <si>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</si>
  <si>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</si>
  <si>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</si>
  <si>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</si>
  <si>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</si>
  <si>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</si>
  <si>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</si>
  <si>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</si>
  <si>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</si>
  <si>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</si>
  <si>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</si>
  <si>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</si>
  <si>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</si>
  <si>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</si>
  <si>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</si>
  <si>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</si>
  <si>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</si>
  <si>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</si>
  <si>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</si>
  <si>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</si>
  <si>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</si>
  <si>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</si>
  <si>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</si>
  <si>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</si>
  <si>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</si>
  <si>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</si>
  <si>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</si>
  <si>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</si>
  <si>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</si>
  <si>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</si>
  <si>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</si>
  <si>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</si>
  <si>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</si>
  <si>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</si>
  <si>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</si>
  <si>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</si>
  <si>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</si>
  <si>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</si>
  <si>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</si>
  <si>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</si>
  <si>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</si>
  <si>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</si>
  <si>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</si>
  <si>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</si>
  <si>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</si>
  <si>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</si>
  <si>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</si>
  <si>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</si>
  <si>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</si>
  <si>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</si>
  <si>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</si>
  <si>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</si>
  <si>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</si>
  <si>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</si>
  <si>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</si>
  <si>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</si>
  <si>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</si>
  <si>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</si>
  <si>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</si>
  <si>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</si>
  <si>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</si>
  <si>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</si>
  <si>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</si>
  <si>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</si>
  <si>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</si>
  <si>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</si>
  <si>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</si>
  <si>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</si>
  <si>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</si>
  <si>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</si>
  <si>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</si>
  <si>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</si>
  <si>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</si>
  <si>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</si>
  <si>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</si>
  <si>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</si>
  <si>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</si>
  <si>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</si>
  <si>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</si>
  <si>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</si>
  <si>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</si>
  <si>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</si>
  <si>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</si>
  <si>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</si>
  <si>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</si>
  <si>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</si>
  <si>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</si>
  <si>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</si>
  <si>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</si>
  <si>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</si>
  <si>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</si>
  <si>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</si>
  <si>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</si>
  <si>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</si>
  <si>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</si>
  <si>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</si>
  <si>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</si>
  <si>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</si>
  <si>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</si>
  <si>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</si>
  <si>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</si>
  <si>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</si>
  <si>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</si>
  <si>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</si>
  <si>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</si>
  <si>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</si>
  <si>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</si>
  <si>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</si>
  <si>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</si>
  <si>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</si>
  <si>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</si>
  <si>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</si>
  <si>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</si>
  <si>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</si>
  <si>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</si>
  <si>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</si>
  <si>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</si>
  <si>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</si>
  <si>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</si>
  <si>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</si>
  <si>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</si>
  <si>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</si>
  <si>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</si>
  <si>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</si>
  <si>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</si>
  <si>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</si>
  <si>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</si>
  <si>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</si>
  <si>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</si>
  <si>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</si>
  <si>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</si>
  <si>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</si>
  <si>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</si>
  <si>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</si>
  <si>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</si>
  <si>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</si>
  <si>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</si>
  <si>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</si>
  <si>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</si>
  <si>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</si>
  <si>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</si>
  <si>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</si>
  <si>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</si>
  <si>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</si>
  <si>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</si>
  <si>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</si>
  <si>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</si>
  <si>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</si>
  <si>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</si>
  <si>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</si>
  <si>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</si>
  <si>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</si>
  <si>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</si>
  <si>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</si>
  <si>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</si>
  <si>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</si>
  <si>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</si>
  <si>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</si>
  <si>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</si>
  <si>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</si>
  <si>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</si>
  <si>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</si>
  <si>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</si>
  <si>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</si>
  <si>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</si>
  <si>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</si>
  <si>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</si>
  <si>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</si>
  <si>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</si>
  <si>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</si>
  <si>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</si>
  <si>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</si>
  <si>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</si>
  <si>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</si>
  <si>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</si>
  <si>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</si>
  <si>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</si>
  <si>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</si>
  <si>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</si>
  <si>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</si>
  <si>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</si>
  <si>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</si>
  <si>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</si>
  <si>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</si>
  <si>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</si>
  <si>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</si>
  <si>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</si>
  <si>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</si>
  <si>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</si>
  <si>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</si>
  <si>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</si>
  <si>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</si>
  <si>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</si>
  <si>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</si>
  <si>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</si>
  <si>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</si>
  <si>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</si>
  <si>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</si>
  <si>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</si>
  <si>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</si>
  <si>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</si>
  <si>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</si>
  <si>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</si>
  <si>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</si>
  <si>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</si>
  <si>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</si>
  <si>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</si>
  <si>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</si>
  <si>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</si>
  <si>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</si>
  <si>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</si>
  <si>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</si>
  <si>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</si>
  <si>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</si>
  <si>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</si>
  <si>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</si>
  <si>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</si>
  <si>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</si>
  <si>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</si>
  <si>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</si>
  <si>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</si>
  <si>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</si>
  <si>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</si>
  <si>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</si>
  <si>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</si>
  <si>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</si>
  <si>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</si>
  <si>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</si>
  <si>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</si>
  <si>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</si>
  <si>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</si>
  <si>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</si>
  <si>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</si>
  <si>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</si>
  <si>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</si>
  <si>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</si>
  <si>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</si>
  <si>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</si>
  <si>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</si>
  <si>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</si>
  <si>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</si>
  <si>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</si>
  <si>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</si>
  <si>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</si>
  <si>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</si>
  <si>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</si>
  <si>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</si>
  <si>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</si>
  <si>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</si>
  <si>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</si>
  <si>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</si>
  <si>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</si>
  <si>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</si>
  <si>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</si>
  <si>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</si>
  <si>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</si>
  <si>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</si>
  <si>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</si>
  <si>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</si>
  <si>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</si>
  <si>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</si>
  <si>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</si>
  <si>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</si>
  <si>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</si>
  <si>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</si>
  <si>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</si>
  <si>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</si>
  <si>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</si>
  <si>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</si>
  <si>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</si>
  <si>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G</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</si>
  <si>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</si>
  <si>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</si>
  <si>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</si>
  <si>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</si>
  <si>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</si>
  <si>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</si>
  <si>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</si>
  <si>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</si>
  <si>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</si>
  <si>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</si>
  <si>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</si>
  <si>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</si>
  <si>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</si>
  <si>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</si>
  <si>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</si>
  <si>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</si>
  <si>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</si>
  <si>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</si>
  <si>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</si>
  <si>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</si>
  <si>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</si>
  <si>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</si>
  <si>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</si>
  <si>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</si>
  <si>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</si>
  <si>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</si>
  <si>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</si>
  <si>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</si>
  <si>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</si>
  <si>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</si>
  <si>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</si>
  <si>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</si>
  <si>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</si>
  <si>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</si>
  <si>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</si>
  <si>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</si>
  <si>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</si>
  <si>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</si>
  <si>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</si>
  <si>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</si>
  <si>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</si>
  <si>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</si>
  <si>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</si>
  <si>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</si>
  <si>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</si>
  <si>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</si>
  <si>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</si>
  <si>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</si>
  <si>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</si>
  <si>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</si>
  <si>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</si>
  <si>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</si>
  <si>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</si>
  <si>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</si>
  <si>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</si>
  <si>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</si>
  <si>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</si>
  <si>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</si>
  <si>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</si>
  <si>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</si>
  <si>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</si>
  <si>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</si>
  <si>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</si>
  <si>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</si>
  <si>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</si>
  <si>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</si>
  <si>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</si>
  <si>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</si>
  <si>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</si>
  <si>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</si>
  <si>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</si>
  <si>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</si>
  <si>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</si>
  <si>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</si>
  <si>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</si>
  <si>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</si>
  <si>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</si>
  <si>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</si>
  <si>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</si>
  <si>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</si>
  <si>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</si>
  <si>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</si>
  <si>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</si>
  <si>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</si>
  <si>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</si>
  <si>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</si>
  <si>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</si>
  <si>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</si>
  <si>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</si>
  <si>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</si>
  <si>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</si>
  <si>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</si>
  <si>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</si>
  <si>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</si>
  <si>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</si>
  <si>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</si>
  <si>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</si>
  <si>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</si>
  <si>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</si>
  <si>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</si>
  <si>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</si>
  <si>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</si>
  <si>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</si>
  <si>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</si>
  <si>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</si>
  <si>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</si>
  <si>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</si>
  <si>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</si>
  <si>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</si>
  <si>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</si>
  <si>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</si>
  <si>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</si>
  <si>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</si>
  <si>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</si>
  <si>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</si>
  <si>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</si>
  <si>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</si>
  <si>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</si>
  <si>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</si>
  <si>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</si>
  <si>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</si>
  <si>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</si>
  <si>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</si>
  <si>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</si>
  <si>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</si>
  <si>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</si>
  <si>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</si>
  <si>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</si>
  <si>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</si>
  <si>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</si>
  <si>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</si>
  <si>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</si>
  <si>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</si>
  <si>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</si>
  <si>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</si>
  <si>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</si>
  <si>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</si>
  <si>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</si>
  <si>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</si>
  <si>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</si>
  <si>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</si>
  <si>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</si>
  <si>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</si>
  <si>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</si>
  <si>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</si>
  <si>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</si>
  <si>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</si>
  <si>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</si>
  <si>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</si>
  <si>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</si>
  <si>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</si>
  <si>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</si>
  <si>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</si>
  <si>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</si>
  <si>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</si>
  <si>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</si>
  <si>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</si>
  <si>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</si>
  <si>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</si>
  <si>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</si>
  <si>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</si>
  <si>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</si>
  <si>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</si>
  <si>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</si>
  <si>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</si>
  <si>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</si>
  <si>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</si>
  <si>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</si>
  <si>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</si>
  <si>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</si>
  <si>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</si>
  <si>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</si>
  <si>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</si>
  <si>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</si>
  <si>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</si>
  <si>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</si>
  <si>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</si>
  <si>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</si>
  <si>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</si>
  <si>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</si>
  <si>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</si>
  <si>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</si>
  <si>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</si>
  <si>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</si>
  <si>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</si>
  <si>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</si>
  <si>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</si>
  <si>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</si>
  <si>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</si>
  <si>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</si>
  <si>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</si>
  <si>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</si>
  <si>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</si>
  <si>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</si>
  <si>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</si>
  <si>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</si>
  <si>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</si>
  <si>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</si>
  <si>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</si>
  <si>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</si>
  <si>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</si>
  <si>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</si>
  <si>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</si>
  <si>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</si>
  <si>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</si>
  <si>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</si>
  <si>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</si>
  <si>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</si>
  <si>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</si>
  <si>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</si>
  <si>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</si>
  <si>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</si>
  <si>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</si>
  <si>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</si>
  <si>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</si>
  <si>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</si>
  <si>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</si>
  <si>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</si>
  <si>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</si>
  <si>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</si>
  <si>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</si>
  <si>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</si>
  <si>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</si>
  <si>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</si>
  <si>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</si>
  <si>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</si>
  <si>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</si>
  <si>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</si>
  <si>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</si>
  <si>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</si>
  <si>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</si>
  <si>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</si>
  <si>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</si>
  <si>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</si>
  <si>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</si>
  <si>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</si>
  <si>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</si>
  <si>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</si>
  <si>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</si>
  <si>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</si>
  <si>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</si>
  <si>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</si>
  <si>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</si>
  <si>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</si>
  <si>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</si>
  <si>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</si>
  <si>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</si>
  <si>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</si>
  <si>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</si>
  <si>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</si>
  <si>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</si>
  <si>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</si>
  <si>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</si>
  <si>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</si>
  <si>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</si>
  <si>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</si>
  <si>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</si>
  <si>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</si>
  <si>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</si>
  <si>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</si>
  <si>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</si>
  <si>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</si>
  <si>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</si>
  <si>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</si>
  <si>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</si>
  <si>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</si>
  <si>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</si>
  <si>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</si>
  <si>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</si>
  <si>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</si>
  <si>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</si>
  <si>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</si>
  <si>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Shri Rajnish Kumar</t>
  </si>
  <si>
    <t>Shri P. K. Gupta</t>
  </si>
  <si>
    <t>Shri Dinesh Kumar Khara</t>
  </si>
  <si>
    <t>Shri Arijit Basu</t>
  </si>
  <si>
    <t>Shri Challa Sreenivasulu Setty</t>
  </si>
  <si>
    <t>Shri Sanjiv Malhotra</t>
  </si>
  <si>
    <t>Shri Bhaskar Pramanik</t>
  </si>
  <si>
    <t>Shri Basant Seth</t>
  </si>
  <si>
    <t>Shri B Venugopal</t>
  </si>
  <si>
    <t>Dr. Pushpendra Rai</t>
  </si>
  <si>
    <t>Dr. Purnima Gupta</t>
  </si>
  <si>
    <t>Shri Sanjeev Maheshwari</t>
  </si>
  <si>
    <t>Shri Debasish Panda</t>
  </si>
  <si>
    <t>Shri Chandan Sinha</t>
  </si>
  <si>
    <t>The industry is financial itself so considered as financial experience</t>
  </si>
  <si>
    <t>BRIEF RESUMES OF THE NON-EXECUTIVE DIRECTORS ON THE BOARD AS ON 31ST MARCH 2020 SHRI SANJIV MALHOTRA (Date of Birth: 1st October 1951) Shri Malhotra is a Director re-elected by the Shareholders u/s 19 (c) of the SBI Act w.e.f. 26th June 2017 for a period of 3 years. He is a Chartered Accountant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retired as Managing Director of Life Insurance Corporation of India. He has more than 30 years of experience in Insurance, Finance &amp; IT. DR. PUSHPENDRA RAI (Date of Birth : 02nd June 1953 ) Dr. Pushpendra Rai is a Director renominated by the Central Government u/s 19(d) of the SBI Act, w.e.f. 06th February 2020, for a period of two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 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was a professor of Mathematics in Delhi University. She has done her Ph.D in Mathematics from University of Delhi and is a Gold Medalist in both B.Sc. (Mathematics) and M.A. (Mathematics). Her main contribution have been in the theory of Domination in Graph and hyper graphs, Graphodial Covers and Partition Graphs. SHRI SANJEEV MAHESHWARI (Date of Birth: 26th August,1964) Shri Sanjeev Maheshwari is a Director nominated by the Central Government u/s 19 (d) of the SBI Act, with effect from 20th December, 2019 for a period of 3 years. Shri Maheshwari, a Chartered Accountant and Insolvency Resolution Professional, has over 33 Years’ experience of practice in the field of Audit, Taxation and Management Consultancy. He was a member of the Central Council of Institute of Chartered Accountants of India for 9 years, and Chairman of Accounting Standards Board of ICAI, for 3 years during which he was instrumental in formulation of Ind AS. He has served on most of the technical committees as Chairman or member at ICAI. He has also served as the member of Quality Review Board constituted by Ministry of Corporate Affairs and been a member on several committees of South Asian Federation of Accountants. SHRI DEBASISH PANDA (Date of Birth : 05th January 1962) Shri Debasish Panda is a Director, nominated by the Central Government, u/s 19 (e) of SBI Act w.e.f. 24th January 2020 till further order. Shri Panda is Secretary, Dept of Financial Services, Ministry of Finance, Government of India. Shri Debasish Panda is an officer of Indian Administrative Service of 1987 batch of UP cadre and belongs to the State of Odisha. He joined as Additional Secretary in the Department of Financial Services on 23.3.2018 and promoted as Special Secretary on 13.12.2019. He is a Post Graduate in Physics, Developmental Management and obtained M. Phil degree in Environmental Sciences. He has also undergone foreign training in Public Administration from USA &amp; Philippines. Joined the Government service in 1987, he held several key posts in Government of Uttar Pradesh such as District Magistrates in Deoria, Tehri, Uttarakashi &amp; Ghaziabad Districts and Principal Secretary (Home &amp; General Admn.). He also served the Government of India in the capacity of Joint Secretary (Health &amp; FW) and as Dy. Director (Admn) in AIIMS. Before joining as Additional Secretary in the Department of Financial Services, he was holding the dual charge of Resident Commissioner of UP in Delhi as well as Chief Executive Officer, Greater, Noida Development Authority SHRI CHANDAN SINHA (Date of Birth: 15th August 1957) Shri Chandan Sinha is a Director, nominated by the Central Government, u/s 19(f) of SBI Act w.e.f. 28th September 2016. Shri Chandan Sinha is an additional Director, in CAFRAL, Mumbai.</t>
  </si>
  <si>
    <t>COMMITTEES OF THE BOARD as on 31.03.2020 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</si>
  <si>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Smt Anshula Kant</t>
  </si>
  <si>
    <t>Dr. Girish K. Ahuja</t>
  </si>
  <si>
    <t>Shri Rajiv Kumar</t>
  </si>
  <si>
    <t>Chairman Shri Rajnish Kumar Managing Directors Shri P. K. Gupta Shri Dinesh Kumar Khara Shri Arijit Basu Smt Anshula Kant Directors elected under Section 19(c) of SBI Act Shri Sanjiv Malhotra Shri Bhaskar Pramanik Shri Basant Seth Shri B Venugopal Directors under Section 19(d) of SBI Act Dr. Girish K. Ahuja Dr. Pushpendra Rai Dr. Purnima Gupta Director under Section 19(e) of SBI Act Shri Rajiv Kumar Director under Section 19(f) of SBI Act Shri Chandan Sinh</t>
  </si>
  <si>
    <t>ANNEXURE I BRIEF RESUMES OF THE NON-EXECUTIVE DIRECTORS ON THE BOARD AS ON 31st MARCH 2019 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 Shri Chandan Sinha (Date of Birth: 15th August 1957) Shri Chandan Sinha is a Director, nominated by the Central Government, u/s 19(f) of SBI Act w.e.f. 28th September 2016. Shri Chandan Sinha is an additional Director, in CAFRAL, Mumbai.</t>
  </si>
  <si>
    <t>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</si>
  <si>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Executive Committee of the Central Board (ECCB) Chairman, Shri Rajnish Kumar 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</si>
  <si>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</si>
  <si>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Post amendment of the Prevention of Corruption Act, 1988, determination of vigilance angle in a disciplinary case has assumed critical</t>
  </si>
  <si>
    <t>11.SBI FOUNDATION SBI Foundation was established by State Bank of India in 2015 as a Section VIII company under Companies Act (2013) to undertake the CSR activities of SBI and its Subsidiaries in a planned and focused manner. To give back to the society by working towards the socio-economic well-being of the marginalised and vulnerable communities, your Bank is actively working towards the upliftment of underprivileged sections of the society with a vision to provide ‘Service Beyond Banking’. SBI Foundation has undertaken multiple initiatives to build momentum for a transforming India by creating an inclusive development paradigm that serves all Indians without any discrimination based on region, language, caste, creed, religion amongst others. For FY2020, the total CSR spend of SBI Foundation was ` 14.65 crore. The grants received from Bank and its subsidiaries amounted to ` 27.81 crore. The remaining/unspent funds are earmarked to various ongoing CSR projects and shall be utilised in subsequent months. The focus areas of activities undertaken by SBIF are illustrated below: z Flagship Programs: SBIF has three flagship programs: i) SBI Youth for India – a 13month rural fellowship program connecting India’s best young minds to work for rural communities ii) Centre of Excellence for Persons with Disabilities – a program with an objective to be a centralised support Centre to empower PwDs iii) SBI Gram Seva – the program aims at working towards holistic development of villages covering 50 villages across six states in India. Nearly, 55% of the allocated amount to SBIF was spent for the flagship programs</t>
  </si>
  <si>
    <t>13.SBI FOUNDATION SBI Foundation was established by State Bank of India in 2015 as a Section VIII company under Companies Act (2013) to undertake the CSR activities of SBI and its Subsidiaries in a planned and focused manner. With an aim to give back to the society by working towards the socio-economic well-being of the marginalised and vulnerable communities, your Bank is actively working towards impacting people on grassroots level across PAN India with a vision to provide ‘Service Beyond Banking</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</si>
  <si>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</si>
  <si>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 COMPOSITION &amp; ATTENDANCE DURING 2018-19 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</si>
  <si>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102 | Annual Report 2019-20 CORPORATE GOVERNANCE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The terms of reference and role of the Audit Committee was reviewed by the Central Board at its meeting held on 06.03.2019 in line with the SEBI (LODR) Amendments Regulations, 2018.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 COMPOSITION &amp; ATTENDANCE DURING 2019-20 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</si>
  <si>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the Bank’s Central Board has to meet a minimum of six times in a year. During the year 2019-20, sixteen Central Board Meetings were held. The dates of the meetings and attendance of the directors are as under: DATES &amp; ATTENDANCE OF DIRECTORS AT BOARD MEETINGS DURING 2019-20 No. of Meetings held : 16 Dates of the Meetings : 24.04.2019, 10.05.2019, 29.05.2019, 20.06.2019, 01.07.2019, 24.07.2019, 02.08.2019, 04.09.2019, 25.10.2019, 27.11.2019, 18.12.2019, 08.01.2020, 31.01.2020, 18.02.2020, 05.03.2020, 27.03.2020</t>
  </si>
  <si>
    <t>MEETINGS OF THE CENTRAL BOARD The Bank’s Central Board has to meet a minimum of six times in a year. During the year 2018-19, fifteen Central Board Meetings were held. The dates of the meetings and attendance of the directors are as under: DATES &amp; ATTENDANCE OF DIRECTORS AT BOARD MEETINGS DURING 2018-19 No. of Meetings held : 15 Dates of the Meetings : 25.04.2018, 22.05.2018, 28.06.2018, 03.07.2018. 25.07.2018, 10.08.2018, 19.09.2018, 22.10.2018, 05.11.2018, 14.11.2018, 26.12.2018, 22.01.2019, 01.02.2019, 06.03.2019, 22.03.2019</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</si>
  <si>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</si>
  <si>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</si>
  <si>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Chairman Shri Rajnish Kumar Managing Directors Shri P.K. Gupta Shri Dinesh Kumar Khara Shri Arijit Basu Shri Challa Sreenivasulu Setty Directors elected under Section 19(c) of SBI Act Shri Sanjiv Malhotra Shri Bhaskar Pramanik Shri Basant Seth Shri B Venugopal Directors under Section 19(d) of SBI Act Dr. Pushpendra Rai* Dr. Purnima Gupta Shri Sanjeev Maheshwari Director under Section 19(e) of SBI Act Shri Debasish Panda Director under Section 19(f) of SBI Act Shri Chandan Sinha</t>
  </si>
  <si>
    <t>Chairman Shri Rajnish Kumar Managing Directors Shri P. K. Gupta Shri Dinesh Kumar Khara Shri Arijit Basu Smt Anshula Kant Directors elected under Section 19(c) of SBI Act Shri Sanjiv Malhotra Shri Bhaskar Pramanik Shri Basant Seth Shri B Venugopal Directors under Section 19(d) of SBI Act Dr. Girish K. Ahuja Dr. Pushpendra Rai Dr. Purnima Gupta Director under Section 19(e) of SBI Act Shri Rajiv Kumar Director under Section 19(f) of SBI Act Shri Chandan Sinha</t>
  </si>
  <si>
    <t>CODE OF CONDUCT TO REGULATE, MONITOR AND REPORT TRADING IN THE SECURITIES OF THE STATE BANK OF INDIA FOR PROHIBITION OF INSIDER TRADING (as per SEBI (Prohibition of Insider Trading) (Amendment) Regulations, 2018)</t>
  </si>
  <si>
    <t>THE BANK’S PHILOSOPHY ON CODE OF GOVERNANCE State Bank of India is committed to the best practices in the area of Corporate Governance, in letter and in spirit. The Bank believes that good Corporate Governance is much more than complying with legal and regulatory requirements. Good governance facilitates effective management and control of business, enables the Bank to maintain a high level of business ethics and to optimise the value for all its stakeholders. The objectives can be summarised as:  To protect and enhance shareholder value.  To protect the interest of all other stakeholders such as customers, employees and society at large.  To ensure transparency and integrity in communication and to make available full, accurate and clear information to all concerned.  To ensure accountability for performance and customer service and to achieve excellence at all levels.  To provide corporate leadership of highest standard for others to emulate. The Bank is committed to:  Ensuring that the Bank’s Board of Directors meets regularly, provides effective leadership and insights in business and functional matters and monitors Bank’s performance.  Establishing a framework of strategic control and continuously reviewing its efficacy.  Establishing clearly documented and transparent management processes for policy development, implementation and review, decisionmaking, monitoring, control and reporting.  Providing free access to the Board to all relevant information, advices and resources as are necessary to enable it to carry out its role effectively.  Ensuring that the Chairman has the responsibility for all aspects of executive management and is accountable to the Board for the ultimate performance of the Bank and implementation of the policies laid down by the Board. The role of the Chairman and the Board of Directors are also guided by the SBI Act, 1955 with all relevant amendments.  Ensuring that a senior executive is made responsible in respect of compliance issues with all applicable statutes, regulations and other procedures, policies as laid down by the GOI/RBI and other regulators and the Board, and reports deviations, if any. The Bank has complied with the provisions of Corporate Governance as per SEBI (Listing Obligations &amp; Disclosure Requirements) Regulations, 2015 with the Stock Exchanges except where the provisions of these regulations are not in conformity with The State Bank of India Act, 1955 and the directives issued by RBI/GOI. A report on the implementation of these provisions of Corporate Governance in the Bank is furnished below: Central Board: Role and Composition State Bank of India was formed in 1955 by an Act of the Parliament, i.e., The State Bank of India Act, 1955 (Act). A Central Board of Directors was constituted according to the Act. The Bank’s Central Board draws its powers from and carries out its functions in compliance with the provisions of SBI Act &amp; Regulations 1955. Its major roles include, among others,  Overseeing the risk profile of the Bank;  Monitoring the integrity of its business and control mechanisms;  Ensuring expert management, and  Maximising the interests of its stakeholders.</t>
  </si>
  <si>
    <t>“Compliance Officer” means Chief General Manager and Group Compliance Officer or any senior officer duly authorized and designated so by the Chairman of the Bank in this regard and reporting to the Central Board, who is financially literate1 and is capable of appreciating requirements for legal and regulatory compliance under these regulations and who shall be responsible for compliance of policies, procedures, maintenance of records, monitoring adherence to the rules for the preservation of unpublished price sensitive information, monitoring of trades and the implementation of the codes specified in the Regulations under the overall supervision of the Central Board of the Bank.</t>
  </si>
  <si>
    <t>Compliance with Bank’s Code of Conduct The Directors on the Bank’s Central Board and Senior Management have affirmed compliance with the Bank’s Code of Conduct for the financial year 2015-16. Declaration to this effect signed by the Chairman is placed in Annexure-V. The Code of Conduct is posted on the Bank’s website.</t>
  </si>
  <si>
    <t>ETHICS AND BUSINESS CONDUCT Since the inception of the Ethics and Business Conduct vertical, your Bank has been carrying out a host of initiatives and programs, attuned to permeate and percolate the ethical values and exalted behavioural norms across all levels. Whether it is formulating the basic foundational guiding principles such as the Vision, Mission and Values Statements and the Code of Ethics, or finetuning the existing operational guidelines in the domains of Consequence Management, Prevention of Sexual Harassment (POSH) or the Social Media, to name a few, the core working philosophy of your Bank has always been to be aware, alert and in harmony with the surroundings, both immediate and far. Furthermore, multiple enablers have been being put in place to shape a robust ethical infrastructure in your Bank for greater moral strength. With each passing year, a well thought out strategy to become future-ready has seen a steady and seamless integration of the latest technology platforms in the ongoing programmes and operational processes. This has, in turn, lent a massive impetus to the scope, size and the reach of the various ongoing and proposed ethical outreach initiatives within your Bank. In FY2020, a comprehensive Ethics and Business Conduct website was developed and made functional to provide a onestop platform for hosting the vast array of considerately curated ethical resources to facilitate easy accessibility for the benefit of the employees at large. To further encourage the proficiency and efficacy of the Discipline Management Function, several new initiatives and enablers were introduced to increase the efficiency of discipline management ecosystem in your Bank. In was in this context, that real-time and all comprehensive Business Conduct and Discipline Management Online Processing Portal and Dashboard was conceived, designed and operationalised in your Bank. To further augment and supplement the level of knowledge and for providing guidance, a wide array of training programmes, each tailored explicitly for officials working in a particular functional domain of the Discipline Management Framework, were regularly conducted throughout the year. Reiterating your Bank’s zerotolerance policy in the matters of sexual harassment at workplace and its commitment towards fostering a genderinclusive and safe work environment, your Bank rearticulated its policy and processes under the Prevention of Sexual Harassment of Women at Workplace as – GARIMA. Furthermore, to streamline and simplify the entire process flow of raising concerns in this regard, a realtime online complaint portal GARIMA was also ideated and operationalised along with the sustained skill-building of the process-owners. For an organisation of the size and spread of your Bank, imbibing ethical values and building a complementing resonant culture is a long-term work-in-process. However, in its brief journey of three years so far, the honest intents followed with unflinching intensity, have already started yielding visible positive results, which are growing with each passing step and bolstering our brand equity day in and day out.</t>
  </si>
  <si>
    <t>ETHICS AND BUSINESS CONDUCT Your Bank was engaged during the year with promotion of ethical awareness in the organisation as a cultural premise. Having put in place a structure for the purpose under the Chief Ethics Officer and articulation of Bank’s new Vision, Mission and Values Statements (VMVS), Bank has come out with a Code of Ethics synchronised around the normative commitments to its stakeholders viz. values of STEPS (Service, Transparency, Ethics, Politeness and Sustainability). The Code provides staff-members with behavioural guidelines and a moral compass for conducting a collective journey towards realisation of your Bank’s vision. Sustained efforts were taken to ensure that the essence of the VMVS and Code seeps into the sinews of organisation and strengthens its moral fibre. Activities such as sharing situational Quiz for ethical sensitisation (both, a general daily quiz to all employees of your Bank and a domain specific weekly quiz for Global Markets, Foreign Offices, GITC, MTs amongst others, covering ethical dilemmas related to their area of work), broadcasting Ethical Decision Making Guide, posting a motivational weekly blog</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</si>
  <si>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</si>
  <si>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</si>
  <si>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t>
  </si>
  <si>
    <t>The 65th Annual General Meeting of Shareholders of the State Bank of India will be held at the “SBI Auditorium”, State Bank Bhavan, Madame Cama Road, Nariman Point, Mumbai-400021 (Maharashtra) on Tuesday the 14th July, 2020, at 11.00 A.M. for transacting the following business: ‘‘To discuss and adopt the balance sheet and the profit and loss account of the State Bank of India made up to the 31st day of March 2020, the report of the Central Board on the working and activities of the State Bank of India for the period covered by the Accounts and the Auditor’s Report on the Balance Sheet and Accounts’’. Corporate Centre, State Bank Bhavan, Madame Cama Road, Mumbai - 400 021 (RAJNISH KUMAR) Date: 05th June, 2020 CHAIRMAN</t>
  </si>
  <si>
    <t>The 64th Annual General Meeting of Shareholders of the State Bank of India will be held at the “SBI Auditorium”, State Bank Bhavan, Madame Cama Road, Nariman Point, Mumbai-400021 (Maharashtra) on Thursday the 20th June, 2019, at 03.00 p.m. for transacting the following business:- ‘‘To discuss and adopt the balance sheet and the profit and loss account of the State Bank of India made up to the 31st day of March 2019, the report of the Central Board on the working and activities of the State Bank of India for the period covered by the Accounts and the Auditor’s Report on the Balance Sheet and Accounts’’. STATE BANK OF INDIA (Constituted under the State Bank of India Act, 1955) Corporate Centre, State Bank Bhavan, Madame Cama Road, Mumbai - 400 021 (RAJNISH KUMAR) Date: 10th May, 2019 CHAIRMAN</t>
  </si>
  <si>
    <t>J. C. Bhalla &amp; Co.</t>
  </si>
  <si>
    <t>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t>
  </si>
  <si>
    <t>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t>
  </si>
  <si>
    <t>Remuneration Committee of the Board Shri Rajiv Kumar, GOI Nominee Director - Member (Ex-Officio) Shri Chandan Sinha, RBI Nominee Director - Member (Ex-Officio) Shri Basant Seth, Independent Director - Member Dr. Girish K. Ahuja, Independent Director - Member</t>
  </si>
  <si>
    <t>Nomination &amp; Remuneration Committee of the Board Shri Basant Seth, Independent Director - Chairman of the Committee Shri Sanjiv Malhotra, Independent Director - Member Dr Purnima Gupta, Independent Director - Member Shri Sanjeev Maheshwari, Non-Executive Director - Member</t>
  </si>
  <si>
    <t>Number of Equity Shares outstanding at the end of the year 892,46,11,534</t>
  </si>
  <si>
    <t>emuneration Committee of the Board Shri Rajiv Kumar, GOI Nominee Director - Member (Ex-Officio) Shri Chandan Sinha, RBI Nominee Director - Member (Ex-Officio) Shri Basant Seth, Independent Director - Member Dr. Girish K. Ahuja, Independent Director - Member</t>
  </si>
  <si>
    <t>Nomination Committee of the Board Dr. Girish K. Ahuja, Independent Director - Chairman of the Committee Shri Sanjiv Malhotra, Independent Director - Member Dr. Pushpendra Rai, Independent Director - Member</t>
  </si>
  <si>
    <t>3000+4900+3100+710/892,46,11,534</t>
  </si>
  <si>
    <t>500+4900+3100+710+2000/</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</si>
  <si>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</si>
  <si>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t>
  </si>
  <si>
    <t>NECESSITY OF THE CODE 1.1.In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 2. OBJECTIVE 2.1 It is the policy of the Bank to strive for preservation of confidentiality of ‘UNPUBLISHED PRICE SENSITIVE INFORMATION’ (UPSI) and to prevent misuse of such information as trading on insider information is not only illegal, but also tarnishes the credibility of the Organization. 2.2 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</si>
  <si>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 with the Corporate Governance requirements specified in Regulation 17 to 27 and</t>
  </si>
  <si>
    <t>GENERAL INSTRUCTIONS FOR ACCESSING AND PARTICIPATING IN THE ANNUAL GENERAL MEETING THROUGH VC/OAVM FACILITY AND VOTING THROUGH ELECTRONIC MEANS INCLUDING REMOTE E-VOTING 1. In view of the massive outbreak of the COVID-19 pandemic, social distancing is a norm to be followed and pursuant to the Circular No. 14/2020 dated April 08, 2020, Circular No.17/2020 dated April 13, 2020, issued by the Ministry of Corporate Affairs followed by Circular No. 20/2020 dated May 05, 2020 (“MCA Circulars”) and Circular No. SEBI/HO/CFD/CMD1/CIR/P/2020/79 dated 12th May, 2020 issued by the Securities and Exchange Board of India (“SEBI Circular”), physical attendance of the Members to the EGM/AGM venue is not required and Annual General Meeting (AGM) be held through Video Conferencing (VC) or Other Audio Visual Means (OAVM). The Board of Directors of the Bank has decided to adopt the above guidelines issued by Ministry of Corporate Affairs and SEBI in conducting Annual General Meeting of the Bank. Hence, Members can attend and participate in the ensuing Annual General Meeting through VC/ OAVM, which may not require physical presence of members at a common venue. The deemed venue for the meeting shall be State Bank Auditorium, Corporate Centre of the Bank. 2. In view of the VC facility being provided to the members of the Bank, the facility to appoint proxy to attend and cast vote for the members as provided in Regulation 34 of SBI General Regulations, 1955 is not available for this Annual General Meeting. However, the Body Corporates are entitled to appoint authorised representatives as provided in Regulation 32 and 33 of SBI General Regulations, 1955 to attend the Annual General Meeting through VC/OAVM and participate thereat and cast their votes through e-voting. 3. The Members can join the Annual General Meeting in the VC/OAVM mode 30 minutes before and after the scheduled time of the commencement of the Meeting by following the procedure mentioned in the Notice. The facility of participation at the Annual General Meeting through VC/OAVM will be made available for at least 1000 members on first come first served basis. This will not include large Shareholders (Shareholders holding 2% or more shareholding), Promoters, Institutional Investors, Directors, Key Managerial Personnel, the Chairpersons of the Audit Committee, Nomination and Remuneration Committee and Stakeholders Relationship Committee, Auditors etc. who are allowed to attend the Annual General Meeting without restriction on account of first come first served basis. 4. The attendance of the Members attending the Annual General Meeting through VC/OAVM will be counted for the purpose of reckoning the quorum under Regulation 24 of SBI General Regulations, 1955. 5. Pursuant to the provisions Regulation 44 of SEBI (Listing Obligations &amp; Disclosure Requirements) Regulations 2015 (as amended) read with Section 108 of the Companies Act, 2013 read with Rule 20 of the Companies (Management and Administration) Rules 2014, (as amended), and the MCA Circulars the Bank is providing facility of remote e-voting to its Members in respect of the business to be transacted at the Annual General Meeting. For this purpose, the Bank has entered into an agreement with National Securities Depository Limited (NSDL) for facilitating voting through electronic means, as the authorized agency. The facility of casting votes by a member using remote e-voting system as well as venue voting on 14th July, 2020 the date of the Annual General meeting will be provided by NSDL. 6. In line with the Ministry of Corporate Affairs (MCA) Circular No. 17/2020 dated April 13, 2020, the Notice calling the Annual General Meeting has been uploaded on the website of the Bank at www.sbi.co.in. The Notice can also be accessed from the websites of the Stock Exchanges i.e. BSE Limited and National Stock Exchange of India Limited at www.bseindia.com and www.nseindia.com respectively and the Annual General Meeting Notice is also available on the website of NSDL (agency for providing the Remote e-Voting facility) i.e. www.evoting.nsdl.com.</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</si>
  <si>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18th February 2020 and has seven members. The NonExecutive Director is the Chairman of the Committee. RMCB meets a minimum of four times a year, once in each quarter. During 2019-20, seven meetings of the RMCB were held. The terms of reference and role of RMCB was reviewed by the Central Board on 06.03.2019 in line with the SEBI (LODR) Amendments Regulations, 2018 which were effective from 1st April, 2019.</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</si>
  <si>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19th September 2018 and has, seven members. The Nonexecutive Director is the Chairman of the Committee. RMCB meets a minimum of four times a year, once in each quarter. During 2018-19, six meetings of the RMCB were held.</t>
  </si>
  <si>
    <t>Any restrictions or impediments on transfer of funds or regulatory capital within banking group: Subsidiaries Restriction SBI California As per regulations, the only way to transfer capital to parent bank is to pay dividends or buyback shares or capital repatriation to parent bank.</t>
  </si>
  <si>
    <t>) Any restrictions or impediments on transfer of funds or regulatory capital within banking group: Subsidiaries Restriction SBI California As per regulations, the only way to transfer capital to parent bank is to pay dividends or buyback shares or capital repatriation to parent bank</t>
  </si>
  <si>
    <t>Nomination &amp; Remuneration Committee of the Board
Shri Basant Seth,
Independent Director - Chairman of the Committee
Shri Sanjiv Malhotra, Independent Director - Member
Dr Purnima Gupta, Independent Director - Member
Shri Sanjeev Maheshwari, Non-Executive Director - Membe</t>
  </si>
  <si>
    <t>To The President of India REPORT ON AUDIT OF THE STANDALONE FINANCIAL STATEMENTS Opinion 1. We have audited the accompanying Standalone Financial Statements of State Bank of India (“the Bank”) which comprise the Balance Sheet as at March 31, 2020, the Profit and Loss Account and the Cash Flow Statement for the year then ended, and Notes to Standalone Financial Statements including Significant Accounting Policies and other explanatory information in which are included returns for the year ended on that date of: i. The Central offices, 17 Local Head offices, 1 Admin &amp; Business Unit, Global Market Unit, International Business Group, Corporate Accounts Group (Central), Commercial Client Group (Central), Stressed Asset Resolution Group (Central), Central Accounts Offices and 42 branches audited by us; ii. 9135 Indian branches audited by respective Statutory Branch Auditors; iii. 34 Foreign branches audited by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14021 Indian branches (including other accounting units) which have not been subjected to audit. These unaudited branches account for 9.54 percent of advances, 24.70 per cent of deposits, 10.98 per cent of interest income and 23.37 per cent of interest expenses. In our opinion and to the best of our information and according to the explanations given to us, the aforesaid Standalone Financial Statements give the information required by the Banking Regulation Act, 1949 and State Bank of India Act, 1955 (together referred to as “the Act”), in the manner so required for the Bank and are in conformity with accounting principles generally accepted in India and give: a) true and fair view in case of the Balance Sheet, of the State of Affairs of the Bank as at March 31, 2020; b) true balance of profit in case of the Profit and Loss Account for the year ended on that date; and c) true and fair view of the cash flows in case of the Cash Flow Statement for the year ended on that date. Basis for Opinion 2. We conducted our audit in accordance with the Standards on Auditing (“SAs”) issued by the Institute of Chartered Accountants of India (“the ICAI”). Our responsibilities under those Standards are further described in the Auditors’ Responsibilities for the Audit of the Standalone Financial Statements section of our report. We are independent of the Bank in accordance with the Code of Ethics issued by the ICAI together with ethical requirements that are relevant to our audit of the Standalone Financial Statements, and we have fulfilled our other ethical responsibilities in accordance with these requirements and the Code of Ethics. We believe that the audit evidence we have obtained is sufficient and appropriate to provide a basis for our opinion. Emphasis of Matter 3. We draw attention to Note No. 10.30 of Schedule 18 of the Standalone Financial Statements regarding impact of COVID-19 pandemic. The situation continues to be uncertain and the Bank is evaluating the situation on an ongoing basis with respect to the challenges faced. Our opinion is not modified in respect of this matter. Key Audit Matters 4. Key Audit Matters are those matters that in our professional judgment were of most significance in our audit of the Standalone Financial Statements for the year ended March 31, 2020. These matters were addressed in the context of our audit of the Standalone Financial Statements as a whole and in forming our opinion thereon and we do not provide a separate opinion on these matters. We have determined the matters described below to be the Key Audit Matters to be communicated in our report:</t>
  </si>
  <si>
    <t>The President of India Report on Audit of the Standalone Financial Statements Opinion 1. We have audited the accompanying Standalone Financial Statements of State Bank of India (“the Bank”) which comprise the Balance Sheet as at March 31, 2019, the Profit and Loss Account and Cash Flow Statement for the year then ended, and Notes to Standalone Financial Statements including a summary of Significant Accounting Policies and other explanatory information in which are included returns for the year ended on that date of: i. The Central offices, 16 Local Head offices, 1 Admin &amp; Business unit, Global Market Unit, International Business Group, Corporate Accounts Group (Central), Commercial Client Group (Central), Stressed Asset Resolution Group (Central), Central Accounts Offices and 42 branches audited by us; ii. 14,758 Indian branches audited by Statutory Branch Auditors; iii. 38 Foreign branches audited by Local Auditors; The branches audited by us and those audited by other auditors have been selected by the Bank in accordance with the guidelines issued to the Bank by the Reserve Bank of India. Also incorporated in the Balance Sheet, the Profit and Loss Account are the returns from 8,447 Indian branches (including other accounting units) and those have not been subjected to audit. These unaudited branches account for 3 percent of advances, 11.44 per cent of deposits, 7.35 per cent of interest income and 12.80 per cent of interest expenses. In our opinion and to the best of our information and according to the explanations given to us, the aforesaid Standalone Financial Statements give the information required by the Banking Regulation Act, 1949 and State Bank of India Act 1955, in the manner so required for the Bank and are in conformity with accounting principles generally accepted in India and give: a) true and fair view in case of the Balance Sheet, of the State of Affairs of the Bank as at March 31, 2019; b) true balance of profit in case of Profit &amp; Loss Account for the year ended on that date; and c) true and fair view in case of Cash Flow Statement for the year ended on that date. Basis for Opinion 2. We conducted our audit in accordance with the Standards on Auditing (SAs) issued by the Institute of Chartered Accountants of India (the ICAI). Our responsibilities under those Standards are further described in the Auditor’s Responsibilities for the Audit of the Standalone Financial Statements section of our report. We are independent of the Bank in accordance with the code of ethics issued by the ICAI together with ethical requirements that are relevant to our audit of the Standalone Financial Statements under the provisions of the Act, and we have fulfilled our other ethical responsibilities in accordance with these requirements and the code of ethics. We believe that the audit evidence we have obtained is sufficient and appropriate to provide a basis for our opinion. Key Audit Matters 3. Key Audit Matters are those matters that in our professional judgment were of most significance in our audit of the Standalone Financial Statements for the year ended March 31, 2019. These matters were addressed in the context of our audit of the Standalone Financial Statements as a whole and in forming our opinion thereon and we do not provide a separate opinion on these matters. We have determined the matters described below to be the Key Audit Matters to be communicated in our report:-</t>
  </si>
  <si>
    <t>https://sbi.co.in/corporate/AR1920/pdf/SBI%20AR%202020.pdf</t>
  </si>
  <si>
    <t>https://www.sbi.co.in/documents/17836/171814/150519-Code+of+Conduct+to+Regulate%2C+Monitor+and+Report+Trading+in+the+Securities+of+the+State+Bank+of+India+for+Prohibition+of+Insider+Trading.pdf</t>
  </si>
  <si>
    <t>15-15-2019</t>
  </si>
  <si>
    <t>https://www.sbi.co.in/corporate/AR1819/pdf/english/SBI_AR_2019_English.pdf</t>
  </si>
  <si>
    <t>CENTRAL BOARD OF DIRECTORS as on 31.03.2020 Shri Rajnish Kumar Chairman Shri P. K. Gupta Managing Director Shri Dinesh Kumar Khara Managing Director Shri Arijit Basu Managing Director Shri Challa Sreenivasulu Setty Managing Director</t>
  </si>
  <si>
    <t>1 1105753</t>
  </si>
  <si>
    <t>Smt Anshula Kant Managing Director</t>
  </si>
  <si>
    <t>Shri Rajnish Kumar Chairman ,, Shri P. K. Gupta Managing Director ,, Shri Dinesh Kumar Khara Managing Director ,, Shri Arijit Basu Managing Director ,, Smt Anshula Kant Managing Director</t>
  </si>
  <si>
    <t>State Bank of India</t>
  </si>
  <si>
    <t>INE062A01020</t>
  </si>
  <si>
    <t>Shwethan</t>
  </si>
  <si>
    <t>President of India represents the government of India - not in the personal capacity</t>
  </si>
  <si>
    <t>Vinod B Manvi</t>
  </si>
  <si>
    <t>Around 25% of the shares are held by Listed entities like Mutual Funds &amp; UTI, Private Corporate Bodies,Banks/FI's/Insurance Cos,</t>
  </si>
  <si>
    <t>https://www.sbi.co.in/documents/17826/20624/181119-Code+of+Ethics+in+Brief+%28in+English%29.pdf/74f49f78-f827-2b5d-a92b-01c3efba2500?t=1574081702712#:~:text=Respect%20the%20right%20of%20our,the%20custodians%20of%20public%20money.&amp;text=Conduct%20our%20all%20transactions%20with,with%20the%20Bank's%20fiduciary%20responsibilitie</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</si>
  <si>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</si>
  <si>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The table below summarizes the key attributes and skills matrix, identified by the Board of Directors, in line with SBI Act 1955 and RBI master circular dated 02.08.2019 as required in the context of business, which is to be considered while selecting the Director: 1. Industry Knowledge/Experience: Industry Experience, Knowledge of sector, Knowledge of broad policy direction, understanding of government legislation/legislative process 2. Technical Skills/Experience: Accounting, Finance, Law, marketing experience, Information technology, Public Relations, Capital Allocation, Costing, Budgetary Controls, Strategy development and implementation. 3. Governance Competencies: Prior Director experience, Financial literacy, Compliance focus, strategic thinking/planning from a governance perspective. 4. RBI and SBI qualification for D irector: Specialization in the fields of (i) Information Technology (ii) Payment &amp; Settlement Systems (iii) Human Resources (iv) Risk Management and (v) Business Management. Have special knowledge or experience in respect of one or more of the following areas, namely:— (i) agriculture and rural economy, (ii) banking, (iii) co-operation, (iv) economics, (v) finance, (vi) law, (vii) small-scale industry, (viii) any other area the special knowledge of, and experience in, which in the opinion of the Reserve Bank shall be useful to the State Bank of India. Represent the interests of depositors, represent the interests of farmers, workers and artisans</t>
  </si>
  <si>
    <t>BRIEF RESUMES OF THE NON-EXECUTIVE DIRECTORS ON THE BOARD AS ON 31st MARCH 2019 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 Shri Chandan Sinha (Date of Birth: 15th August 1957) Shri Chandan Sinha is a Director, nominated by the Central Government, u/s 19(f) of SBI Act w.e.f. 28th September 2016. Shri Chandan Sinha is an additional Director, in CAFRAL, Mumbai.</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</si>
  <si>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 Evaluation Exercise for FY2019-20 was completed during the year. The evaluation process validated the Board of Directors’ confidence in the governance values of the Bank, the synergy that exists amongst the Board of Directors and the collaboration between the Chairman, the Board and the Management.</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</si>
  <si>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</si>
  <si>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</si>
  <si>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ANNEXURE-II A Total Number of Memberships/Chairmanships held by the Directors on the Boards / Board-level Committees of the Bank/Other Companies as on 31.03.2019 1. SHRI RAJNISH KUMAR S. No. Name of the Company/Name of the Concern/Society Member/Director/ Chairman Name of the Committee 1 State Bank of India Chairman Executive Committee of the Central Board - Chairman Board Committee to Monitor Recovery - Chairman 2 SBI Life Insurance Company Ltd. Chairman -- 3 SBI General Insurance Company Ltd. Chairman -- 4 SBI Foundation Chairman -- 5 SBI Capital Markets Ltd. Chairman -- 6 SBI Cards &amp; Payment Services Pvt. Ltd. Chairman -- 7 Export-Import Bank of India Director -- 8 Institute of Banking Personnel Selection Member, Governing Board -- 9 NIBM, Pune NIBM Governing Board – Member NIBM Finance Committee – Chairman NIBM Standing Committee – Member 10 Indian Bank’s Association Deputy Chairman, Managing Committee IBA Standing Committee of Legal &amp; Banking Operations – Chairman 11 Khadi &amp; Village Industries Commission Member 12 Indian Institute of Banking &amp; Finance Member/President, Governing Council 13 Management Development Institute Member, Board of Governors 14 ECGC Ltd. Director, Board of Governors 15 Ministry of Commerce &amp; Industry, Directorate General of Foreign Trade Board of Trade - Member 16 Ministry of Finance, Department of Financial Services Advisory Board for Financial Inclusion Fund (FIF) - Member 17 National Investment and Infrastructure Fund Governing Council - Member 18 Government of Maharashtra Hon’ble Chief Minister’s Advisory Council of Fintech - Member 2. SHRI P. K. GUPTA S. No. Name of the Company/Name of the Concern/Society Director Name(s) of the Committee(s) Chairman/Member 1 State Bank of India Managing Director Executive Committee of the Central Board - Member Audit Committee of the Board – Member Risk Management Committee of the Board - Member Special Committee of the Board for Monitoring of Large Value Frauds - Member Customer Service Committee of the Board - Member Stakeholders Relationship Committee - Member Board Committee to Monitor Recovery - Member Corporate Social Responsibility Committee-Member 2 SBI Foundation Director Executive Committee of SBI Foundation – Member CSR Committee – Member 3 SBI General Insurance Co. Ltd. Director Risk Management Committee - Member Policyholders Protection Committee - Member Investment Committee - Member Corporate Social Responsibility Committee - Member Technology Committee - Member Bancassurance Committee - Member 4 National Co-operative Development Corporation Member General Council of NCDC – Member 5 Reserve Bank of India Member Expert Committee on MSME 6 Government of India, Ministry of Drinking Water &amp; Sanitation Member Committee to Study on Credit Finance by Banks/FIs in Water and Sanitation Sector (WASH)</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</si>
  <si>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</si>
  <si>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Nomination &amp; Remuneration Committee of the Board Shri Basant Seth, Independent Director - Chairman of the Committee Shri Sanjiv Malhotra, Independent Director - Member Dr Purnima Gupta, Independent Director - Member Shri Sanjeev Maheshwari, Non-Executive Director - Membe</t>
  </si>
  <si>
    <t>List of group entities not considered for consolidation both under the accounting and regulatory scope of consolidation as on 31.03.2020 (` in Crores) Sr. No. Name of the entity Country of incorporation Principle activity of the entity Total balance sheet equity (as stated in the accounting balance sheet of the legal entity) % of bank’s holding in the total equity Regulatory treatment of bank’s investments in the capital instruments of the entity Total balance sheet assets (as stated in the accounting balance sheet of the legal entity) 1 SBI Foundation India A Not-forProfit Company to focus on Corporate Social Responsibility (CSR) Activities 29.15 99.72% 29.45 2 SBI Home Finance Ltd. India Under winding up N.A. 25.05% N.A. (ii) Quantitative Disclosures: c. List of group entities considered for regulatory consolidation as on 31.03.2020 Following is the list of group entities considered under regulatory scope of consolidation: (` In crore) Sr. No. Name of the entity Country of incorporation Principle activity of the entity Total balance sheet equity (as stated in the accounting balance sheet of the legal entity) $# Total balance sheet assets (as stated in the accounting balance sheet of the legal entity)# 1 SBI Capital Markets Ltd. India Merchant Banking and Advisory Services 1,619.14 1,679.13 2 SBICAP Securities Ltd. India Securities Broking &amp; its allied services and third party distribution of financial products 359.71 673.71 3 SBICAP Trustee Company Ltd. India Corporate Trusteeship Activities 112.71 116.39 4 SBICAP Ventures Ltd. India Asset Management Company for Venture Capital Fund 82.75 86.10 5 SBICAP (Singapore) Ltd. Singapore Business &amp; management Consultancy Services 62.02 63.28 6 SBICAP (UK) Ltd. U.K. Arrangement of corporate finance &amp; providing advisory services - - 7 SBI DFHI Ltd. India Primary Dealer in Govt. Securities 1,057.71 11,193.67 8 SBI Mutual Fund Trustee Company Pvt Ltd. India Trusteeship Services to schemes floated by SBI Mutual Fund 32.18 32.22 9 SBI Global Factors Ltd. India Factoring Activities 318.43 1,237.39 10 SBI Pension Funds Pvt Ltd. India Management of assets of NPS Trust allocated to them 40.71 42.06 11 SBI Payment Services Pvt. Ltd. India Payment Solution Services 1,416.38 1,559.74</t>
  </si>
  <si>
    <t>Sr. No. Name of the entity Country of incorporation Whether the entity is included under accounting scope of consolidation (yes / no) Explain the method of consolidation Whether the entity is included under regulatory scope of consolidation (yes / no) Explain the method of consolidation Explain the reasons for difference in the method of consolidation Explain the reasons if consolidated under only one of the scopes of consolidation 49 Uttarakhand Gramin Bank India Yes Consolidated as per AS 23 No Not applicable Not applicable Associate: Not under scope of Regulatory Consolidation 50 Vananchal Gramin Bank India Yes Consolidated as per AS 23 No Not applicable Not applicable Associate: Not under scope of Regulatory Consolidation 51 Saurashtra Gramin Bank India Yes Consolidated as per AS 23 No Not applicable Not applicable Associate: Not under scope of Regulatory Consolidation 52 Rajasthan Marudhara Gramin Bank India Yes Consolidated as per AS 23 No Not applicable Not applicable Associate: Not under scope of Regulatory Consolidation 53 Telangana Grameena Bank India Yes Consolidated as per AS 23 No Not applicable Not applicable Associate: Not under scope of Regulatory Consolidation 54 Kaveri Grameena Bank India Yes Consolidated as per AS 23 No Not applicable Not applicable Associate: Not under scope of Regulatory Consolidation 55 Malwa Gramin Bank India Yes Consolidated as per AS 23 No Not applicable Not applicable Associate: Not under scope of Regulatory Consolidation 56 The Clearing Corporation of India Ltd. India Yes Consolidated as per AS 23 No Not applicable Not applicable Associate: Not under scope of Regulatory Consolidation 57 Bank of Bhutan Ltd. Bhutan Yes Consolidated as per AS 23 No Not applicable Not applicable Associate: Not under scope of Regulatory Consolidation b. List of group entities not considered for consolidated both under the accounting and regulatory scope of consolidation as on 31.03.2019 Sr. No. Name of the entity Country of incorporation Principle activity of the entity Total balance sheet equity (as stated in the accounting balance sheet of the legal entity) % of bank’s holding in the total equity Regulatory treatment of bank’s investments in the capital instruments of the entity Total balance sheet assets (as stated in the accounting balance sheet of the legal entity) 1 SBI Foundation India A Not-forProfit Company to focus on Corporate Social Responsibility (CSR) Activities 15.57 99.72% 15.62 2 SBI Home Finance Ltd. India Under winding up N.A. 25.05% N.A.</t>
  </si>
  <si>
    <t>256,01,79</t>
  </si>
  <si>
    <t>293,67,65</t>
  </si>
  <si>
    <t>Do not promote or enlist in any group/ community which uses the name or logo of SBI unless such group is expressly created or permitted by the Bank. Do not create any profile by using any ID otherwise than his/her real name. Social network profile should be created in real name only. Do not express anything that may damage the reputation of the bank or any of its employees. Do not post or upload any remarks / views which may be defamatory, indecent, abusive, or derogatory to the Bank or its officials / employees in their official capacity. Do not criticise the management of the Bank or the business processes or strategies of the Bank or policies of the Bank. Do not discuss or disclose any content related to any colleagues, competitors, customers, suppliers or other third parties including their personal details without their prior consent. Do not post, upload or share any such information which may result into breach of intellectual property rights. Do not use the name State Bank of India or SBI while expressing any views, unless authorised. Do not collude with Bank’s competitors or employees and canvass for any donation or thirdparty marketing /business promotional activities/ affairs. Do not express any view about the Bank’s working /business /any of its officials unless with prior written approval from controller. Do not express/ forward any views or opinion on behalf of the Bank or by using his/ her official position in the Bank unless with prior written approval from controller. Do not publish/ forward any official information/ circulars/ documents etc. which constitute record of the Bank, without prior approval from the controller.</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</si>
  <si>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</si>
  <si>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</si>
  <si>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 LOCAL BOARDS In terms of the provisions of SBI Act and General Regulations 1955, at every centre where the Bank has a Local Head Office (LHO), Local Boards/Committees of Local Boards are functional. The Local Boards exercise such powers and perform such other functions and duties delegated to them by the Central Board. As on 31st March 2019, Local Boards at three LHOs and Committees of the Local Boards at the remaining thirteen LHOs were functional. The Minutes and Proceedings of the meetings of Local Boards/Committees of Local Boards are placed before the Central Board.</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</si>
  <si>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 with the Corporate Governance requirements specified in Regulation 17 to 27 and</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</si>
  <si>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</si>
  <si>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Payments to and provisions for employees 48850,94,64</t>
  </si>
  <si>
    <t>Payments to and provisions for employees 41054,70,68</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</si>
  <si>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t>
  </si>
  <si>
    <t>953750(2019salary)-2895569(2018salary)/2895569(2018salary)*100</t>
  </si>
  <si>
    <t>SALARY AND ALLOWANCES PAID TO THE CHAIRMAN AND MANAGING DIRECTORS IN FY2019-20 (`)</t>
  </si>
  <si>
    <t>Age is not disclosed</t>
  </si>
  <si>
    <t>Do not promote or enlist in any group/ community which uses the name or logo of SBI unless such group is expressly created or permitted by the Bank. Do not create any profile by using any ID otherwise than his/her real name. Social network profile should be created in real name only. Do not express anything that may damage the reputation of the bank or any of its employees. Do not post or upload any remarks / views which may be defamatory, indecent, abusive, or derogatory to the Bank or its officials / employees in their official capacity. Do not criticise the management of the Bank or the business processes or strategies of the Bank or policies of the Bank. Do not discuss or disclose any content related to any colleagues, competitors, customers, suppliers or other third parties including their personal details without their prior consent. Do not post, upload or share any such information which may result into breach of intellectual property rights. Do not use the name State Bank of India or SBI while expressing any views, unless authorised. Do not collude with Bank’s competitors or employees and canvass for any donation or thirdparty marketing /business promotional activities/ affairs. Do not express any view about the Bank’s working /business /any of its officials unless with prior written approval from controller. Do not express/ forward any views or opinion on behalf of the Bank or by using his/ her official position in the Bank unless with prior written approval from controller. Do not publish/ forward any official information/ circulars/ documents etc. which constitute record of the Bank, without prior approval from the controller. Do not link from personal sites to any State Bank-hosted websites, blogs, or social media sites, including business sites written by employees. Do not write about, comment on, or answer questions regarding any legal matter involving State Bank of India. Do not post or upload any link to chain mail or junk mail on social media. Do use social media sites judiciously in personal capacity and be personally responsible for the content he or she posts in any form. Use of social media &amp; websites during office hours should complement the role assigned and not interfere with office duties. Do not expect privacy while using the State Bank's blogs, social media sites or Internet system. DO REMEMBER THAT EVERY EMPLOYEE SHALL BE PERSONALLY RESPONSIBLE FOR THE CONTENT HE OR SHE PUBLISHES / FORWARDS IN ANY FORM ON SOCIAL MEDIA OUR VISION Be the Bank of Choice for a Transforming India OUR MISSION Committed to Providing Simple, Responsive and Innovative Financial Solutions OUR VALUES S T E P S Service | Transparency | Ethics Politeness | Sustainability</t>
  </si>
  <si>
    <t>AUDITORS’ CERTIFICATE ON CORPORATE GOVERNANCE To The members, State Bank of India We, J C Bhalla &amp; Co, Chartered Accountants (Firm’s Registration No. 001111N), as Statutory Auditors of STATE BANK OF INDIA (“the Bank”), having its Corporate Centre at State Bank Bhavan, Madame Came road, Mumbai, Maharashtra 400 0021, have examined the compliance of conditions of Corporate governance by the Bank, for the year ended on March 31, 2020, as stipulated in the relevant provisions of Securities and Exchange Board of India (Listing Obligations &amp; Disclosure Requirements) Regulations, 2015 (‘Listing Regulations’) amended from time to time as referred to in Regulation 15 (2) of the Listing Regulations for the year April, 2019 to March 31, 2020. The compliance of conditions of Corporate Governance is the responsibility of the Management. Our examination was carried out in accordance with the Guidance Note on Corporate Governance, issued by the Institute of Chartered Accountants of India, and was limited to procedures and implementation thereof, adopted by the Bank for ensuring the compliance of the conditions of Corporate Governance. It is neither an audit nor an expression of opinion on the financial statement of the Bank. In our opinion and to the best of our information and according to the explanations given to us, we certify that the Bank has, in all material aspects complied with the conditions of Corporate governance as stipulated in the above-mentioned Listing Regulations, as applicable. We further state that such compliance is neither an assurance as to the future viability of the Bank nor the efficiency or effectiveness with which the Management has conducted the affairs of the Bank.</t>
  </si>
  <si>
    <t>Auditors’ Certificate on Corporate Governance To The Members, State Bank of India We, J.C.Bhalla &amp; Co., Chartered Accountants (Firm’s Registration No.: 001111N), as Statutory Auditors of STATE BANK OF INDIA (“the Bank”), having its Corporate Centre at State Bank Bhavan, Madame Cama Road, Mumbai, Maharashtra 400 021, have examined the compliance of conditions of Corporate Governance by the Bank, for the year ended on March 31, 2019, as stipulated in the relevant provisions of Securities and Exchange Board of India (Listing Obligations &amp; Disclosure Requirements) Regulations, 2015 (‘Listing Regulations’) amended from time to time as referred to in Regulation 15(2) of the Listing Regulations for the year April 1, 2018 to March 31, 2019. The compliance of conditions of Corporate Governance is the responsibility of the Management. Our examination was carried out in accordance with the Guidance Note on Corporate Governance, issued by the Institute of Chartered Accountants of India, and was limited to procedures and implementation thereof, adopted by the Bank for ensuring the compliance of the conditions of Corporate Governance. It is neither an audit nor an expression of opinion on the financial statement of the Bank. In our opinion and to the best of our information and according to the explanations given to us, we certify that the Bank has, in all material aspects complied with the conditions of Corporate Governance as stipulated in the above-mentioned Listing Regulations, as applicable. We further state that such compliance is neither an assurance as to the future viability of the Bank nor the efficiency or effectiveness with which the Management has conducted the affairs of the Bank.</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</si>
  <si>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</si>
  <si>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both chairman and ceo is not same</t>
  </si>
  <si>
    <t>6. VIGILANCE MECHANISM At your Bank, there are three aspects to the vigilance function - Preventive, Punitive and Participative. Vigilance Awareness Week was observed from 29th October to 3rd November 2018, with the theme “Eradicate Corruption - Build a New India”. As a part of observance of Vigilance Awareness Week, “Integrity Pledge” was administered to the staff and public at large. Further, State Bank of India as a Corporate has organised Gram Sabhas and undertaken the Integrity Pledge to create awareness. The message was disseminated through other means viz. Alternative Channels, IVR, Social Media, Walkathon, and Street plays amongst others. The concept of Whistle-blower is another effective tool used for Preventive Vigilance. To highlight any malpractices under Whistle-blower Scheme, a portal was launched by your Bank wherein a complaint can be lodged online, and its progress can be monitored. There is an existing well-defined Whistleblower policy in your Bank, which acts as a deterrent for the employees to keep themselves away from malicious activities. The Whistle-blower’s identity is protected to ensure that the process continues to be an effective tool against wrongdoings without fear. Branches, where lapses of grave nature are observed, are identified and suomotu investigations are conducted to check possible fraudulent activities and to execute remedial measures are undertaken. During FY2019 a total of 1,505 cases (1,025 new cases) were taken up for examination, out of which 790 cases have been concluded. 7. ASSET AND LIABILITY MANAGEMENT Efficient Management of Assets and Liabilities (ALM) is vital for sustainable and qualitative growth of Banks. ALM aims to strengthen Balance Sheet by pro-actively reviewing the market dynamics, capturing the signals emanating, therefrom, assessing the regulatory requirements to ensure value creation. As part of best Risk Management practices, updated Internal Policies on ‘Deposits’, ‘Whole Bank Asset and Liability Management’, ‘Whole Bank Stress Testing of Liquidity and Interest Rate Risks’ were implemented by introducing the latest concepts such as ‘reverse stress testing’. As part of contingency planning, Contingency Funding Plan (CFP) is in place and reviewed regularly. Studies are conducted at regular intervals to assess the behavioural pattern of non-contractual assets and liabilities, embedded options available to customers, off-balance sheet exposures, impact of probable loan losses, and others. The inputs derived therefrom are used for effective management of on-balance sheet and off-balance sheet items. The levels of High-Quality Liquid Assets (HQLA) and cash outflows are effectively monitored in a highly dynamic environment for computing LCR on daily basis. Your Bank has adopted an advanced approach for assessing the impact on Earnings at Risk (EaR) and Market Value of Equity (MVE) with pre-defined tolerance limits that determine the risks associated with them and enables the Management to initiate appropriate preventive steps in a likely scenario of erosion in Net Interest Income. In order to encourage branches to garner stable funds and assess their profitability based on cost of funds, a Market Linked Internal Funds Transfer Pricing was implemented by your Bank. The Asset Liability Management Committee (ALCO) of your Bank monitors and manages the Interest Rate and Liquidity Risks of the balance sheet. ALCO inter alia, reviews the Interest Rate scenarios, pattern of growth of liability products, credit growth, competitive advantages, liquidity management, adherence to the regulatory prescriptions and pricing of liabilities and assets from time to time. In order to address the concern of rigidities in the Balance Sheet structure and address the issue of quick transmission of changes in RBI’s policy rates, effective from 1st May 2019, your Bank has taken the lead in linking its pricing of Savings Bank Deposits with balances above `1 lakh and Short Term Loans (Cash Credit accounts and Overdrafts with limits above `1 lakh) to the Repo Rate of RBI as an External Benchmark.</t>
  </si>
  <si>
    <t>C:\Users\Swethan\Desktop</t>
  </si>
  <si>
    <t>Smt. Anshula Kant,</t>
  </si>
  <si>
    <t>Shri B. Sriram</t>
  </si>
  <si>
    <t xml:space="preserve">Shri Rajnish Kumar </t>
  </si>
  <si>
    <t>Shri P. K Gupta</t>
  </si>
  <si>
    <t>Shri Dinesh Kumara khara</t>
  </si>
  <si>
    <t>Shri Arjit Basu</t>
  </si>
  <si>
    <t xml:space="preserve">Shri Rajnish Kumar Chairman Shri P. K. Gupta Managing Director Shri Dinesh Kumar Khara Managing Director Shri Arijit Basu Managing Director Shri Challa Sreenivasulu Setty Managing Director Shri Sanjiv Malhotra Shareholder Director Shri Bhaskar Pramanik Shareholder Director Shri Basant Seth Shareholder Director Shri B Venugopal Shareholder Director Shri Chandan Sinha Additional Director, CAFRAL Director Nominated by GoI Shri Debasish Panda Secretary, DFS -Dr. Pushpendra Rai
Director Nominated by GoI-Dr. Purnima Gupta
Director Nominated by G
</t>
  </si>
  <si>
    <t>C:\Users\Swethan\Desktop\sbi</t>
  </si>
  <si>
    <t>104 ; 105</t>
  </si>
  <si>
    <t>NA</t>
  </si>
  <si>
    <t>116,117</t>
  </si>
  <si>
    <t>Annual Report_2019-2020</t>
  </si>
  <si>
    <t>Annual Report_2018-2019</t>
  </si>
  <si>
    <t>Code of Ethics_2019-2020</t>
  </si>
  <si>
    <t>Code of Conduct_2019-2020</t>
  </si>
  <si>
    <t>Code of ethics_2018-2019</t>
  </si>
  <si>
    <t>Code of Conduct_2018-2019</t>
  </si>
  <si>
    <t>Annual report_2019-2020</t>
  </si>
  <si>
    <t>Annual report_2018-2019</t>
  </si>
  <si>
    <t>COMC009</t>
  </si>
  <si>
    <t>AUDC007</t>
  </si>
  <si>
    <t>COMP005</t>
  </si>
  <si>
    <t>BUSP010</t>
  </si>
  <si>
    <t xml:space="preserve">Whistle blower preotection </t>
  </si>
  <si>
    <t>Does the company have a whistle blower protection program?</t>
  </si>
  <si>
    <t>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t>
  </si>
  <si>
    <t>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</si>
  <si>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2963294.3-2780829.9 =182464.4/278082.9*100 = 65.61</t>
  </si>
  <si>
    <t>(2780829.9-2596638.3)/2596638.3*100= 7.09</t>
  </si>
  <si>
    <t>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t>
  </si>
  <si>
    <t>Annual report_2018-2020</t>
  </si>
  <si>
    <t xml:space="preserve">1 SHRI RAJNISH KUMAR
Chairman
M.Sc (Physics) Experience of various verticals of Banking like Retail, Corporate
Investment, International Banking, Compliance &amp; Risk, Mid
Corporate Group etc.
2 SHRI P.K. GUPTA
MD (Retail &amp; Digital Banking)
B.Com, Company
Secretary ICSI
(New Delhi)
He was heading Retail and Digital Banking. He has experience
in areas of Compliance and Risk, Treasury Operations. He has
been the Deputy Managing Director and Chief Financial Officer
of the Bank.
3 SHRI DINESH KUMAR KHARA
MD (Global Banking
and Subsidiaries)
M.Com, MBA He has work experience in field of commercial banking including
retail credit, small and medium enterprises / corporate credit,
deposit mobilization, international banking operations, branch
management.
4 SHRI ARIJIT BASU
MD (Commercial
Clients Group &amp; IT)
BA (Economics)
MA (History)
He has headed SBI Life Insurance Company Limited. He has
experience in the field of corporate banking, international
banking, retail banking and human resources and was also
part of business process re-engineering initiative undertaken
by the Bank.
5 SHRI CHALLA
SREENIVASULU SETTY
MD (Stressed Assets)
B.Sc (Agri) He has rich experience in Corporate Credit, Retail banking
and banking in developed markets. Mr Setty was heading
the Stressed Asset Resolution Group of the Bank. He will be
looking after Retail &amp; Digital Banking.
6 SHRI SANJIV MALHOTRA Chartered Accountant More than 40 years of experience in Global Banking and
Finance, Risk Management, Corporate and Investment
Banking, Consumer Finance and Micro Enterprise lending,
Private Equity.
7 SHRI BHASKAR PRAMANIK B.Tech, IIT (Kanpur). Has experience of more than 45 years in the Indian IT industry.
He served as Chairman for Microsoft in India. He was also
working with Oracle and Sun Microsystems as Managing
Director.
8 SHRI BASANT SETH Chartered Accountant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9 SHRI B VENUGOPAL He has graduated in
Commerce &amp; Cost
Accountancy from the
University of Kerala.
More than 30 years of experience in Insurance, Finance &amp; IT.
He retired as MD of LIC of India.
10 DR. PUSHPENDRA RAI He is Ph.D. from IIT,
Delhi, has postgraduate
degrees from Harvard
University and the
University of Lucknow.
He has served as a member of the Indian Administrative
Service for more than 21 years. He has also worked as the
National Project Director - UNDP/ 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11 Dr. PURNIMA GUPTA M.A. (Mathematics) &amp;
Ph.D in Mathematics
She was a professor of Mathematics from Delhi University.
Her main contribution have been in the theory of Domination
in Graph and hyper graphs, Graphodial Covers and Partition
Graphs  //  12 SHRI SANJEEV
MAHESHWARI
Chartered Accountant
from ICAI
 Vast experience in the field of Audit, Taxation and Management
Consultancy.
13 SHRI DEBASISH PANDA Post Graduate in
Physics, Developmental
Management and
obtained M. Phil degree
in Environmental
Sciences
Shri Debasish Panda is an officer of Indian Administrative
Service of 1987 batch and is currently working as Secretary,
Dept of Financial Services, Ministry of Finance, Government
of India.
14 SHRI CHANDAN SINHA Post Graduate in
Physics, MBA (Finance).
Banking &amp; Finance, Additional Director, CAFRAL-RBI.
</t>
  </si>
  <si>
    <t>96, 108</t>
  </si>
  <si>
    <t>Statutory committee functioning</t>
  </si>
  <si>
    <t>COMP006</t>
  </si>
  <si>
    <t>COMP007</t>
  </si>
  <si>
    <t>AUDP002</t>
  </si>
  <si>
    <t>BUSN002</t>
  </si>
  <si>
    <t>(3126250(2020salary)-2953750(2019salary))/2953750(2019 salary)*100=5.84%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</si>
</sst>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0"/>
  </numFmts>
  <fonts count="20">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11"/>
      <color theme="1"/>
      <name val="Calibri (Body)"/>
    </font>
    <font>
      <u/>
      <sz val="12"/>
      <color theme="1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0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theme="2"/>
      </left>
      <right style="thin">
        <color theme="2"/>
      </right>
      <top style="thin">
        <color theme="2"/>
      </top>
      <bottom style="thin">
        <color theme="2"/>
      </bottom>
      <diagonal/>
    </border>
    <border>
      <left style="thin">
        <color theme="1"/>
      </left>
      <right style="thin">
        <color theme="1"/>
      </right>
      <top style="thin">
        <color theme="1"/>
      </top>
      <bottom style="thin">
        <color theme="1"/>
      </bottom>
      <diagonal/>
    </border>
    <border>
      <left/>
      <right style="thin">
        <color theme="2"/>
      </right>
      <top style="thin">
        <color theme="2"/>
      </top>
      <bottom style="thin">
        <color theme="2"/>
      </bottom>
      <diagonal/>
    </border>
    <border>
      <left/>
      <right style="thin">
        <color rgb="FF000000"/>
      </right>
      <top/>
      <bottom/>
      <diagonal/>
    </border>
    <border>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theme="2"/>
      </left>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indexed="64"/>
      </left>
      <right/>
      <top/>
      <bottom style="thin">
        <color indexed="64"/>
      </bottom>
      <diagonal/>
    </border>
    <border>
      <left style="thin">
        <color indexed="64"/>
      </left>
      <right/>
      <top style="thin">
        <color indexed="64"/>
      </top>
      <bottom/>
      <diagonal/>
    </border>
    <border>
      <left/>
      <right style="thin">
        <color theme="2"/>
      </right>
      <top style="thin">
        <color theme="2"/>
      </top>
      <bottom/>
      <diagonal/>
    </border>
    <border>
      <left/>
      <right style="thin">
        <color theme="2"/>
      </right>
      <top/>
      <bottom style="thin">
        <color theme="2"/>
      </bottom>
      <diagonal/>
    </border>
  </borders>
  <cellStyleXfs count="4">
    <xf numFmtId="0" fontId="0" fillId="0" borderId="0"/>
    <xf numFmtId="0" fontId="3" fillId="0" borderId="0"/>
    <xf numFmtId="0" fontId="4" fillId="0" borderId="0"/>
    <xf numFmtId="0" fontId="19" fillId="0" borderId="0" applyNumberFormat="0" applyFill="0" applyBorder="0" applyAlignment="0" applyProtection="0"/>
  </cellStyleXfs>
  <cellXfs count="275">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10" fillId="2" borderId="0" xfId="0" applyFont="1" applyFill="1" applyAlignment="1">
      <alignment horizontal="center" wrapText="1"/>
    </xf>
    <xf numFmtId="0" fontId="0" fillId="0" borderId="0" xfId="0" applyAlignment="1"/>
    <xf numFmtId="0" fontId="7" fillId="0" borderId="2" xfId="2" applyFont="1" applyFill="1" applyBorder="1" applyAlignment="1">
      <alignment vertical="center" wrapText="1"/>
    </xf>
    <xf numFmtId="0" fontId="0" fillId="0" borderId="0" xfId="0"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0" fillId="0" borderId="0" xfId="0" applyFont="1" applyAlignment="1">
      <alignment horizontal="left" vertical="center"/>
    </xf>
    <xf numFmtId="0" fontId="0" fillId="0" borderId="2" xfId="0" applyBorder="1" applyAlignment="1">
      <alignment horizontal="left" vertical="center"/>
    </xf>
    <xf numFmtId="0" fontId="10" fillId="3" borderId="0" xfId="0" applyFont="1" applyFill="1" applyAlignment="1">
      <alignment horizontal="center"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2" xfId="0" applyBorder="1" applyAlignment="1"/>
    <xf numFmtId="0" fontId="10" fillId="4" borderId="2" xfId="0" applyFont="1" applyFill="1" applyBorder="1" applyAlignment="1">
      <alignment horizontal="left" vertical="center"/>
    </xf>
    <xf numFmtId="0" fontId="0" fillId="0" borderId="0" xfId="0" applyFill="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2" xfId="2" applyFont="1" applyBorder="1" applyAlignment="1">
      <alignment vertical="center"/>
    </xf>
    <xf numFmtId="0" fontId="7" fillId="0" borderId="0" xfId="0" applyFont="1" applyAlignment="1">
      <alignment horizontal="left"/>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1" fillId="4" borderId="0" xfId="0" applyFont="1" applyFill="1" applyAlignment="1">
      <alignment horizontal="center" vertical="center"/>
    </xf>
    <xf numFmtId="0" fontId="13" fillId="0" borderId="4" xfId="0" applyFont="1" applyFill="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7" fillId="0" borderId="0" xfId="0" applyFont="1" applyAlignment="1">
      <alignment horizontal="left" vertical="center"/>
    </xf>
    <xf numFmtId="0" fontId="0" fillId="0" borderId="4" xfId="0"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12" xfId="0" applyBorder="1" applyAlignment="1">
      <alignment horizontal="left" vertical="center"/>
    </xf>
    <xf numFmtId="0" fontId="0" fillId="0" borderId="12" xfId="0" applyFill="1" applyBorder="1" applyAlignment="1">
      <alignment horizontal="left" vertical="center"/>
    </xf>
    <xf numFmtId="0" fontId="10" fillId="2" borderId="12" xfId="0" applyFont="1" applyFill="1" applyBorder="1" applyAlignment="1">
      <alignment vertical="center"/>
    </xf>
    <xf numFmtId="0" fontId="0" fillId="0" borderId="12" xfId="0" applyBorder="1" applyAlignment="1">
      <alignment vertical="center"/>
    </xf>
    <xf numFmtId="0" fontId="10" fillId="2" borderId="12" xfId="0" applyFont="1" applyFill="1" applyBorder="1" applyAlignment="1"/>
    <xf numFmtId="0" fontId="0" fillId="0" borderId="12" xfId="0" applyBorder="1" applyAlignment="1">
      <alignment horizontal="left"/>
    </xf>
    <xf numFmtId="0" fontId="0" fillId="0" borderId="12" xfId="0" applyBorder="1"/>
    <xf numFmtId="0" fontId="8" fillId="0" borderId="2" xfId="2" applyFont="1" applyBorder="1" applyAlignment="1">
      <alignment horizontal="left" vertical="center"/>
    </xf>
    <xf numFmtId="0" fontId="7" fillId="0" borderId="2" xfId="2" applyFont="1" applyBorder="1" applyAlignment="1">
      <alignment horizontal="left" vertical="center"/>
    </xf>
    <xf numFmtId="0" fontId="7" fillId="0" borderId="2" xfId="0" applyFont="1" applyBorder="1" applyAlignment="1">
      <alignment horizontal="left" vertical="center"/>
    </xf>
    <xf numFmtId="0" fontId="7" fillId="0" borderId="2" xfId="1" applyFont="1" applyBorder="1" applyAlignment="1">
      <alignment horizontal="left" vertical="center"/>
    </xf>
    <xf numFmtId="0" fontId="13" fillId="0" borderId="0" xfId="0" applyFont="1" applyBorder="1" applyAlignment="1" applyProtection="1">
      <protection locked="0"/>
    </xf>
    <xf numFmtId="0" fontId="15" fillId="7" borderId="1" xfId="0" applyFont="1" applyFill="1" applyBorder="1" applyAlignment="1">
      <alignment horizontal="center"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7" fillId="5" borderId="2" xfId="2" applyFont="1" applyFill="1" applyBorder="1" applyAlignment="1">
      <alignment horizontal="left" vertical="center"/>
    </xf>
    <xf numFmtId="0" fontId="8" fillId="0" borderId="2" xfId="2" applyFont="1" applyBorder="1" applyAlignment="1">
      <alignment vertical="center"/>
    </xf>
    <xf numFmtId="0" fontId="7" fillId="0" borderId="2" xfId="2" applyFont="1" applyBorder="1" applyAlignment="1">
      <alignment horizontal="center" vertical="center"/>
    </xf>
    <xf numFmtId="0" fontId="8" fillId="0" borderId="5" xfId="2" applyFont="1" applyBorder="1" applyAlignment="1">
      <alignment vertical="center"/>
    </xf>
    <xf numFmtId="0" fontId="7" fillId="0" borderId="6" xfId="2" applyFont="1" applyBorder="1" applyAlignment="1">
      <alignment vertical="center"/>
    </xf>
    <xf numFmtId="0" fontId="7" fillId="0" borderId="7" xfId="2" applyFont="1" applyBorder="1" applyAlignment="1">
      <alignment vertical="center"/>
    </xf>
    <xf numFmtId="0" fontId="7" fillId="0" borderId="5" xfId="2" applyFont="1" applyBorder="1" applyAlignment="1">
      <alignment vertical="center"/>
    </xf>
    <xf numFmtId="0" fontId="7" fillId="0" borderId="8" xfId="2" applyFont="1" applyBorder="1" applyAlignment="1">
      <alignment vertical="center"/>
    </xf>
    <xf numFmtId="0" fontId="7" fillId="0" borderId="9" xfId="2" applyFont="1" applyBorder="1" applyAlignment="1">
      <alignment vertical="center"/>
    </xf>
    <xf numFmtId="0" fontId="4" fillId="0" borderId="0" xfId="2" applyAlignment="1">
      <alignment vertical="center"/>
    </xf>
    <xf numFmtId="3" fontId="0" fillId="0" borderId="0" xfId="0" applyNumberFormat="1"/>
    <xf numFmtId="4" fontId="0" fillId="0" borderId="0" xfId="0" applyNumberFormat="1"/>
    <xf numFmtId="0" fontId="7" fillId="0" borderId="6" xfId="2" applyFont="1" applyBorder="1" applyAlignment="1"/>
    <xf numFmtId="0" fontId="7" fillId="0" borderId="7" xfId="2" applyFont="1" applyBorder="1" applyAlignment="1"/>
    <xf numFmtId="0" fontId="7" fillId="0" borderId="2" xfId="2" applyFont="1" applyBorder="1" applyAlignment="1"/>
    <xf numFmtId="0" fontId="7" fillId="0" borderId="5" xfId="2" applyFont="1" applyBorder="1" applyAlignment="1"/>
    <xf numFmtId="0" fontId="7" fillId="0" borderId="8" xfId="2" applyFont="1" applyBorder="1" applyAlignment="1"/>
    <xf numFmtId="0" fontId="15" fillId="7" borderId="1" xfId="0" applyFont="1" applyFill="1" applyBorder="1" applyAlignment="1">
      <alignment horizontal="center"/>
    </xf>
    <xf numFmtId="0" fontId="7" fillId="0" borderId="9" xfId="2" applyFont="1" applyBorder="1" applyAlignment="1"/>
    <xf numFmtId="0" fontId="7" fillId="0" borderId="7" xfId="2" applyFont="1" applyFill="1" applyBorder="1" applyAlignment="1"/>
    <xf numFmtId="3" fontId="0" fillId="0" borderId="0" xfId="0" applyNumberFormat="1" applyAlignment="1">
      <alignment horizontal="left" vertical="center"/>
    </xf>
    <xf numFmtId="14" fontId="0" fillId="0" borderId="0" xfId="0" applyNumberFormat="1" applyAlignment="1">
      <alignment horizontal="left" vertical="center"/>
    </xf>
    <xf numFmtId="14" fontId="0" fillId="0" borderId="0" xfId="0" applyNumberFormat="1" applyAlignment="1">
      <alignment vertical="center"/>
    </xf>
    <xf numFmtId="0" fontId="7" fillId="0" borderId="0" xfId="2" applyFont="1" applyFill="1" applyBorder="1" applyAlignment="1"/>
    <xf numFmtId="0" fontId="0" fillId="0" borderId="0" xfId="0" applyFill="1" applyBorder="1" applyAlignment="1"/>
    <xf numFmtId="14" fontId="0" fillId="0" borderId="0" xfId="0" applyNumberFormat="1" applyBorder="1" applyAlignment="1">
      <alignment horizontal="center" vertical="center"/>
    </xf>
    <xf numFmtId="0" fontId="0" fillId="0" borderId="0" xfId="0" applyAlignment="1">
      <alignment horizontal="left" vertical="center" wrapText="1"/>
    </xf>
    <xf numFmtId="4" fontId="0" fillId="0" borderId="2" xfId="0" applyNumberFormat="1" applyBorder="1" applyAlignment="1">
      <alignment horizontal="left" vertical="center"/>
    </xf>
    <xf numFmtId="4" fontId="0" fillId="0" borderId="2" xfId="0" applyNumberFormat="1" applyFill="1" applyBorder="1" applyAlignment="1">
      <alignment horizontal="left" vertical="center"/>
    </xf>
    <xf numFmtId="3" fontId="0" fillId="0" borderId="0" xfId="0" applyNumberFormat="1" applyAlignment="1"/>
    <xf numFmtId="0" fontId="0" fillId="5" borderId="0" xfId="0" applyFill="1" applyAlignment="1">
      <alignment horizontal="left" vertical="center"/>
    </xf>
    <xf numFmtId="0" fontId="0" fillId="5" borderId="0" xfId="0" applyFill="1" applyAlignment="1">
      <alignment vertical="center"/>
    </xf>
    <xf numFmtId="0" fontId="0" fillId="5" borderId="0" xfId="0" applyFill="1" applyBorder="1" applyAlignment="1">
      <alignment vertical="center"/>
    </xf>
    <xf numFmtId="0" fontId="0" fillId="5" borderId="13" xfId="0" applyFill="1" applyBorder="1" applyAlignment="1">
      <alignment vertical="center"/>
    </xf>
    <xf numFmtId="0" fontId="0" fillId="5" borderId="15" xfId="0" applyFill="1" applyBorder="1" applyAlignment="1"/>
    <xf numFmtId="0" fontId="0" fillId="5" borderId="16" xfId="0" applyFont="1" applyFill="1" applyBorder="1" applyAlignment="1"/>
    <xf numFmtId="0" fontId="0" fillId="5" borderId="16" xfId="0" applyFont="1" applyFill="1" applyBorder="1"/>
    <xf numFmtId="0" fontId="10" fillId="8" borderId="16" xfId="0" applyFont="1" applyFill="1" applyBorder="1" applyAlignment="1">
      <alignment horizontal="center"/>
    </xf>
    <xf numFmtId="164" fontId="0" fillId="5" borderId="16" xfId="0" applyNumberFormat="1" applyFill="1" applyBorder="1"/>
    <xf numFmtId="0" fontId="0" fillId="5" borderId="16" xfId="0" applyFill="1" applyBorder="1" applyAlignment="1">
      <alignment vertical="center"/>
    </xf>
    <xf numFmtId="0" fontId="0" fillId="5" borderId="16" xfId="0" applyFill="1" applyBorder="1" applyAlignment="1">
      <alignment horizontal="left" vertical="center"/>
    </xf>
    <xf numFmtId="14" fontId="0" fillId="5" borderId="16" xfId="0" applyNumberFormat="1" applyFill="1" applyBorder="1"/>
    <xf numFmtId="164" fontId="0" fillId="5" borderId="16" xfId="0" applyNumberFormat="1" applyFill="1" applyBorder="1" applyAlignment="1">
      <alignment vertical="center"/>
    </xf>
    <xf numFmtId="0" fontId="0" fillId="0" borderId="16" xfId="0" applyBorder="1" applyAlignment="1">
      <alignment vertical="center"/>
    </xf>
    <xf numFmtId="14" fontId="0" fillId="5" borderId="18" xfId="0" applyNumberFormat="1" applyFill="1" applyBorder="1" applyAlignment="1">
      <alignment horizontal="center" vertical="center"/>
    </xf>
    <xf numFmtId="14" fontId="0" fillId="0" borderId="18" xfId="0" applyNumberFormat="1" applyBorder="1" applyAlignment="1">
      <alignment horizontal="center" vertical="center"/>
    </xf>
    <xf numFmtId="0" fontId="0" fillId="0" borderId="17" xfId="0" applyBorder="1" applyAlignment="1">
      <alignment horizontal="center" vertical="center"/>
    </xf>
    <xf numFmtId="0" fontId="0" fillId="5" borderId="17" xfId="0" applyFill="1" applyBorder="1" applyAlignment="1">
      <alignment horizontal="center" vertical="center"/>
    </xf>
    <xf numFmtId="0" fontId="7" fillId="0" borderId="4" xfId="2" applyFont="1" applyBorder="1" applyAlignment="1">
      <alignment vertical="center"/>
    </xf>
    <xf numFmtId="0" fontId="17" fillId="0" borderId="4" xfId="0" applyFont="1" applyBorder="1" applyAlignment="1" applyProtection="1">
      <alignment vertical="center"/>
      <protection locked="0"/>
    </xf>
    <xf numFmtId="0" fontId="8" fillId="0" borderId="19" xfId="2" applyFont="1" applyBorder="1" applyAlignment="1">
      <alignment vertical="center"/>
    </xf>
    <xf numFmtId="0" fontId="7" fillId="0" borderId="20" xfId="2" applyFont="1" applyBorder="1" applyAlignment="1">
      <alignment vertical="center"/>
    </xf>
    <xf numFmtId="0" fontId="7" fillId="0" borderId="0" xfId="2" applyFont="1" applyBorder="1" applyAlignment="1">
      <alignment vertical="center"/>
    </xf>
    <xf numFmtId="0" fontId="7" fillId="0" borderId="21" xfId="2" applyFont="1" applyBorder="1" applyAlignment="1">
      <alignment vertical="center"/>
    </xf>
    <xf numFmtId="0" fontId="7" fillId="0" borderId="19" xfId="2" applyFont="1" applyBorder="1" applyAlignment="1">
      <alignment vertical="center"/>
    </xf>
    <xf numFmtId="0" fontId="7" fillId="0" borderId="22" xfId="2" applyFont="1" applyBorder="1" applyAlignment="1">
      <alignment vertical="center"/>
    </xf>
    <xf numFmtId="0" fontId="0" fillId="0" borderId="21" xfId="0" applyBorder="1" applyAlignment="1">
      <alignment horizontal="center" vertical="center"/>
    </xf>
    <xf numFmtId="0" fontId="16" fillId="0" borderId="21" xfId="0" applyFont="1" applyBorder="1" applyAlignment="1">
      <alignment vertical="center"/>
    </xf>
    <xf numFmtId="0" fontId="17" fillId="0" borderId="21" xfId="0" applyFont="1" applyBorder="1" applyAlignment="1" applyProtection="1">
      <alignment vertical="center"/>
      <protection locked="0"/>
    </xf>
    <xf numFmtId="0" fontId="0" fillId="5" borderId="16" xfId="0" applyFill="1" applyBorder="1" applyAlignment="1">
      <alignment horizontal="center" vertical="center"/>
    </xf>
    <xf numFmtId="14" fontId="0" fillId="5" borderId="16" xfId="0" applyNumberFormat="1" applyFill="1" applyBorder="1" applyAlignment="1">
      <alignment vertical="center"/>
    </xf>
    <xf numFmtId="0" fontId="13" fillId="5" borderId="16" xfId="0" applyFont="1" applyFill="1" applyBorder="1" applyAlignment="1" applyProtection="1">
      <protection locked="0"/>
    </xf>
    <xf numFmtId="0" fontId="16" fillId="5" borderId="16" xfId="0" applyFont="1" applyFill="1" applyBorder="1" applyAlignment="1">
      <alignment vertical="center"/>
    </xf>
    <xf numFmtId="0" fontId="17" fillId="5" borderId="16" xfId="0" applyFont="1" applyFill="1" applyBorder="1" applyAlignment="1" applyProtection="1">
      <alignment vertical="center"/>
      <protection locked="0"/>
    </xf>
    <xf numFmtId="0" fontId="8" fillId="0" borderId="21" xfId="2" applyFont="1" applyBorder="1" applyAlignment="1">
      <alignment horizontal="left" vertical="center"/>
    </xf>
    <xf numFmtId="0" fontId="7" fillId="0" borderId="21" xfId="2" applyFont="1" applyBorder="1" applyAlignment="1">
      <alignment horizontal="left" vertical="center"/>
    </xf>
    <xf numFmtId="0" fontId="7" fillId="0" borderId="21" xfId="0" applyFont="1" applyBorder="1" applyAlignment="1">
      <alignment horizontal="left" vertical="center"/>
    </xf>
    <xf numFmtId="0" fontId="0" fillId="0" borderId="21" xfId="0" applyBorder="1" applyAlignment="1">
      <alignment horizontal="left" vertical="center"/>
    </xf>
    <xf numFmtId="0" fontId="7" fillId="0" borderId="21" xfId="1" applyFont="1" applyBorder="1" applyAlignment="1">
      <alignment horizontal="left" vertical="center"/>
    </xf>
    <xf numFmtId="0" fontId="8" fillId="5" borderId="21" xfId="2" applyFont="1" applyFill="1" applyBorder="1" applyAlignment="1">
      <alignment horizontal="left" vertical="center"/>
    </xf>
    <xf numFmtId="0" fontId="7" fillId="5" borderId="21" xfId="2" applyFont="1" applyFill="1" applyBorder="1" applyAlignment="1">
      <alignment horizontal="left" vertical="center"/>
    </xf>
    <xf numFmtId="0" fontId="7" fillId="5" borderId="21" xfId="0" applyFont="1" applyFill="1" applyBorder="1" applyAlignment="1">
      <alignment horizontal="left" vertical="center"/>
    </xf>
    <xf numFmtId="0" fontId="0" fillId="5" borderId="21" xfId="0" applyFill="1" applyBorder="1" applyAlignment="1">
      <alignment horizontal="left" vertical="center"/>
    </xf>
    <xf numFmtId="0" fontId="8" fillId="5" borderId="4" xfId="2" applyFont="1" applyFill="1" applyBorder="1" applyAlignment="1">
      <alignment horizontal="left" vertical="center"/>
    </xf>
    <xf numFmtId="0" fontId="7" fillId="5" borderId="4" xfId="2" applyFont="1" applyFill="1" applyBorder="1" applyAlignment="1">
      <alignment horizontal="left" vertical="center"/>
    </xf>
    <xf numFmtId="0" fontId="7" fillId="5" borderId="4" xfId="0" applyFont="1" applyFill="1" applyBorder="1" applyAlignment="1">
      <alignment horizontal="left" vertical="center"/>
    </xf>
    <xf numFmtId="0" fontId="0" fillId="5" borderId="4" xfId="0" applyFill="1" applyBorder="1" applyAlignment="1">
      <alignment horizontal="left" vertical="center"/>
    </xf>
    <xf numFmtId="0" fontId="8" fillId="0" borderId="4" xfId="2" applyFont="1" applyBorder="1" applyAlignment="1">
      <alignment horizontal="left" vertical="center"/>
    </xf>
    <xf numFmtId="0" fontId="7" fillId="0" borderId="4" xfId="2" applyFont="1" applyBorder="1" applyAlignment="1">
      <alignment horizontal="left" vertical="center"/>
    </xf>
    <xf numFmtId="0" fontId="7" fillId="0" borderId="4" xfId="0" applyFont="1" applyBorder="1" applyAlignment="1">
      <alignment horizontal="left" vertical="center"/>
    </xf>
    <xf numFmtId="0" fontId="0" fillId="0" borderId="4" xfId="0" applyBorder="1" applyAlignment="1">
      <alignment horizontal="left" vertical="center"/>
    </xf>
    <xf numFmtId="0" fontId="7" fillId="0" borderId="4" xfId="1" applyFont="1" applyBorder="1" applyAlignment="1">
      <alignment horizontal="left" vertical="center"/>
    </xf>
    <xf numFmtId="0" fontId="8" fillId="0" borderId="16" xfId="2" applyFont="1" applyBorder="1" applyAlignment="1">
      <alignment horizontal="left" vertical="center"/>
    </xf>
    <xf numFmtId="0" fontId="7" fillId="0" borderId="16" xfId="2" applyFont="1" applyBorder="1" applyAlignment="1">
      <alignment horizontal="left" vertical="center"/>
    </xf>
    <xf numFmtId="0" fontId="7" fillId="0" borderId="16" xfId="0" applyFont="1" applyBorder="1" applyAlignment="1">
      <alignment horizontal="left" vertical="center"/>
    </xf>
    <xf numFmtId="0" fontId="0" fillId="0" borderId="16" xfId="0" applyBorder="1" applyAlignment="1">
      <alignment horizontal="left" vertical="center"/>
    </xf>
    <xf numFmtId="0" fontId="0" fillId="0" borderId="16" xfId="0" applyBorder="1"/>
    <xf numFmtId="14" fontId="0" fillId="0" borderId="16" xfId="0" applyNumberFormat="1" applyBorder="1" applyAlignment="1">
      <alignment horizontal="left" vertical="center"/>
    </xf>
    <xf numFmtId="0" fontId="13" fillId="0" borderId="16" xfId="0" applyFont="1" applyBorder="1" applyAlignment="1" applyProtection="1">
      <protection locked="0"/>
    </xf>
    <xf numFmtId="0" fontId="8" fillId="5" borderId="16" xfId="2" applyFont="1" applyFill="1" applyBorder="1" applyAlignment="1">
      <alignment horizontal="left" vertical="center"/>
    </xf>
    <xf numFmtId="0" fontId="7" fillId="5" borderId="16" xfId="2" applyFont="1" applyFill="1" applyBorder="1" applyAlignment="1">
      <alignment horizontal="left" vertical="center"/>
    </xf>
    <xf numFmtId="0" fontId="7" fillId="5" borderId="16" xfId="0" applyFont="1" applyFill="1" applyBorder="1" applyAlignment="1">
      <alignment horizontal="left" vertical="center"/>
    </xf>
    <xf numFmtId="14" fontId="0" fillId="5" borderId="16" xfId="0" applyNumberFormat="1" applyFill="1" applyBorder="1" applyAlignment="1">
      <alignment horizontal="left" vertical="center"/>
    </xf>
    <xf numFmtId="0" fontId="7" fillId="0" borderId="10" xfId="2" applyFont="1" applyBorder="1" applyAlignment="1">
      <alignment horizontal="left" vertical="center"/>
    </xf>
    <xf numFmtId="0" fontId="7" fillId="0" borderId="23" xfId="2" applyFont="1" applyBorder="1" applyAlignment="1">
      <alignment horizontal="left" vertical="center"/>
    </xf>
    <xf numFmtId="0" fontId="7" fillId="5" borderId="23" xfId="2" applyFont="1" applyFill="1" applyBorder="1" applyAlignment="1">
      <alignment horizontal="left" vertical="center"/>
    </xf>
    <xf numFmtId="0" fontId="0" fillId="0" borderId="18" xfId="0" applyBorder="1"/>
    <xf numFmtId="0" fontId="7" fillId="0" borderId="17" xfId="2" applyFont="1" applyBorder="1" applyAlignment="1">
      <alignment horizontal="left" vertical="center"/>
    </xf>
    <xf numFmtId="0" fontId="0" fillId="0" borderId="17" xfId="0" applyBorder="1" applyAlignment="1">
      <alignment horizontal="left" vertical="center"/>
    </xf>
    <xf numFmtId="0" fontId="7" fillId="0" borderId="17" xfId="1" applyFont="1" applyBorder="1" applyAlignment="1">
      <alignment horizontal="left" vertical="center"/>
    </xf>
    <xf numFmtId="0" fontId="7" fillId="5" borderId="17" xfId="2" applyFont="1" applyFill="1" applyBorder="1" applyAlignment="1">
      <alignment horizontal="left" vertical="center"/>
    </xf>
    <xf numFmtId="0" fontId="0" fillId="5" borderId="17" xfId="0" applyFill="1" applyBorder="1" applyAlignment="1">
      <alignment horizontal="left" vertical="center"/>
    </xf>
    <xf numFmtId="0" fontId="8" fillId="0" borderId="24" xfId="2" applyFont="1" applyBorder="1" applyAlignment="1">
      <alignment horizontal="left" vertical="center"/>
    </xf>
    <xf numFmtId="0" fontId="7" fillId="0" borderId="24" xfId="2" applyFont="1" applyBorder="1" applyAlignment="1">
      <alignment horizontal="left" vertical="center"/>
    </xf>
    <xf numFmtId="0" fontId="7" fillId="0" borderId="24" xfId="0" applyFont="1" applyBorder="1" applyAlignment="1">
      <alignment horizontal="left" vertical="center"/>
    </xf>
    <xf numFmtId="0" fontId="0" fillId="0" borderId="24" xfId="0" applyBorder="1" applyAlignment="1">
      <alignment horizontal="left" vertical="center"/>
    </xf>
    <xf numFmtId="0" fontId="0" fillId="0" borderId="24" xfId="0" applyBorder="1"/>
    <xf numFmtId="14" fontId="0" fillId="0" borderId="24" xfId="0" applyNumberFormat="1" applyBorder="1" applyAlignment="1">
      <alignment horizontal="left" vertical="center"/>
    </xf>
    <xf numFmtId="0" fontId="13" fillId="0" borderId="24" xfId="0" applyFont="1" applyBorder="1" applyAlignment="1" applyProtection="1">
      <protection locked="0"/>
    </xf>
    <xf numFmtId="0" fontId="8" fillId="0" borderId="14" xfId="2" applyFont="1" applyBorder="1" applyAlignment="1">
      <alignment horizontal="left" vertical="center"/>
    </xf>
    <xf numFmtId="0" fontId="7" fillId="0" borderId="14" xfId="2" applyFont="1" applyBorder="1" applyAlignment="1">
      <alignment horizontal="left" vertical="center"/>
    </xf>
    <xf numFmtId="0" fontId="7" fillId="0" borderId="14" xfId="0" applyFont="1" applyBorder="1" applyAlignment="1">
      <alignment horizontal="left" vertical="center"/>
    </xf>
    <xf numFmtId="0" fontId="0" fillId="0" borderId="14" xfId="0" applyBorder="1" applyAlignment="1">
      <alignment horizontal="left" vertical="center"/>
    </xf>
    <xf numFmtId="0" fontId="8" fillId="5" borderId="25" xfId="2" applyFont="1" applyFill="1" applyBorder="1" applyAlignment="1">
      <alignment horizontal="left" vertical="center"/>
    </xf>
    <xf numFmtId="0" fontId="7" fillId="5" borderId="25" xfId="2" applyFont="1" applyFill="1" applyBorder="1" applyAlignment="1">
      <alignment horizontal="left" vertical="center"/>
    </xf>
    <xf numFmtId="0" fontId="7" fillId="5" borderId="25" xfId="0" applyFont="1" applyFill="1" applyBorder="1" applyAlignment="1">
      <alignment horizontal="left" vertical="center"/>
    </xf>
    <xf numFmtId="0" fontId="0" fillId="5" borderId="25" xfId="0" applyFill="1" applyBorder="1" applyAlignment="1">
      <alignment horizontal="left" vertical="center"/>
    </xf>
    <xf numFmtId="14" fontId="0" fillId="5" borderId="25" xfId="0" applyNumberFormat="1" applyFill="1" applyBorder="1" applyAlignment="1">
      <alignment horizontal="left" vertical="center"/>
    </xf>
    <xf numFmtId="0" fontId="0" fillId="0" borderId="25" xfId="0" applyBorder="1" applyAlignment="1">
      <alignment horizontal="left" vertical="center"/>
    </xf>
    <xf numFmtId="0" fontId="13" fillId="5" borderId="25" xfId="0" applyFont="1" applyFill="1" applyBorder="1" applyAlignment="1" applyProtection="1">
      <protection locked="0"/>
    </xf>
    <xf numFmtId="0" fontId="8" fillId="0" borderId="25" xfId="2" applyFont="1" applyBorder="1" applyAlignment="1">
      <alignment horizontal="left" vertical="center"/>
    </xf>
    <xf numFmtId="0" fontId="7" fillId="0" borderId="25" xfId="2" applyFont="1" applyBorder="1" applyAlignment="1">
      <alignment horizontal="left" vertical="center"/>
    </xf>
    <xf numFmtId="14" fontId="0" fillId="0" borderId="25" xfId="0" applyNumberFormat="1" applyBorder="1" applyAlignment="1">
      <alignment horizontal="left" vertical="center"/>
    </xf>
    <xf numFmtId="0" fontId="0" fillId="0" borderId="25" xfId="0" applyBorder="1"/>
    <xf numFmtId="0" fontId="13" fillId="0" borderId="25" xfId="0" applyFont="1" applyBorder="1" applyAlignment="1" applyProtection="1">
      <protection locked="0"/>
    </xf>
    <xf numFmtId="0" fontId="0" fillId="5" borderId="18" xfId="0" applyFill="1" applyBorder="1" applyAlignment="1">
      <alignment horizontal="left" vertical="center"/>
    </xf>
    <xf numFmtId="0" fontId="7" fillId="0" borderId="17" xfId="0" applyFont="1" applyBorder="1" applyAlignment="1">
      <alignment horizontal="left" vertical="center"/>
    </xf>
    <xf numFmtId="0" fontId="7" fillId="5" borderId="17" xfId="0" applyFont="1" applyFill="1" applyBorder="1" applyAlignment="1">
      <alignment horizontal="left" vertical="center"/>
    </xf>
    <xf numFmtId="0" fontId="8" fillId="0" borderId="17" xfId="2" applyFont="1" applyBorder="1" applyAlignment="1">
      <alignment horizontal="left" vertical="center"/>
    </xf>
    <xf numFmtId="0" fontId="8" fillId="5" borderId="17" xfId="2" applyFont="1" applyFill="1" applyBorder="1" applyAlignment="1">
      <alignment horizontal="left" vertical="center"/>
    </xf>
    <xf numFmtId="0" fontId="0" fillId="0" borderId="26" xfId="0" applyBorder="1" applyAlignment="1">
      <alignment horizontal="left" vertical="center"/>
    </xf>
    <xf numFmtId="0" fontId="0" fillId="5" borderId="26" xfId="0" applyFill="1" applyBorder="1" applyAlignment="1">
      <alignment horizontal="left" vertical="center"/>
    </xf>
    <xf numFmtId="0" fontId="0" fillId="5" borderId="27" xfId="0" applyFill="1" applyBorder="1" applyAlignment="1">
      <alignment horizontal="left" vertical="center"/>
    </xf>
    <xf numFmtId="0" fontId="0" fillId="0" borderId="27" xfId="0" applyBorder="1" applyAlignment="1">
      <alignment horizontal="left" vertical="center"/>
    </xf>
    <xf numFmtId="3" fontId="0" fillId="0" borderId="16" xfId="0" applyNumberFormat="1" applyBorder="1"/>
    <xf numFmtId="0" fontId="8" fillId="0" borderId="17" xfId="2" applyFont="1" applyBorder="1" applyAlignment="1">
      <alignment vertical="center"/>
    </xf>
    <xf numFmtId="0" fontId="7" fillId="0" borderId="17" xfId="2" applyFont="1" applyBorder="1" applyAlignment="1">
      <alignment vertical="center"/>
    </xf>
    <xf numFmtId="0" fontId="8" fillId="5" borderId="17" xfId="2" applyFont="1" applyFill="1" applyBorder="1" applyAlignment="1">
      <alignment vertical="center"/>
    </xf>
    <xf numFmtId="0" fontId="7" fillId="5" borderId="17" xfId="2" applyFont="1" applyFill="1" applyBorder="1" applyAlignment="1">
      <alignment vertical="center"/>
    </xf>
    <xf numFmtId="0" fontId="0" fillId="0" borderId="17" xfId="0" applyBorder="1" applyAlignment="1">
      <alignment vertical="center"/>
    </xf>
    <xf numFmtId="0" fontId="4" fillId="0" borderId="17" xfId="2" applyBorder="1" applyAlignment="1">
      <alignment vertical="center"/>
    </xf>
    <xf numFmtId="0" fontId="0" fillId="5" borderId="23" xfId="0" applyFill="1" applyBorder="1" applyAlignment="1">
      <alignment vertical="center"/>
    </xf>
    <xf numFmtId="0" fontId="0" fillId="0" borderId="23" xfId="0" applyBorder="1" applyAlignment="1">
      <alignment vertical="center"/>
    </xf>
    <xf numFmtId="0" fontId="0" fillId="0" borderId="16" xfId="0" applyBorder="1" applyAlignment="1">
      <alignment horizontal="center" vertical="center"/>
    </xf>
    <xf numFmtId="14" fontId="0" fillId="0" borderId="16" xfId="0" applyNumberFormat="1" applyBorder="1" applyAlignment="1">
      <alignment vertical="center"/>
    </xf>
    <xf numFmtId="0" fontId="0" fillId="0" borderId="2" xfId="0" applyFill="1" applyBorder="1" applyAlignment="1">
      <alignment horizontal="left" vertical="center"/>
    </xf>
    <xf numFmtId="0" fontId="7" fillId="0" borderId="2" xfId="1" applyFont="1" applyFill="1" applyBorder="1" applyAlignment="1">
      <alignment horizontal="left" vertical="center"/>
    </xf>
    <xf numFmtId="14" fontId="0" fillId="0" borderId="0" xfId="0" applyNumberFormat="1" applyFill="1" applyAlignment="1">
      <alignment horizontal="left" vertical="center"/>
    </xf>
    <xf numFmtId="0" fontId="13" fillId="0" borderId="0" xfId="0" applyFont="1" applyFill="1" applyBorder="1" applyAlignment="1" applyProtection="1">
      <protection locked="0"/>
    </xf>
    <xf numFmtId="49" fontId="0" fillId="0" borderId="0" xfId="0" applyNumberFormat="1" applyAlignment="1">
      <alignment horizontal="left" vertical="center"/>
    </xf>
    <xf numFmtId="0" fontId="11" fillId="4" borderId="0" xfId="0" applyFont="1" applyFill="1" applyAlignment="1">
      <alignment horizontal="center" vertical="center"/>
    </xf>
    <xf numFmtId="0" fontId="8" fillId="0" borderId="2" xfId="2" applyFont="1" applyFill="1" applyBorder="1" applyAlignment="1">
      <alignment vertical="center" wrapText="1"/>
    </xf>
    <xf numFmtId="0" fontId="7" fillId="0" borderId="2" xfId="2" applyFont="1" applyFill="1" applyBorder="1"/>
    <xf numFmtId="0" fontId="7" fillId="0" borderId="0" xfId="0" applyFont="1" applyFill="1" applyAlignment="1">
      <alignment horizontal="left"/>
    </xf>
    <xf numFmtId="0" fontId="7" fillId="0" borderId="7" xfId="2" applyFont="1" applyFill="1" applyBorder="1"/>
    <xf numFmtId="0" fontId="7" fillId="0" borderId="2" xfId="1" applyFont="1" applyFill="1" applyBorder="1" applyAlignment="1">
      <alignment horizontal="left" vertical="center" wrapText="1"/>
    </xf>
    <xf numFmtId="0" fontId="0" fillId="0" borderId="0" xfId="0" applyFill="1"/>
    <xf numFmtId="0" fontId="7" fillId="0" borderId="17" xfId="2" applyFont="1" applyFill="1" applyBorder="1" applyAlignment="1">
      <alignment vertical="center"/>
    </xf>
    <xf numFmtId="3" fontId="0" fillId="0" borderId="2" xfId="0" applyNumberFormat="1" applyBorder="1" applyAlignment="1">
      <alignment vertical="center"/>
    </xf>
    <xf numFmtId="14" fontId="0" fillId="0" borderId="2" xfId="0" applyNumberFormat="1" applyBorder="1" applyAlignment="1">
      <alignment vertical="center"/>
    </xf>
    <xf numFmtId="0" fontId="18" fillId="0" borderId="2" xfId="0" applyFont="1" applyBorder="1" applyAlignment="1">
      <alignment horizontal="left" vertical="center"/>
    </xf>
    <xf numFmtId="4" fontId="0" fillId="5" borderId="29" xfId="0" applyNumberFormat="1" applyFill="1" applyBorder="1"/>
    <xf numFmtId="2" fontId="0" fillId="0" borderId="2" xfId="0" applyNumberFormat="1" applyBorder="1" applyAlignment="1">
      <alignment vertical="center"/>
    </xf>
    <xf numFmtId="0" fontId="0" fillId="0" borderId="26" xfId="0" applyFill="1" applyBorder="1" applyAlignment="1">
      <alignment horizontal="left" vertical="center"/>
    </xf>
    <xf numFmtId="0" fontId="0" fillId="5" borderId="2" xfId="0" applyFill="1" applyBorder="1" applyAlignment="1">
      <alignment vertical="center"/>
    </xf>
    <xf numFmtId="0" fontId="7" fillId="9" borderId="2" xfId="2" applyFont="1" applyFill="1" applyBorder="1" applyAlignment="1"/>
    <xf numFmtId="0" fontId="7" fillId="9" borderId="2" xfId="2" applyFont="1" applyFill="1" applyBorder="1" applyAlignment="1">
      <alignment vertical="center" wrapText="1"/>
    </xf>
    <xf numFmtId="0" fontId="7" fillId="9" borderId="21" xfId="2" applyFont="1" applyFill="1" applyBorder="1" applyAlignment="1">
      <alignment vertical="center"/>
    </xf>
    <xf numFmtId="0" fontId="7" fillId="9" borderId="17" xfId="2" applyFont="1" applyFill="1" applyBorder="1" applyAlignment="1">
      <alignment vertical="center"/>
    </xf>
    <xf numFmtId="2" fontId="0" fillId="0" borderId="0" xfId="0" applyNumberFormat="1" applyAlignment="1"/>
    <xf numFmtId="14" fontId="0" fillId="5" borderId="23" xfId="0" applyNumberFormat="1" applyFill="1" applyBorder="1" applyAlignment="1">
      <alignment vertical="center"/>
    </xf>
    <xf numFmtId="0" fontId="6" fillId="0" borderId="0" xfId="0" applyFont="1" applyFill="1" applyAlignment="1">
      <alignment horizontal="center" vertical="center"/>
    </xf>
    <xf numFmtId="0" fontId="0" fillId="0" borderId="16" xfId="0" applyBorder="1" applyAlignment="1"/>
    <xf numFmtId="3" fontId="0" fillId="0" borderId="16" xfId="0" applyNumberFormat="1" applyBorder="1" applyAlignment="1">
      <alignment vertical="center"/>
    </xf>
    <xf numFmtId="3" fontId="0" fillId="0" borderId="24" xfId="0" applyNumberFormat="1" applyBorder="1"/>
    <xf numFmtId="3" fontId="0" fillId="0" borderId="28" xfId="0" applyNumberFormat="1" applyBorder="1"/>
    <xf numFmtId="0" fontId="7" fillId="10" borderId="21" xfId="0" applyFont="1" applyFill="1" applyBorder="1" applyAlignment="1">
      <alignment horizontal="left" vertical="center"/>
    </xf>
    <xf numFmtId="0" fontId="7" fillId="10" borderId="25" xfId="0" applyFont="1" applyFill="1" applyBorder="1" applyAlignment="1">
      <alignment horizontal="left" vertical="center"/>
    </xf>
    <xf numFmtId="0" fontId="7" fillId="10" borderId="2" xfId="0" applyFont="1" applyFill="1" applyBorder="1" applyAlignment="1">
      <alignment horizontal="left" vertical="center"/>
    </xf>
    <xf numFmtId="0" fontId="7" fillId="10" borderId="16" xfId="0" applyFont="1" applyFill="1" applyBorder="1" applyAlignment="1">
      <alignment horizontal="left" vertical="center"/>
    </xf>
    <xf numFmtId="4" fontId="0" fillId="0" borderId="0" xfId="0" applyNumberFormat="1" applyFill="1"/>
    <xf numFmtId="0" fontId="7" fillId="0" borderId="2" xfId="2" applyFont="1" applyBorder="1"/>
    <xf numFmtId="0" fontId="9" fillId="0" borderId="2" xfId="0" applyFont="1" applyBorder="1" applyAlignment="1">
      <alignment vertical="center"/>
    </xf>
    <xf numFmtId="0" fontId="0" fillId="0" borderId="21" xfId="0" applyBorder="1" applyAlignment="1">
      <alignment vertical="center"/>
    </xf>
    <xf numFmtId="0" fontId="19" fillId="0" borderId="0" xfId="3" applyAlignment="1">
      <alignment horizontal="left" vertical="center"/>
    </xf>
    <xf numFmtId="165" fontId="0" fillId="0" borderId="0" xfId="0" applyNumberFormat="1" applyAlignment="1">
      <alignment horizontal="left" vertical="center"/>
    </xf>
    <xf numFmtId="3" fontId="0" fillId="0" borderId="18" xfId="0" applyNumberFormat="1" applyBorder="1"/>
    <xf numFmtId="0" fontId="7" fillId="10" borderId="17" xfId="0" applyFont="1" applyFill="1" applyBorder="1" applyAlignment="1">
      <alignment horizontal="left" vertical="center"/>
    </xf>
    <xf numFmtId="0" fontId="13" fillId="0" borderId="0" xfId="0" applyFont="1" applyFill="1"/>
    <xf numFmtId="0" fontId="0" fillId="0" borderId="0" xfId="0" applyAlignment="1">
      <alignment horizontal="right" vertical="center"/>
    </xf>
    <xf numFmtId="0" fontId="14" fillId="6" borderId="10" xfId="0" applyFont="1" applyFill="1" applyBorder="1" applyAlignment="1" applyProtection="1">
      <alignment horizontal="center"/>
      <protection locked="0"/>
    </xf>
    <xf numFmtId="0" fontId="14" fillId="6" borderId="11" xfId="0" applyFont="1" applyFill="1" applyBorder="1" applyAlignment="1" applyProtection="1">
      <alignment horizontal="center"/>
      <protection locked="0"/>
    </xf>
    <xf numFmtId="0" fontId="14" fillId="6" borderId="9" xfId="0" applyFont="1" applyFill="1" applyBorder="1" applyAlignment="1" applyProtection="1">
      <alignment horizontal="center"/>
      <protection locked="0"/>
    </xf>
    <xf numFmtId="0" fontId="14" fillId="6" borderId="10" xfId="0" applyFont="1" applyFill="1" applyBorder="1" applyAlignment="1" applyProtection="1">
      <alignment horizontal="center" vertical="center"/>
      <protection locked="0"/>
    </xf>
    <xf numFmtId="0" fontId="14" fillId="6" borderId="11" xfId="0" applyFont="1" applyFill="1" applyBorder="1" applyAlignment="1" applyProtection="1">
      <alignment horizontal="center" vertical="center"/>
      <protection locked="0"/>
    </xf>
    <xf numFmtId="0" fontId="14" fillId="6" borderId="9"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bi.co.in/corporate/AR1819/pdf/english/SBI_AR_2019_English.pdf" TargetMode="External"/><Relationship Id="rId1" Type="http://schemas.openxmlformats.org/officeDocument/2006/relationships/hyperlink" Target="https://sbi.co.in/corporate/AR1920/pdf/SBI%20AR%20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M1" sqref="M1:N2"/>
    </sheetView>
  </sheetViews>
  <sheetFormatPr defaultRowHeight="15.75"/>
  <sheetData>
    <row r="1" spans="1:14" ht="16.5" thickBot="1">
      <c r="A1" s="11" t="s">
        <v>12</v>
      </c>
      <c r="B1" s="11" t="s">
        <v>891</v>
      </c>
      <c r="C1" s="11" t="s">
        <v>676</v>
      </c>
      <c r="D1" s="11" t="s">
        <v>677</v>
      </c>
      <c r="E1" s="22" t="s">
        <v>678</v>
      </c>
      <c r="F1" s="11" t="s">
        <v>675</v>
      </c>
      <c r="G1" s="11" t="s">
        <v>888</v>
      </c>
      <c r="H1" s="11" t="s">
        <v>887</v>
      </c>
      <c r="I1" s="27" t="s">
        <v>889</v>
      </c>
      <c r="J1" s="27" t="s">
        <v>890</v>
      </c>
      <c r="K1" s="27" t="s">
        <v>883</v>
      </c>
      <c r="L1" s="27" t="s">
        <v>884</v>
      </c>
      <c r="M1" s="27" t="s">
        <v>885</v>
      </c>
      <c r="N1" s="27" t="s">
        <v>886</v>
      </c>
    </row>
    <row r="2" spans="1:14" ht="16.5" thickBot="1">
      <c r="A2" s="1" t="s">
        <v>1012</v>
      </c>
      <c r="B2" s="1"/>
      <c r="C2" s="1">
        <v>236328</v>
      </c>
      <c r="D2" s="1">
        <v>64191</v>
      </c>
      <c r="E2" s="1" t="s">
        <v>685</v>
      </c>
      <c r="F2" s="1" t="s">
        <v>1013</v>
      </c>
      <c r="G2" s="1" t="s">
        <v>1014</v>
      </c>
      <c r="H2" s="1" t="s">
        <v>1016</v>
      </c>
      <c r="I2" s="106">
        <v>2963294.3</v>
      </c>
      <c r="J2" s="107">
        <v>2780829.9</v>
      </c>
      <c r="K2" s="55">
        <v>14</v>
      </c>
      <c r="L2" s="55">
        <v>15</v>
      </c>
      <c r="M2" s="26">
        <v>6</v>
      </c>
      <c r="N2" s="26">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48558"/>
  <sheetViews>
    <sheetView zoomScale="85" zoomScaleNormal="85" workbookViewId="0">
      <selection activeCell="B12" sqref="B12"/>
    </sheetView>
  </sheetViews>
  <sheetFormatPr defaultColWidth="10.625" defaultRowHeight="15.75"/>
  <cols>
    <col min="1" max="1" width="17.5" style="16" customWidth="1"/>
    <col min="2" max="2" width="24" style="16" customWidth="1"/>
    <col min="3" max="3" width="20.625" style="16" customWidth="1"/>
    <col min="4" max="4" width="18.625" style="16" customWidth="1"/>
    <col min="5" max="5" width="19.125" style="16" customWidth="1"/>
    <col min="6" max="6" width="10.625" style="16"/>
    <col min="7" max="7" width="12.375" style="16" customWidth="1"/>
    <col min="8" max="8" width="13.125" style="16" customWidth="1"/>
    <col min="9" max="9" width="19.375" style="16" customWidth="1"/>
    <col min="10" max="10" width="12.625" style="34" customWidth="1"/>
    <col min="11" max="11" width="34" style="16" customWidth="1"/>
    <col min="12" max="12" width="32.5" style="16" customWidth="1"/>
    <col min="13" max="13" width="33.625" style="16" customWidth="1"/>
    <col min="14" max="15" width="15.875" style="16" customWidth="1"/>
    <col min="16" max="16" width="13.5" style="16" customWidth="1"/>
    <col min="17" max="17" width="13.625" style="16" customWidth="1"/>
    <col min="18" max="18" width="13.125" style="16" customWidth="1"/>
    <col min="19" max="19" width="12.625" style="16" customWidth="1"/>
    <col min="20" max="20" width="48.625" style="16" customWidth="1"/>
    <col min="21" max="21" width="39.625" style="16" customWidth="1"/>
    <col min="22" max="22" width="32.625" style="63" customWidth="1"/>
    <col min="23" max="23" width="33.625" style="16" customWidth="1"/>
    <col min="24" max="24" width="34" style="16" customWidth="1"/>
    <col min="25" max="25" width="34.5" style="16" customWidth="1"/>
    <col min="26" max="26" width="21.125" customWidth="1"/>
    <col min="27" max="27" width="23.5" style="16" customWidth="1"/>
    <col min="28" max="28" width="25" style="16" customWidth="1"/>
    <col min="29" max="29" width="10.625" style="16"/>
    <col min="30" max="30" width="20.5" style="16" customWidth="1"/>
    <col min="31" max="31" width="29.625" style="16" customWidth="1"/>
    <col min="32" max="32" width="61.5" style="16" customWidth="1"/>
    <col min="33" max="16384" width="10.625" style="16"/>
  </cols>
  <sheetData>
    <row r="1" spans="1:32" s="19" customFormat="1">
      <c r="A1" s="17" t="s">
        <v>3</v>
      </c>
      <c r="B1" s="17" t="s">
        <v>5</v>
      </c>
      <c r="C1" s="17" t="s">
        <v>4</v>
      </c>
      <c r="D1" s="17" t="s">
        <v>0</v>
      </c>
      <c r="E1" s="18" t="s">
        <v>659</v>
      </c>
      <c r="F1" s="17" t="s">
        <v>7</v>
      </c>
      <c r="G1" s="17" t="s">
        <v>8</v>
      </c>
      <c r="H1" s="17" t="s">
        <v>672</v>
      </c>
      <c r="I1" s="37" t="s">
        <v>658</v>
      </c>
      <c r="J1" s="37" t="s">
        <v>932</v>
      </c>
      <c r="K1" s="21" t="s">
        <v>9</v>
      </c>
      <c r="L1" s="21" t="s">
        <v>1</v>
      </c>
      <c r="M1" s="21" t="s">
        <v>2</v>
      </c>
      <c r="N1" s="21" t="s">
        <v>10</v>
      </c>
      <c r="O1" s="21" t="s">
        <v>670</v>
      </c>
      <c r="P1" s="10" t="s">
        <v>669</v>
      </c>
      <c r="Q1" s="10" t="s">
        <v>871</v>
      </c>
      <c r="R1" s="10" t="s">
        <v>872</v>
      </c>
      <c r="S1" s="10" t="s">
        <v>873</v>
      </c>
      <c r="T1" s="10" t="s">
        <v>874</v>
      </c>
      <c r="U1" s="37" t="s">
        <v>11</v>
      </c>
      <c r="V1" s="65" t="s">
        <v>897</v>
      </c>
      <c r="W1" s="48" t="s">
        <v>898</v>
      </c>
      <c r="X1" s="48" t="s">
        <v>899</v>
      </c>
      <c r="Y1" s="48" t="s">
        <v>900</v>
      </c>
      <c r="Z1" s="48" t="s">
        <v>901</v>
      </c>
      <c r="AA1" s="48" t="s">
        <v>902</v>
      </c>
      <c r="AB1" s="48" t="s">
        <v>903</v>
      </c>
      <c r="AD1" s="269" t="s">
        <v>915</v>
      </c>
      <c r="AE1" s="270"/>
      <c r="AF1" s="271"/>
    </row>
    <row r="2" spans="1:32" s="34" customFormat="1" ht="15.75" customHeight="1" thickBot="1">
      <c r="A2" s="70" t="s">
        <v>13</v>
      </c>
      <c r="B2" s="71" t="s">
        <v>228</v>
      </c>
      <c r="C2" s="72" t="s">
        <v>14</v>
      </c>
      <c r="D2" s="71" t="s">
        <v>243</v>
      </c>
      <c r="E2" s="71" t="s">
        <v>439</v>
      </c>
      <c r="F2" s="20" t="s">
        <v>639</v>
      </c>
      <c r="G2" s="73" t="s">
        <v>648</v>
      </c>
      <c r="H2" s="20" t="s">
        <v>673</v>
      </c>
      <c r="J2" s="100">
        <v>43921</v>
      </c>
      <c r="P2" s="34" t="s">
        <v>877</v>
      </c>
      <c r="Q2" s="34" t="s">
        <v>877</v>
      </c>
      <c r="R2" s="34" t="s">
        <v>877</v>
      </c>
      <c r="S2" s="34" t="s">
        <v>877</v>
      </c>
      <c r="V2" s="63"/>
      <c r="Z2" s="74"/>
      <c r="AA2" s="74"/>
      <c r="AB2" s="74"/>
      <c r="AD2" s="50"/>
      <c r="AE2" s="50"/>
      <c r="AF2" s="50"/>
    </row>
    <row r="3" spans="1:32" s="34" customFormat="1" ht="15.75" customHeight="1" thickBot="1">
      <c r="A3" s="70" t="s">
        <v>13</v>
      </c>
      <c r="B3" s="71" t="s">
        <v>228</v>
      </c>
      <c r="C3" s="72" t="s">
        <v>15</v>
      </c>
      <c r="D3" s="71" t="s">
        <v>244</v>
      </c>
      <c r="E3" s="71" t="s">
        <v>440</v>
      </c>
      <c r="F3" s="20" t="s">
        <v>639</v>
      </c>
      <c r="G3" s="73" t="s">
        <v>648</v>
      </c>
      <c r="H3" s="20" t="s">
        <v>673</v>
      </c>
      <c r="J3" s="100">
        <v>43921</v>
      </c>
      <c r="P3" s="34" t="s">
        <v>877</v>
      </c>
      <c r="Q3" s="34" t="s">
        <v>877</v>
      </c>
      <c r="R3" s="34" t="s">
        <v>877</v>
      </c>
      <c r="S3" s="34" t="s">
        <v>877</v>
      </c>
      <c r="V3" s="63"/>
      <c r="Z3" s="74"/>
      <c r="AA3" s="74"/>
      <c r="AB3" s="74"/>
      <c r="AD3" s="75" t="s">
        <v>916</v>
      </c>
      <c r="AE3" s="75" t="s">
        <v>917</v>
      </c>
      <c r="AF3" s="75" t="s">
        <v>918</v>
      </c>
    </row>
    <row r="4" spans="1:32" s="34" customFormat="1" ht="15.75" customHeight="1">
      <c r="A4" s="70" t="s">
        <v>13</v>
      </c>
      <c r="B4" s="71" t="s">
        <v>228</v>
      </c>
      <c r="C4" s="72" t="s">
        <v>16</v>
      </c>
      <c r="D4" s="71" t="s">
        <v>245</v>
      </c>
      <c r="E4" s="71" t="s">
        <v>441</v>
      </c>
      <c r="F4" s="20" t="s">
        <v>639</v>
      </c>
      <c r="G4" s="73" t="s">
        <v>648</v>
      </c>
      <c r="H4" s="20" t="s">
        <v>673</v>
      </c>
      <c r="J4" s="100">
        <v>43921</v>
      </c>
      <c r="P4" s="34" t="s">
        <v>877</v>
      </c>
      <c r="Q4" s="34" t="s">
        <v>877</v>
      </c>
      <c r="R4" s="34" t="s">
        <v>877</v>
      </c>
      <c r="S4" s="34" t="s">
        <v>877</v>
      </c>
      <c r="V4" s="63"/>
      <c r="Z4" s="74"/>
      <c r="AA4" s="74"/>
      <c r="AB4" s="74"/>
      <c r="AD4" s="52" t="s">
        <v>919</v>
      </c>
      <c r="AE4" s="52" t="s">
        <v>904</v>
      </c>
      <c r="AF4" s="52" t="s">
        <v>930</v>
      </c>
    </row>
    <row r="5" spans="1:32" s="34" customFormat="1" ht="15.75" customHeight="1">
      <c r="A5" s="76" t="s">
        <v>13</v>
      </c>
      <c r="B5" s="77" t="s">
        <v>228</v>
      </c>
      <c r="C5" s="78" t="s">
        <v>17</v>
      </c>
      <c r="D5" s="77" t="s">
        <v>246</v>
      </c>
      <c r="E5" s="77" t="s">
        <v>442</v>
      </c>
      <c r="F5" s="20" t="s">
        <v>639</v>
      </c>
      <c r="G5" s="73" t="s">
        <v>648</v>
      </c>
      <c r="H5" s="20" t="s">
        <v>673</v>
      </c>
      <c r="I5" s="34" t="s">
        <v>666</v>
      </c>
      <c r="J5" s="100">
        <v>43921</v>
      </c>
      <c r="K5" s="34" t="s">
        <v>1062</v>
      </c>
      <c r="L5" s="34" t="s">
        <v>1004</v>
      </c>
      <c r="M5" s="228" t="s">
        <v>1061</v>
      </c>
      <c r="N5" s="100">
        <v>44004</v>
      </c>
      <c r="O5" t="s">
        <v>1060</v>
      </c>
      <c r="P5" s="34" t="s">
        <v>876</v>
      </c>
      <c r="Q5" s="34" t="s">
        <v>876</v>
      </c>
      <c r="R5" s="34" t="s">
        <v>877</v>
      </c>
      <c r="S5" s="34" t="s">
        <v>877</v>
      </c>
      <c r="T5" s="34" t="s">
        <v>1050</v>
      </c>
      <c r="U5" s="34" t="s">
        <v>1015</v>
      </c>
      <c r="V5" s="63"/>
      <c r="Z5" s="74"/>
      <c r="AD5" s="52" t="s">
        <v>919</v>
      </c>
      <c r="AE5" s="46" t="s">
        <v>905</v>
      </c>
      <c r="AF5" s="47" t="s">
        <v>920</v>
      </c>
    </row>
    <row r="6" spans="1:32" s="34" customFormat="1" ht="15.75" customHeight="1">
      <c r="A6" s="70" t="s">
        <v>13</v>
      </c>
      <c r="B6" s="71" t="s">
        <v>228</v>
      </c>
      <c r="C6" s="72" t="s">
        <v>18</v>
      </c>
      <c r="D6" s="71" t="s">
        <v>247</v>
      </c>
      <c r="E6" s="71" t="s">
        <v>443</v>
      </c>
      <c r="F6" s="20" t="s">
        <v>639</v>
      </c>
      <c r="G6" s="73" t="s">
        <v>648</v>
      </c>
      <c r="H6" s="20" t="s">
        <v>673</v>
      </c>
      <c r="I6" s="34" t="s">
        <v>666</v>
      </c>
      <c r="J6" s="100">
        <v>43921</v>
      </c>
      <c r="K6" s="34" t="s">
        <v>1062</v>
      </c>
      <c r="L6" s="34" t="s">
        <v>1004</v>
      </c>
      <c r="M6" s="34">
        <v>116</v>
      </c>
      <c r="N6" s="100">
        <v>44004</v>
      </c>
      <c r="O6" t="s">
        <v>1060</v>
      </c>
      <c r="P6" s="34" t="s">
        <v>876</v>
      </c>
      <c r="Q6" s="34" t="s">
        <v>876</v>
      </c>
      <c r="R6" s="34" t="s">
        <v>877</v>
      </c>
      <c r="S6" s="34" t="s">
        <v>877</v>
      </c>
      <c r="T6" s="34" t="s">
        <v>1050</v>
      </c>
      <c r="U6" s="34" t="s">
        <v>1017</v>
      </c>
      <c r="V6" s="63"/>
      <c r="Z6" s="74"/>
      <c r="AD6" s="52" t="s">
        <v>919</v>
      </c>
      <c r="AE6" s="54" t="s">
        <v>906</v>
      </c>
      <c r="AF6" s="54" t="s">
        <v>921</v>
      </c>
    </row>
    <row r="7" spans="1:32" s="34" customFormat="1" ht="15.75" customHeight="1">
      <c r="A7" s="70" t="s">
        <v>13</v>
      </c>
      <c r="B7" s="71" t="s">
        <v>228</v>
      </c>
      <c r="C7" s="72" t="s">
        <v>19</v>
      </c>
      <c r="D7" s="71" t="s">
        <v>248</v>
      </c>
      <c r="E7" s="71" t="s">
        <v>444</v>
      </c>
      <c r="F7" s="20" t="s">
        <v>639</v>
      </c>
      <c r="G7" s="73" t="s">
        <v>648</v>
      </c>
      <c r="H7" s="20" t="s">
        <v>673</v>
      </c>
      <c r="J7" s="100">
        <v>43921</v>
      </c>
      <c r="P7" s="34" t="s">
        <v>877</v>
      </c>
      <c r="Q7" s="34" t="s">
        <v>877</v>
      </c>
      <c r="R7" s="34" t="s">
        <v>877</v>
      </c>
      <c r="S7" s="34" t="s">
        <v>877</v>
      </c>
      <c r="V7" s="63"/>
      <c r="Z7" s="74"/>
      <c r="AD7" s="52" t="s">
        <v>919</v>
      </c>
      <c r="AE7" s="54" t="s">
        <v>907</v>
      </c>
      <c r="AF7" s="54" t="s">
        <v>922</v>
      </c>
    </row>
    <row r="8" spans="1:32" s="34" customFormat="1" ht="15.75" customHeight="1">
      <c r="A8" s="70" t="s">
        <v>13</v>
      </c>
      <c r="B8" s="71" t="s">
        <v>228</v>
      </c>
      <c r="C8" s="72" t="s">
        <v>20</v>
      </c>
      <c r="D8" s="71" t="s">
        <v>249</v>
      </c>
      <c r="E8" s="71" t="s">
        <v>445</v>
      </c>
      <c r="F8" s="20" t="s">
        <v>639</v>
      </c>
      <c r="G8" s="73" t="s">
        <v>648</v>
      </c>
      <c r="H8" s="20" t="s">
        <v>673</v>
      </c>
      <c r="I8" s="34" t="s">
        <v>667</v>
      </c>
      <c r="J8" s="100">
        <v>43921</v>
      </c>
      <c r="K8" s="34" t="s">
        <v>1062</v>
      </c>
      <c r="L8" s="34" t="s">
        <v>1004</v>
      </c>
      <c r="M8" s="34">
        <v>253</v>
      </c>
      <c r="N8" s="100">
        <v>44004</v>
      </c>
      <c r="O8" t="s">
        <v>999</v>
      </c>
      <c r="P8" s="34" t="s">
        <v>877</v>
      </c>
      <c r="Q8" s="34" t="s">
        <v>876</v>
      </c>
      <c r="R8" s="34" t="s">
        <v>877</v>
      </c>
      <c r="S8" s="34" t="s">
        <v>877</v>
      </c>
      <c r="T8" s="34" t="s">
        <v>1050</v>
      </c>
      <c r="V8" s="63"/>
      <c r="Z8" s="74"/>
      <c r="AD8" s="52" t="s">
        <v>919</v>
      </c>
      <c r="AE8" s="54" t="s">
        <v>908</v>
      </c>
      <c r="AF8" s="54" t="s">
        <v>923</v>
      </c>
    </row>
    <row r="9" spans="1:32" s="34" customFormat="1" ht="15.75" customHeight="1">
      <c r="A9" s="70" t="s">
        <v>13</v>
      </c>
      <c r="B9" s="71" t="s">
        <v>228</v>
      </c>
      <c r="C9" s="72" t="s">
        <v>21</v>
      </c>
      <c r="D9" s="71" t="s">
        <v>250</v>
      </c>
      <c r="E9" s="71" t="s">
        <v>446</v>
      </c>
      <c r="F9" s="71" t="s">
        <v>630</v>
      </c>
      <c r="G9" s="71" t="s">
        <v>652</v>
      </c>
      <c r="H9" s="20" t="s">
        <v>673</v>
      </c>
      <c r="I9" s="34">
        <v>2</v>
      </c>
      <c r="J9" s="100">
        <v>43921</v>
      </c>
      <c r="K9" s="34" t="s">
        <v>1062</v>
      </c>
      <c r="L9" s="34" t="s">
        <v>1004</v>
      </c>
      <c r="M9" s="228" t="s">
        <v>1061</v>
      </c>
      <c r="N9" s="100">
        <v>44004</v>
      </c>
      <c r="O9" t="s">
        <v>1060</v>
      </c>
      <c r="P9" s="34" t="s">
        <v>876</v>
      </c>
      <c r="Q9" s="34" t="s">
        <v>876</v>
      </c>
      <c r="R9" s="34" t="s">
        <v>877</v>
      </c>
      <c r="S9" s="34" t="s">
        <v>877</v>
      </c>
      <c r="T9" s="34" t="s">
        <v>1050</v>
      </c>
      <c r="V9" s="63"/>
      <c r="Z9" s="74"/>
      <c r="AD9" s="52" t="s">
        <v>919</v>
      </c>
      <c r="AE9" s="54" t="s">
        <v>909</v>
      </c>
      <c r="AF9" s="54" t="s">
        <v>924</v>
      </c>
    </row>
    <row r="10" spans="1:32" s="34" customFormat="1" ht="15.75" customHeight="1">
      <c r="A10" s="70" t="s">
        <v>13</v>
      </c>
      <c r="B10" s="71" t="s">
        <v>234</v>
      </c>
      <c r="C10" s="72" t="s">
        <v>22</v>
      </c>
      <c r="D10" s="71" t="s">
        <v>251</v>
      </c>
      <c r="E10" s="71" t="s">
        <v>447</v>
      </c>
      <c r="F10" s="20" t="s">
        <v>639</v>
      </c>
      <c r="G10" s="73" t="s">
        <v>648</v>
      </c>
      <c r="H10" s="20" t="s">
        <v>673</v>
      </c>
      <c r="I10" s="34" t="s">
        <v>666</v>
      </c>
      <c r="J10" s="100">
        <v>43921</v>
      </c>
      <c r="K10" s="34" t="s">
        <v>1062</v>
      </c>
      <c r="L10" s="34" t="s">
        <v>1004</v>
      </c>
      <c r="M10" s="34">
        <v>104</v>
      </c>
      <c r="N10" s="100">
        <v>44004</v>
      </c>
      <c r="O10" t="s">
        <v>1019</v>
      </c>
      <c r="P10" s="34" t="s">
        <v>877</v>
      </c>
      <c r="Q10" s="34" t="s">
        <v>876</v>
      </c>
      <c r="R10" s="34" t="s">
        <v>877</v>
      </c>
      <c r="S10" s="34" t="s">
        <v>877</v>
      </c>
      <c r="T10" s="34" t="s">
        <v>1050</v>
      </c>
      <c r="V10" s="63"/>
      <c r="Z10" s="74"/>
      <c r="AD10" s="52" t="s">
        <v>919</v>
      </c>
      <c r="AE10" s="54" t="s">
        <v>910</v>
      </c>
      <c r="AF10" s="54" t="s">
        <v>931</v>
      </c>
    </row>
    <row r="11" spans="1:32" s="34" customFormat="1" ht="15.75" customHeight="1">
      <c r="A11" s="70" t="s">
        <v>13</v>
      </c>
      <c r="B11" s="71" t="s">
        <v>234</v>
      </c>
      <c r="C11" s="72" t="s">
        <v>23</v>
      </c>
      <c r="D11" s="71" t="s">
        <v>252</v>
      </c>
      <c r="E11" s="71" t="s">
        <v>448</v>
      </c>
      <c r="F11" s="20" t="s">
        <v>639</v>
      </c>
      <c r="G11" s="73" t="s">
        <v>648</v>
      </c>
      <c r="H11" s="20" t="s">
        <v>673</v>
      </c>
      <c r="I11" s="34" t="s">
        <v>666</v>
      </c>
      <c r="J11" s="100">
        <v>43921</v>
      </c>
      <c r="K11" s="34" t="s">
        <v>1062</v>
      </c>
      <c r="L11" s="34" t="s">
        <v>1004</v>
      </c>
      <c r="M11" s="34">
        <v>104</v>
      </c>
      <c r="N11" s="100">
        <v>44004</v>
      </c>
      <c r="O11" t="s">
        <v>1033</v>
      </c>
      <c r="P11" s="34" t="s">
        <v>877</v>
      </c>
      <c r="Q11" s="34" t="s">
        <v>876</v>
      </c>
      <c r="R11" s="34" t="s">
        <v>877</v>
      </c>
      <c r="S11" s="34" t="s">
        <v>877</v>
      </c>
      <c r="T11" s="34" t="s">
        <v>1050</v>
      </c>
      <c r="V11" s="63"/>
      <c r="X11" s="105"/>
      <c r="Z11" s="74"/>
      <c r="AD11" s="54" t="s">
        <v>925</v>
      </c>
      <c r="AE11" s="54" t="s">
        <v>911</v>
      </c>
      <c r="AF11" s="54" t="s">
        <v>926</v>
      </c>
    </row>
    <row r="12" spans="1:32" s="34" customFormat="1" ht="15.75" customHeight="1">
      <c r="A12" s="70" t="s">
        <v>13</v>
      </c>
      <c r="B12" s="71" t="s">
        <v>234</v>
      </c>
      <c r="C12" s="72" t="s">
        <v>24</v>
      </c>
      <c r="D12" s="71" t="s">
        <v>253</v>
      </c>
      <c r="E12" s="71" t="s">
        <v>449</v>
      </c>
      <c r="F12" s="20" t="s">
        <v>639</v>
      </c>
      <c r="G12" s="73" t="s">
        <v>648</v>
      </c>
      <c r="H12" s="20" t="s">
        <v>673</v>
      </c>
      <c r="I12" s="34" t="s">
        <v>666</v>
      </c>
      <c r="J12" s="100">
        <v>43921</v>
      </c>
      <c r="K12" s="34" t="s">
        <v>1062</v>
      </c>
      <c r="L12" s="34" t="s">
        <v>1004</v>
      </c>
      <c r="M12" s="34">
        <v>104</v>
      </c>
      <c r="N12" s="100">
        <v>44004</v>
      </c>
      <c r="O12" t="s">
        <v>1033</v>
      </c>
      <c r="P12" s="34" t="s">
        <v>877</v>
      </c>
      <c r="Q12" s="34" t="s">
        <v>876</v>
      </c>
      <c r="R12" s="34" t="s">
        <v>877</v>
      </c>
      <c r="S12" s="34" t="s">
        <v>877</v>
      </c>
      <c r="T12" s="34" t="s">
        <v>1050</v>
      </c>
      <c r="V12" s="63"/>
      <c r="X12" s="105"/>
      <c r="Z12" s="74"/>
      <c r="AD12" s="54" t="s">
        <v>925</v>
      </c>
      <c r="AE12" s="54" t="s">
        <v>912</v>
      </c>
      <c r="AF12" s="54" t="s">
        <v>927</v>
      </c>
    </row>
    <row r="13" spans="1:32" s="34" customFormat="1" ht="15.75" customHeight="1">
      <c r="A13" s="70" t="s">
        <v>13</v>
      </c>
      <c r="B13" s="71" t="s">
        <v>234</v>
      </c>
      <c r="C13" s="72" t="s">
        <v>25</v>
      </c>
      <c r="D13" s="71" t="s">
        <v>254</v>
      </c>
      <c r="E13" s="71" t="s">
        <v>450</v>
      </c>
      <c r="F13" s="20" t="s">
        <v>639</v>
      </c>
      <c r="G13" s="73" t="s">
        <v>648</v>
      </c>
      <c r="H13" s="20" t="s">
        <v>673</v>
      </c>
      <c r="I13" s="34" t="s">
        <v>666</v>
      </c>
      <c r="J13" s="100">
        <v>43921</v>
      </c>
      <c r="K13" s="34" t="s">
        <v>1062</v>
      </c>
      <c r="L13" s="34" t="s">
        <v>1004</v>
      </c>
      <c r="M13" s="34">
        <v>28</v>
      </c>
      <c r="N13" s="100">
        <v>44004</v>
      </c>
      <c r="O13" t="s">
        <v>979</v>
      </c>
      <c r="P13" s="34" t="s">
        <v>877</v>
      </c>
      <c r="Q13" s="34" t="s">
        <v>876</v>
      </c>
      <c r="R13" s="34" t="s">
        <v>877</v>
      </c>
      <c r="S13" s="34" t="s">
        <v>877</v>
      </c>
      <c r="T13" s="34" t="s">
        <v>1050</v>
      </c>
      <c r="V13" s="63"/>
      <c r="Z13" s="74"/>
      <c r="AD13" s="54" t="s">
        <v>925</v>
      </c>
      <c r="AE13" s="54" t="s">
        <v>913</v>
      </c>
      <c r="AF13" s="54" t="s">
        <v>928</v>
      </c>
    </row>
    <row r="14" spans="1:32" s="34" customFormat="1" ht="15.75" customHeight="1">
      <c r="A14" s="70" t="s">
        <v>13</v>
      </c>
      <c r="B14" s="71" t="s">
        <v>234</v>
      </c>
      <c r="C14" s="72" t="s">
        <v>26</v>
      </c>
      <c r="D14" s="71" t="s">
        <v>255</v>
      </c>
      <c r="E14" s="71" t="s">
        <v>451</v>
      </c>
      <c r="F14" s="20" t="s">
        <v>639</v>
      </c>
      <c r="G14" s="73" t="s">
        <v>648</v>
      </c>
      <c r="H14" s="20" t="s">
        <v>673</v>
      </c>
      <c r="I14" s="34" t="s">
        <v>666</v>
      </c>
      <c r="J14" s="100">
        <v>43921</v>
      </c>
      <c r="K14" s="34" t="s">
        <v>1062</v>
      </c>
      <c r="L14" s="34" t="s">
        <v>1004</v>
      </c>
      <c r="M14" s="34">
        <v>104</v>
      </c>
      <c r="N14" s="100">
        <v>44004</v>
      </c>
      <c r="O14" t="s">
        <v>1033</v>
      </c>
      <c r="P14" s="34" t="s">
        <v>877</v>
      </c>
      <c r="Q14" s="34" t="s">
        <v>876</v>
      </c>
      <c r="R14" s="34" t="s">
        <v>877</v>
      </c>
      <c r="S14" s="34" t="s">
        <v>877</v>
      </c>
      <c r="T14" s="34" t="s">
        <v>1050</v>
      </c>
      <c r="V14" s="63"/>
      <c r="X14" s="105"/>
      <c r="Z14" s="74"/>
      <c r="AD14" s="54" t="s">
        <v>925</v>
      </c>
      <c r="AE14" s="54" t="s">
        <v>914</v>
      </c>
      <c r="AF14" s="54" t="s">
        <v>929</v>
      </c>
    </row>
    <row r="15" spans="1:32" s="34" customFormat="1" ht="15.75" customHeight="1">
      <c r="A15" s="70" t="s">
        <v>13</v>
      </c>
      <c r="B15" s="71" t="s">
        <v>234</v>
      </c>
      <c r="C15" s="72" t="s">
        <v>27</v>
      </c>
      <c r="D15" s="71" t="s">
        <v>256</v>
      </c>
      <c r="E15" s="71" t="s">
        <v>452</v>
      </c>
      <c r="F15" s="20" t="s">
        <v>639</v>
      </c>
      <c r="G15" s="73" t="s">
        <v>648</v>
      </c>
      <c r="H15" s="20" t="s">
        <v>673</v>
      </c>
      <c r="I15" s="34" t="s">
        <v>666</v>
      </c>
      <c r="J15" s="100">
        <v>43921</v>
      </c>
      <c r="K15" s="34" t="s">
        <v>1062</v>
      </c>
      <c r="L15" s="34" t="s">
        <v>1004</v>
      </c>
      <c r="M15" s="99" t="s">
        <v>1059</v>
      </c>
      <c r="N15" s="100">
        <v>44004</v>
      </c>
      <c r="O15" t="s">
        <v>964</v>
      </c>
      <c r="P15" s="34" t="s">
        <v>877</v>
      </c>
      <c r="Q15" s="34" t="s">
        <v>876</v>
      </c>
      <c r="R15" s="34" t="s">
        <v>877</v>
      </c>
      <c r="S15" s="34" t="s">
        <v>877</v>
      </c>
      <c r="T15" s="34" t="s">
        <v>1050</v>
      </c>
      <c r="V15" s="63"/>
      <c r="Z15" s="74"/>
    </row>
    <row r="16" spans="1:32" s="34" customFormat="1" ht="15.75" customHeight="1">
      <c r="A16" s="70" t="s">
        <v>13</v>
      </c>
      <c r="B16" s="71" t="s">
        <v>234</v>
      </c>
      <c r="C16" s="72" t="s">
        <v>30</v>
      </c>
      <c r="D16" s="71" t="s">
        <v>258</v>
      </c>
      <c r="E16" s="71" t="s">
        <v>455</v>
      </c>
      <c r="F16" s="71" t="s">
        <v>630</v>
      </c>
      <c r="G16" s="71" t="s">
        <v>645</v>
      </c>
      <c r="H16" s="20" t="s">
        <v>673</v>
      </c>
      <c r="I16" s="34">
        <v>3</v>
      </c>
      <c r="J16" s="100">
        <v>43921</v>
      </c>
      <c r="K16" s="34" t="s">
        <v>1062</v>
      </c>
      <c r="L16" s="34" t="s">
        <v>1004</v>
      </c>
      <c r="M16" s="34">
        <v>28</v>
      </c>
      <c r="N16" s="100">
        <v>44004</v>
      </c>
      <c r="O16" t="s">
        <v>983</v>
      </c>
      <c r="P16" s="34" t="s">
        <v>877</v>
      </c>
      <c r="Q16" s="34" t="s">
        <v>876</v>
      </c>
      <c r="R16" s="34" t="s">
        <v>877</v>
      </c>
      <c r="S16" s="34" t="s">
        <v>877</v>
      </c>
      <c r="T16" s="34" t="s">
        <v>1050</v>
      </c>
      <c r="V16" s="63"/>
      <c r="Z16" s="74"/>
    </row>
    <row r="17" spans="1:26" s="34" customFormat="1" ht="15.75" customHeight="1">
      <c r="A17" s="70" t="s">
        <v>13</v>
      </c>
      <c r="B17" s="71" t="s">
        <v>234</v>
      </c>
      <c r="C17" s="72" t="s">
        <v>31</v>
      </c>
      <c r="D17" s="71" t="s">
        <v>259</v>
      </c>
      <c r="E17" s="71" t="s">
        <v>456</v>
      </c>
      <c r="F17" s="71" t="s">
        <v>633</v>
      </c>
      <c r="G17" s="71" t="s">
        <v>646</v>
      </c>
      <c r="H17" s="20" t="s">
        <v>673</v>
      </c>
      <c r="I17" s="34">
        <v>37</v>
      </c>
      <c r="J17" s="100">
        <v>43921</v>
      </c>
      <c r="K17" s="34" t="s">
        <v>1062</v>
      </c>
      <c r="L17" s="34" t="s">
        <v>1004</v>
      </c>
      <c r="M17" s="34">
        <v>28</v>
      </c>
      <c r="N17" s="100">
        <v>44004</v>
      </c>
      <c r="O17" t="s">
        <v>983</v>
      </c>
      <c r="P17" s="34" t="s">
        <v>877</v>
      </c>
      <c r="Q17" s="34" t="s">
        <v>876</v>
      </c>
      <c r="R17" s="34" t="s">
        <v>877</v>
      </c>
      <c r="S17" s="34" t="s">
        <v>877</v>
      </c>
      <c r="T17" s="34" t="s">
        <v>1050</v>
      </c>
      <c r="U17" s="34">
        <f>3/8*100</f>
        <v>37.5</v>
      </c>
      <c r="V17" s="63"/>
      <c r="Z17" s="74"/>
    </row>
    <row r="18" spans="1:26" s="34" customFormat="1" ht="15.75" customHeight="1">
      <c r="A18" s="70" t="s">
        <v>13</v>
      </c>
      <c r="B18" s="71" t="s">
        <v>235</v>
      </c>
      <c r="C18" s="72" t="s">
        <v>32</v>
      </c>
      <c r="D18" s="71" t="s">
        <v>260</v>
      </c>
      <c r="E18" s="71" t="s">
        <v>457</v>
      </c>
      <c r="F18" s="20" t="s">
        <v>639</v>
      </c>
      <c r="G18" s="73" t="s">
        <v>648</v>
      </c>
      <c r="H18" s="20" t="s">
        <v>673</v>
      </c>
      <c r="J18" s="100">
        <v>43921</v>
      </c>
      <c r="P18" s="34" t="s">
        <v>877</v>
      </c>
      <c r="Q18" s="34" t="s">
        <v>877</v>
      </c>
      <c r="R18" s="34" t="s">
        <v>877</v>
      </c>
      <c r="S18" s="34" t="s">
        <v>877</v>
      </c>
      <c r="V18" s="63"/>
      <c r="Z18" s="74"/>
    </row>
    <row r="19" spans="1:26" s="34" customFormat="1" ht="15.75" customHeight="1">
      <c r="A19" s="70" t="s">
        <v>13</v>
      </c>
      <c r="B19" s="71" t="s">
        <v>236</v>
      </c>
      <c r="C19" s="72" t="s">
        <v>51</v>
      </c>
      <c r="D19" s="71" t="s">
        <v>275</v>
      </c>
      <c r="E19" s="71" t="s">
        <v>474</v>
      </c>
      <c r="F19" s="20" t="s">
        <v>639</v>
      </c>
      <c r="G19" s="73" t="s">
        <v>648</v>
      </c>
      <c r="H19" s="20" t="s">
        <v>673</v>
      </c>
      <c r="J19" s="100">
        <v>43921</v>
      </c>
      <c r="N19" s="100"/>
      <c r="O19"/>
      <c r="P19" s="34" t="s">
        <v>877</v>
      </c>
      <c r="Q19" s="34" t="s">
        <v>877</v>
      </c>
      <c r="R19" s="34" t="s">
        <v>877</v>
      </c>
      <c r="S19" s="34" t="s">
        <v>877</v>
      </c>
      <c r="V19" s="63"/>
      <c r="Z19" s="74"/>
    </row>
    <row r="20" spans="1:26" s="34" customFormat="1" ht="15.75" customHeight="1">
      <c r="A20" s="70" t="s">
        <v>13</v>
      </c>
      <c r="B20" s="71" t="s">
        <v>236</v>
      </c>
      <c r="C20" s="72" t="s">
        <v>52</v>
      </c>
      <c r="D20" s="71" t="s">
        <v>276</v>
      </c>
      <c r="E20" s="71" t="s">
        <v>475</v>
      </c>
      <c r="F20" s="20" t="s">
        <v>639</v>
      </c>
      <c r="G20" s="73" t="s">
        <v>648</v>
      </c>
      <c r="H20" s="20" t="s">
        <v>673</v>
      </c>
      <c r="J20" s="100">
        <v>43921</v>
      </c>
      <c r="P20" s="34" t="s">
        <v>877</v>
      </c>
      <c r="Q20" s="34" t="s">
        <v>877</v>
      </c>
      <c r="R20" s="34" t="s">
        <v>877</v>
      </c>
      <c r="S20" s="34" t="s">
        <v>877</v>
      </c>
      <c r="V20" s="63"/>
      <c r="Z20" s="74"/>
    </row>
    <row r="21" spans="1:26" s="34" customFormat="1" ht="15.75" customHeight="1">
      <c r="A21" s="70" t="s">
        <v>13</v>
      </c>
      <c r="B21" s="71" t="s">
        <v>236</v>
      </c>
      <c r="C21" s="72" t="s">
        <v>53</v>
      </c>
      <c r="D21" s="71" t="s">
        <v>277</v>
      </c>
      <c r="E21" s="71" t="s">
        <v>476</v>
      </c>
      <c r="F21" s="20" t="s">
        <v>639</v>
      </c>
      <c r="G21" s="73" t="s">
        <v>648</v>
      </c>
      <c r="H21" s="20" t="s">
        <v>673</v>
      </c>
      <c r="J21" s="100">
        <v>43921</v>
      </c>
      <c r="N21" s="100"/>
      <c r="O21"/>
      <c r="P21" s="34" t="s">
        <v>877</v>
      </c>
      <c r="Q21" s="34" t="s">
        <v>877</v>
      </c>
      <c r="R21" s="34" t="s">
        <v>877</v>
      </c>
      <c r="S21" s="34" t="s">
        <v>877</v>
      </c>
      <c r="V21" s="63"/>
      <c r="Z21" s="74"/>
    </row>
    <row r="22" spans="1:26" s="34" customFormat="1" ht="15.75" customHeight="1">
      <c r="A22" s="70" t="s">
        <v>13</v>
      </c>
      <c r="B22" s="71" t="s">
        <v>237</v>
      </c>
      <c r="C22" s="72" t="s">
        <v>60</v>
      </c>
      <c r="D22" s="71" t="s">
        <v>282</v>
      </c>
      <c r="E22" s="71" t="s">
        <v>483</v>
      </c>
      <c r="F22" s="20" t="s">
        <v>639</v>
      </c>
      <c r="G22" s="73" t="s">
        <v>648</v>
      </c>
      <c r="H22" s="20" t="s">
        <v>673</v>
      </c>
      <c r="I22" s="34" t="s">
        <v>666</v>
      </c>
      <c r="J22" s="100">
        <v>43921</v>
      </c>
      <c r="K22" s="34" t="s">
        <v>1062</v>
      </c>
      <c r="L22" s="34" t="s">
        <v>1004</v>
      </c>
      <c r="M22" s="34">
        <v>112</v>
      </c>
      <c r="N22" s="100">
        <v>44004</v>
      </c>
      <c r="O22" t="s">
        <v>1023</v>
      </c>
      <c r="P22" s="34" t="s">
        <v>877</v>
      </c>
      <c r="Q22" s="34" t="s">
        <v>876</v>
      </c>
      <c r="R22" s="34" t="s">
        <v>877</v>
      </c>
      <c r="S22" s="34" t="s">
        <v>877</v>
      </c>
      <c r="T22" s="34" t="s">
        <v>1050</v>
      </c>
      <c r="V22" s="63"/>
      <c r="Z22" s="74"/>
    </row>
    <row r="23" spans="1:26" s="34" customFormat="1" ht="15.75" customHeight="1">
      <c r="A23" s="70" t="s">
        <v>13</v>
      </c>
      <c r="B23" s="71" t="s">
        <v>237</v>
      </c>
      <c r="C23" s="72" t="s">
        <v>61</v>
      </c>
      <c r="D23" s="71" t="s">
        <v>283</v>
      </c>
      <c r="E23" s="71" t="s">
        <v>484</v>
      </c>
      <c r="F23" s="20" t="s">
        <v>639</v>
      </c>
      <c r="G23" s="73" t="s">
        <v>648</v>
      </c>
      <c r="H23" s="20" t="s">
        <v>673</v>
      </c>
      <c r="I23" s="34" t="s">
        <v>666</v>
      </c>
      <c r="J23" s="100">
        <v>43921</v>
      </c>
      <c r="K23" s="34" t="s">
        <v>1062</v>
      </c>
      <c r="L23" s="34" t="s">
        <v>1004</v>
      </c>
      <c r="M23" s="34">
        <v>112</v>
      </c>
      <c r="N23" s="100">
        <v>44004</v>
      </c>
      <c r="O23" t="s">
        <v>1047</v>
      </c>
      <c r="P23" s="34" t="s">
        <v>877</v>
      </c>
      <c r="Q23" s="34" t="s">
        <v>876</v>
      </c>
      <c r="R23" s="34" t="s">
        <v>877</v>
      </c>
      <c r="S23" s="34" t="s">
        <v>877</v>
      </c>
      <c r="T23" s="34" t="s">
        <v>1050</v>
      </c>
      <c r="V23" s="63"/>
      <c r="Z23" s="74"/>
    </row>
    <row r="24" spans="1:26" s="34" customFormat="1" ht="15.75" customHeight="1">
      <c r="A24" s="70" t="s">
        <v>13</v>
      </c>
      <c r="B24" s="71" t="s">
        <v>237</v>
      </c>
      <c r="C24" s="72" t="s">
        <v>62</v>
      </c>
      <c r="D24" s="71" t="s">
        <v>284</v>
      </c>
      <c r="E24" s="71" t="s">
        <v>485</v>
      </c>
      <c r="F24" s="20" t="s">
        <v>639</v>
      </c>
      <c r="G24" s="73" t="s">
        <v>648</v>
      </c>
      <c r="H24" s="20" t="s">
        <v>673</v>
      </c>
      <c r="I24" s="34" t="s">
        <v>667</v>
      </c>
      <c r="J24" s="100">
        <v>43921</v>
      </c>
      <c r="K24" s="34" t="s">
        <v>1062</v>
      </c>
      <c r="L24" s="34" t="s">
        <v>1004</v>
      </c>
      <c r="M24" s="34">
        <v>3</v>
      </c>
      <c r="N24" s="100">
        <v>44004</v>
      </c>
      <c r="O24" t="s">
        <v>980</v>
      </c>
      <c r="P24" s="34" t="s">
        <v>877</v>
      </c>
      <c r="Q24" s="34" t="s">
        <v>876</v>
      </c>
      <c r="R24" s="34" t="s">
        <v>877</v>
      </c>
      <c r="S24" s="34" t="s">
        <v>877</v>
      </c>
      <c r="T24" s="34" t="s">
        <v>1050</v>
      </c>
      <c r="U24" s="34" t="s">
        <v>1048</v>
      </c>
      <c r="V24" s="63"/>
      <c r="Z24" s="74"/>
    </row>
    <row r="25" spans="1:26" s="34" customFormat="1" ht="15.75" customHeight="1">
      <c r="A25" s="70" t="s">
        <v>13</v>
      </c>
      <c r="B25" s="71" t="s">
        <v>237</v>
      </c>
      <c r="C25" s="72" t="s">
        <v>63</v>
      </c>
      <c r="D25" s="71" t="s">
        <v>285</v>
      </c>
      <c r="E25" s="71" t="s">
        <v>486</v>
      </c>
      <c r="F25" s="20" t="s">
        <v>639</v>
      </c>
      <c r="G25" s="73" t="s">
        <v>648</v>
      </c>
      <c r="H25" s="20" t="s">
        <v>673</v>
      </c>
      <c r="J25" s="100">
        <v>43921</v>
      </c>
      <c r="P25" s="34" t="s">
        <v>877</v>
      </c>
      <c r="Q25" s="34" t="s">
        <v>877</v>
      </c>
      <c r="R25" s="34" t="s">
        <v>877</v>
      </c>
      <c r="S25" s="34" t="s">
        <v>877</v>
      </c>
      <c r="V25" s="63"/>
      <c r="Z25" s="74"/>
    </row>
    <row r="26" spans="1:26" s="34" customFormat="1" ht="15.75" customHeight="1">
      <c r="A26" s="70" t="s">
        <v>13</v>
      </c>
      <c r="B26" s="71" t="s">
        <v>237</v>
      </c>
      <c r="C26" s="72" t="s">
        <v>80</v>
      </c>
      <c r="D26" s="71" t="s">
        <v>297</v>
      </c>
      <c r="E26" s="71" t="s">
        <v>500</v>
      </c>
      <c r="F26" s="71" t="s">
        <v>633</v>
      </c>
      <c r="G26" s="71" t="s">
        <v>635</v>
      </c>
      <c r="H26" s="20" t="s">
        <v>673</v>
      </c>
      <c r="I26" s="34">
        <v>5.37</v>
      </c>
      <c r="J26" s="100">
        <v>43921</v>
      </c>
      <c r="K26" s="34" t="s">
        <v>1062</v>
      </c>
      <c r="L26" s="34" t="s">
        <v>1004</v>
      </c>
      <c r="M26" s="34">
        <v>125</v>
      </c>
      <c r="N26" s="100">
        <v>44004</v>
      </c>
      <c r="O26" t="s">
        <v>1060</v>
      </c>
      <c r="P26" s="34" t="s">
        <v>876</v>
      </c>
      <c r="Q26" s="34" t="s">
        <v>876</v>
      </c>
      <c r="R26" s="34" t="s">
        <v>877</v>
      </c>
      <c r="S26" s="34" t="s">
        <v>877</v>
      </c>
      <c r="T26" s="34" t="s">
        <v>1050</v>
      </c>
      <c r="U26" s="34">
        <f>48000/8924611534</f>
        <v>5.3783853579659904E-6</v>
      </c>
      <c r="V26" s="63"/>
      <c r="Z26" s="74"/>
    </row>
    <row r="27" spans="1:26" s="34" customFormat="1" ht="15.75" customHeight="1">
      <c r="A27" s="70" t="s">
        <v>13</v>
      </c>
      <c r="B27" s="71" t="s">
        <v>237</v>
      </c>
      <c r="C27" s="72" t="s">
        <v>81</v>
      </c>
      <c r="D27" s="71" t="s">
        <v>298</v>
      </c>
      <c r="E27" s="71" t="s">
        <v>298</v>
      </c>
      <c r="F27" s="71" t="s">
        <v>630</v>
      </c>
      <c r="G27" s="71" t="s">
        <v>632</v>
      </c>
      <c r="H27" s="20" t="s">
        <v>673</v>
      </c>
      <c r="I27" s="34">
        <v>0</v>
      </c>
      <c r="J27" s="100">
        <v>43921</v>
      </c>
      <c r="K27" s="34" t="s">
        <v>1062</v>
      </c>
      <c r="L27" s="34" t="s">
        <v>1004</v>
      </c>
      <c r="M27" s="34">
        <v>125</v>
      </c>
      <c r="N27" s="100">
        <v>44004</v>
      </c>
      <c r="O27" t="s">
        <v>1060</v>
      </c>
      <c r="P27" s="34" t="s">
        <v>876</v>
      </c>
      <c r="Q27" s="34" t="s">
        <v>876</v>
      </c>
      <c r="R27" s="34" t="s">
        <v>877</v>
      </c>
      <c r="S27" s="34" t="s">
        <v>877</v>
      </c>
      <c r="T27" s="34" t="s">
        <v>1050</v>
      </c>
      <c r="V27" s="63"/>
      <c r="Z27" s="74"/>
    </row>
    <row r="28" spans="1:26" s="34" customFormat="1" ht="15.75" customHeight="1">
      <c r="A28" s="70" t="s">
        <v>13</v>
      </c>
      <c r="B28" s="71" t="s">
        <v>237</v>
      </c>
      <c r="C28" s="72" t="s">
        <v>82</v>
      </c>
      <c r="D28" s="71" t="s">
        <v>299</v>
      </c>
      <c r="E28" s="71" t="s">
        <v>501</v>
      </c>
      <c r="F28" s="71" t="s">
        <v>633</v>
      </c>
      <c r="G28" s="71" t="s">
        <v>634</v>
      </c>
      <c r="H28" s="20" t="s">
        <v>673</v>
      </c>
      <c r="J28" s="100">
        <v>43921</v>
      </c>
      <c r="P28" s="34" t="s">
        <v>877</v>
      </c>
      <c r="Q28" s="34" t="s">
        <v>877</v>
      </c>
      <c r="R28" s="34" t="s">
        <v>877</v>
      </c>
      <c r="S28" s="34" t="s">
        <v>877</v>
      </c>
      <c r="V28" s="63"/>
      <c r="Z28" s="74"/>
    </row>
    <row r="29" spans="1:26" s="34" customFormat="1" ht="15.75" customHeight="1">
      <c r="A29" s="70" t="s">
        <v>13</v>
      </c>
      <c r="B29" s="71" t="s">
        <v>237</v>
      </c>
      <c r="C29" s="72" t="s">
        <v>90</v>
      </c>
      <c r="D29" s="71" t="s">
        <v>303</v>
      </c>
      <c r="E29" s="71" t="s">
        <v>508</v>
      </c>
      <c r="F29" s="71" t="s">
        <v>630</v>
      </c>
      <c r="G29" s="71" t="s">
        <v>642</v>
      </c>
      <c r="H29" s="20" t="s">
        <v>673</v>
      </c>
      <c r="I29" s="89">
        <v>8924611534</v>
      </c>
      <c r="J29" s="100">
        <v>43921</v>
      </c>
      <c r="K29" s="34" t="s">
        <v>1062</v>
      </c>
      <c r="L29" s="34" t="s">
        <v>1004</v>
      </c>
      <c r="M29" s="34">
        <v>180</v>
      </c>
      <c r="N29" s="100">
        <v>44004</v>
      </c>
      <c r="O29" t="s">
        <v>987</v>
      </c>
      <c r="P29" s="34" t="s">
        <v>877</v>
      </c>
      <c r="Q29" s="34" t="s">
        <v>876</v>
      </c>
      <c r="R29" s="34" t="s">
        <v>877</v>
      </c>
      <c r="S29" s="34" t="s">
        <v>877</v>
      </c>
      <c r="T29" s="34" t="s">
        <v>1050</v>
      </c>
      <c r="V29" s="63"/>
      <c r="Z29" s="74"/>
    </row>
    <row r="30" spans="1:26" s="34" customFormat="1" ht="15.75" customHeight="1">
      <c r="A30" s="70" t="s">
        <v>13</v>
      </c>
      <c r="B30" s="71" t="s">
        <v>238</v>
      </c>
      <c r="C30" s="72" t="s">
        <v>92</v>
      </c>
      <c r="D30" s="71" t="s">
        <v>304</v>
      </c>
      <c r="E30" s="71" t="s">
        <v>510</v>
      </c>
      <c r="F30" s="20" t="s">
        <v>639</v>
      </c>
      <c r="G30" s="73" t="s">
        <v>648</v>
      </c>
      <c r="H30" s="20" t="s">
        <v>673</v>
      </c>
      <c r="I30" s="34" t="s">
        <v>666</v>
      </c>
      <c r="J30" s="100">
        <v>43921</v>
      </c>
      <c r="K30" s="34" t="s">
        <v>1062</v>
      </c>
      <c r="L30" s="34" t="s">
        <v>1004</v>
      </c>
      <c r="M30" s="34">
        <v>127</v>
      </c>
      <c r="N30" s="100">
        <v>44004</v>
      </c>
      <c r="O30" t="s">
        <v>1020</v>
      </c>
      <c r="P30" s="34" t="s">
        <v>877</v>
      </c>
      <c r="Q30" s="34" t="s">
        <v>876</v>
      </c>
      <c r="R30" s="34" t="s">
        <v>877</v>
      </c>
      <c r="S30" s="34" t="s">
        <v>877</v>
      </c>
      <c r="T30" s="34" t="s">
        <v>1050</v>
      </c>
      <c r="V30" s="63"/>
      <c r="Z30" s="74"/>
    </row>
    <row r="31" spans="1:26" s="34" customFormat="1" ht="15.75" customHeight="1">
      <c r="A31" s="70" t="s">
        <v>13</v>
      </c>
      <c r="B31" s="71" t="s">
        <v>238</v>
      </c>
      <c r="C31" s="72" t="s">
        <v>93</v>
      </c>
      <c r="D31" s="71" t="s">
        <v>305</v>
      </c>
      <c r="E31" s="71" t="s">
        <v>511</v>
      </c>
      <c r="F31" s="20" t="s">
        <v>639</v>
      </c>
      <c r="G31" s="73" t="s">
        <v>648</v>
      </c>
      <c r="H31" s="20" t="s">
        <v>673</v>
      </c>
      <c r="I31" s="34" t="s">
        <v>666</v>
      </c>
      <c r="J31" s="100">
        <v>43921</v>
      </c>
      <c r="K31" s="34" t="s">
        <v>1062</v>
      </c>
      <c r="L31" s="34" t="s">
        <v>1004</v>
      </c>
      <c r="M31" s="34">
        <v>25</v>
      </c>
      <c r="N31" s="100">
        <v>44004</v>
      </c>
      <c r="O31" t="s">
        <v>969</v>
      </c>
      <c r="P31" s="34" t="s">
        <v>877</v>
      </c>
      <c r="Q31" s="34" t="s">
        <v>876</v>
      </c>
      <c r="R31" s="34" t="s">
        <v>877</v>
      </c>
      <c r="S31" s="34" t="s">
        <v>877</v>
      </c>
      <c r="T31" s="34" t="s">
        <v>1050</v>
      </c>
      <c r="V31" s="63"/>
      <c r="Z31" s="74"/>
    </row>
    <row r="32" spans="1:26" s="34" customFormat="1" ht="15.75" customHeight="1">
      <c r="A32" s="70" t="s">
        <v>13</v>
      </c>
      <c r="B32" s="71" t="s">
        <v>238</v>
      </c>
      <c r="C32" s="72" t="s">
        <v>94</v>
      </c>
      <c r="D32" s="71" t="s">
        <v>306</v>
      </c>
      <c r="E32" s="71" t="s">
        <v>512</v>
      </c>
      <c r="F32" s="20" t="s">
        <v>639</v>
      </c>
      <c r="G32" s="73" t="s">
        <v>648</v>
      </c>
      <c r="H32" s="20" t="s">
        <v>673</v>
      </c>
      <c r="J32" s="100">
        <v>43921</v>
      </c>
      <c r="P32" s="34" t="s">
        <v>877</v>
      </c>
      <c r="Q32" s="34" t="s">
        <v>877</v>
      </c>
      <c r="R32" s="34" t="s">
        <v>877</v>
      </c>
      <c r="S32" s="34" t="s">
        <v>877</v>
      </c>
      <c r="V32" s="63"/>
      <c r="Z32" s="74"/>
    </row>
    <row r="33" spans="1:26" s="34" customFormat="1" ht="15.75" customHeight="1">
      <c r="A33" s="70" t="s">
        <v>13</v>
      </c>
      <c r="B33" s="71" t="s">
        <v>238</v>
      </c>
      <c r="C33" s="72" t="s">
        <v>95</v>
      </c>
      <c r="D33" s="71" t="s">
        <v>307</v>
      </c>
      <c r="E33" s="71" t="s">
        <v>513</v>
      </c>
      <c r="F33" s="20" t="s">
        <v>639</v>
      </c>
      <c r="G33" s="73" t="s">
        <v>648</v>
      </c>
      <c r="H33" s="20" t="s">
        <v>673</v>
      </c>
      <c r="I33" s="34" t="s">
        <v>666</v>
      </c>
      <c r="J33" s="100">
        <v>43921</v>
      </c>
      <c r="K33" s="34" t="s">
        <v>1062</v>
      </c>
      <c r="L33" s="34" t="s">
        <v>1004</v>
      </c>
      <c r="M33" s="34">
        <v>103</v>
      </c>
      <c r="N33" s="100">
        <v>44004</v>
      </c>
      <c r="O33" t="s">
        <v>1060</v>
      </c>
      <c r="P33" s="34" t="s">
        <v>876</v>
      </c>
      <c r="Q33" s="34" t="s">
        <v>876</v>
      </c>
      <c r="R33" s="34" t="s">
        <v>877</v>
      </c>
      <c r="S33" s="34" t="s">
        <v>877</v>
      </c>
      <c r="T33" s="34" t="s">
        <v>1050</v>
      </c>
      <c r="V33" s="63"/>
      <c r="Z33" s="74"/>
    </row>
    <row r="34" spans="1:26" s="34" customFormat="1" ht="15.75" customHeight="1">
      <c r="A34" s="70" t="s">
        <v>13</v>
      </c>
      <c r="B34" s="71" t="s">
        <v>238</v>
      </c>
      <c r="C34" s="72" t="s">
        <v>96</v>
      </c>
      <c r="D34" s="71" t="s">
        <v>308</v>
      </c>
      <c r="E34" s="71" t="s">
        <v>514</v>
      </c>
      <c r="F34" s="20" t="s">
        <v>639</v>
      </c>
      <c r="G34" s="73" t="s">
        <v>648</v>
      </c>
      <c r="H34" s="20" t="s">
        <v>673</v>
      </c>
      <c r="I34" s="34" t="s">
        <v>666</v>
      </c>
      <c r="J34" s="100">
        <v>43921</v>
      </c>
      <c r="K34" s="34" t="s">
        <v>1062</v>
      </c>
      <c r="L34" s="34" t="s">
        <v>1004</v>
      </c>
      <c r="M34" s="34">
        <v>112</v>
      </c>
      <c r="N34" s="100">
        <v>44004</v>
      </c>
      <c r="O34" t="s">
        <v>1024</v>
      </c>
      <c r="P34" s="34" t="s">
        <v>877</v>
      </c>
      <c r="Q34" s="34" t="s">
        <v>876</v>
      </c>
      <c r="R34" s="34" t="s">
        <v>877</v>
      </c>
      <c r="S34" s="34" t="s">
        <v>877</v>
      </c>
      <c r="T34" s="34" t="s">
        <v>1050</v>
      </c>
      <c r="V34" s="63"/>
      <c r="Z34" s="74"/>
    </row>
    <row r="35" spans="1:26" s="34" customFormat="1" ht="15.75" customHeight="1">
      <c r="A35" s="70" t="s">
        <v>13</v>
      </c>
      <c r="B35" s="71" t="s">
        <v>239</v>
      </c>
      <c r="C35" s="72" t="s">
        <v>1070</v>
      </c>
      <c r="D35" s="71" t="s">
        <v>309</v>
      </c>
      <c r="E35" s="71" t="s">
        <v>515</v>
      </c>
      <c r="F35" s="20" t="s">
        <v>639</v>
      </c>
      <c r="G35" s="73" t="s">
        <v>648</v>
      </c>
      <c r="H35" s="20" t="s">
        <v>673</v>
      </c>
      <c r="I35" s="34" t="s">
        <v>666</v>
      </c>
      <c r="J35" s="100">
        <v>43921</v>
      </c>
      <c r="K35" s="34" t="s">
        <v>1062</v>
      </c>
      <c r="L35" s="34" t="s">
        <v>1004</v>
      </c>
      <c r="M35" s="34">
        <v>251</v>
      </c>
      <c r="N35" s="100">
        <v>44004</v>
      </c>
      <c r="O35" t="s">
        <v>1028</v>
      </c>
      <c r="P35" s="34" t="s">
        <v>877</v>
      </c>
      <c r="Q35" s="34" t="s">
        <v>876</v>
      </c>
      <c r="R35" s="34" t="s">
        <v>877</v>
      </c>
      <c r="S35" s="34" t="s">
        <v>877</v>
      </c>
      <c r="T35" s="34" t="s">
        <v>1050</v>
      </c>
      <c r="V35" s="63"/>
      <c r="Z35" s="74"/>
    </row>
    <row r="36" spans="1:26" s="34" customFormat="1" ht="15.75" customHeight="1">
      <c r="A36" s="70" t="s">
        <v>13</v>
      </c>
      <c r="B36" s="71" t="s">
        <v>239</v>
      </c>
      <c r="C36" s="72" t="s">
        <v>1071</v>
      </c>
      <c r="D36" s="71" t="s">
        <v>310</v>
      </c>
      <c r="E36" s="71" t="s">
        <v>516</v>
      </c>
      <c r="F36" s="20" t="s">
        <v>639</v>
      </c>
      <c r="G36" s="73" t="s">
        <v>648</v>
      </c>
      <c r="H36" s="20" t="s">
        <v>673</v>
      </c>
      <c r="I36" s="34" t="s">
        <v>666</v>
      </c>
      <c r="J36" s="100">
        <v>43921</v>
      </c>
      <c r="K36" s="34" t="s">
        <v>1062</v>
      </c>
      <c r="L36" s="34" t="s">
        <v>1004</v>
      </c>
      <c r="M36" s="34">
        <v>105</v>
      </c>
      <c r="N36" s="100">
        <v>44004</v>
      </c>
      <c r="O36" t="s">
        <v>997</v>
      </c>
      <c r="P36" s="34" t="s">
        <v>877</v>
      </c>
      <c r="Q36" s="34" t="s">
        <v>876</v>
      </c>
      <c r="R36" s="34" t="s">
        <v>877</v>
      </c>
      <c r="S36" s="34" t="s">
        <v>877</v>
      </c>
      <c r="T36" s="34" t="s">
        <v>1050</v>
      </c>
      <c r="V36" s="63"/>
      <c r="Z36" s="74"/>
    </row>
    <row r="37" spans="1:26" s="34" customFormat="1" ht="15.75" customHeight="1">
      <c r="A37" s="70" t="s">
        <v>13</v>
      </c>
      <c r="B37" s="71" t="s">
        <v>238</v>
      </c>
      <c r="C37" s="72" t="s">
        <v>97</v>
      </c>
      <c r="D37" s="71" t="s">
        <v>311</v>
      </c>
      <c r="E37" s="71" t="s">
        <v>517</v>
      </c>
      <c r="F37" s="20" t="s">
        <v>639</v>
      </c>
      <c r="G37" s="73" t="s">
        <v>648</v>
      </c>
      <c r="H37" s="20" t="s">
        <v>673</v>
      </c>
      <c r="I37" s="34" t="s">
        <v>666</v>
      </c>
      <c r="J37" s="100">
        <v>43921</v>
      </c>
      <c r="K37" s="34" t="s">
        <v>1062</v>
      </c>
      <c r="L37" s="34" t="s">
        <v>1004</v>
      </c>
      <c r="M37" s="34">
        <v>112</v>
      </c>
      <c r="N37" s="100">
        <v>44004</v>
      </c>
      <c r="O37" t="s">
        <v>1040</v>
      </c>
      <c r="P37" s="34" t="s">
        <v>877</v>
      </c>
      <c r="Q37" s="34" t="s">
        <v>876</v>
      </c>
      <c r="R37" s="34" t="s">
        <v>877</v>
      </c>
      <c r="S37" s="34" t="s">
        <v>877</v>
      </c>
      <c r="T37" s="34" t="s">
        <v>1050</v>
      </c>
      <c r="V37" s="63"/>
      <c r="Z37" s="74"/>
    </row>
    <row r="38" spans="1:26" s="34" customFormat="1" ht="15.75" customHeight="1">
      <c r="A38" s="70" t="s">
        <v>13</v>
      </c>
      <c r="B38" s="71" t="s">
        <v>238</v>
      </c>
      <c r="C38" s="72" t="s">
        <v>98</v>
      </c>
      <c r="D38" s="71" t="s">
        <v>312</v>
      </c>
      <c r="E38" s="71" t="s">
        <v>518</v>
      </c>
      <c r="F38" s="20" t="s">
        <v>639</v>
      </c>
      <c r="G38" s="73" t="s">
        <v>648</v>
      </c>
      <c r="H38" s="20" t="s">
        <v>673</v>
      </c>
      <c r="I38" s="34" t="s">
        <v>666</v>
      </c>
      <c r="J38" s="100">
        <v>43921</v>
      </c>
      <c r="K38" s="34" t="s">
        <v>1062</v>
      </c>
      <c r="L38" s="34" t="s">
        <v>1004</v>
      </c>
      <c r="M38" s="34">
        <v>110</v>
      </c>
      <c r="N38" s="100">
        <v>44004</v>
      </c>
      <c r="O38" t="s">
        <v>1022</v>
      </c>
      <c r="P38" s="34" t="s">
        <v>877</v>
      </c>
      <c r="Q38" s="34" t="s">
        <v>876</v>
      </c>
      <c r="R38" s="34" t="s">
        <v>877</v>
      </c>
      <c r="S38" s="34" t="s">
        <v>877</v>
      </c>
      <c r="T38" s="34" t="s">
        <v>1050</v>
      </c>
      <c r="V38" s="63"/>
      <c r="Z38" s="74"/>
    </row>
    <row r="39" spans="1:26" s="34" customFormat="1" ht="15.75" customHeight="1">
      <c r="A39" s="70" t="s">
        <v>13</v>
      </c>
      <c r="B39" s="71" t="s">
        <v>239</v>
      </c>
      <c r="C39" s="72" t="s">
        <v>1072</v>
      </c>
      <c r="D39" s="71" t="s">
        <v>313</v>
      </c>
      <c r="E39" s="71" t="s">
        <v>519</v>
      </c>
      <c r="F39" s="20" t="s">
        <v>639</v>
      </c>
      <c r="G39" s="73" t="s">
        <v>648</v>
      </c>
      <c r="H39" s="20" t="s">
        <v>673</v>
      </c>
      <c r="J39" s="100">
        <v>43921</v>
      </c>
      <c r="P39" s="34" t="s">
        <v>877</v>
      </c>
      <c r="Q39" s="34" t="s">
        <v>877</v>
      </c>
      <c r="R39" s="34" t="s">
        <v>877</v>
      </c>
      <c r="S39" s="34" t="s">
        <v>877</v>
      </c>
      <c r="V39" s="63"/>
      <c r="Z39" s="74"/>
    </row>
    <row r="40" spans="1:26" s="34" customFormat="1" ht="15.75" customHeight="1">
      <c r="A40" s="70" t="s">
        <v>13</v>
      </c>
      <c r="B40" s="71" t="s">
        <v>238</v>
      </c>
      <c r="C40" s="72" t="s">
        <v>109</v>
      </c>
      <c r="D40" s="71" t="s">
        <v>322</v>
      </c>
      <c r="E40" s="71" t="s">
        <v>530</v>
      </c>
      <c r="F40" s="71" t="s">
        <v>630</v>
      </c>
      <c r="G40" s="71" t="s">
        <v>637</v>
      </c>
      <c r="H40" s="20" t="s">
        <v>673</v>
      </c>
      <c r="I40" s="34">
        <v>16</v>
      </c>
      <c r="J40" s="100">
        <v>43921</v>
      </c>
      <c r="K40" s="34" t="s">
        <v>1062</v>
      </c>
      <c r="L40" s="34" t="s">
        <v>1004</v>
      </c>
      <c r="M40" s="34">
        <v>103</v>
      </c>
      <c r="N40" s="100">
        <v>44004</v>
      </c>
      <c r="O40" t="s">
        <v>965</v>
      </c>
      <c r="P40" s="34" t="s">
        <v>877</v>
      </c>
      <c r="Q40" s="34" t="s">
        <v>876</v>
      </c>
      <c r="R40" s="34" t="s">
        <v>877</v>
      </c>
      <c r="S40" s="34" t="s">
        <v>877</v>
      </c>
      <c r="T40" s="34" t="s">
        <v>1050</v>
      </c>
      <c r="V40" s="63"/>
      <c r="Z40" s="74"/>
    </row>
    <row r="41" spans="1:26" s="34" customFormat="1" ht="15.75" customHeight="1">
      <c r="A41" s="70" t="s">
        <v>13</v>
      </c>
      <c r="B41" s="71" t="s">
        <v>238</v>
      </c>
      <c r="C41" s="72" t="s">
        <v>110</v>
      </c>
      <c r="D41" s="71" t="s">
        <v>323</v>
      </c>
      <c r="E41" s="71" t="s">
        <v>531</v>
      </c>
      <c r="F41" s="71" t="s">
        <v>633</v>
      </c>
      <c r="G41" s="71" t="s">
        <v>643</v>
      </c>
      <c r="H41" s="20" t="s">
        <v>673</v>
      </c>
      <c r="I41" s="34">
        <v>80</v>
      </c>
      <c r="J41" s="100">
        <v>43921</v>
      </c>
      <c r="K41" s="34" t="s">
        <v>1062</v>
      </c>
      <c r="L41" s="34" t="s">
        <v>1004</v>
      </c>
      <c r="M41" s="34">
        <v>103</v>
      </c>
      <c r="N41" s="100">
        <v>44004</v>
      </c>
      <c r="O41" t="s">
        <v>1060</v>
      </c>
      <c r="P41" s="34" t="s">
        <v>876</v>
      </c>
      <c r="Q41" s="34" t="s">
        <v>876</v>
      </c>
      <c r="R41" s="34" t="s">
        <v>877</v>
      </c>
      <c r="S41" s="34" t="s">
        <v>877</v>
      </c>
      <c r="T41" s="34" t="s">
        <v>1050</v>
      </c>
      <c r="V41" s="63"/>
      <c r="Z41" s="74"/>
    </row>
    <row r="42" spans="1:26" s="34" customFormat="1" ht="15.75" customHeight="1">
      <c r="A42" s="70" t="s">
        <v>13</v>
      </c>
      <c r="B42" s="71" t="s">
        <v>239</v>
      </c>
      <c r="C42" s="72" t="s">
        <v>115</v>
      </c>
      <c r="D42" s="71" t="s">
        <v>327</v>
      </c>
      <c r="E42" s="71" t="s">
        <v>534</v>
      </c>
      <c r="F42" s="20" t="s">
        <v>639</v>
      </c>
      <c r="G42" s="73" t="s">
        <v>648</v>
      </c>
      <c r="H42" s="20" t="s">
        <v>673</v>
      </c>
      <c r="I42" s="34" t="s">
        <v>666</v>
      </c>
      <c r="J42" s="100">
        <v>43921</v>
      </c>
      <c r="K42" s="34" t="s">
        <v>1062</v>
      </c>
      <c r="L42" s="34" t="s">
        <v>1004</v>
      </c>
      <c r="M42" s="34">
        <v>28</v>
      </c>
      <c r="N42" s="100">
        <v>44004</v>
      </c>
      <c r="O42" t="s">
        <v>986</v>
      </c>
      <c r="P42" s="34" t="s">
        <v>877</v>
      </c>
      <c r="Q42" s="34" t="s">
        <v>876</v>
      </c>
      <c r="R42" s="34" t="s">
        <v>877</v>
      </c>
      <c r="S42" s="34" t="s">
        <v>877</v>
      </c>
      <c r="T42" s="34" t="s">
        <v>1050</v>
      </c>
      <c r="V42" s="63"/>
      <c r="Z42" s="74"/>
    </row>
    <row r="43" spans="1:26" s="34" customFormat="1" ht="15.75" customHeight="1">
      <c r="A43" s="70" t="s">
        <v>13</v>
      </c>
      <c r="B43" s="71" t="s">
        <v>239</v>
      </c>
      <c r="C43" s="72" t="s">
        <v>116</v>
      </c>
      <c r="D43" s="71" t="s">
        <v>328</v>
      </c>
      <c r="E43" s="71" t="s">
        <v>535</v>
      </c>
      <c r="F43" s="20" t="s">
        <v>639</v>
      </c>
      <c r="G43" s="73" t="s">
        <v>648</v>
      </c>
      <c r="H43" s="20" t="s">
        <v>673</v>
      </c>
      <c r="I43" s="34" t="s">
        <v>666</v>
      </c>
      <c r="J43" s="100">
        <v>43921</v>
      </c>
      <c r="K43" s="34" t="s">
        <v>1062</v>
      </c>
      <c r="L43" s="34" t="s">
        <v>1004</v>
      </c>
      <c r="M43" s="34">
        <v>28</v>
      </c>
      <c r="N43" s="100">
        <v>44004</v>
      </c>
      <c r="O43" t="s">
        <v>986</v>
      </c>
      <c r="P43" s="34" t="s">
        <v>877</v>
      </c>
      <c r="Q43" s="34" t="s">
        <v>876</v>
      </c>
      <c r="R43" s="34" t="s">
        <v>877</v>
      </c>
      <c r="S43" s="34" t="s">
        <v>877</v>
      </c>
      <c r="T43" s="34" t="s">
        <v>1050</v>
      </c>
      <c r="V43" s="63"/>
      <c r="Z43" s="74"/>
    </row>
    <row r="44" spans="1:26" s="34" customFormat="1" ht="15.75" customHeight="1">
      <c r="A44" s="70" t="s">
        <v>13</v>
      </c>
      <c r="B44" s="71" t="s">
        <v>239</v>
      </c>
      <c r="C44" s="72" t="s">
        <v>117</v>
      </c>
      <c r="D44" s="71" t="s">
        <v>329</v>
      </c>
      <c r="E44" s="71" t="s">
        <v>536</v>
      </c>
      <c r="F44" s="20" t="s">
        <v>639</v>
      </c>
      <c r="G44" s="73" t="s">
        <v>648</v>
      </c>
      <c r="H44" s="20" t="s">
        <v>673</v>
      </c>
      <c r="I44" s="34" t="s">
        <v>666</v>
      </c>
      <c r="J44" s="100">
        <v>43921</v>
      </c>
      <c r="K44" s="34" t="s">
        <v>1062</v>
      </c>
      <c r="L44" s="34" t="s">
        <v>1004</v>
      </c>
      <c r="M44" s="34">
        <v>28</v>
      </c>
      <c r="N44" s="100">
        <v>44004</v>
      </c>
      <c r="O44" t="s">
        <v>1027</v>
      </c>
      <c r="P44" s="34" t="s">
        <v>877</v>
      </c>
      <c r="Q44" s="34" t="s">
        <v>876</v>
      </c>
      <c r="R44" s="34" t="s">
        <v>877</v>
      </c>
      <c r="S44" s="34" t="s">
        <v>877</v>
      </c>
      <c r="T44" s="34" t="s">
        <v>1050</v>
      </c>
      <c r="V44" s="63"/>
      <c r="Z44" s="74"/>
    </row>
    <row r="45" spans="1:26" s="34" customFormat="1" ht="15.75" customHeight="1">
      <c r="A45" s="70" t="s">
        <v>13</v>
      </c>
      <c r="B45" s="71" t="s">
        <v>239</v>
      </c>
      <c r="C45" s="72" t="s">
        <v>118</v>
      </c>
      <c r="D45" s="71" t="s">
        <v>330</v>
      </c>
      <c r="E45" s="71" t="s">
        <v>537</v>
      </c>
      <c r="F45" s="20" t="s">
        <v>639</v>
      </c>
      <c r="G45" s="73" t="s">
        <v>648</v>
      </c>
      <c r="H45" s="20" t="s">
        <v>673</v>
      </c>
      <c r="I45" s="34" t="s">
        <v>666</v>
      </c>
      <c r="J45" s="100">
        <v>43921</v>
      </c>
      <c r="K45" s="34" t="s">
        <v>1062</v>
      </c>
      <c r="L45" s="34" t="s">
        <v>1004</v>
      </c>
      <c r="M45" s="34">
        <v>28</v>
      </c>
      <c r="N45" s="100">
        <v>44004</v>
      </c>
      <c r="O45" t="s">
        <v>986</v>
      </c>
      <c r="P45" s="34" t="s">
        <v>877</v>
      </c>
      <c r="Q45" s="34" t="s">
        <v>876</v>
      </c>
      <c r="R45" s="34" t="s">
        <v>877</v>
      </c>
      <c r="S45" s="34" t="s">
        <v>877</v>
      </c>
      <c r="T45" s="34" t="s">
        <v>1050</v>
      </c>
      <c r="V45" s="63"/>
      <c r="Z45" s="74"/>
    </row>
    <row r="46" spans="1:26" s="34" customFormat="1" ht="15.75" customHeight="1">
      <c r="A46" s="70" t="s">
        <v>13</v>
      </c>
      <c r="B46" s="71" t="s">
        <v>239</v>
      </c>
      <c r="C46" s="72" t="s">
        <v>119</v>
      </c>
      <c r="D46" s="71" t="s">
        <v>331</v>
      </c>
      <c r="E46" s="71" t="s">
        <v>538</v>
      </c>
      <c r="F46" s="20" t="s">
        <v>639</v>
      </c>
      <c r="G46" s="73" t="s">
        <v>648</v>
      </c>
      <c r="H46" s="20" t="s">
        <v>673</v>
      </c>
      <c r="I46" s="34" t="s">
        <v>666</v>
      </c>
      <c r="J46" s="100">
        <v>43921</v>
      </c>
      <c r="K46" s="34" t="s">
        <v>1062</v>
      </c>
      <c r="L46" s="34" t="s">
        <v>1004</v>
      </c>
      <c r="M46" s="34">
        <v>28</v>
      </c>
      <c r="N46" s="100">
        <v>44004</v>
      </c>
      <c r="O46" t="s">
        <v>986</v>
      </c>
      <c r="P46" s="34" t="s">
        <v>877</v>
      </c>
      <c r="Q46" s="34" t="s">
        <v>876</v>
      </c>
      <c r="R46" s="34" t="s">
        <v>877</v>
      </c>
      <c r="S46" s="34" t="s">
        <v>877</v>
      </c>
      <c r="T46" s="34" t="s">
        <v>1050</v>
      </c>
      <c r="V46" s="63"/>
      <c r="Z46" s="74"/>
    </row>
    <row r="47" spans="1:26" s="34" customFormat="1" ht="15.75" customHeight="1">
      <c r="A47" s="70" t="s">
        <v>13</v>
      </c>
      <c r="B47" s="71" t="s">
        <v>239</v>
      </c>
      <c r="C47" s="72" t="s">
        <v>120</v>
      </c>
      <c r="D47" s="71" t="s">
        <v>332</v>
      </c>
      <c r="E47" s="71" t="s">
        <v>539</v>
      </c>
      <c r="F47" s="20" t="s">
        <v>639</v>
      </c>
      <c r="G47" s="73" t="s">
        <v>648</v>
      </c>
      <c r="H47" s="20" t="s">
        <v>673</v>
      </c>
      <c r="I47" s="34" t="s">
        <v>666</v>
      </c>
      <c r="J47" s="100">
        <v>43921</v>
      </c>
      <c r="K47" s="34" t="s">
        <v>1062</v>
      </c>
      <c r="L47" s="34" t="s">
        <v>1004</v>
      </c>
      <c r="M47" s="34">
        <v>28</v>
      </c>
      <c r="N47" s="100">
        <v>44004</v>
      </c>
      <c r="O47" t="s">
        <v>986</v>
      </c>
      <c r="P47" s="34" t="s">
        <v>877</v>
      </c>
      <c r="Q47" s="34" t="s">
        <v>876</v>
      </c>
      <c r="R47" s="34" t="s">
        <v>877</v>
      </c>
      <c r="S47" s="34" t="s">
        <v>877</v>
      </c>
      <c r="T47" s="34" t="s">
        <v>1050</v>
      </c>
      <c r="V47" s="63"/>
      <c r="Z47" s="74"/>
    </row>
    <row r="48" spans="1:26" s="34" customFormat="1" ht="15.75" customHeight="1">
      <c r="A48" s="70" t="s">
        <v>13</v>
      </c>
      <c r="B48" s="71" t="s">
        <v>239</v>
      </c>
      <c r="C48" s="72" t="s">
        <v>121</v>
      </c>
      <c r="D48" s="71" t="s">
        <v>333</v>
      </c>
      <c r="E48" s="71" t="s">
        <v>540</v>
      </c>
      <c r="F48" s="20" t="s">
        <v>639</v>
      </c>
      <c r="G48" s="73" t="s">
        <v>648</v>
      </c>
      <c r="H48" s="20" t="s">
        <v>673</v>
      </c>
      <c r="I48" s="34" t="s">
        <v>666</v>
      </c>
      <c r="J48" s="100">
        <v>43921</v>
      </c>
      <c r="K48" s="34" t="s">
        <v>1062</v>
      </c>
      <c r="L48" s="34" t="s">
        <v>1004</v>
      </c>
      <c r="M48" s="34">
        <v>28</v>
      </c>
      <c r="N48" s="100">
        <v>44004</v>
      </c>
      <c r="O48" t="s">
        <v>1027</v>
      </c>
      <c r="P48" s="34" t="s">
        <v>877</v>
      </c>
      <c r="Q48" s="34" t="s">
        <v>876</v>
      </c>
      <c r="R48" s="34" t="s">
        <v>877</v>
      </c>
      <c r="S48" s="34" t="s">
        <v>877</v>
      </c>
      <c r="T48" s="34" t="s">
        <v>1050</v>
      </c>
      <c r="V48" s="63"/>
      <c r="Z48" s="74"/>
    </row>
    <row r="49" spans="1:26" s="34" customFormat="1" ht="15.75" customHeight="1">
      <c r="A49" s="70" t="s">
        <v>13</v>
      </c>
      <c r="B49" s="71" t="s">
        <v>239</v>
      </c>
      <c r="C49" s="72" t="s">
        <v>122</v>
      </c>
      <c r="D49" s="71" t="s">
        <v>334</v>
      </c>
      <c r="E49" s="71" t="s">
        <v>541</v>
      </c>
      <c r="F49" s="20" t="s">
        <v>639</v>
      </c>
      <c r="G49" s="73" t="s">
        <v>648</v>
      </c>
      <c r="H49" s="20" t="s">
        <v>673</v>
      </c>
      <c r="I49" s="34" t="s">
        <v>666</v>
      </c>
      <c r="J49" s="100">
        <v>43921</v>
      </c>
      <c r="K49" s="34" t="s">
        <v>1062</v>
      </c>
      <c r="L49" s="34" t="s">
        <v>1004</v>
      </c>
      <c r="M49" s="34">
        <v>28</v>
      </c>
      <c r="N49" s="100">
        <v>44004</v>
      </c>
      <c r="O49" t="s">
        <v>986</v>
      </c>
      <c r="P49" s="34" t="s">
        <v>877</v>
      </c>
      <c r="Q49" s="34" t="s">
        <v>876</v>
      </c>
      <c r="R49" s="34" t="s">
        <v>877</v>
      </c>
      <c r="S49" s="34" t="s">
        <v>877</v>
      </c>
      <c r="T49" s="34" t="s">
        <v>1050</v>
      </c>
      <c r="V49" s="63"/>
      <c r="Z49" s="74"/>
    </row>
    <row r="50" spans="1:26" s="34" customFormat="1" ht="15.75" customHeight="1">
      <c r="A50" s="70" t="s">
        <v>13</v>
      </c>
      <c r="B50" s="71" t="s">
        <v>239</v>
      </c>
      <c r="C50" s="72" t="s">
        <v>123</v>
      </c>
      <c r="D50" s="71" t="s">
        <v>335</v>
      </c>
      <c r="E50" s="71" t="s">
        <v>542</v>
      </c>
      <c r="F50" s="20" t="s">
        <v>639</v>
      </c>
      <c r="G50" s="73" t="s">
        <v>648</v>
      </c>
      <c r="H50" s="20" t="s">
        <v>673</v>
      </c>
      <c r="J50" s="100">
        <v>43921</v>
      </c>
      <c r="P50" s="34" t="s">
        <v>877</v>
      </c>
      <c r="Q50" s="34" t="s">
        <v>877</v>
      </c>
      <c r="R50" s="34" t="s">
        <v>877</v>
      </c>
      <c r="S50" s="34" t="s">
        <v>877</v>
      </c>
      <c r="V50" s="63"/>
      <c r="Z50" s="74"/>
    </row>
    <row r="51" spans="1:26" s="34" customFormat="1" ht="15.75" customHeight="1">
      <c r="A51" s="70" t="s">
        <v>13</v>
      </c>
      <c r="B51" s="71" t="s">
        <v>239</v>
      </c>
      <c r="C51" s="72" t="s">
        <v>124</v>
      </c>
      <c r="D51" s="71" t="s">
        <v>336</v>
      </c>
      <c r="E51" s="71" t="s">
        <v>543</v>
      </c>
      <c r="F51" s="20" t="s">
        <v>639</v>
      </c>
      <c r="G51" s="73" t="s">
        <v>648</v>
      </c>
      <c r="H51" s="20" t="s">
        <v>673</v>
      </c>
      <c r="J51" s="100">
        <v>43921</v>
      </c>
      <c r="P51" s="34" t="s">
        <v>877</v>
      </c>
      <c r="Q51" s="34" t="s">
        <v>877</v>
      </c>
      <c r="R51" s="34" t="s">
        <v>877</v>
      </c>
      <c r="S51" s="34" t="s">
        <v>877</v>
      </c>
      <c r="V51" s="63"/>
      <c r="Z51" s="74"/>
    </row>
    <row r="52" spans="1:26" s="34" customFormat="1" ht="15.75" customHeight="1">
      <c r="A52" s="70" t="s">
        <v>13</v>
      </c>
      <c r="B52" s="71" t="s">
        <v>239</v>
      </c>
      <c r="C52" s="72" t="s">
        <v>128</v>
      </c>
      <c r="D52" s="71" t="s">
        <v>338</v>
      </c>
      <c r="E52" s="71" t="s">
        <v>547</v>
      </c>
      <c r="F52" s="71" t="s">
        <v>630</v>
      </c>
      <c r="G52" s="71" t="s">
        <v>645</v>
      </c>
      <c r="H52" s="20" t="s">
        <v>673</v>
      </c>
      <c r="I52" s="34">
        <v>3</v>
      </c>
      <c r="J52" s="100">
        <v>43921</v>
      </c>
      <c r="K52" s="34" t="s">
        <v>1062</v>
      </c>
      <c r="L52" s="34" t="s">
        <v>1004</v>
      </c>
      <c r="M52" s="34">
        <v>28</v>
      </c>
      <c r="N52" s="100">
        <v>44004</v>
      </c>
      <c r="O52" t="s">
        <v>986</v>
      </c>
      <c r="P52" s="34" t="s">
        <v>877</v>
      </c>
      <c r="Q52" s="34" t="s">
        <v>876</v>
      </c>
      <c r="R52" s="34" t="s">
        <v>877</v>
      </c>
      <c r="S52" s="34" t="s">
        <v>877</v>
      </c>
      <c r="T52" s="34" t="s">
        <v>1050</v>
      </c>
      <c r="V52" s="63"/>
      <c r="Z52" s="74"/>
    </row>
    <row r="53" spans="1:26" s="34" customFormat="1" ht="15.75" customHeight="1">
      <c r="A53" s="70" t="s">
        <v>13</v>
      </c>
      <c r="B53" s="71" t="s">
        <v>239</v>
      </c>
      <c r="C53" s="72" t="s">
        <v>129</v>
      </c>
      <c r="D53" s="71" t="s">
        <v>339</v>
      </c>
      <c r="E53" s="71" t="s">
        <v>548</v>
      </c>
      <c r="F53" s="71" t="s">
        <v>633</v>
      </c>
      <c r="G53" s="71" t="s">
        <v>646</v>
      </c>
      <c r="H53" s="20" t="s">
        <v>673</v>
      </c>
      <c r="I53" s="34">
        <v>75</v>
      </c>
      <c r="J53" s="100">
        <v>43921</v>
      </c>
      <c r="K53" s="34" t="s">
        <v>1062</v>
      </c>
      <c r="L53" s="34" t="s">
        <v>1004</v>
      </c>
      <c r="M53" s="34">
        <v>28</v>
      </c>
      <c r="N53" s="100">
        <v>44004</v>
      </c>
      <c r="O53" t="s">
        <v>986</v>
      </c>
      <c r="P53" s="34" t="s">
        <v>877</v>
      </c>
      <c r="Q53" s="34" t="s">
        <v>876</v>
      </c>
      <c r="R53" s="34" t="s">
        <v>877</v>
      </c>
      <c r="S53" s="34" t="s">
        <v>877</v>
      </c>
      <c r="T53" s="34" t="s">
        <v>1050</v>
      </c>
      <c r="U53" s="34">
        <f>3/4*100</f>
        <v>75</v>
      </c>
      <c r="V53" s="63"/>
      <c r="Z53" s="74"/>
    </row>
    <row r="54" spans="1:26" s="34" customFormat="1" ht="15.75" customHeight="1">
      <c r="A54" s="70" t="s">
        <v>13</v>
      </c>
      <c r="B54" s="71" t="s">
        <v>239</v>
      </c>
      <c r="C54" s="72" t="s">
        <v>131</v>
      </c>
      <c r="D54" s="71" t="s">
        <v>341</v>
      </c>
      <c r="E54" s="71" t="s">
        <v>550</v>
      </c>
      <c r="F54" s="71" t="s">
        <v>630</v>
      </c>
      <c r="G54" s="71" t="s">
        <v>645</v>
      </c>
      <c r="H54" s="20" t="s">
        <v>673</v>
      </c>
      <c r="I54" s="34">
        <v>3</v>
      </c>
      <c r="J54" s="100">
        <v>43921</v>
      </c>
      <c r="K54" s="34" t="s">
        <v>1062</v>
      </c>
      <c r="L54" s="34" t="s">
        <v>1004</v>
      </c>
      <c r="M54" s="34">
        <v>28</v>
      </c>
      <c r="N54" s="100">
        <v>44004</v>
      </c>
      <c r="O54" t="s">
        <v>986</v>
      </c>
      <c r="P54" s="34" t="s">
        <v>877</v>
      </c>
      <c r="Q54" s="34" t="s">
        <v>876</v>
      </c>
      <c r="R54" s="34" t="s">
        <v>877</v>
      </c>
      <c r="S54" s="34" t="s">
        <v>877</v>
      </c>
      <c r="T54" s="34" t="s">
        <v>1050</v>
      </c>
      <c r="V54" s="63"/>
      <c r="Z54" s="74"/>
    </row>
    <row r="55" spans="1:26" s="34" customFormat="1" ht="15.75" customHeight="1">
      <c r="A55" s="70" t="s">
        <v>13</v>
      </c>
      <c r="B55" s="71" t="s">
        <v>239</v>
      </c>
      <c r="C55" s="72" t="s">
        <v>132</v>
      </c>
      <c r="D55" s="71" t="s">
        <v>342</v>
      </c>
      <c r="E55" s="71" t="s">
        <v>551</v>
      </c>
      <c r="F55" s="71" t="s">
        <v>633</v>
      </c>
      <c r="G55" s="71" t="s">
        <v>646</v>
      </c>
      <c r="H55" s="20" t="s">
        <v>673</v>
      </c>
      <c r="I55" s="34">
        <v>75</v>
      </c>
      <c r="J55" s="100">
        <v>43921</v>
      </c>
      <c r="K55" s="34" t="s">
        <v>1062</v>
      </c>
      <c r="L55" s="34" t="s">
        <v>1004</v>
      </c>
      <c r="M55" s="34">
        <v>28</v>
      </c>
      <c r="N55" s="100">
        <v>44004</v>
      </c>
      <c r="O55" t="s">
        <v>986</v>
      </c>
      <c r="P55" s="34" t="s">
        <v>877</v>
      </c>
      <c r="Q55" s="34" t="s">
        <v>876</v>
      </c>
      <c r="R55" s="34" t="s">
        <v>877</v>
      </c>
      <c r="S55" s="34" t="s">
        <v>877</v>
      </c>
      <c r="T55" s="34" t="s">
        <v>1050</v>
      </c>
      <c r="U55" s="34">
        <f>3/4*100</f>
        <v>75</v>
      </c>
      <c r="V55" s="63"/>
      <c r="Z55" s="74"/>
    </row>
    <row r="56" spans="1:26" s="34" customFormat="1" ht="15.75" customHeight="1">
      <c r="A56" s="70" t="s">
        <v>13</v>
      </c>
      <c r="B56" s="71" t="s">
        <v>230</v>
      </c>
      <c r="C56" s="72" t="s">
        <v>133</v>
      </c>
      <c r="D56" s="71" t="s">
        <v>343</v>
      </c>
      <c r="E56" s="71" t="s">
        <v>552</v>
      </c>
      <c r="F56" s="71" t="s">
        <v>639</v>
      </c>
      <c r="G56" s="73" t="s">
        <v>648</v>
      </c>
      <c r="H56" s="20" t="s">
        <v>673</v>
      </c>
      <c r="I56" s="34" t="s">
        <v>666</v>
      </c>
      <c r="J56" s="100">
        <v>43921</v>
      </c>
      <c r="K56" s="34" t="s">
        <v>1064</v>
      </c>
      <c r="L56" s="34" t="s">
        <v>1018</v>
      </c>
      <c r="M56" s="34">
        <v>1</v>
      </c>
      <c r="N56" s="100">
        <v>43437</v>
      </c>
      <c r="O56" t="s">
        <v>1044</v>
      </c>
      <c r="P56" s="34" t="s">
        <v>877</v>
      </c>
      <c r="Q56" s="34" t="s">
        <v>876</v>
      </c>
      <c r="R56" s="34" t="s">
        <v>877</v>
      </c>
      <c r="S56" s="34" t="s">
        <v>877</v>
      </c>
      <c r="T56" s="34" t="s">
        <v>1050</v>
      </c>
      <c r="V56" s="63"/>
      <c r="Z56" s="74"/>
    </row>
    <row r="57" spans="1:26" s="34" customFormat="1" ht="15.75" customHeight="1">
      <c r="A57" s="70" t="s">
        <v>13</v>
      </c>
      <c r="B57" s="71" t="s">
        <v>230</v>
      </c>
      <c r="C57" s="72" t="s">
        <v>134</v>
      </c>
      <c r="D57" s="71" t="s">
        <v>344</v>
      </c>
      <c r="E57" s="71" t="s">
        <v>553</v>
      </c>
      <c r="F57" s="20" t="s">
        <v>639</v>
      </c>
      <c r="G57" s="73" t="s">
        <v>648</v>
      </c>
      <c r="H57" s="20" t="s">
        <v>673</v>
      </c>
      <c r="I57" s="34" t="s">
        <v>666</v>
      </c>
      <c r="J57" s="100">
        <v>43921</v>
      </c>
      <c r="K57" s="34" t="s">
        <v>1064</v>
      </c>
      <c r="L57" s="34" t="s">
        <v>1018</v>
      </c>
      <c r="M57" s="34">
        <v>1</v>
      </c>
      <c r="N57" s="100">
        <v>43437</v>
      </c>
      <c r="O57" t="s">
        <v>1044</v>
      </c>
      <c r="P57" s="34" t="s">
        <v>877</v>
      </c>
      <c r="Q57" s="34" t="s">
        <v>876</v>
      </c>
      <c r="R57" s="34" t="s">
        <v>877</v>
      </c>
      <c r="S57" s="34" t="s">
        <v>877</v>
      </c>
      <c r="T57" s="34" t="s">
        <v>1050</v>
      </c>
      <c r="V57" s="63"/>
      <c r="Z57" s="74"/>
    </row>
    <row r="58" spans="1:26" s="34" customFormat="1" ht="15.75" customHeight="1">
      <c r="A58" s="70" t="s">
        <v>13</v>
      </c>
      <c r="B58" s="71" t="s">
        <v>230</v>
      </c>
      <c r="C58" s="72" t="s">
        <v>135</v>
      </c>
      <c r="D58" s="71" t="s">
        <v>345</v>
      </c>
      <c r="E58" s="71" t="s">
        <v>554</v>
      </c>
      <c r="F58" s="20" t="s">
        <v>639</v>
      </c>
      <c r="G58" s="73" t="s">
        <v>648</v>
      </c>
      <c r="H58" s="20" t="s">
        <v>673</v>
      </c>
      <c r="I58" s="34" t="s">
        <v>666</v>
      </c>
      <c r="J58" s="100">
        <v>43921</v>
      </c>
      <c r="K58" s="34" t="s">
        <v>1064</v>
      </c>
      <c r="L58" s="34" t="s">
        <v>1018</v>
      </c>
      <c r="M58" s="34">
        <v>1</v>
      </c>
      <c r="N58" s="100">
        <v>43437</v>
      </c>
      <c r="O58" t="s">
        <v>1032</v>
      </c>
      <c r="P58" s="34" t="s">
        <v>877</v>
      </c>
      <c r="Q58" s="34" t="s">
        <v>876</v>
      </c>
      <c r="R58" s="34" t="s">
        <v>877</v>
      </c>
      <c r="S58" s="34" t="s">
        <v>877</v>
      </c>
      <c r="T58" s="34" t="s">
        <v>1050</v>
      </c>
      <c r="V58" s="63"/>
      <c r="Z58" s="74"/>
    </row>
    <row r="59" spans="1:26" s="34" customFormat="1" ht="15.75" customHeight="1">
      <c r="A59" s="70" t="s">
        <v>13</v>
      </c>
      <c r="B59" s="71" t="s">
        <v>230</v>
      </c>
      <c r="C59" s="72" t="s">
        <v>136</v>
      </c>
      <c r="D59" s="71" t="s">
        <v>346</v>
      </c>
      <c r="E59" s="71" t="s">
        <v>555</v>
      </c>
      <c r="F59" s="20" t="s">
        <v>639</v>
      </c>
      <c r="G59" s="73" t="s">
        <v>648</v>
      </c>
      <c r="H59" s="20" t="s">
        <v>673</v>
      </c>
      <c r="I59" s="34" t="s">
        <v>666</v>
      </c>
      <c r="J59" s="100">
        <v>43921</v>
      </c>
      <c r="K59" s="34" t="s">
        <v>1062</v>
      </c>
      <c r="L59" s="34" t="s">
        <v>1004</v>
      </c>
      <c r="M59" s="34">
        <v>112</v>
      </c>
      <c r="N59" s="100">
        <v>44004</v>
      </c>
      <c r="O59" t="s">
        <v>995</v>
      </c>
      <c r="P59" s="34" t="s">
        <v>877</v>
      </c>
      <c r="Q59" s="34" t="s">
        <v>876</v>
      </c>
      <c r="R59" s="34" t="s">
        <v>877</v>
      </c>
      <c r="S59" s="34" t="s">
        <v>877</v>
      </c>
      <c r="T59" s="34" t="s">
        <v>1050</v>
      </c>
      <c r="V59" s="63"/>
      <c r="Z59" s="74"/>
    </row>
    <row r="60" spans="1:26" s="34" customFormat="1" ht="15.75" customHeight="1">
      <c r="A60" s="70" t="s">
        <v>13</v>
      </c>
      <c r="B60" s="71" t="s">
        <v>230</v>
      </c>
      <c r="C60" s="72" t="s">
        <v>137</v>
      </c>
      <c r="D60" s="71" t="s">
        <v>347</v>
      </c>
      <c r="E60" s="71" t="s">
        <v>556</v>
      </c>
      <c r="F60" s="20" t="s">
        <v>639</v>
      </c>
      <c r="G60" s="73" t="s">
        <v>648</v>
      </c>
      <c r="H60" s="20" t="s">
        <v>673</v>
      </c>
      <c r="I60" s="34" t="s">
        <v>666</v>
      </c>
      <c r="J60" s="100">
        <v>43921</v>
      </c>
      <c r="K60" s="34" t="s">
        <v>1062</v>
      </c>
      <c r="L60" s="34" t="s">
        <v>1004</v>
      </c>
      <c r="M60" s="34">
        <v>112</v>
      </c>
      <c r="N60" s="100">
        <v>44004</v>
      </c>
      <c r="O60" t="s">
        <v>1036</v>
      </c>
      <c r="P60" s="34" t="s">
        <v>877</v>
      </c>
      <c r="Q60" s="34" t="s">
        <v>876</v>
      </c>
      <c r="R60" s="34" t="s">
        <v>877</v>
      </c>
      <c r="S60" s="34" t="s">
        <v>877</v>
      </c>
      <c r="T60" s="34" t="s">
        <v>1050</v>
      </c>
      <c r="V60" s="63"/>
      <c r="Z60" s="74"/>
    </row>
    <row r="61" spans="1:26" s="34" customFormat="1" ht="15.75" customHeight="1">
      <c r="A61" s="70" t="s">
        <v>13</v>
      </c>
      <c r="B61" s="71" t="s">
        <v>230</v>
      </c>
      <c r="C61" s="72" t="s">
        <v>138</v>
      </c>
      <c r="D61" s="71" t="s">
        <v>348</v>
      </c>
      <c r="E61" s="71" t="s">
        <v>557</v>
      </c>
      <c r="F61" s="20" t="s">
        <v>639</v>
      </c>
      <c r="G61" s="73" t="s">
        <v>648</v>
      </c>
      <c r="H61" s="20" t="s">
        <v>673</v>
      </c>
      <c r="I61" s="34" t="s">
        <v>666</v>
      </c>
      <c r="J61" s="100">
        <v>43921</v>
      </c>
      <c r="K61" s="34" t="s">
        <v>1062</v>
      </c>
      <c r="L61" s="34" t="s">
        <v>1004</v>
      </c>
      <c r="M61" s="34">
        <v>104</v>
      </c>
      <c r="N61" s="100">
        <v>44004</v>
      </c>
      <c r="O61" t="s">
        <v>962</v>
      </c>
      <c r="P61" s="34" t="s">
        <v>877</v>
      </c>
      <c r="Q61" s="34" t="s">
        <v>876</v>
      </c>
      <c r="R61" s="34" t="s">
        <v>877</v>
      </c>
      <c r="S61" s="34" t="s">
        <v>877</v>
      </c>
      <c r="T61" s="34" t="s">
        <v>1050</v>
      </c>
      <c r="V61" s="63"/>
      <c r="Z61" s="74"/>
    </row>
    <row r="62" spans="1:26" s="34" customFormat="1" ht="15.75" customHeight="1">
      <c r="A62" s="70" t="s">
        <v>13</v>
      </c>
      <c r="B62" s="71" t="s">
        <v>230</v>
      </c>
      <c r="C62" s="72" t="s">
        <v>139</v>
      </c>
      <c r="D62" s="71" t="s">
        <v>349</v>
      </c>
      <c r="E62" s="71" t="s">
        <v>558</v>
      </c>
      <c r="F62" s="20" t="s">
        <v>639</v>
      </c>
      <c r="G62" s="73" t="s">
        <v>648</v>
      </c>
      <c r="H62" s="20" t="s">
        <v>673</v>
      </c>
      <c r="I62" s="34" t="s">
        <v>666</v>
      </c>
      <c r="J62" s="100">
        <v>43921</v>
      </c>
      <c r="K62" s="34" t="s">
        <v>1065</v>
      </c>
      <c r="L62" s="34" t="s">
        <v>1005</v>
      </c>
      <c r="M62" s="34">
        <v>2</v>
      </c>
      <c r="N62" s="34" t="s">
        <v>1006</v>
      </c>
      <c r="O62" t="s">
        <v>994</v>
      </c>
      <c r="P62" s="34" t="s">
        <v>877</v>
      </c>
      <c r="Q62" s="34" t="s">
        <v>876</v>
      </c>
      <c r="R62" s="34" t="s">
        <v>877</v>
      </c>
      <c r="S62" s="34" t="s">
        <v>877</v>
      </c>
      <c r="T62" s="34" t="s">
        <v>1050</v>
      </c>
      <c r="V62" s="63"/>
      <c r="Z62" s="74"/>
    </row>
    <row r="63" spans="1:26" s="34" customFormat="1" ht="15.75" customHeight="1">
      <c r="A63" s="70" t="s">
        <v>13</v>
      </c>
      <c r="B63" s="71" t="s">
        <v>230</v>
      </c>
      <c r="C63" s="72" t="s">
        <v>140</v>
      </c>
      <c r="D63" s="71" t="s">
        <v>350</v>
      </c>
      <c r="E63" s="71" t="s">
        <v>559</v>
      </c>
      <c r="F63" s="20" t="s">
        <v>639</v>
      </c>
      <c r="G63" s="73" t="s">
        <v>648</v>
      </c>
      <c r="H63" s="20" t="s">
        <v>673</v>
      </c>
      <c r="I63" s="34" t="s">
        <v>666</v>
      </c>
      <c r="J63" s="100">
        <v>43921</v>
      </c>
      <c r="K63" s="34" t="s">
        <v>1062</v>
      </c>
      <c r="L63" s="34" t="s">
        <v>1004</v>
      </c>
      <c r="M63" s="34">
        <v>89</v>
      </c>
      <c r="N63" s="100">
        <v>44004</v>
      </c>
      <c r="O63" t="s">
        <v>975</v>
      </c>
      <c r="P63" s="34" t="s">
        <v>877</v>
      </c>
      <c r="Q63" s="34" t="s">
        <v>876</v>
      </c>
      <c r="R63" s="34" t="s">
        <v>877</v>
      </c>
      <c r="S63" s="34" t="s">
        <v>877</v>
      </c>
      <c r="T63" s="34" t="s">
        <v>1050</v>
      </c>
      <c r="V63" s="63"/>
      <c r="Z63" s="74"/>
    </row>
    <row r="64" spans="1:26" s="34" customFormat="1" ht="15.75" customHeight="1">
      <c r="A64" s="70" t="s">
        <v>13</v>
      </c>
      <c r="B64" s="71" t="s">
        <v>230</v>
      </c>
      <c r="C64" s="72" t="s">
        <v>141</v>
      </c>
      <c r="D64" s="71" t="s">
        <v>351</v>
      </c>
      <c r="E64" s="71" t="s">
        <v>560</v>
      </c>
      <c r="F64" s="20" t="s">
        <v>639</v>
      </c>
      <c r="G64" s="73" t="s">
        <v>648</v>
      </c>
      <c r="H64" s="20" t="s">
        <v>673</v>
      </c>
      <c r="I64" s="34" t="s">
        <v>666</v>
      </c>
      <c r="J64" s="100">
        <v>43921</v>
      </c>
      <c r="K64" s="34" t="s">
        <v>1062</v>
      </c>
      <c r="L64" s="34" t="s">
        <v>1004</v>
      </c>
      <c r="M64" s="34">
        <v>87</v>
      </c>
      <c r="N64" s="100">
        <v>44004</v>
      </c>
      <c r="O64" t="s">
        <v>959</v>
      </c>
      <c r="P64" s="34" t="s">
        <v>877</v>
      </c>
      <c r="Q64" s="34" t="s">
        <v>876</v>
      </c>
      <c r="R64" s="34" t="s">
        <v>877</v>
      </c>
      <c r="S64" s="34" t="s">
        <v>877</v>
      </c>
      <c r="T64" s="34" t="s">
        <v>1050</v>
      </c>
      <c r="V64" s="63"/>
      <c r="Z64" s="74"/>
    </row>
    <row r="65" spans="1:26" s="34" customFormat="1" ht="15.75" customHeight="1">
      <c r="A65" s="70" t="s">
        <v>13</v>
      </c>
      <c r="B65" s="71" t="s">
        <v>230</v>
      </c>
      <c r="C65" s="72" t="s">
        <v>142</v>
      </c>
      <c r="D65" s="71" t="s">
        <v>352</v>
      </c>
      <c r="E65" s="71" t="s">
        <v>561</v>
      </c>
      <c r="F65" s="20" t="s">
        <v>639</v>
      </c>
      <c r="G65" s="73" t="s">
        <v>648</v>
      </c>
      <c r="H65" s="20" t="s">
        <v>673</v>
      </c>
      <c r="J65" s="100">
        <v>43921</v>
      </c>
      <c r="P65" s="34" t="s">
        <v>877</v>
      </c>
      <c r="Q65" s="34" t="s">
        <v>877</v>
      </c>
      <c r="R65" s="34" t="s">
        <v>877</v>
      </c>
      <c r="S65" s="34" t="s">
        <v>877</v>
      </c>
      <c r="V65" s="63"/>
      <c r="Z65" s="74"/>
    </row>
    <row r="66" spans="1:26" s="34" customFormat="1" ht="15.75" customHeight="1">
      <c r="A66" s="70" t="s">
        <v>13</v>
      </c>
      <c r="B66" s="71" t="s">
        <v>230</v>
      </c>
      <c r="C66" s="72" t="s">
        <v>143</v>
      </c>
      <c r="D66" s="71" t="s">
        <v>353</v>
      </c>
      <c r="E66" s="71" t="s">
        <v>562</v>
      </c>
      <c r="F66" s="20" t="s">
        <v>639</v>
      </c>
      <c r="G66" s="73" t="s">
        <v>648</v>
      </c>
      <c r="H66" s="20" t="s">
        <v>673</v>
      </c>
      <c r="I66" s="34" t="s">
        <v>982</v>
      </c>
      <c r="J66" s="100">
        <v>43921</v>
      </c>
      <c r="K66" s="34" t="s">
        <v>1062</v>
      </c>
      <c r="L66" s="34" t="s">
        <v>1004</v>
      </c>
      <c r="M66" s="34">
        <v>247</v>
      </c>
      <c r="N66" s="100">
        <v>44004</v>
      </c>
      <c r="O66" s="34" t="s">
        <v>982</v>
      </c>
      <c r="P66" s="34" t="s">
        <v>877</v>
      </c>
      <c r="Q66" s="34" t="s">
        <v>876</v>
      </c>
      <c r="R66" s="34" t="s">
        <v>877</v>
      </c>
      <c r="S66" s="34" t="s">
        <v>877</v>
      </c>
      <c r="T66" s="34" t="s">
        <v>1050</v>
      </c>
      <c r="V66" s="63"/>
      <c r="Z66" s="74"/>
    </row>
    <row r="67" spans="1:26" s="34" customFormat="1" ht="15.75" customHeight="1">
      <c r="A67" s="70" t="s">
        <v>13</v>
      </c>
      <c r="B67" s="71" t="s">
        <v>230</v>
      </c>
      <c r="C67" s="72" t="s">
        <v>144</v>
      </c>
      <c r="D67" s="71" t="s">
        <v>354</v>
      </c>
      <c r="E67" s="71" t="s">
        <v>563</v>
      </c>
      <c r="F67" s="20" t="s">
        <v>639</v>
      </c>
      <c r="G67" s="73" t="s">
        <v>648</v>
      </c>
      <c r="H67" s="20" t="s">
        <v>673</v>
      </c>
      <c r="J67" s="100">
        <v>43921</v>
      </c>
      <c r="P67" s="34" t="s">
        <v>877</v>
      </c>
      <c r="Q67" s="34" t="s">
        <v>877</v>
      </c>
      <c r="R67" s="34" t="s">
        <v>877</v>
      </c>
      <c r="S67" s="34" t="s">
        <v>877</v>
      </c>
      <c r="V67" s="63"/>
      <c r="Z67" s="74"/>
    </row>
    <row r="68" spans="1:26" s="34" customFormat="1" ht="15.75" customHeight="1">
      <c r="A68" s="70" t="s">
        <v>13</v>
      </c>
      <c r="B68" s="71" t="s">
        <v>230</v>
      </c>
      <c r="C68" s="72" t="s">
        <v>145</v>
      </c>
      <c r="D68" s="71" t="s">
        <v>355</v>
      </c>
      <c r="E68" s="71" t="s">
        <v>564</v>
      </c>
      <c r="F68" s="20" t="s">
        <v>639</v>
      </c>
      <c r="G68" s="73" t="s">
        <v>648</v>
      </c>
      <c r="H68" s="20" t="s">
        <v>673</v>
      </c>
      <c r="I68" s="34" t="s">
        <v>666</v>
      </c>
      <c r="J68" s="100">
        <v>43921</v>
      </c>
      <c r="K68" s="34" t="s">
        <v>1065</v>
      </c>
      <c r="L68" s="34" t="s">
        <v>1005</v>
      </c>
      <c r="M68" s="34">
        <v>1</v>
      </c>
      <c r="N68" s="34" t="s">
        <v>1006</v>
      </c>
      <c r="O68" t="s">
        <v>971</v>
      </c>
      <c r="P68" s="34" t="s">
        <v>877</v>
      </c>
      <c r="Q68" s="34" t="s">
        <v>876</v>
      </c>
      <c r="R68" s="34" t="s">
        <v>877</v>
      </c>
      <c r="S68" s="34" t="s">
        <v>877</v>
      </c>
      <c r="T68" s="34" t="s">
        <v>1050</v>
      </c>
      <c r="V68" s="63"/>
      <c r="Z68" s="74"/>
    </row>
    <row r="69" spans="1:26" s="34" customFormat="1" ht="15.75" customHeight="1">
      <c r="A69" s="70" t="s">
        <v>13</v>
      </c>
      <c r="B69" s="71" t="s">
        <v>230</v>
      </c>
      <c r="C69" s="72" t="s">
        <v>146</v>
      </c>
      <c r="D69" s="71" t="s">
        <v>356</v>
      </c>
      <c r="E69" s="71" t="s">
        <v>565</v>
      </c>
      <c r="F69" s="20" t="s">
        <v>639</v>
      </c>
      <c r="G69" s="73" t="s">
        <v>648</v>
      </c>
      <c r="H69" s="20" t="s">
        <v>673</v>
      </c>
      <c r="I69" s="34" t="s">
        <v>666</v>
      </c>
      <c r="J69" s="100">
        <v>43921</v>
      </c>
      <c r="K69" s="34" t="s">
        <v>1065</v>
      </c>
      <c r="L69" s="34" t="s">
        <v>1005</v>
      </c>
      <c r="M69" s="34">
        <v>5</v>
      </c>
      <c r="N69" s="34" t="s">
        <v>1006</v>
      </c>
      <c r="O69" t="s">
        <v>973</v>
      </c>
      <c r="P69" s="34" t="s">
        <v>877</v>
      </c>
      <c r="Q69" s="34" t="s">
        <v>876</v>
      </c>
      <c r="R69" s="34" t="s">
        <v>877</v>
      </c>
      <c r="S69" s="34" t="s">
        <v>877</v>
      </c>
      <c r="T69" s="34" t="s">
        <v>1050</v>
      </c>
      <c r="V69" s="63"/>
      <c r="Z69" s="74"/>
    </row>
    <row r="70" spans="1:26" s="34" customFormat="1" ht="15.75" customHeight="1">
      <c r="A70" s="70" t="s">
        <v>13</v>
      </c>
      <c r="B70" s="71" t="s">
        <v>230</v>
      </c>
      <c r="C70" s="72" t="s">
        <v>147</v>
      </c>
      <c r="D70" s="71" t="s">
        <v>357</v>
      </c>
      <c r="E70" s="71" t="s">
        <v>566</v>
      </c>
      <c r="F70" s="20" t="s">
        <v>639</v>
      </c>
      <c r="G70" s="73" t="s">
        <v>648</v>
      </c>
      <c r="H70" s="20" t="s">
        <v>673</v>
      </c>
      <c r="I70" s="34" t="s">
        <v>667</v>
      </c>
      <c r="J70" s="100">
        <v>43921</v>
      </c>
      <c r="K70" s="34" t="s">
        <v>1062</v>
      </c>
      <c r="L70" s="34" t="s">
        <v>1004</v>
      </c>
      <c r="M70" s="34">
        <v>112</v>
      </c>
      <c r="N70" s="100">
        <v>44004</v>
      </c>
      <c r="O70" t="s">
        <v>967</v>
      </c>
      <c r="P70" s="34" t="s">
        <v>877</v>
      </c>
      <c r="Q70" s="34" t="s">
        <v>876</v>
      </c>
      <c r="R70" s="34" t="s">
        <v>877</v>
      </c>
      <c r="S70" s="34" t="s">
        <v>877</v>
      </c>
      <c r="T70" s="34" t="s">
        <v>1050</v>
      </c>
      <c r="V70" s="63"/>
      <c r="Z70" s="74"/>
    </row>
    <row r="71" spans="1:26" s="34" customFormat="1" ht="15.75" customHeight="1">
      <c r="A71" s="70" t="s">
        <v>13</v>
      </c>
      <c r="B71" s="71" t="s">
        <v>230</v>
      </c>
      <c r="C71" s="72" t="s">
        <v>148</v>
      </c>
      <c r="D71" s="71" t="s">
        <v>358</v>
      </c>
      <c r="E71" s="71" t="s">
        <v>567</v>
      </c>
      <c r="F71" s="20" t="s">
        <v>639</v>
      </c>
      <c r="G71" s="73" t="s">
        <v>648</v>
      </c>
      <c r="H71" s="20" t="s">
        <v>673</v>
      </c>
      <c r="J71" s="100">
        <v>43921</v>
      </c>
      <c r="P71" s="34" t="s">
        <v>877</v>
      </c>
      <c r="Q71" s="34" t="s">
        <v>877</v>
      </c>
      <c r="R71" s="34" t="s">
        <v>877</v>
      </c>
      <c r="S71" s="34" t="s">
        <v>877</v>
      </c>
      <c r="V71" s="63"/>
      <c r="Z71" s="74"/>
    </row>
    <row r="72" spans="1:26" s="34" customFormat="1" ht="15.75" customHeight="1">
      <c r="A72" s="70" t="s">
        <v>13</v>
      </c>
      <c r="B72" s="71" t="s">
        <v>230</v>
      </c>
      <c r="C72" s="72" t="s">
        <v>149</v>
      </c>
      <c r="D72" s="71" t="s">
        <v>359</v>
      </c>
      <c r="E72" s="79" t="s">
        <v>568</v>
      </c>
      <c r="F72" s="71" t="s">
        <v>630</v>
      </c>
      <c r="G72" s="71" t="s">
        <v>655</v>
      </c>
      <c r="H72" s="20" t="s">
        <v>673</v>
      </c>
      <c r="J72" s="100">
        <v>43921</v>
      </c>
      <c r="P72" s="34" t="s">
        <v>877</v>
      </c>
      <c r="Q72" s="34" t="s">
        <v>877</v>
      </c>
      <c r="R72" s="34" t="s">
        <v>877</v>
      </c>
      <c r="S72" s="34" t="s">
        <v>877</v>
      </c>
      <c r="V72" s="63"/>
      <c r="Z72" s="74"/>
    </row>
    <row r="73" spans="1:26" s="34" customFormat="1" ht="15.75" customHeight="1">
      <c r="A73" s="70" t="s">
        <v>13</v>
      </c>
      <c r="B73" s="71" t="s">
        <v>230</v>
      </c>
      <c r="C73" s="72" t="s">
        <v>1088</v>
      </c>
      <c r="D73" s="71" t="s">
        <v>360</v>
      </c>
      <c r="E73" s="71" t="s">
        <v>569</v>
      </c>
      <c r="F73" s="71" t="s">
        <v>630</v>
      </c>
      <c r="G73" s="71" t="s">
        <v>655</v>
      </c>
      <c r="H73" s="20" t="s">
        <v>673</v>
      </c>
      <c r="J73" s="100">
        <v>43921</v>
      </c>
      <c r="O73"/>
      <c r="P73" s="34" t="s">
        <v>877</v>
      </c>
      <c r="Q73" s="34" t="s">
        <v>877</v>
      </c>
      <c r="R73" s="34" t="s">
        <v>877</v>
      </c>
      <c r="S73" s="34" t="s">
        <v>877</v>
      </c>
      <c r="V73" s="63"/>
      <c r="Z73" s="74"/>
    </row>
    <row r="74" spans="1:26" s="34" customFormat="1" ht="15.75" customHeight="1">
      <c r="A74" s="70" t="s">
        <v>13</v>
      </c>
      <c r="B74" s="71" t="s">
        <v>231</v>
      </c>
      <c r="C74" s="72" t="s">
        <v>150</v>
      </c>
      <c r="D74" s="71" t="s">
        <v>361</v>
      </c>
      <c r="E74" s="71" t="s">
        <v>570</v>
      </c>
      <c r="F74" s="20" t="s">
        <v>639</v>
      </c>
      <c r="G74" s="73" t="s">
        <v>648</v>
      </c>
      <c r="H74" s="20" t="s">
        <v>673</v>
      </c>
      <c r="I74" s="34" t="s">
        <v>666</v>
      </c>
      <c r="J74" s="100">
        <v>43921</v>
      </c>
      <c r="K74" s="34" t="s">
        <v>1062</v>
      </c>
      <c r="L74" s="34" t="s">
        <v>1004</v>
      </c>
      <c r="M74" s="34">
        <v>132</v>
      </c>
      <c r="N74" s="100">
        <v>44004</v>
      </c>
      <c r="O74" t="s">
        <v>1045</v>
      </c>
      <c r="P74" s="34" t="s">
        <v>877</v>
      </c>
      <c r="Q74" s="34" t="s">
        <v>876</v>
      </c>
      <c r="R74" s="34" t="s">
        <v>877</v>
      </c>
      <c r="S74" s="34" t="s">
        <v>877</v>
      </c>
      <c r="T74" s="34" t="s">
        <v>1050</v>
      </c>
      <c r="V74" s="63"/>
      <c r="Z74" s="74"/>
    </row>
    <row r="75" spans="1:26" s="34" customFormat="1" ht="15.75" customHeight="1">
      <c r="A75" s="70" t="s">
        <v>13</v>
      </c>
      <c r="B75" s="71" t="s">
        <v>231</v>
      </c>
      <c r="C75" s="72" t="s">
        <v>151</v>
      </c>
      <c r="D75" s="71" t="s">
        <v>362</v>
      </c>
      <c r="E75" s="71" t="s">
        <v>571</v>
      </c>
      <c r="F75" s="20" t="s">
        <v>639</v>
      </c>
      <c r="G75" s="73" t="s">
        <v>648</v>
      </c>
      <c r="H75" s="20" t="s">
        <v>673</v>
      </c>
      <c r="I75" s="34" t="s">
        <v>666</v>
      </c>
      <c r="J75" s="100">
        <v>43921</v>
      </c>
      <c r="K75" s="34" t="s">
        <v>1062</v>
      </c>
      <c r="L75" s="34" t="s">
        <v>1004</v>
      </c>
      <c r="M75" s="34">
        <v>195</v>
      </c>
      <c r="N75" s="100">
        <v>44004</v>
      </c>
      <c r="O75" t="s">
        <v>1002</v>
      </c>
      <c r="P75" s="34" t="s">
        <v>877</v>
      </c>
      <c r="Q75" s="34" t="s">
        <v>876</v>
      </c>
      <c r="R75" s="34" t="s">
        <v>877</v>
      </c>
      <c r="S75" s="34" t="s">
        <v>877</v>
      </c>
      <c r="T75" s="34" t="s">
        <v>1050</v>
      </c>
      <c r="V75" s="63"/>
      <c r="Z75" s="74"/>
    </row>
    <row r="76" spans="1:26" s="34" customFormat="1" ht="15.75" customHeight="1">
      <c r="A76" s="143" t="s">
        <v>13</v>
      </c>
      <c r="B76" s="144" t="s">
        <v>231</v>
      </c>
      <c r="C76" s="145" t="s">
        <v>152</v>
      </c>
      <c r="D76" s="144" t="s">
        <v>363</v>
      </c>
      <c r="E76" s="144" t="s">
        <v>572</v>
      </c>
      <c r="F76" s="146" t="s">
        <v>639</v>
      </c>
      <c r="G76" s="147" t="s">
        <v>648</v>
      </c>
      <c r="H76" s="146" t="s">
        <v>673</v>
      </c>
      <c r="I76" s="34" t="s">
        <v>666</v>
      </c>
      <c r="J76" s="100">
        <v>43921</v>
      </c>
      <c r="K76" s="34" t="s">
        <v>1062</v>
      </c>
      <c r="L76" s="34" t="s">
        <v>1004</v>
      </c>
      <c r="M76" s="34">
        <v>104</v>
      </c>
      <c r="N76" s="100">
        <v>44004</v>
      </c>
      <c r="O76" t="s">
        <v>1019</v>
      </c>
      <c r="P76" s="34" t="s">
        <v>877</v>
      </c>
      <c r="Q76" s="34" t="s">
        <v>876</v>
      </c>
      <c r="R76" s="34" t="s">
        <v>877</v>
      </c>
      <c r="S76" s="34" t="s">
        <v>877</v>
      </c>
      <c r="T76" s="34" t="s">
        <v>1050</v>
      </c>
      <c r="V76" s="63"/>
      <c r="Z76" s="74"/>
    </row>
    <row r="77" spans="1:26" s="164" customFormat="1" ht="15.75" customHeight="1">
      <c r="A77" s="207" t="s">
        <v>13</v>
      </c>
      <c r="B77" s="176" t="s">
        <v>231</v>
      </c>
      <c r="C77" s="205" t="s">
        <v>153</v>
      </c>
      <c r="D77" s="176" t="s">
        <v>364</v>
      </c>
      <c r="E77" s="176" t="s">
        <v>573</v>
      </c>
      <c r="F77" s="176" t="s">
        <v>630</v>
      </c>
      <c r="G77" s="176" t="s">
        <v>647</v>
      </c>
      <c r="H77" s="177" t="s">
        <v>673</v>
      </c>
      <c r="I77" s="175" t="s">
        <v>1030</v>
      </c>
      <c r="J77" s="166">
        <v>43921</v>
      </c>
      <c r="K77" s="164" t="s">
        <v>1062</v>
      </c>
      <c r="L77" s="164" t="s">
        <v>1004</v>
      </c>
      <c r="M77" s="164">
        <v>212</v>
      </c>
      <c r="N77" s="166">
        <v>44004</v>
      </c>
      <c r="O77" t="s">
        <v>1060</v>
      </c>
      <c r="P77" s="34" t="s">
        <v>876</v>
      </c>
      <c r="Q77" s="34" t="s">
        <v>876</v>
      </c>
      <c r="R77" s="34" t="s">
        <v>877</v>
      </c>
      <c r="S77" s="34" t="s">
        <v>877</v>
      </c>
      <c r="T77" s="34" t="s">
        <v>1050</v>
      </c>
      <c r="Z77" s="167"/>
    </row>
    <row r="78" spans="1:26" s="34" customFormat="1" ht="15.75" customHeight="1">
      <c r="A78" s="156" t="s">
        <v>13</v>
      </c>
      <c r="B78" s="157" t="s">
        <v>231</v>
      </c>
      <c r="C78" s="158" t="s">
        <v>154</v>
      </c>
      <c r="D78" s="157" t="s">
        <v>365</v>
      </c>
      <c r="E78" s="157" t="s">
        <v>574</v>
      </c>
      <c r="F78" s="157" t="s">
        <v>630</v>
      </c>
      <c r="G78" s="157" t="s">
        <v>647</v>
      </c>
      <c r="H78" s="159" t="s">
        <v>673</v>
      </c>
      <c r="J78" s="100">
        <v>43921</v>
      </c>
      <c r="P78" s="34" t="s">
        <v>877</v>
      </c>
      <c r="Q78" s="34" t="s">
        <v>877</v>
      </c>
      <c r="R78" s="34" t="s">
        <v>877</v>
      </c>
      <c r="S78" s="34" t="s">
        <v>877</v>
      </c>
      <c r="V78" s="63"/>
      <c r="Z78" s="74"/>
    </row>
    <row r="79" spans="1:26" s="34" customFormat="1" ht="15.75" customHeight="1">
      <c r="A79" s="70" t="s">
        <v>13</v>
      </c>
      <c r="B79" s="71" t="s">
        <v>231</v>
      </c>
      <c r="C79" s="72" t="s">
        <v>155</v>
      </c>
      <c r="D79" s="71" t="s">
        <v>366</v>
      </c>
      <c r="E79" s="71" t="s">
        <v>575</v>
      </c>
      <c r="F79" s="71" t="s">
        <v>633</v>
      </c>
      <c r="G79" s="71" t="s">
        <v>657</v>
      </c>
      <c r="H79" s="20" t="s">
        <v>673</v>
      </c>
      <c r="J79" s="100">
        <v>43921</v>
      </c>
      <c r="P79" s="34" t="s">
        <v>877</v>
      </c>
      <c r="Q79" s="34" t="s">
        <v>877</v>
      </c>
      <c r="R79" s="34" t="s">
        <v>877</v>
      </c>
      <c r="S79" s="34" t="s">
        <v>877</v>
      </c>
      <c r="V79" s="63"/>
      <c r="Z79" s="74"/>
    </row>
    <row r="80" spans="1:26" s="34" customFormat="1" ht="15.75" customHeight="1">
      <c r="A80" s="70" t="s">
        <v>13</v>
      </c>
      <c r="B80" s="71" t="s">
        <v>240</v>
      </c>
      <c r="C80" s="72" t="s">
        <v>156</v>
      </c>
      <c r="D80" s="71" t="s">
        <v>367</v>
      </c>
      <c r="E80" s="71" t="s">
        <v>576</v>
      </c>
      <c r="F80" s="20" t="s">
        <v>639</v>
      </c>
      <c r="G80" s="73" t="s">
        <v>648</v>
      </c>
      <c r="H80" s="20" t="s">
        <v>673</v>
      </c>
      <c r="J80" s="100">
        <v>43921</v>
      </c>
      <c r="P80" s="34" t="s">
        <v>877</v>
      </c>
      <c r="Q80" s="34" t="s">
        <v>877</v>
      </c>
      <c r="R80" s="34" t="s">
        <v>877</v>
      </c>
      <c r="S80" s="34" t="s">
        <v>877</v>
      </c>
      <c r="V80" s="63"/>
      <c r="Z80" s="74"/>
    </row>
    <row r="81" spans="1:26" s="34" customFormat="1" ht="15.75" customHeight="1">
      <c r="A81" s="70" t="s">
        <v>13</v>
      </c>
      <c r="B81" s="71" t="s">
        <v>240</v>
      </c>
      <c r="C81" s="72" t="s">
        <v>157</v>
      </c>
      <c r="D81" s="71" t="s">
        <v>368</v>
      </c>
      <c r="E81" s="71" t="s">
        <v>577</v>
      </c>
      <c r="F81" s="20" t="s">
        <v>639</v>
      </c>
      <c r="G81" s="73" t="s">
        <v>648</v>
      </c>
      <c r="H81" s="20" t="s">
        <v>673</v>
      </c>
      <c r="J81" s="100">
        <v>43921</v>
      </c>
      <c r="P81" s="34" t="s">
        <v>877</v>
      </c>
      <c r="Q81" s="34" t="s">
        <v>877</v>
      </c>
      <c r="R81" s="34" t="s">
        <v>877</v>
      </c>
      <c r="S81" s="34" t="s">
        <v>877</v>
      </c>
      <c r="V81" s="63"/>
      <c r="Z81" s="74"/>
    </row>
    <row r="82" spans="1:26" s="34" customFormat="1" ht="15.75" customHeight="1">
      <c r="A82" s="70" t="s">
        <v>13</v>
      </c>
      <c r="B82" s="71" t="s">
        <v>240</v>
      </c>
      <c r="C82" s="72" t="s">
        <v>158</v>
      </c>
      <c r="D82" s="71" t="s">
        <v>369</v>
      </c>
      <c r="E82" s="71" t="s">
        <v>578</v>
      </c>
      <c r="F82" s="20" t="s">
        <v>639</v>
      </c>
      <c r="G82" s="73" t="s">
        <v>648</v>
      </c>
      <c r="H82" s="20" t="s">
        <v>673</v>
      </c>
      <c r="J82" s="100">
        <v>43921</v>
      </c>
      <c r="P82" s="34" t="s">
        <v>877</v>
      </c>
      <c r="Q82" s="34" t="s">
        <v>877</v>
      </c>
      <c r="R82" s="34" t="s">
        <v>877</v>
      </c>
      <c r="S82" s="34" t="s">
        <v>877</v>
      </c>
      <c r="V82" s="63"/>
      <c r="Z82" s="74"/>
    </row>
    <row r="83" spans="1:26" s="34" customFormat="1" ht="15.75" customHeight="1">
      <c r="A83" s="70" t="s">
        <v>13</v>
      </c>
      <c r="B83" s="71" t="s">
        <v>240</v>
      </c>
      <c r="C83" s="72" t="s">
        <v>159</v>
      </c>
      <c r="D83" s="71" t="s">
        <v>370</v>
      </c>
      <c r="E83" s="71" t="s">
        <v>579</v>
      </c>
      <c r="F83" s="20" t="s">
        <v>639</v>
      </c>
      <c r="G83" s="73" t="s">
        <v>648</v>
      </c>
      <c r="H83" s="20" t="s">
        <v>673</v>
      </c>
      <c r="J83" s="100">
        <v>43921</v>
      </c>
      <c r="P83" s="34" t="s">
        <v>877</v>
      </c>
      <c r="Q83" s="34" t="s">
        <v>877</v>
      </c>
      <c r="R83" s="34" t="s">
        <v>877</v>
      </c>
      <c r="S83" s="34" t="s">
        <v>877</v>
      </c>
      <c r="V83" s="63"/>
      <c r="Z83" s="74"/>
    </row>
    <row r="84" spans="1:26" s="34" customFormat="1" ht="15.75" customHeight="1">
      <c r="A84" s="70" t="s">
        <v>13</v>
      </c>
      <c r="B84" s="71" t="s">
        <v>240</v>
      </c>
      <c r="C84" s="72" t="s">
        <v>160</v>
      </c>
      <c r="D84" s="71" t="s">
        <v>371</v>
      </c>
      <c r="E84" s="71" t="s">
        <v>580</v>
      </c>
      <c r="F84" s="20" t="s">
        <v>639</v>
      </c>
      <c r="G84" s="73" t="s">
        <v>648</v>
      </c>
      <c r="H84" s="20" t="s">
        <v>673</v>
      </c>
      <c r="J84" s="100">
        <v>43921</v>
      </c>
      <c r="P84" s="34" t="s">
        <v>877</v>
      </c>
      <c r="Q84" s="34" t="s">
        <v>877</v>
      </c>
      <c r="R84" s="34" t="s">
        <v>877</v>
      </c>
      <c r="S84" s="34" t="s">
        <v>877</v>
      </c>
      <c r="V84" s="63"/>
      <c r="Z84" s="74"/>
    </row>
    <row r="85" spans="1:26" s="34" customFormat="1" ht="15.75" customHeight="1">
      <c r="A85" s="70" t="s">
        <v>13</v>
      </c>
      <c r="B85" s="71" t="s">
        <v>240</v>
      </c>
      <c r="C85" s="72" t="s">
        <v>161</v>
      </c>
      <c r="D85" s="71" t="s">
        <v>372</v>
      </c>
      <c r="E85" s="71" t="s">
        <v>581</v>
      </c>
      <c r="F85" s="20" t="s">
        <v>639</v>
      </c>
      <c r="G85" s="73" t="s">
        <v>648</v>
      </c>
      <c r="H85" s="20" t="s">
        <v>673</v>
      </c>
      <c r="J85" s="100">
        <v>43921</v>
      </c>
      <c r="P85" s="34" t="s">
        <v>877</v>
      </c>
      <c r="Q85" s="34" t="s">
        <v>877</v>
      </c>
      <c r="R85" s="34" t="s">
        <v>877</v>
      </c>
      <c r="S85" s="34" t="s">
        <v>877</v>
      </c>
      <c r="V85" s="63"/>
      <c r="Z85" s="74"/>
    </row>
    <row r="86" spans="1:26" s="34" customFormat="1" ht="15.75" customHeight="1">
      <c r="A86" s="70" t="s">
        <v>13</v>
      </c>
      <c r="B86" s="71" t="s">
        <v>240</v>
      </c>
      <c r="C86" s="72" t="s">
        <v>162</v>
      </c>
      <c r="D86" s="71" t="s">
        <v>373</v>
      </c>
      <c r="E86" s="71" t="s">
        <v>582</v>
      </c>
      <c r="F86" s="71" t="s">
        <v>630</v>
      </c>
      <c r="G86" s="71" t="s">
        <v>656</v>
      </c>
      <c r="H86" s="20" t="s">
        <v>673</v>
      </c>
      <c r="J86" s="100">
        <v>43921</v>
      </c>
      <c r="P86" s="34" t="s">
        <v>877</v>
      </c>
      <c r="Q86" s="34" t="s">
        <v>877</v>
      </c>
      <c r="R86" s="34" t="s">
        <v>877</v>
      </c>
      <c r="S86" s="34" t="s">
        <v>877</v>
      </c>
      <c r="V86" s="63"/>
      <c r="Z86" s="74"/>
    </row>
    <row r="87" spans="1:26" s="34" customFormat="1" ht="15.75" customHeight="1">
      <c r="A87" s="70" t="s">
        <v>13</v>
      </c>
      <c r="B87" s="71" t="s">
        <v>240</v>
      </c>
      <c r="C87" s="72" t="s">
        <v>163</v>
      </c>
      <c r="D87" s="71" t="s">
        <v>374</v>
      </c>
      <c r="E87" s="71" t="s">
        <v>583</v>
      </c>
      <c r="F87" s="20" t="s">
        <v>639</v>
      </c>
      <c r="G87" s="73" t="s">
        <v>648</v>
      </c>
      <c r="H87" s="20" t="s">
        <v>673</v>
      </c>
      <c r="J87" s="100">
        <v>43921</v>
      </c>
      <c r="P87" s="34" t="s">
        <v>877</v>
      </c>
      <c r="Q87" s="34" t="s">
        <v>877</v>
      </c>
      <c r="R87" s="34" t="s">
        <v>877</v>
      </c>
      <c r="S87" s="34" t="s">
        <v>877</v>
      </c>
      <c r="V87" s="63"/>
      <c r="Z87" s="74"/>
    </row>
    <row r="88" spans="1:26" s="34" customFormat="1" ht="15.75" customHeight="1">
      <c r="A88" s="70" t="s">
        <v>13</v>
      </c>
      <c r="B88" s="71" t="s">
        <v>240</v>
      </c>
      <c r="C88" s="72" t="s">
        <v>164</v>
      </c>
      <c r="D88" s="71" t="s">
        <v>375</v>
      </c>
      <c r="E88" s="71" t="s">
        <v>584</v>
      </c>
      <c r="F88" s="20" t="s">
        <v>639</v>
      </c>
      <c r="G88" s="73" t="s">
        <v>648</v>
      </c>
      <c r="H88" s="20" t="s">
        <v>673</v>
      </c>
      <c r="J88" s="100">
        <v>43921</v>
      </c>
      <c r="P88" s="34" t="s">
        <v>877</v>
      </c>
      <c r="Q88" s="34" t="s">
        <v>877</v>
      </c>
      <c r="R88" s="34" t="s">
        <v>877</v>
      </c>
      <c r="S88" s="34" t="s">
        <v>877</v>
      </c>
      <c r="V88" s="63"/>
      <c r="Z88" s="74"/>
    </row>
    <row r="89" spans="1:26" s="34" customFormat="1" ht="15.75" customHeight="1">
      <c r="A89" s="70" t="s">
        <v>13</v>
      </c>
      <c r="B89" s="71" t="s">
        <v>240</v>
      </c>
      <c r="C89" s="72" t="s">
        <v>165</v>
      </c>
      <c r="D89" s="71" t="s">
        <v>376</v>
      </c>
      <c r="E89" s="71" t="s">
        <v>585</v>
      </c>
      <c r="F89" s="20" t="s">
        <v>639</v>
      </c>
      <c r="G89" s="73" t="s">
        <v>648</v>
      </c>
      <c r="H89" s="20" t="s">
        <v>673</v>
      </c>
      <c r="J89" s="100">
        <v>43921</v>
      </c>
      <c r="N89" s="100"/>
      <c r="O89"/>
      <c r="P89" s="34" t="s">
        <v>877</v>
      </c>
      <c r="Q89" s="34" t="s">
        <v>877</v>
      </c>
      <c r="R89" s="34" t="s">
        <v>877</v>
      </c>
      <c r="S89" s="34" t="s">
        <v>877</v>
      </c>
      <c r="V89" s="63"/>
      <c r="Z89" s="74"/>
    </row>
    <row r="90" spans="1:26" s="34" customFormat="1" ht="15.75" customHeight="1">
      <c r="A90" s="143" t="s">
        <v>13</v>
      </c>
      <c r="B90" s="144" t="s">
        <v>240</v>
      </c>
      <c r="C90" s="145" t="s">
        <v>166</v>
      </c>
      <c r="D90" s="144" t="s">
        <v>377</v>
      </c>
      <c r="E90" s="144" t="s">
        <v>586</v>
      </c>
      <c r="F90" s="146" t="s">
        <v>639</v>
      </c>
      <c r="G90" s="147" t="s">
        <v>648</v>
      </c>
      <c r="H90" s="146" t="s">
        <v>673</v>
      </c>
      <c r="J90" s="100">
        <v>43921</v>
      </c>
      <c r="P90" s="34" t="s">
        <v>877</v>
      </c>
      <c r="Q90" s="34" t="s">
        <v>877</v>
      </c>
      <c r="R90" s="34" t="s">
        <v>877</v>
      </c>
      <c r="S90" s="34" t="s">
        <v>877</v>
      </c>
      <c r="V90" s="63"/>
      <c r="Z90" s="74"/>
    </row>
    <row r="91" spans="1:26" s="184" customFormat="1" ht="15.75" customHeight="1">
      <c r="A91" s="181" t="s">
        <v>13</v>
      </c>
      <c r="B91" s="182" t="s">
        <v>240</v>
      </c>
      <c r="C91" s="183" t="s">
        <v>167</v>
      </c>
      <c r="D91" s="182" t="s">
        <v>378</v>
      </c>
      <c r="E91" s="182" t="s">
        <v>378</v>
      </c>
      <c r="F91" s="184" t="s">
        <v>630</v>
      </c>
      <c r="G91" s="182" t="s">
        <v>651</v>
      </c>
      <c r="H91" s="184" t="s">
        <v>673</v>
      </c>
      <c r="I91" s="253">
        <v>488509464000</v>
      </c>
      <c r="J91" s="186">
        <v>43921</v>
      </c>
      <c r="K91" s="34" t="s">
        <v>1062</v>
      </c>
      <c r="L91" s="184" t="s">
        <v>1004</v>
      </c>
      <c r="M91" s="184">
        <v>212</v>
      </c>
      <c r="N91" s="186">
        <v>44004</v>
      </c>
      <c r="O91" s="185" t="s">
        <v>1038</v>
      </c>
      <c r="P91" s="34" t="s">
        <v>877</v>
      </c>
      <c r="Q91" s="184" t="s">
        <v>876</v>
      </c>
      <c r="R91" s="34" t="s">
        <v>877</v>
      </c>
      <c r="S91" s="34" t="s">
        <v>877</v>
      </c>
      <c r="T91" s="34" t="s">
        <v>1050</v>
      </c>
      <c r="Z91" s="187"/>
    </row>
    <row r="92" spans="1:26" s="119" customFormat="1" ht="15.75" customHeight="1">
      <c r="A92" s="208" t="s">
        <v>13</v>
      </c>
      <c r="B92" s="179" t="s">
        <v>240</v>
      </c>
      <c r="C92" s="206" t="s">
        <v>168</v>
      </c>
      <c r="D92" s="179" t="s">
        <v>379</v>
      </c>
      <c r="E92" s="179" t="s">
        <v>379</v>
      </c>
      <c r="F92" s="180" t="s">
        <v>630</v>
      </c>
      <c r="G92" s="179" t="s">
        <v>651</v>
      </c>
      <c r="H92" s="180" t="s">
        <v>673</v>
      </c>
      <c r="I92" s="204">
        <v>1958361.919</v>
      </c>
      <c r="J92" s="171">
        <v>43921</v>
      </c>
      <c r="K92" s="119" t="s">
        <v>1062</v>
      </c>
      <c r="L92" s="119" t="s">
        <v>1004</v>
      </c>
      <c r="M92" s="119">
        <v>72</v>
      </c>
      <c r="N92" s="171">
        <v>44004</v>
      </c>
      <c r="O92" t="s">
        <v>1060</v>
      </c>
      <c r="P92" s="34" t="s">
        <v>876</v>
      </c>
      <c r="Q92" s="34" t="s">
        <v>876</v>
      </c>
      <c r="R92" s="34" t="s">
        <v>877</v>
      </c>
      <c r="S92" s="34" t="s">
        <v>877</v>
      </c>
      <c r="T92" s="34" t="s">
        <v>1050</v>
      </c>
      <c r="U92" s="119">
        <f>488509464000/249448</f>
        <v>1958361.9191174111</v>
      </c>
      <c r="Z92" s="140"/>
    </row>
    <row r="93" spans="1:26" s="34" customFormat="1" ht="15.75" customHeight="1">
      <c r="A93" s="188" t="s">
        <v>13</v>
      </c>
      <c r="B93" s="189" t="s">
        <v>240</v>
      </c>
      <c r="C93" s="190" t="s">
        <v>169</v>
      </c>
      <c r="D93" s="189" t="s">
        <v>380</v>
      </c>
      <c r="E93" s="189" t="s">
        <v>380</v>
      </c>
      <c r="F93" s="191" t="s">
        <v>630</v>
      </c>
      <c r="G93" s="189" t="s">
        <v>651</v>
      </c>
      <c r="H93" s="191" t="s">
        <v>673</v>
      </c>
      <c r="I93">
        <v>2700000</v>
      </c>
      <c r="J93" s="100">
        <v>43921</v>
      </c>
      <c r="K93" s="34" t="s">
        <v>1062</v>
      </c>
      <c r="L93" s="34" t="s">
        <v>1004</v>
      </c>
      <c r="M93" s="34">
        <v>112</v>
      </c>
      <c r="N93" s="100">
        <v>44004</v>
      </c>
      <c r="O93" t="s">
        <v>1060</v>
      </c>
      <c r="P93" s="34" t="s">
        <v>876</v>
      </c>
      <c r="Q93" s="34" t="s">
        <v>876</v>
      </c>
      <c r="R93" s="34" t="s">
        <v>877</v>
      </c>
      <c r="S93" s="34" t="s">
        <v>877</v>
      </c>
      <c r="T93" s="34" t="s">
        <v>1050</v>
      </c>
      <c r="V93" s="63"/>
      <c r="Z93" s="74"/>
    </row>
    <row r="94" spans="1:26" s="119" customFormat="1" ht="15.75" customHeight="1">
      <c r="A94" s="208" t="s">
        <v>13</v>
      </c>
      <c r="B94" s="179" t="s">
        <v>240</v>
      </c>
      <c r="C94" s="206" t="s">
        <v>171</v>
      </c>
      <c r="D94" s="179" t="s">
        <v>382</v>
      </c>
      <c r="E94" s="179" t="s">
        <v>588</v>
      </c>
      <c r="F94" s="180" t="s">
        <v>630</v>
      </c>
      <c r="G94" s="179" t="s">
        <v>644</v>
      </c>
      <c r="H94" s="180" t="s">
        <v>673</v>
      </c>
      <c r="I94" s="106">
        <v>2963294.3</v>
      </c>
      <c r="J94" s="171">
        <v>43921</v>
      </c>
      <c r="K94" s="119" t="s">
        <v>1062</v>
      </c>
      <c r="L94" s="119" t="s">
        <v>1004</v>
      </c>
      <c r="M94" s="119">
        <v>178</v>
      </c>
      <c r="N94" s="171">
        <v>44004</v>
      </c>
      <c r="O94" t="s">
        <v>1060</v>
      </c>
      <c r="P94" s="34" t="s">
        <v>876</v>
      </c>
      <c r="Q94" s="34" t="s">
        <v>876</v>
      </c>
      <c r="R94" s="34" t="s">
        <v>877</v>
      </c>
      <c r="S94" s="34" t="s">
        <v>877</v>
      </c>
      <c r="T94" s="34" t="s">
        <v>1050</v>
      </c>
      <c r="Z94" s="140"/>
    </row>
    <row r="95" spans="1:26" s="195" customFormat="1" ht="15.75" customHeight="1">
      <c r="A95" s="192" t="s">
        <v>13</v>
      </c>
      <c r="B95" s="193" t="s">
        <v>240</v>
      </c>
      <c r="C95" s="194" t="s">
        <v>172</v>
      </c>
      <c r="D95" s="193" t="s">
        <v>383</v>
      </c>
      <c r="E95" s="193" t="s">
        <v>589</v>
      </c>
      <c r="F95" s="195" t="s">
        <v>630</v>
      </c>
      <c r="G95" s="193" t="s">
        <v>644</v>
      </c>
      <c r="H95" s="195" t="s">
        <v>673</v>
      </c>
      <c r="I95" s="107">
        <v>2780829.9</v>
      </c>
      <c r="J95" s="196">
        <v>43921</v>
      </c>
      <c r="K95" s="34" t="s">
        <v>1062</v>
      </c>
      <c r="L95" s="195" t="s">
        <v>1004</v>
      </c>
      <c r="M95" s="195">
        <v>178</v>
      </c>
      <c r="N95" s="196">
        <v>44004</v>
      </c>
      <c r="O95" t="s">
        <v>1060</v>
      </c>
      <c r="P95" s="34" t="s">
        <v>876</v>
      </c>
      <c r="Q95" s="195" t="s">
        <v>876</v>
      </c>
      <c r="R95" s="34" t="s">
        <v>877</v>
      </c>
      <c r="S95" s="34" t="s">
        <v>877</v>
      </c>
      <c r="T95" s="34" t="s">
        <v>1050</v>
      </c>
      <c r="Z95" s="198"/>
    </row>
    <row r="96" spans="1:26" s="34" customFormat="1" ht="15.75" customHeight="1">
      <c r="A96" s="156" t="s">
        <v>13</v>
      </c>
      <c r="B96" s="157" t="s">
        <v>240</v>
      </c>
      <c r="C96" s="158" t="s">
        <v>173</v>
      </c>
      <c r="D96" s="157" t="s">
        <v>384</v>
      </c>
      <c r="E96" s="157" t="s">
        <v>384</v>
      </c>
      <c r="F96" s="159" t="s">
        <v>633</v>
      </c>
      <c r="G96" s="157" t="s">
        <v>633</v>
      </c>
      <c r="H96" s="159" t="s">
        <v>673</v>
      </c>
      <c r="I96" s="34">
        <f>I94/I95</f>
        <v>1.0656150885028961</v>
      </c>
      <c r="J96" s="100">
        <v>43921</v>
      </c>
      <c r="K96" s="34" t="s">
        <v>1062</v>
      </c>
      <c r="L96" s="34" t="s">
        <v>1004</v>
      </c>
      <c r="M96" s="34">
        <v>178</v>
      </c>
      <c r="N96" s="100">
        <v>44004</v>
      </c>
      <c r="O96" t="s">
        <v>1060</v>
      </c>
      <c r="P96" s="34" t="s">
        <v>876</v>
      </c>
      <c r="Q96" s="34" t="s">
        <v>876</v>
      </c>
      <c r="R96" s="34" t="s">
        <v>877</v>
      </c>
      <c r="S96" s="34" t="s">
        <v>877</v>
      </c>
      <c r="T96" s="34" t="s">
        <v>1050</v>
      </c>
      <c r="U96" s="106" t="s">
        <v>1078</v>
      </c>
      <c r="V96" s="63"/>
      <c r="Z96" s="74"/>
    </row>
    <row r="97" spans="1:26" s="34" customFormat="1" ht="15.75" customHeight="1">
      <c r="A97" s="143" t="s">
        <v>13</v>
      </c>
      <c r="B97" s="144" t="s">
        <v>240</v>
      </c>
      <c r="C97" s="255" t="s">
        <v>174</v>
      </c>
      <c r="D97" s="144" t="s">
        <v>385</v>
      </c>
      <c r="E97" s="144" t="s">
        <v>590</v>
      </c>
      <c r="F97" s="146" t="s">
        <v>630</v>
      </c>
      <c r="G97" s="144" t="s">
        <v>651</v>
      </c>
      <c r="H97" s="146" t="s">
        <v>673</v>
      </c>
      <c r="I97" s="267">
        <v>3126250</v>
      </c>
      <c r="J97" s="100">
        <v>43921</v>
      </c>
      <c r="K97" s="34" t="s">
        <v>1062</v>
      </c>
      <c r="L97" s="263" t="s">
        <v>1004</v>
      </c>
      <c r="M97" s="34">
        <v>112</v>
      </c>
      <c r="N97" s="100">
        <v>44004</v>
      </c>
      <c r="O97" t="s">
        <v>1060</v>
      </c>
      <c r="P97" s="34" t="s">
        <v>876</v>
      </c>
      <c r="Q97" s="34" t="s">
        <v>876</v>
      </c>
      <c r="R97" s="34" t="s">
        <v>877</v>
      </c>
      <c r="S97" s="34" t="s">
        <v>877</v>
      </c>
      <c r="T97" s="34" t="s">
        <v>1050</v>
      </c>
      <c r="V97" s="63"/>
      <c r="Z97" s="74"/>
    </row>
    <row r="98" spans="1:26" s="164" customFormat="1" ht="15.75" customHeight="1">
      <c r="A98" s="207" t="s">
        <v>13</v>
      </c>
      <c r="B98" s="176" t="s">
        <v>240</v>
      </c>
      <c r="C98" s="266" t="s">
        <v>175</v>
      </c>
      <c r="D98" s="176" t="s">
        <v>386</v>
      </c>
      <c r="E98" s="176" t="s">
        <v>386</v>
      </c>
      <c r="F98" s="177" t="s">
        <v>630</v>
      </c>
      <c r="G98" s="176" t="s">
        <v>651</v>
      </c>
      <c r="H98" s="177" t="s">
        <v>673</v>
      </c>
      <c r="I98" s="265">
        <v>2953750</v>
      </c>
      <c r="J98" s="166">
        <v>43921</v>
      </c>
      <c r="K98" s="164" t="s">
        <v>1062</v>
      </c>
      <c r="L98" s="164" t="s">
        <v>1004</v>
      </c>
      <c r="M98" s="164">
        <v>112</v>
      </c>
      <c r="N98" s="166">
        <v>44004</v>
      </c>
      <c r="O98" t="s">
        <v>1060</v>
      </c>
      <c r="P98" s="34" t="s">
        <v>876</v>
      </c>
      <c r="Q98" s="34" t="s">
        <v>876</v>
      </c>
      <c r="R98" s="34" t="s">
        <v>877</v>
      </c>
      <c r="S98" s="34" t="s">
        <v>877</v>
      </c>
      <c r="T98" s="34" t="s">
        <v>1050</v>
      </c>
      <c r="Z98" s="167"/>
    </row>
    <row r="99" spans="1:26" s="197" customFormat="1" ht="15.75" customHeight="1">
      <c r="A99" s="199" t="s">
        <v>13</v>
      </c>
      <c r="B99" s="200" t="s">
        <v>240</v>
      </c>
      <c r="C99" s="256" t="s">
        <v>176</v>
      </c>
      <c r="D99" s="200" t="s">
        <v>387</v>
      </c>
      <c r="E99" s="200" t="s">
        <v>387</v>
      </c>
      <c r="F99" s="197" t="s">
        <v>633</v>
      </c>
      <c r="G99" s="200" t="s">
        <v>633</v>
      </c>
      <c r="H99" s="197" t="s">
        <v>673</v>
      </c>
      <c r="I99" s="268">
        <v>5.84</v>
      </c>
      <c r="J99" s="201">
        <v>43921</v>
      </c>
      <c r="K99" s="34" t="s">
        <v>1062</v>
      </c>
      <c r="L99" s="197" t="s">
        <v>1004</v>
      </c>
      <c r="M99" s="197">
        <v>112</v>
      </c>
      <c r="N99" s="201">
        <v>44004</v>
      </c>
      <c r="O99" s="202" t="s">
        <v>1042</v>
      </c>
      <c r="P99" s="34" t="s">
        <v>877</v>
      </c>
      <c r="Q99" s="197" t="s">
        <v>876</v>
      </c>
      <c r="R99" s="34" t="s">
        <v>877</v>
      </c>
      <c r="S99" s="34" t="s">
        <v>877</v>
      </c>
      <c r="T99" s="34" t="s">
        <v>1050</v>
      </c>
      <c r="U99" s="197" t="s">
        <v>1089</v>
      </c>
      <c r="Z99" s="203"/>
    </row>
    <row r="100" spans="1:26" s="34" customFormat="1" ht="15.75" customHeight="1">
      <c r="A100" s="156" t="s">
        <v>13</v>
      </c>
      <c r="B100" s="157" t="s">
        <v>241</v>
      </c>
      <c r="C100" s="158" t="s">
        <v>194</v>
      </c>
      <c r="D100" s="157" t="s">
        <v>405</v>
      </c>
      <c r="E100" s="157" t="s">
        <v>604</v>
      </c>
      <c r="F100" s="159" t="s">
        <v>639</v>
      </c>
      <c r="G100" s="160" t="s">
        <v>648</v>
      </c>
      <c r="H100" s="159" t="s">
        <v>673</v>
      </c>
      <c r="J100" s="100">
        <v>43921</v>
      </c>
      <c r="N100" s="100"/>
      <c r="O100"/>
      <c r="P100" s="34" t="s">
        <v>877</v>
      </c>
      <c r="Q100" s="34" t="s">
        <v>877</v>
      </c>
      <c r="R100" s="34" t="s">
        <v>877</v>
      </c>
      <c r="S100" s="34" t="s">
        <v>877</v>
      </c>
      <c r="V100" s="63"/>
      <c r="Z100" s="74"/>
    </row>
    <row r="101" spans="1:26" s="34" customFormat="1" ht="15.75" customHeight="1">
      <c r="A101" s="70" t="s">
        <v>13</v>
      </c>
      <c r="B101" s="71" t="s">
        <v>241</v>
      </c>
      <c r="C101" s="72" t="s">
        <v>198</v>
      </c>
      <c r="D101" s="71" t="s">
        <v>409</v>
      </c>
      <c r="E101" s="71" t="s">
        <v>606</v>
      </c>
      <c r="F101" s="71" t="s">
        <v>633</v>
      </c>
      <c r="G101" s="71" t="s">
        <v>635</v>
      </c>
      <c r="H101" s="20" t="s">
        <v>673</v>
      </c>
      <c r="I101" s="34">
        <v>1.3410000000000001E-4</v>
      </c>
      <c r="J101" s="100">
        <v>43921</v>
      </c>
      <c r="K101" s="34" t="s">
        <v>1062</v>
      </c>
      <c r="L101" s="34" t="s">
        <v>1004</v>
      </c>
      <c r="M101" s="34">
        <v>125</v>
      </c>
      <c r="N101" s="100">
        <v>44004</v>
      </c>
      <c r="O101" t="s">
        <v>1060</v>
      </c>
      <c r="P101" s="34" t="s">
        <v>876</v>
      </c>
      <c r="Q101" s="34" t="s">
        <v>876</v>
      </c>
      <c r="R101" s="34" t="s">
        <v>877</v>
      </c>
      <c r="S101" s="34" t="s">
        <v>877</v>
      </c>
      <c r="T101" s="34" t="s">
        <v>1050</v>
      </c>
      <c r="U101" s="34" t="s">
        <v>990</v>
      </c>
      <c r="V101" s="63"/>
      <c r="Z101" s="74"/>
    </row>
    <row r="102" spans="1:26" s="34" customFormat="1" ht="15.75" customHeight="1">
      <c r="A102" s="70" t="s">
        <v>13</v>
      </c>
      <c r="B102" s="71" t="s">
        <v>233</v>
      </c>
      <c r="C102" s="72" t="s">
        <v>207</v>
      </c>
      <c r="D102" s="71" t="s">
        <v>418</v>
      </c>
      <c r="E102" s="71" t="s">
        <v>609</v>
      </c>
      <c r="F102" s="71" t="s">
        <v>639</v>
      </c>
      <c r="G102" s="73" t="s">
        <v>648</v>
      </c>
      <c r="H102" s="20" t="s">
        <v>673</v>
      </c>
      <c r="J102" s="100">
        <v>43921</v>
      </c>
      <c r="P102" s="34" t="s">
        <v>877</v>
      </c>
      <c r="Q102" s="34" t="s">
        <v>877</v>
      </c>
      <c r="R102" s="34" t="s">
        <v>877</v>
      </c>
      <c r="S102" s="34" t="s">
        <v>877</v>
      </c>
      <c r="V102" s="63"/>
      <c r="Z102" s="74"/>
    </row>
    <row r="103" spans="1:26" s="34" customFormat="1" ht="15.75" customHeight="1">
      <c r="A103" s="70" t="s">
        <v>13</v>
      </c>
      <c r="B103" s="71" t="s">
        <v>233</v>
      </c>
      <c r="C103" s="72" t="s">
        <v>208</v>
      </c>
      <c r="D103" s="71" t="s">
        <v>419</v>
      </c>
      <c r="E103" s="71" t="s">
        <v>610</v>
      </c>
      <c r="F103" s="20" t="s">
        <v>639</v>
      </c>
      <c r="G103" s="73" t="s">
        <v>648</v>
      </c>
      <c r="H103" s="20" t="s">
        <v>673</v>
      </c>
      <c r="J103" s="100">
        <v>43921</v>
      </c>
      <c r="P103" s="34" t="s">
        <v>877</v>
      </c>
      <c r="Q103" s="34" t="s">
        <v>877</v>
      </c>
      <c r="R103" s="34" t="s">
        <v>877</v>
      </c>
      <c r="S103" s="34" t="s">
        <v>877</v>
      </c>
      <c r="V103" s="63"/>
      <c r="Z103" s="74"/>
    </row>
    <row r="104" spans="1:26" s="34" customFormat="1" ht="15.75" customHeight="1">
      <c r="A104" s="70" t="s">
        <v>13</v>
      </c>
      <c r="B104" s="71" t="s">
        <v>233</v>
      </c>
      <c r="C104" s="72" t="s">
        <v>209</v>
      </c>
      <c r="D104" s="71" t="s">
        <v>420</v>
      </c>
      <c r="E104" s="71" t="s">
        <v>611</v>
      </c>
      <c r="F104" s="20" t="s">
        <v>639</v>
      </c>
      <c r="G104" s="73" t="s">
        <v>648</v>
      </c>
      <c r="H104" s="20" t="s">
        <v>673</v>
      </c>
      <c r="J104" s="100">
        <v>43921</v>
      </c>
      <c r="P104" s="34" t="s">
        <v>877</v>
      </c>
      <c r="Q104" s="34" t="s">
        <v>877</v>
      </c>
      <c r="R104" s="34" t="s">
        <v>877</v>
      </c>
      <c r="S104" s="34" t="s">
        <v>877</v>
      </c>
      <c r="V104" s="63"/>
      <c r="Z104" s="74"/>
    </row>
    <row r="105" spans="1:26" s="34" customFormat="1" ht="15.75" customHeight="1">
      <c r="A105" s="70" t="s">
        <v>13</v>
      </c>
      <c r="B105" s="71" t="s">
        <v>233</v>
      </c>
      <c r="C105" s="72" t="s">
        <v>210</v>
      </c>
      <c r="D105" s="71" t="s">
        <v>421</v>
      </c>
      <c r="E105" s="71" t="s">
        <v>612</v>
      </c>
      <c r="F105" s="20" t="s">
        <v>639</v>
      </c>
      <c r="G105" s="73" t="s">
        <v>648</v>
      </c>
      <c r="H105" s="20" t="s">
        <v>673</v>
      </c>
      <c r="J105" s="100">
        <v>43921</v>
      </c>
      <c r="P105" s="34" t="s">
        <v>877</v>
      </c>
      <c r="Q105" s="34" t="s">
        <v>877</v>
      </c>
      <c r="R105" s="34" t="s">
        <v>877</v>
      </c>
      <c r="S105" s="34" t="s">
        <v>877</v>
      </c>
      <c r="V105" s="63"/>
      <c r="Z105" s="74"/>
    </row>
    <row r="106" spans="1:26" s="34" customFormat="1" ht="15.75" customHeight="1">
      <c r="A106" s="70" t="s">
        <v>13</v>
      </c>
      <c r="B106" s="71" t="s">
        <v>233</v>
      </c>
      <c r="C106" s="72" t="s">
        <v>211</v>
      </c>
      <c r="D106" s="71" t="s">
        <v>422</v>
      </c>
      <c r="E106" s="71" t="s">
        <v>613</v>
      </c>
      <c r="F106" s="20" t="s">
        <v>639</v>
      </c>
      <c r="G106" s="73" t="s">
        <v>648</v>
      </c>
      <c r="H106" s="20" t="s">
        <v>673</v>
      </c>
      <c r="J106" s="100">
        <v>43921</v>
      </c>
      <c r="P106" s="34" t="s">
        <v>877</v>
      </c>
      <c r="Q106" s="34" t="s">
        <v>877</v>
      </c>
      <c r="R106" s="34" t="s">
        <v>877</v>
      </c>
      <c r="S106" s="34" t="s">
        <v>877</v>
      </c>
      <c r="V106" s="63"/>
      <c r="Z106" s="74"/>
    </row>
    <row r="107" spans="1:26" s="34" customFormat="1" ht="15.75" customHeight="1">
      <c r="A107" s="70" t="s">
        <v>13</v>
      </c>
      <c r="B107" s="71" t="s">
        <v>233</v>
      </c>
      <c r="C107" s="72" t="s">
        <v>212</v>
      </c>
      <c r="D107" s="71" t="s">
        <v>423</v>
      </c>
      <c r="E107" s="71" t="s">
        <v>614</v>
      </c>
      <c r="F107" s="20" t="s">
        <v>639</v>
      </c>
      <c r="G107" s="73" t="s">
        <v>648</v>
      </c>
      <c r="H107" s="20" t="s">
        <v>673</v>
      </c>
      <c r="J107" s="100">
        <v>43921</v>
      </c>
      <c r="P107" s="34" t="s">
        <v>877</v>
      </c>
      <c r="Q107" s="34" t="s">
        <v>877</v>
      </c>
      <c r="R107" s="34" t="s">
        <v>877</v>
      </c>
      <c r="S107" s="34" t="s">
        <v>877</v>
      </c>
      <c r="V107" s="63"/>
      <c r="Z107" s="74"/>
    </row>
    <row r="108" spans="1:26" s="34" customFormat="1" ht="15.75" customHeight="1">
      <c r="A108" s="70" t="s">
        <v>13</v>
      </c>
      <c r="B108" s="71" t="s">
        <v>233</v>
      </c>
      <c r="C108" s="72" t="s">
        <v>213</v>
      </c>
      <c r="D108" s="71" t="s">
        <v>424</v>
      </c>
      <c r="E108" s="71" t="s">
        <v>615</v>
      </c>
      <c r="F108" s="20" t="s">
        <v>639</v>
      </c>
      <c r="G108" s="73" t="s">
        <v>648</v>
      </c>
      <c r="H108" s="20" t="s">
        <v>673</v>
      </c>
      <c r="J108" s="100">
        <v>43921</v>
      </c>
      <c r="P108" s="34" t="s">
        <v>877</v>
      </c>
      <c r="Q108" s="34" t="s">
        <v>877</v>
      </c>
      <c r="R108" s="34" t="s">
        <v>877</v>
      </c>
      <c r="S108" s="34" t="s">
        <v>877</v>
      </c>
      <c r="V108" s="63"/>
      <c r="Z108" s="74"/>
    </row>
    <row r="109" spans="1:26" s="34" customFormat="1" ht="15.75" customHeight="1">
      <c r="A109" s="70" t="s">
        <v>13</v>
      </c>
      <c r="B109" s="71" t="s">
        <v>233</v>
      </c>
      <c r="C109" s="72" t="s">
        <v>214</v>
      </c>
      <c r="D109" s="71" t="s">
        <v>425</v>
      </c>
      <c r="E109" s="71" t="s">
        <v>616</v>
      </c>
      <c r="F109" s="20" t="s">
        <v>639</v>
      </c>
      <c r="G109" s="73" t="s">
        <v>648</v>
      </c>
      <c r="H109" s="20" t="s">
        <v>673</v>
      </c>
      <c r="J109" s="100">
        <v>43921</v>
      </c>
      <c r="P109" s="34" t="s">
        <v>877</v>
      </c>
      <c r="Q109" s="34" t="s">
        <v>877</v>
      </c>
      <c r="R109" s="34" t="s">
        <v>877</v>
      </c>
      <c r="S109" s="34" t="s">
        <v>877</v>
      </c>
      <c r="V109" s="63"/>
      <c r="Z109" s="74"/>
    </row>
    <row r="110" spans="1:26" s="34" customFormat="1" ht="15.75" customHeight="1">
      <c r="A110" s="70" t="s">
        <v>13</v>
      </c>
      <c r="B110" s="71" t="s">
        <v>233</v>
      </c>
      <c r="C110" s="72" t="s">
        <v>215</v>
      </c>
      <c r="D110" s="71" t="s">
        <v>426</v>
      </c>
      <c r="E110" s="71" t="s">
        <v>617</v>
      </c>
      <c r="F110" s="20" t="s">
        <v>639</v>
      </c>
      <c r="G110" s="73" t="s">
        <v>648</v>
      </c>
      <c r="H110" s="20" t="s">
        <v>673</v>
      </c>
      <c r="I110" s="34" t="s">
        <v>666</v>
      </c>
      <c r="J110" s="100">
        <v>43921</v>
      </c>
      <c r="K110" s="34" t="s">
        <v>1062</v>
      </c>
      <c r="L110" s="34" t="s">
        <v>1004</v>
      </c>
      <c r="M110" s="34">
        <v>112</v>
      </c>
      <c r="N110" s="100">
        <v>44004</v>
      </c>
      <c r="O110" t="s">
        <v>977</v>
      </c>
      <c r="P110" s="34" t="s">
        <v>877</v>
      </c>
      <c r="Q110" s="34" t="s">
        <v>876</v>
      </c>
      <c r="R110" s="34" t="s">
        <v>877</v>
      </c>
      <c r="S110" s="34" t="s">
        <v>877</v>
      </c>
      <c r="T110" s="34" t="s">
        <v>1050</v>
      </c>
      <c r="V110" s="63"/>
      <c r="Z110" s="74"/>
    </row>
    <row r="111" spans="1:26" s="34" customFormat="1" ht="15.75" customHeight="1">
      <c r="A111" s="70" t="s">
        <v>13</v>
      </c>
      <c r="B111" s="71" t="s">
        <v>233</v>
      </c>
      <c r="C111" s="72" t="s">
        <v>216</v>
      </c>
      <c r="D111" s="71" t="s">
        <v>427</v>
      </c>
      <c r="E111" s="71" t="s">
        <v>618</v>
      </c>
      <c r="F111" s="20" t="s">
        <v>639</v>
      </c>
      <c r="G111" s="73" t="s">
        <v>648</v>
      </c>
      <c r="H111" s="20" t="s">
        <v>673</v>
      </c>
      <c r="I111" s="34" t="s">
        <v>666</v>
      </c>
      <c r="J111" s="100">
        <v>43921</v>
      </c>
      <c r="K111" s="34" t="s">
        <v>1062</v>
      </c>
      <c r="L111" s="34" t="s">
        <v>1004</v>
      </c>
      <c r="M111" s="34">
        <v>112</v>
      </c>
      <c r="N111" s="100">
        <v>44004</v>
      </c>
      <c r="O111" t="s">
        <v>992</v>
      </c>
      <c r="P111" s="34" t="s">
        <v>877</v>
      </c>
      <c r="Q111" s="34" t="s">
        <v>876</v>
      </c>
      <c r="R111" s="34" t="s">
        <v>877</v>
      </c>
      <c r="S111" s="34" t="s">
        <v>877</v>
      </c>
      <c r="T111" s="34" t="s">
        <v>1050</v>
      </c>
      <c r="V111" s="63"/>
      <c r="Z111" s="74"/>
    </row>
    <row r="112" spans="1:26" s="34" customFormat="1" ht="15.75" customHeight="1">
      <c r="A112" s="70" t="s">
        <v>13</v>
      </c>
      <c r="B112" s="71" t="s">
        <v>233</v>
      </c>
      <c r="C112" s="72" t="s">
        <v>217</v>
      </c>
      <c r="D112" s="71" t="s">
        <v>428</v>
      </c>
      <c r="E112" s="71" t="s">
        <v>619</v>
      </c>
      <c r="F112" s="20" t="s">
        <v>639</v>
      </c>
      <c r="G112" s="73" t="s">
        <v>648</v>
      </c>
      <c r="H112" s="20" t="s">
        <v>673</v>
      </c>
      <c r="I112" s="34" t="s">
        <v>666</v>
      </c>
      <c r="J112" s="100">
        <v>43921</v>
      </c>
      <c r="K112" s="34" t="s">
        <v>1062</v>
      </c>
      <c r="L112" s="34" t="s">
        <v>1004</v>
      </c>
      <c r="M112" s="34">
        <v>4</v>
      </c>
      <c r="N112" s="100">
        <v>44004</v>
      </c>
      <c r="O112" t="s">
        <v>996</v>
      </c>
      <c r="P112" s="34" t="s">
        <v>877</v>
      </c>
      <c r="Q112" s="34" t="s">
        <v>876</v>
      </c>
      <c r="R112" s="34" t="s">
        <v>877</v>
      </c>
      <c r="S112" s="34" t="s">
        <v>877</v>
      </c>
      <c r="T112" s="34" t="s">
        <v>1050</v>
      </c>
      <c r="V112" s="63"/>
      <c r="Z112" s="74"/>
    </row>
    <row r="113" spans="1:26" s="34" customFormat="1" ht="15.75" customHeight="1">
      <c r="A113" s="70" t="s">
        <v>13</v>
      </c>
      <c r="B113" s="71" t="s">
        <v>233</v>
      </c>
      <c r="C113" s="72" t="s">
        <v>218</v>
      </c>
      <c r="D113" s="71" t="s">
        <v>429</v>
      </c>
      <c r="E113" s="71" t="s">
        <v>620</v>
      </c>
      <c r="F113" s="20" t="s">
        <v>639</v>
      </c>
      <c r="G113" s="73" t="s">
        <v>648</v>
      </c>
      <c r="H113" s="20" t="s">
        <v>673</v>
      </c>
      <c r="I113" s="34" t="s">
        <v>666</v>
      </c>
      <c r="J113" s="100">
        <v>43921</v>
      </c>
      <c r="K113" s="34" t="s">
        <v>1062</v>
      </c>
      <c r="L113" s="34" t="s">
        <v>1004</v>
      </c>
      <c r="M113" s="34">
        <v>98</v>
      </c>
      <c r="N113" s="100">
        <v>44004</v>
      </c>
      <c r="O113" t="s">
        <v>960</v>
      </c>
      <c r="P113" s="34" t="s">
        <v>877</v>
      </c>
      <c r="Q113" s="34" t="s">
        <v>876</v>
      </c>
      <c r="R113" s="34" t="s">
        <v>877</v>
      </c>
      <c r="S113" s="34" t="s">
        <v>877</v>
      </c>
      <c r="T113" s="34" t="s">
        <v>1050</v>
      </c>
      <c r="V113" s="63"/>
      <c r="Z113" s="74"/>
    </row>
    <row r="114" spans="1:26" s="34" customFormat="1" ht="15.75" customHeight="1">
      <c r="A114" s="70" t="s">
        <v>13</v>
      </c>
      <c r="B114" s="71" t="s">
        <v>233</v>
      </c>
      <c r="C114" s="72" t="s">
        <v>219</v>
      </c>
      <c r="D114" s="71" t="s">
        <v>430</v>
      </c>
      <c r="E114" s="71" t="s">
        <v>621</v>
      </c>
      <c r="F114" s="20" t="s">
        <v>639</v>
      </c>
      <c r="G114" s="73" t="s">
        <v>648</v>
      </c>
      <c r="H114" s="20" t="s">
        <v>673</v>
      </c>
      <c r="J114" s="100">
        <v>43921</v>
      </c>
      <c r="P114" s="34" t="s">
        <v>877</v>
      </c>
      <c r="Q114" s="34" t="s">
        <v>877</v>
      </c>
      <c r="R114" s="34" t="s">
        <v>877</v>
      </c>
      <c r="S114" s="34" t="s">
        <v>877</v>
      </c>
      <c r="V114" s="63"/>
      <c r="Z114" s="74"/>
    </row>
    <row r="115" spans="1:26" s="34" customFormat="1" ht="15.75" customHeight="1">
      <c r="A115" s="70" t="s">
        <v>13</v>
      </c>
      <c r="B115" s="71" t="s">
        <v>233</v>
      </c>
      <c r="C115" s="72" t="s">
        <v>220</v>
      </c>
      <c r="D115" s="71" t="s">
        <v>431</v>
      </c>
      <c r="E115" s="71" t="s">
        <v>622</v>
      </c>
      <c r="F115" s="20" t="s">
        <v>639</v>
      </c>
      <c r="G115" s="73" t="s">
        <v>648</v>
      </c>
      <c r="H115" s="20" t="s">
        <v>673</v>
      </c>
      <c r="J115" s="100">
        <v>43921</v>
      </c>
      <c r="P115" s="34" t="s">
        <v>877</v>
      </c>
      <c r="Q115" s="34" t="s">
        <v>877</v>
      </c>
      <c r="R115" s="34" t="s">
        <v>877</v>
      </c>
      <c r="S115" s="34" t="s">
        <v>877</v>
      </c>
      <c r="V115" s="63"/>
      <c r="Z115" s="74"/>
    </row>
    <row r="116" spans="1:26" s="34" customFormat="1" ht="15.75" customHeight="1">
      <c r="A116" s="70" t="s">
        <v>13</v>
      </c>
      <c r="B116" s="71" t="s">
        <v>233</v>
      </c>
      <c r="C116" s="72" t="s">
        <v>221</v>
      </c>
      <c r="D116" s="71" t="s">
        <v>432</v>
      </c>
      <c r="E116" s="71" t="s">
        <v>623</v>
      </c>
      <c r="F116" s="20" t="s">
        <v>639</v>
      </c>
      <c r="G116" s="73" t="s">
        <v>648</v>
      </c>
      <c r="H116" s="20" t="s">
        <v>673</v>
      </c>
      <c r="J116" s="100">
        <v>43921</v>
      </c>
      <c r="P116" s="34" t="s">
        <v>877</v>
      </c>
      <c r="Q116" s="34" t="s">
        <v>877</v>
      </c>
      <c r="R116" s="34" t="s">
        <v>877</v>
      </c>
      <c r="S116" s="34" t="s">
        <v>877</v>
      </c>
      <c r="V116" s="63"/>
      <c r="Z116" s="74"/>
    </row>
    <row r="117" spans="1:26" s="34" customFormat="1" ht="15.75" customHeight="1">
      <c r="A117" s="70" t="s">
        <v>13</v>
      </c>
      <c r="B117" s="71" t="s">
        <v>233</v>
      </c>
      <c r="C117" s="72" t="s">
        <v>222</v>
      </c>
      <c r="D117" s="71" t="s">
        <v>433</v>
      </c>
      <c r="E117" s="71" t="s">
        <v>624</v>
      </c>
      <c r="F117" s="20" t="s">
        <v>639</v>
      </c>
      <c r="G117" s="73" t="s">
        <v>648</v>
      </c>
      <c r="H117" s="20" t="s">
        <v>673</v>
      </c>
      <c r="J117" s="100">
        <v>43921</v>
      </c>
      <c r="P117" s="34" t="s">
        <v>877</v>
      </c>
      <c r="Q117" s="34" t="s">
        <v>877</v>
      </c>
      <c r="R117" s="34" t="s">
        <v>877</v>
      </c>
      <c r="S117" s="34" t="s">
        <v>877</v>
      </c>
      <c r="V117" s="63"/>
      <c r="Z117" s="74"/>
    </row>
    <row r="118" spans="1:26" s="34" customFormat="1" ht="15.75" customHeight="1">
      <c r="A118" s="70" t="s">
        <v>13</v>
      </c>
      <c r="B118" s="71" t="s">
        <v>233</v>
      </c>
      <c r="C118" s="72" t="s">
        <v>223</v>
      </c>
      <c r="D118" s="71" t="s">
        <v>434</v>
      </c>
      <c r="E118" s="71" t="s">
        <v>625</v>
      </c>
      <c r="F118" s="20" t="s">
        <v>639</v>
      </c>
      <c r="G118" s="73" t="s">
        <v>648</v>
      </c>
      <c r="H118" s="20" t="s">
        <v>673</v>
      </c>
      <c r="J118" s="100">
        <v>43921</v>
      </c>
      <c r="P118" s="34" t="s">
        <v>877</v>
      </c>
      <c r="Q118" s="34" t="s">
        <v>877</v>
      </c>
      <c r="R118" s="34" t="s">
        <v>877</v>
      </c>
      <c r="S118" s="34" t="s">
        <v>877</v>
      </c>
      <c r="V118" s="63"/>
      <c r="Z118" s="74"/>
    </row>
    <row r="119" spans="1:26" s="34" customFormat="1" ht="15.75" customHeight="1">
      <c r="A119" s="70" t="s">
        <v>13</v>
      </c>
      <c r="B119" s="71" t="s">
        <v>233</v>
      </c>
      <c r="C119" s="72" t="s">
        <v>224</v>
      </c>
      <c r="D119" s="71" t="s">
        <v>435</v>
      </c>
      <c r="E119" s="71" t="s">
        <v>626</v>
      </c>
      <c r="F119" s="20" t="s">
        <v>639</v>
      </c>
      <c r="G119" s="73" t="s">
        <v>648</v>
      </c>
      <c r="H119" s="20" t="s">
        <v>673</v>
      </c>
      <c r="J119" s="100">
        <v>43921</v>
      </c>
      <c r="P119" s="34" t="s">
        <v>877</v>
      </c>
      <c r="Q119" s="34" t="s">
        <v>877</v>
      </c>
      <c r="R119" s="34" t="s">
        <v>877</v>
      </c>
      <c r="S119" s="34" t="s">
        <v>877</v>
      </c>
      <c r="V119" s="63"/>
      <c r="Z119" s="74"/>
    </row>
    <row r="120" spans="1:26" s="34" customFormat="1" ht="15.75" customHeight="1">
      <c r="A120" s="70" t="s">
        <v>13</v>
      </c>
      <c r="B120" s="71" t="s">
        <v>233</v>
      </c>
      <c r="C120" s="72" t="s">
        <v>225</v>
      </c>
      <c r="D120" s="71" t="s">
        <v>436</v>
      </c>
      <c r="E120" s="71" t="s">
        <v>627</v>
      </c>
      <c r="F120" s="20" t="s">
        <v>639</v>
      </c>
      <c r="G120" s="73" t="s">
        <v>648</v>
      </c>
      <c r="H120" s="20" t="s">
        <v>673</v>
      </c>
      <c r="J120" s="100">
        <v>43921</v>
      </c>
      <c r="P120" s="34" t="s">
        <v>877</v>
      </c>
      <c r="Q120" s="34" t="s">
        <v>877</v>
      </c>
      <c r="R120" s="34" t="s">
        <v>877</v>
      </c>
      <c r="S120" s="34" t="s">
        <v>877</v>
      </c>
      <c r="V120" s="63"/>
      <c r="Z120" s="74"/>
    </row>
    <row r="121" spans="1:26" s="34" customFormat="1" ht="15.75" customHeight="1">
      <c r="A121" s="70" t="s">
        <v>13</v>
      </c>
      <c r="B121" s="71" t="s">
        <v>233</v>
      </c>
      <c r="C121" s="72" t="s">
        <v>226</v>
      </c>
      <c r="D121" s="71" t="s">
        <v>437</v>
      </c>
      <c r="E121" s="71" t="s">
        <v>628</v>
      </c>
      <c r="F121" s="71" t="s">
        <v>630</v>
      </c>
      <c r="G121" s="71" t="s">
        <v>631</v>
      </c>
      <c r="H121" s="20" t="s">
        <v>673</v>
      </c>
      <c r="J121" s="100">
        <v>43921</v>
      </c>
      <c r="N121" s="100"/>
      <c r="O121"/>
      <c r="P121" s="34" t="s">
        <v>877</v>
      </c>
      <c r="Q121" s="34" t="s">
        <v>877</v>
      </c>
      <c r="R121" s="34" t="s">
        <v>877</v>
      </c>
      <c r="S121" s="34" t="s">
        <v>877</v>
      </c>
      <c r="V121" s="63"/>
      <c r="Z121" s="74"/>
    </row>
    <row r="122" spans="1:26" s="34" customFormat="1" ht="15.75" customHeight="1">
      <c r="A122" s="70" t="s">
        <v>13</v>
      </c>
      <c r="B122" s="71" t="s">
        <v>233</v>
      </c>
      <c r="C122" s="72" t="s">
        <v>227</v>
      </c>
      <c r="D122" s="71" t="s">
        <v>438</v>
      </c>
      <c r="E122" s="71" t="s">
        <v>629</v>
      </c>
      <c r="F122" s="20" t="s">
        <v>639</v>
      </c>
      <c r="G122" s="73" t="s">
        <v>648</v>
      </c>
      <c r="H122" s="20" t="s">
        <v>673</v>
      </c>
      <c r="J122" s="100">
        <v>43921</v>
      </c>
      <c r="P122" s="34" t="s">
        <v>877</v>
      </c>
      <c r="Q122" s="34" t="s">
        <v>877</v>
      </c>
      <c r="R122" s="34" t="s">
        <v>877</v>
      </c>
      <c r="S122" s="34" t="s">
        <v>877</v>
      </c>
      <c r="V122" s="63"/>
      <c r="Z122" s="74"/>
    </row>
    <row r="123" spans="1:26" s="28" customFormat="1" ht="15.75" customHeight="1">
      <c r="A123" s="76" t="s">
        <v>13</v>
      </c>
      <c r="B123" s="77" t="s">
        <v>228</v>
      </c>
      <c r="C123" s="78" t="s">
        <v>14</v>
      </c>
      <c r="D123" s="77" t="s">
        <v>243</v>
      </c>
      <c r="E123" s="77" t="s">
        <v>439</v>
      </c>
      <c r="F123" s="224" t="s">
        <v>639</v>
      </c>
      <c r="G123" s="225" t="s">
        <v>648</v>
      </c>
      <c r="H123" s="224" t="s">
        <v>674</v>
      </c>
      <c r="J123" s="226">
        <v>43555</v>
      </c>
      <c r="P123" s="34" t="s">
        <v>877</v>
      </c>
      <c r="Q123" s="34" t="s">
        <v>877</v>
      </c>
      <c r="R123" s="34" t="s">
        <v>877</v>
      </c>
      <c r="S123" s="34" t="s">
        <v>877</v>
      </c>
      <c r="V123" s="64"/>
      <c r="Z123" s="227"/>
    </row>
    <row r="124" spans="1:26" s="34" customFormat="1" ht="15.75" customHeight="1">
      <c r="A124" s="70" t="s">
        <v>13</v>
      </c>
      <c r="B124" s="71" t="s">
        <v>228</v>
      </c>
      <c r="C124" s="72" t="s">
        <v>15</v>
      </c>
      <c r="D124" s="71" t="s">
        <v>244</v>
      </c>
      <c r="E124" s="71" t="s">
        <v>440</v>
      </c>
      <c r="F124" s="20" t="s">
        <v>639</v>
      </c>
      <c r="G124" s="73" t="s">
        <v>648</v>
      </c>
      <c r="H124" s="20" t="s">
        <v>674</v>
      </c>
      <c r="J124" s="100">
        <v>43555</v>
      </c>
      <c r="P124" s="34" t="s">
        <v>877</v>
      </c>
      <c r="Q124" s="34" t="s">
        <v>877</v>
      </c>
      <c r="R124" s="34" t="s">
        <v>877</v>
      </c>
      <c r="S124" s="34" t="s">
        <v>877</v>
      </c>
      <c r="V124" s="63"/>
      <c r="Z124" s="74"/>
    </row>
    <row r="125" spans="1:26" s="34" customFormat="1" ht="15.75" customHeight="1">
      <c r="A125" s="70" t="s">
        <v>13</v>
      </c>
      <c r="B125" s="71" t="s">
        <v>228</v>
      </c>
      <c r="C125" s="72" t="s">
        <v>16</v>
      </c>
      <c r="D125" s="71" t="s">
        <v>245</v>
      </c>
      <c r="E125" s="71" t="s">
        <v>441</v>
      </c>
      <c r="F125" s="20" t="s">
        <v>639</v>
      </c>
      <c r="G125" s="73" t="s">
        <v>648</v>
      </c>
      <c r="H125" s="20" t="s">
        <v>674</v>
      </c>
      <c r="J125" s="100">
        <v>43555</v>
      </c>
      <c r="P125" s="34" t="s">
        <v>877</v>
      </c>
      <c r="Q125" s="34" t="s">
        <v>877</v>
      </c>
      <c r="R125" s="34" t="s">
        <v>877</v>
      </c>
      <c r="S125" s="34" t="s">
        <v>877</v>
      </c>
      <c r="V125" s="63"/>
      <c r="Z125" s="74"/>
    </row>
    <row r="126" spans="1:26" s="34" customFormat="1" ht="15.75" customHeight="1">
      <c r="A126" s="70" t="s">
        <v>13</v>
      </c>
      <c r="B126" s="71" t="s">
        <v>228</v>
      </c>
      <c r="C126" s="72" t="s">
        <v>17</v>
      </c>
      <c r="D126" s="71" t="s">
        <v>246</v>
      </c>
      <c r="E126" s="71" t="s">
        <v>442</v>
      </c>
      <c r="F126" s="20" t="s">
        <v>639</v>
      </c>
      <c r="G126" s="73" t="s">
        <v>648</v>
      </c>
      <c r="H126" s="20" t="s">
        <v>674</v>
      </c>
      <c r="I126" s="34" t="s">
        <v>666</v>
      </c>
      <c r="J126" s="100">
        <v>43555</v>
      </c>
      <c r="K126" s="34" t="s">
        <v>1063</v>
      </c>
      <c r="L126" s="34" t="s">
        <v>1007</v>
      </c>
      <c r="M126" s="34">
        <v>99</v>
      </c>
      <c r="N126" s="100">
        <v>43626</v>
      </c>
      <c r="O126" t="s">
        <v>1060</v>
      </c>
      <c r="P126" s="34" t="s">
        <v>876</v>
      </c>
      <c r="Q126" s="34" t="s">
        <v>876</v>
      </c>
      <c r="R126" s="34" t="s">
        <v>877</v>
      </c>
      <c r="S126" s="34" t="s">
        <v>877</v>
      </c>
      <c r="T126" s="34" t="s">
        <v>1050</v>
      </c>
      <c r="U126" s="34" t="s">
        <v>1015</v>
      </c>
      <c r="V126" s="63"/>
      <c r="Z126" s="74"/>
    </row>
    <row r="127" spans="1:26" s="34" customFormat="1" ht="15.75" customHeight="1">
      <c r="A127" s="70" t="s">
        <v>13</v>
      </c>
      <c r="B127" s="71" t="s">
        <v>228</v>
      </c>
      <c r="C127" s="72" t="s">
        <v>18</v>
      </c>
      <c r="D127" s="71" t="s">
        <v>247</v>
      </c>
      <c r="E127" s="71" t="s">
        <v>443</v>
      </c>
      <c r="F127" s="20" t="s">
        <v>639</v>
      </c>
      <c r="G127" s="73" t="s">
        <v>648</v>
      </c>
      <c r="H127" s="20" t="s">
        <v>674</v>
      </c>
      <c r="I127" s="34" t="s">
        <v>666</v>
      </c>
      <c r="J127" s="100">
        <v>43555</v>
      </c>
      <c r="K127" s="34" t="s">
        <v>1063</v>
      </c>
      <c r="L127" s="34" t="s">
        <v>1007</v>
      </c>
      <c r="M127" s="34">
        <v>99</v>
      </c>
      <c r="N127" s="100">
        <v>43626</v>
      </c>
      <c r="O127" t="s">
        <v>1060</v>
      </c>
      <c r="P127" s="34" t="s">
        <v>876</v>
      </c>
      <c r="Q127" s="34" t="s">
        <v>876</v>
      </c>
      <c r="R127" s="34" t="s">
        <v>877</v>
      </c>
      <c r="S127" s="34" t="s">
        <v>877</v>
      </c>
      <c r="T127" s="34" t="s">
        <v>1050</v>
      </c>
      <c r="U127" s="34" t="s">
        <v>1017</v>
      </c>
      <c r="V127" s="63"/>
      <c r="Z127" s="74"/>
    </row>
    <row r="128" spans="1:26" s="34" customFormat="1" ht="15.75" customHeight="1">
      <c r="A128" s="70" t="s">
        <v>13</v>
      </c>
      <c r="B128" s="71" t="s">
        <v>228</v>
      </c>
      <c r="C128" s="72" t="s">
        <v>19</v>
      </c>
      <c r="D128" s="71" t="s">
        <v>248</v>
      </c>
      <c r="E128" s="71" t="s">
        <v>444</v>
      </c>
      <c r="F128" s="20" t="s">
        <v>639</v>
      </c>
      <c r="G128" s="73" t="s">
        <v>648</v>
      </c>
      <c r="H128" s="20" t="s">
        <v>674</v>
      </c>
      <c r="J128" s="100">
        <v>43555</v>
      </c>
      <c r="P128" s="34" t="s">
        <v>877</v>
      </c>
      <c r="Q128" s="34" t="s">
        <v>877</v>
      </c>
      <c r="R128" s="34" t="s">
        <v>877</v>
      </c>
      <c r="S128" s="34" t="s">
        <v>877</v>
      </c>
      <c r="V128" s="63"/>
      <c r="Z128" s="74"/>
    </row>
    <row r="129" spans="1:26" s="34" customFormat="1" ht="15.75" customHeight="1">
      <c r="A129" s="70" t="s">
        <v>13</v>
      </c>
      <c r="B129" s="71" t="s">
        <v>228</v>
      </c>
      <c r="C129" s="72" t="s">
        <v>20</v>
      </c>
      <c r="D129" s="71" t="s">
        <v>249</v>
      </c>
      <c r="E129" s="71" t="s">
        <v>445</v>
      </c>
      <c r="F129" s="20" t="s">
        <v>639</v>
      </c>
      <c r="G129" s="73" t="s">
        <v>648</v>
      </c>
      <c r="H129" s="20" t="s">
        <v>674</v>
      </c>
      <c r="I129" s="34" t="s">
        <v>667</v>
      </c>
      <c r="J129" s="100">
        <v>43555</v>
      </c>
      <c r="K129" s="34" t="s">
        <v>1063</v>
      </c>
      <c r="L129" s="34" t="s">
        <v>1007</v>
      </c>
      <c r="M129" s="34">
        <v>230</v>
      </c>
      <c r="N129" s="100">
        <v>43626</v>
      </c>
      <c r="O129" t="s">
        <v>1000</v>
      </c>
      <c r="P129" s="34" t="s">
        <v>877</v>
      </c>
      <c r="Q129" s="34" t="s">
        <v>876</v>
      </c>
      <c r="R129" s="34" t="s">
        <v>877</v>
      </c>
      <c r="S129" s="34" t="s">
        <v>877</v>
      </c>
      <c r="T129" s="34" t="s">
        <v>1050</v>
      </c>
      <c r="V129" s="63"/>
      <c r="Z129" s="74"/>
    </row>
    <row r="130" spans="1:26" s="34" customFormat="1" ht="15.75" customHeight="1">
      <c r="A130" s="70" t="s">
        <v>13</v>
      </c>
      <c r="B130" s="71" t="s">
        <v>228</v>
      </c>
      <c r="C130" s="72" t="s">
        <v>21</v>
      </c>
      <c r="D130" s="71" t="s">
        <v>250</v>
      </c>
      <c r="E130" s="71" t="s">
        <v>446</v>
      </c>
      <c r="F130" s="71" t="s">
        <v>630</v>
      </c>
      <c r="G130" s="71" t="s">
        <v>652</v>
      </c>
      <c r="H130" s="20" t="s">
        <v>674</v>
      </c>
      <c r="I130" s="34">
        <v>2</v>
      </c>
      <c r="J130" s="100">
        <v>43555</v>
      </c>
      <c r="K130" s="34" t="s">
        <v>1063</v>
      </c>
      <c r="L130" s="34" t="s">
        <v>1007</v>
      </c>
      <c r="M130" s="34">
        <v>99</v>
      </c>
      <c r="N130" s="100">
        <v>43626</v>
      </c>
      <c r="O130" t="s">
        <v>1060</v>
      </c>
      <c r="P130" s="34" t="s">
        <v>876</v>
      </c>
      <c r="Q130" s="34" t="s">
        <v>876</v>
      </c>
      <c r="R130" s="34" t="s">
        <v>877</v>
      </c>
      <c r="S130" s="34" t="s">
        <v>877</v>
      </c>
      <c r="T130" s="34" t="s">
        <v>1050</v>
      </c>
      <c r="V130" s="63"/>
      <c r="Z130" s="74"/>
    </row>
    <row r="131" spans="1:26" s="34" customFormat="1" ht="15.75" customHeight="1">
      <c r="A131" s="70" t="s">
        <v>13</v>
      </c>
      <c r="B131" s="71" t="s">
        <v>234</v>
      </c>
      <c r="C131" s="72" t="s">
        <v>22</v>
      </c>
      <c r="D131" s="71" t="s">
        <v>251</v>
      </c>
      <c r="E131" s="71" t="s">
        <v>447</v>
      </c>
      <c r="F131" s="20" t="s">
        <v>639</v>
      </c>
      <c r="G131" s="73" t="s">
        <v>648</v>
      </c>
      <c r="H131" s="20" t="s">
        <v>674</v>
      </c>
      <c r="I131" s="34" t="s">
        <v>666</v>
      </c>
      <c r="J131" s="100">
        <v>43555</v>
      </c>
      <c r="K131" s="34" t="s">
        <v>1063</v>
      </c>
      <c r="L131" s="34" t="s">
        <v>1007</v>
      </c>
      <c r="M131" s="34">
        <v>91</v>
      </c>
      <c r="N131" s="100">
        <v>43626</v>
      </c>
      <c r="O131" t="s">
        <v>1019</v>
      </c>
      <c r="P131" s="34" t="s">
        <v>877</v>
      </c>
      <c r="Q131" s="34" t="s">
        <v>876</v>
      </c>
      <c r="R131" s="34" t="s">
        <v>877</v>
      </c>
      <c r="S131" s="34" t="s">
        <v>877</v>
      </c>
      <c r="T131" s="34" t="s">
        <v>1050</v>
      </c>
      <c r="V131" s="63"/>
      <c r="Z131" s="74"/>
    </row>
    <row r="132" spans="1:26" s="34" customFormat="1" ht="15.75" customHeight="1">
      <c r="A132" s="70" t="s">
        <v>13</v>
      </c>
      <c r="B132" s="71" t="s">
        <v>234</v>
      </c>
      <c r="C132" s="72" t="s">
        <v>23</v>
      </c>
      <c r="D132" s="71" t="s">
        <v>252</v>
      </c>
      <c r="E132" s="71" t="s">
        <v>448</v>
      </c>
      <c r="F132" s="20" t="s">
        <v>639</v>
      </c>
      <c r="G132" s="73" t="s">
        <v>648</v>
      </c>
      <c r="H132" s="20" t="s">
        <v>674</v>
      </c>
      <c r="I132" s="34" t="s">
        <v>666</v>
      </c>
      <c r="J132" s="100">
        <v>43555</v>
      </c>
      <c r="K132" s="34" t="s">
        <v>1063</v>
      </c>
      <c r="L132" s="34" t="s">
        <v>1007</v>
      </c>
      <c r="M132" s="34">
        <v>91</v>
      </c>
      <c r="N132" s="100">
        <v>43626</v>
      </c>
      <c r="O132" t="s">
        <v>1034</v>
      </c>
      <c r="P132" s="34" t="s">
        <v>877</v>
      </c>
      <c r="Q132" s="34" t="s">
        <v>876</v>
      </c>
      <c r="R132" s="34" t="s">
        <v>877</v>
      </c>
      <c r="S132" s="34" t="s">
        <v>877</v>
      </c>
      <c r="T132" s="34" t="s">
        <v>1050</v>
      </c>
      <c r="V132" s="63"/>
      <c r="X132" s="105"/>
      <c r="Z132" s="74"/>
    </row>
    <row r="133" spans="1:26" s="34" customFormat="1" ht="15.75" customHeight="1">
      <c r="A133" s="70" t="s">
        <v>13</v>
      </c>
      <c r="B133" s="71" t="s">
        <v>234</v>
      </c>
      <c r="C133" s="72" t="s">
        <v>24</v>
      </c>
      <c r="D133" s="71" t="s">
        <v>253</v>
      </c>
      <c r="E133" s="71" t="s">
        <v>449</v>
      </c>
      <c r="F133" s="20" t="s">
        <v>639</v>
      </c>
      <c r="G133" s="73" t="s">
        <v>648</v>
      </c>
      <c r="H133" s="20" t="s">
        <v>674</v>
      </c>
      <c r="I133" s="34" t="s">
        <v>666</v>
      </c>
      <c r="J133" s="100">
        <v>43555</v>
      </c>
      <c r="K133" s="34" t="s">
        <v>1063</v>
      </c>
      <c r="L133" s="34" t="s">
        <v>1007</v>
      </c>
      <c r="M133" s="34">
        <v>91</v>
      </c>
      <c r="N133" s="100">
        <v>43626</v>
      </c>
      <c r="O133" t="s">
        <v>1034</v>
      </c>
      <c r="P133" s="34" t="s">
        <v>877</v>
      </c>
      <c r="Q133" s="34" t="s">
        <v>876</v>
      </c>
      <c r="R133" s="34" t="s">
        <v>877</v>
      </c>
      <c r="S133" s="34" t="s">
        <v>877</v>
      </c>
      <c r="T133" s="34" t="s">
        <v>1050</v>
      </c>
      <c r="V133" s="63"/>
      <c r="X133" s="105"/>
      <c r="Z133" s="74"/>
    </row>
    <row r="134" spans="1:26" s="34" customFormat="1" ht="15.75" customHeight="1">
      <c r="A134" s="70" t="s">
        <v>13</v>
      </c>
      <c r="B134" s="71" t="s">
        <v>234</v>
      </c>
      <c r="C134" s="72" t="s">
        <v>25</v>
      </c>
      <c r="D134" s="71" t="s">
        <v>254</v>
      </c>
      <c r="E134" s="71" t="s">
        <v>450</v>
      </c>
      <c r="F134" s="20" t="s">
        <v>639</v>
      </c>
      <c r="G134" s="73" t="s">
        <v>648</v>
      </c>
      <c r="H134" s="20" t="s">
        <v>674</v>
      </c>
      <c r="I134" s="34" t="s">
        <v>666</v>
      </c>
      <c r="J134" s="100">
        <v>43555</v>
      </c>
      <c r="K134" s="34" t="s">
        <v>1063</v>
      </c>
      <c r="L134" s="34" t="s">
        <v>1007</v>
      </c>
      <c r="M134" s="34">
        <v>26</v>
      </c>
      <c r="N134" s="100">
        <v>43626</v>
      </c>
      <c r="O134" t="s">
        <v>957</v>
      </c>
      <c r="P134" s="34" t="s">
        <v>877</v>
      </c>
      <c r="Q134" s="34" t="s">
        <v>876</v>
      </c>
      <c r="R134" s="34" t="s">
        <v>877</v>
      </c>
      <c r="S134" s="34" t="s">
        <v>877</v>
      </c>
      <c r="T134" s="34" t="s">
        <v>1050</v>
      </c>
      <c r="V134" s="63"/>
      <c r="Z134" s="74"/>
    </row>
    <row r="135" spans="1:26" s="34" customFormat="1" ht="15.75" customHeight="1">
      <c r="A135" s="70" t="s">
        <v>13</v>
      </c>
      <c r="B135" s="71" t="s">
        <v>234</v>
      </c>
      <c r="C135" s="72" t="s">
        <v>26</v>
      </c>
      <c r="D135" s="71" t="s">
        <v>255</v>
      </c>
      <c r="E135" s="71" t="s">
        <v>451</v>
      </c>
      <c r="F135" s="20" t="s">
        <v>639</v>
      </c>
      <c r="G135" s="73" t="s">
        <v>648</v>
      </c>
      <c r="H135" s="20" t="s">
        <v>674</v>
      </c>
      <c r="I135" s="34" t="s">
        <v>666</v>
      </c>
      <c r="J135" s="100">
        <v>43555</v>
      </c>
      <c r="K135" s="34" t="s">
        <v>1063</v>
      </c>
      <c r="L135" s="34" t="s">
        <v>1007</v>
      </c>
      <c r="M135" s="34">
        <v>91</v>
      </c>
      <c r="N135" s="100">
        <v>43626</v>
      </c>
      <c r="O135" t="s">
        <v>1034</v>
      </c>
      <c r="P135" s="34" t="s">
        <v>877</v>
      </c>
      <c r="Q135" s="34" t="s">
        <v>876</v>
      </c>
      <c r="R135" s="34" t="s">
        <v>877</v>
      </c>
      <c r="S135" s="34" t="s">
        <v>877</v>
      </c>
      <c r="T135" s="34" t="s">
        <v>1050</v>
      </c>
      <c r="V135" s="63"/>
      <c r="X135" s="105"/>
      <c r="Z135" s="74"/>
    </row>
    <row r="136" spans="1:26" s="34" customFormat="1" ht="15.75" customHeight="1">
      <c r="A136" s="70" t="s">
        <v>13</v>
      </c>
      <c r="B136" s="71" t="s">
        <v>234</v>
      </c>
      <c r="C136" s="72" t="s">
        <v>27</v>
      </c>
      <c r="D136" s="71" t="s">
        <v>256</v>
      </c>
      <c r="E136" s="71" t="s">
        <v>452</v>
      </c>
      <c r="F136" s="20" t="s">
        <v>639</v>
      </c>
      <c r="G136" s="73" t="s">
        <v>648</v>
      </c>
      <c r="H136" s="20" t="s">
        <v>674</v>
      </c>
      <c r="I136" s="34" t="s">
        <v>666</v>
      </c>
      <c r="J136" s="100">
        <v>43555</v>
      </c>
      <c r="K136" s="34" t="s">
        <v>1063</v>
      </c>
      <c r="L136" s="34" t="s">
        <v>1007</v>
      </c>
      <c r="M136" s="34">
        <v>91</v>
      </c>
      <c r="N136" s="100">
        <v>43626</v>
      </c>
      <c r="O136" t="s">
        <v>963</v>
      </c>
      <c r="P136" s="34" t="s">
        <v>877</v>
      </c>
      <c r="Q136" s="34" t="s">
        <v>876</v>
      </c>
      <c r="R136" s="34" t="s">
        <v>877</v>
      </c>
      <c r="S136" s="34" t="s">
        <v>877</v>
      </c>
      <c r="T136" s="34" t="s">
        <v>1050</v>
      </c>
      <c r="V136" s="63"/>
      <c r="Z136" s="74"/>
    </row>
    <row r="137" spans="1:26" s="34" customFormat="1" ht="15.75" customHeight="1">
      <c r="A137" s="70" t="s">
        <v>13</v>
      </c>
      <c r="B137" s="71" t="s">
        <v>234</v>
      </c>
      <c r="C137" s="72" t="s">
        <v>30</v>
      </c>
      <c r="D137" s="71" t="s">
        <v>258</v>
      </c>
      <c r="E137" s="71" t="s">
        <v>455</v>
      </c>
      <c r="F137" s="71" t="s">
        <v>630</v>
      </c>
      <c r="G137" s="71" t="s">
        <v>645</v>
      </c>
      <c r="H137" s="20" t="s">
        <v>674</v>
      </c>
      <c r="I137" s="34">
        <v>4</v>
      </c>
      <c r="J137" s="100">
        <v>43555</v>
      </c>
      <c r="K137" s="34" t="s">
        <v>1063</v>
      </c>
      <c r="L137" s="34" t="s">
        <v>1007</v>
      </c>
      <c r="M137" s="34">
        <v>26</v>
      </c>
      <c r="N137" s="100">
        <v>43626</v>
      </c>
      <c r="O137" t="s">
        <v>984</v>
      </c>
      <c r="P137" s="34" t="s">
        <v>877</v>
      </c>
      <c r="Q137" s="34" t="s">
        <v>876</v>
      </c>
      <c r="R137" s="34" t="s">
        <v>877</v>
      </c>
      <c r="S137" s="34" t="s">
        <v>877</v>
      </c>
      <c r="T137" s="34" t="s">
        <v>1050</v>
      </c>
      <c r="V137" s="63"/>
      <c r="Z137" s="74"/>
    </row>
    <row r="138" spans="1:26" s="34" customFormat="1" ht="15.75" customHeight="1">
      <c r="A138" s="70" t="s">
        <v>13</v>
      </c>
      <c r="B138" s="71" t="s">
        <v>234</v>
      </c>
      <c r="C138" s="72" t="s">
        <v>31</v>
      </c>
      <c r="D138" s="71" t="s">
        <v>259</v>
      </c>
      <c r="E138" s="71" t="s">
        <v>456</v>
      </c>
      <c r="F138" s="71" t="s">
        <v>633</v>
      </c>
      <c r="G138" s="71" t="s">
        <v>646</v>
      </c>
      <c r="H138" s="20" t="s">
        <v>674</v>
      </c>
      <c r="I138" s="34">
        <v>57</v>
      </c>
      <c r="J138" s="100">
        <v>43555</v>
      </c>
      <c r="K138" s="34" t="s">
        <v>1063</v>
      </c>
      <c r="L138" s="34" t="s">
        <v>1007</v>
      </c>
      <c r="M138" s="34">
        <v>26</v>
      </c>
      <c r="N138" s="100">
        <v>43626</v>
      </c>
      <c r="O138" t="s">
        <v>984</v>
      </c>
      <c r="P138" s="34" t="s">
        <v>877</v>
      </c>
      <c r="Q138" s="34" t="s">
        <v>876</v>
      </c>
      <c r="R138" s="34" t="s">
        <v>877</v>
      </c>
      <c r="S138" s="34" t="s">
        <v>877</v>
      </c>
      <c r="T138" s="34" t="s">
        <v>1050</v>
      </c>
      <c r="U138" s="34">
        <f>4/7*100</f>
        <v>57.142857142857139</v>
      </c>
      <c r="V138" s="63"/>
      <c r="Z138" s="74"/>
    </row>
    <row r="139" spans="1:26" s="34" customFormat="1" ht="15.75" customHeight="1">
      <c r="A139" s="70" t="s">
        <v>13</v>
      </c>
      <c r="B139" s="71" t="s">
        <v>235</v>
      </c>
      <c r="C139" s="72" t="s">
        <v>32</v>
      </c>
      <c r="D139" s="71" t="s">
        <v>260</v>
      </c>
      <c r="E139" s="71" t="s">
        <v>457</v>
      </c>
      <c r="F139" s="20" t="s">
        <v>639</v>
      </c>
      <c r="G139" s="73" t="s">
        <v>648</v>
      </c>
      <c r="H139" s="20" t="s">
        <v>674</v>
      </c>
      <c r="J139" s="100">
        <v>43555</v>
      </c>
      <c r="P139" s="34" t="s">
        <v>877</v>
      </c>
      <c r="Q139" s="34" t="s">
        <v>877</v>
      </c>
      <c r="R139" s="34" t="s">
        <v>877</v>
      </c>
      <c r="S139" s="34" t="s">
        <v>877</v>
      </c>
      <c r="V139" s="63"/>
      <c r="Z139" s="74"/>
    </row>
    <row r="140" spans="1:26" s="34" customFormat="1" ht="15.75" customHeight="1">
      <c r="A140" s="70" t="s">
        <v>13</v>
      </c>
      <c r="B140" s="71" t="s">
        <v>236</v>
      </c>
      <c r="C140" s="72" t="s">
        <v>51</v>
      </c>
      <c r="D140" s="71" t="s">
        <v>275</v>
      </c>
      <c r="E140" s="71" t="s">
        <v>474</v>
      </c>
      <c r="F140" s="20" t="s">
        <v>639</v>
      </c>
      <c r="G140" s="73" t="s">
        <v>648</v>
      </c>
      <c r="H140" s="20" t="s">
        <v>674</v>
      </c>
      <c r="J140" s="100">
        <v>43555</v>
      </c>
      <c r="N140" s="100"/>
      <c r="O140"/>
      <c r="P140" s="34" t="s">
        <v>877</v>
      </c>
      <c r="Q140" s="34" t="s">
        <v>877</v>
      </c>
      <c r="R140" s="34" t="s">
        <v>877</v>
      </c>
      <c r="S140" s="34" t="s">
        <v>877</v>
      </c>
      <c r="V140" s="63"/>
      <c r="Z140" s="74"/>
    </row>
    <row r="141" spans="1:26" s="34" customFormat="1" ht="15.75" customHeight="1">
      <c r="A141" s="70" t="s">
        <v>13</v>
      </c>
      <c r="B141" s="71" t="s">
        <v>236</v>
      </c>
      <c r="C141" s="72" t="s">
        <v>52</v>
      </c>
      <c r="D141" s="71" t="s">
        <v>276</v>
      </c>
      <c r="E141" s="71" t="s">
        <v>475</v>
      </c>
      <c r="F141" s="20" t="s">
        <v>639</v>
      </c>
      <c r="G141" s="73" t="s">
        <v>648</v>
      </c>
      <c r="H141" s="20" t="s">
        <v>674</v>
      </c>
      <c r="J141" s="100">
        <v>43555</v>
      </c>
      <c r="P141" s="34" t="s">
        <v>877</v>
      </c>
      <c r="Q141" s="34" t="s">
        <v>877</v>
      </c>
      <c r="R141" s="34" t="s">
        <v>877</v>
      </c>
      <c r="S141" s="34" t="s">
        <v>877</v>
      </c>
      <c r="V141" s="63"/>
      <c r="Z141" s="74"/>
    </row>
    <row r="142" spans="1:26" s="34" customFormat="1" ht="15.75" customHeight="1">
      <c r="A142" s="70" t="s">
        <v>13</v>
      </c>
      <c r="B142" s="71" t="s">
        <v>236</v>
      </c>
      <c r="C142" s="72" t="s">
        <v>53</v>
      </c>
      <c r="D142" s="71" t="s">
        <v>277</v>
      </c>
      <c r="E142" s="71" t="s">
        <v>476</v>
      </c>
      <c r="F142" s="20" t="s">
        <v>639</v>
      </c>
      <c r="G142" s="73" t="s">
        <v>648</v>
      </c>
      <c r="H142" s="20" t="s">
        <v>674</v>
      </c>
      <c r="J142" s="100">
        <v>43555</v>
      </c>
      <c r="N142" s="100"/>
      <c r="O142"/>
      <c r="P142" s="34" t="s">
        <v>877</v>
      </c>
      <c r="Q142" s="34" t="s">
        <v>877</v>
      </c>
      <c r="R142" s="34" t="s">
        <v>877</v>
      </c>
      <c r="S142" s="34" t="s">
        <v>877</v>
      </c>
      <c r="V142" s="63"/>
      <c r="Z142" s="74"/>
    </row>
    <row r="143" spans="1:26" s="34" customFormat="1" ht="15.75" customHeight="1">
      <c r="A143" s="70" t="s">
        <v>13</v>
      </c>
      <c r="B143" s="71" t="s">
        <v>237</v>
      </c>
      <c r="C143" s="72" t="s">
        <v>60</v>
      </c>
      <c r="D143" s="71" t="s">
        <v>282</v>
      </c>
      <c r="E143" s="71" t="s">
        <v>483</v>
      </c>
      <c r="F143" s="20" t="s">
        <v>639</v>
      </c>
      <c r="G143" s="73" t="s">
        <v>648</v>
      </c>
      <c r="H143" s="20" t="s">
        <v>674</v>
      </c>
      <c r="I143" s="34" t="s">
        <v>666</v>
      </c>
      <c r="J143" s="100">
        <v>43555</v>
      </c>
      <c r="K143" s="34" t="s">
        <v>1063</v>
      </c>
      <c r="L143" s="34" t="s">
        <v>1007</v>
      </c>
      <c r="M143" s="34">
        <v>96</v>
      </c>
      <c r="N143" s="100">
        <v>43626</v>
      </c>
      <c r="O143" t="s">
        <v>968</v>
      </c>
      <c r="P143" s="34" t="s">
        <v>877</v>
      </c>
      <c r="Q143" s="34" t="s">
        <v>876</v>
      </c>
      <c r="R143" s="34" t="s">
        <v>877</v>
      </c>
      <c r="S143" s="34" t="s">
        <v>877</v>
      </c>
      <c r="T143" s="34" t="s">
        <v>1050</v>
      </c>
      <c r="V143" s="63"/>
      <c r="Z143" s="74"/>
    </row>
    <row r="144" spans="1:26" s="34" customFormat="1" ht="15.75" customHeight="1">
      <c r="A144" s="70" t="s">
        <v>13</v>
      </c>
      <c r="B144" s="71" t="s">
        <v>237</v>
      </c>
      <c r="C144" s="72" t="s">
        <v>61</v>
      </c>
      <c r="D144" s="71" t="s">
        <v>283</v>
      </c>
      <c r="E144" s="71" t="s">
        <v>484</v>
      </c>
      <c r="F144" s="20" t="s">
        <v>639</v>
      </c>
      <c r="G144" s="73" t="s">
        <v>648</v>
      </c>
      <c r="H144" s="20" t="s">
        <v>674</v>
      </c>
      <c r="I144" s="34" t="s">
        <v>666</v>
      </c>
      <c r="J144" s="100">
        <v>43555</v>
      </c>
      <c r="K144" s="34" t="s">
        <v>1063</v>
      </c>
      <c r="L144" s="34" t="s">
        <v>1007</v>
      </c>
      <c r="M144" s="34">
        <v>96</v>
      </c>
      <c r="N144" s="100">
        <v>43626</v>
      </c>
      <c r="O144" t="s">
        <v>968</v>
      </c>
      <c r="P144" s="34" t="s">
        <v>877</v>
      </c>
      <c r="Q144" s="34" t="s">
        <v>876</v>
      </c>
      <c r="R144" s="34" t="s">
        <v>877</v>
      </c>
      <c r="S144" s="34" t="s">
        <v>877</v>
      </c>
      <c r="T144" s="34" t="s">
        <v>1050</v>
      </c>
      <c r="V144" s="63"/>
      <c r="Z144" s="74"/>
    </row>
    <row r="145" spans="1:26" s="34" customFormat="1" ht="15.75" customHeight="1">
      <c r="A145" s="70" t="s">
        <v>13</v>
      </c>
      <c r="B145" s="71" t="s">
        <v>237</v>
      </c>
      <c r="C145" s="72" t="s">
        <v>62</v>
      </c>
      <c r="D145" s="71" t="s">
        <v>284</v>
      </c>
      <c r="E145" s="71" t="s">
        <v>485</v>
      </c>
      <c r="F145" s="20" t="s">
        <v>639</v>
      </c>
      <c r="G145" s="73" t="s">
        <v>648</v>
      </c>
      <c r="H145" s="20" t="s">
        <v>674</v>
      </c>
      <c r="I145" s="34" t="s">
        <v>667</v>
      </c>
      <c r="J145" s="100">
        <v>43555</v>
      </c>
      <c r="K145" s="34" t="s">
        <v>1063</v>
      </c>
      <c r="L145" s="34" t="s">
        <v>1007</v>
      </c>
      <c r="M145" s="34">
        <v>3</v>
      </c>
      <c r="N145" s="100">
        <v>43626</v>
      </c>
      <c r="O145" t="s">
        <v>981</v>
      </c>
      <c r="P145" s="34" t="s">
        <v>877</v>
      </c>
      <c r="Q145" s="34" t="s">
        <v>876</v>
      </c>
      <c r="R145" s="34" t="s">
        <v>877</v>
      </c>
      <c r="S145" s="34" t="s">
        <v>877</v>
      </c>
      <c r="T145" s="34" t="s">
        <v>1050</v>
      </c>
      <c r="U145" s="34" t="s">
        <v>1048</v>
      </c>
      <c r="V145" s="63"/>
      <c r="Z145" s="74"/>
    </row>
    <row r="146" spans="1:26" s="34" customFormat="1" ht="15.75" customHeight="1">
      <c r="A146" s="70" t="s">
        <v>13</v>
      </c>
      <c r="B146" s="71" t="s">
        <v>237</v>
      </c>
      <c r="C146" s="72" t="s">
        <v>63</v>
      </c>
      <c r="D146" s="71" t="s">
        <v>285</v>
      </c>
      <c r="E146" s="71" t="s">
        <v>486</v>
      </c>
      <c r="F146" s="20" t="s">
        <v>639</v>
      </c>
      <c r="G146" s="73" t="s">
        <v>648</v>
      </c>
      <c r="H146" s="20" t="s">
        <v>674</v>
      </c>
      <c r="J146" s="100">
        <v>43555</v>
      </c>
      <c r="P146" s="34" t="s">
        <v>877</v>
      </c>
      <c r="Q146" s="34" t="s">
        <v>877</v>
      </c>
      <c r="R146" s="34" t="s">
        <v>877</v>
      </c>
      <c r="S146" s="34" t="s">
        <v>877</v>
      </c>
      <c r="V146" s="63"/>
      <c r="Z146" s="74"/>
    </row>
    <row r="147" spans="1:26" s="34" customFormat="1" ht="15.75" customHeight="1">
      <c r="A147" s="70" t="s">
        <v>13</v>
      </c>
      <c r="B147" s="71" t="s">
        <v>237</v>
      </c>
      <c r="C147" s="72" t="s">
        <v>80</v>
      </c>
      <c r="D147" s="71" t="s">
        <v>297</v>
      </c>
      <c r="E147" s="71" t="s">
        <v>500</v>
      </c>
      <c r="F147" s="71" t="s">
        <v>633</v>
      </c>
      <c r="G147" s="71" t="s">
        <v>635</v>
      </c>
      <c r="H147" s="20" t="s">
        <v>674</v>
      </c>
      <c r="I147" s="34">
        <v>6.4999999999999997E-4</v>
      </c>
      <c r="J147" s="100">
        <v>43555</v>
      </c>
      <c r="K147" s="34" t="s">
        <v>1063</v>
      </c>
      <c r="L147" s="34" t="s">
        <v>1007</v>
      </c>
      <c r="M147" s="34">
        <v>107</v>
      </c>
      <c r="N147" s="100">
        <v>43626</v>
      </c>
      <c r="O147" t="s">
        <v>1060</v>
      </c>
      <c r="P147" s="34" t="s">
        <v>876</v>
      </c>
      <c r="Q147" s="34" t="s">
        <v>876</v>
      </c>
      <c r="R147" s="34" t="s">
        <v>877</v>
      </c>
      <c r="S147" s="34" t="s">
        <v>877</v>
      </c>
      <c r="T147" s="34" t="s">
        <v>1050</v>
      </c>
      <c r="U147" s="34">
        <f>58110/8924611534*100</f>
        <v>6.5112077739875771E-4</v>
      </c>
      <c r="V147" s="63"/>
      <c r="Z147" s="74"/>
    </row>
    <row r="148" spans="1:26" s="34" customFormat="1" ht="15.75" customHeight="1">
      <c r="A148" s="70" t="s">
        <v>13</v>
      </c>
      <c r="B148" s="71" t="s">
        <v>237</v>
      </c>
      <c r="C148" s="72" t="s">
        <v>81</v>
      </c>
      <c r="D148" s="71" t="s">
        <v>298</v>
      </c>
      <c r="E148" s="71" t="s">
        <v>298</v>
      </c>
      <c r="F148" s="71" t="s">
        <v>630</v>
      </c>
      <c r="G148" s="71" t="s">
        <v>632</v>
      </c>
      <c r="H148" s="20" t="s">
        <v>674</v>
      </c>
      <c r="I148" s="34">
        <v>0</v>
      </c>
      <c r="J148" s="100">
        <v>43555</v>
      </c>
      <c r="K148" s="34" t="s">
        <v>1063</v>
      </c>
      <c r="L148" s="34" t="s">
        <v>1007</v>
      </c>
      <c r="M148" s="34">
        <v>107</v>
      </c>
      <c r="N148" s="100">
        <v>43626</v>
      </c>
      <c r="O148" t="s">
        <v>1060</v>
      </c>
      <c r="P148" s="34" t="s">
        <v>876</v>
      </c>
      <c r="Q148" s="34" t="s">
        <v>876</v>
      </c>
      <c r="R148" s="34" t="s">
        <v>877</v>
      </c>
      <c r="S148" s="34" t="s">
        <v>877</v>
      </c>
      <c r="T148" s="34" t="s">
        <v>1050</v>
      </c>
      <c r="V148" s="63"/>
      <c r="Z148" s="74"/>
    </row>
    <row r="149" spans="1:26" s="34" customFormat="1" ht="15.75" customHeight="1">
      <c r="A149" s="70" t="s">
        <v>13</v>
      </c>
      <c r="B149" s="71" t="s">
        <v>237</v>
      </c>
      <c r="C149" s="72" t="s">
        <v>82</v>
      </c>
      <c r="D149" s="71" t="s">
        <v>299</v>
      </c>
      <c r="E149" s="71" t="s">
        <v>501</v>
      </c>
      <c r="F149" s="71" t="s">
        <v>633</v>
      </c>
      <c r="G149" s="71" t="s">
        <v>634</v>
      </c>
      <c r="H149" s="20" t="s">
        <v>674</v>
      </c>
      <c r="J149" s="100">
        <v>43555</v>
      </c>
      <c r="P149" s="34" t="s">
        <v>877</v>
      </c>
      <c r="Q149" s="34" t="s">
        <v>877</v>
      </c>
      <c r="R149" s="34" t="s">
        <v>877</v>
      </c>
      <c r="S149" s="34" t="s">
        <v>877</v>
      </c>
      <c r="V149" s="63"/>
      <c r="Z149" s="74"/>
    </row>
    <row r="150" spans="1:26" s="34" customFormat="1" ht="15.75" customHeight="1">
      <c r="A150" s="70" t="s">
        <v>13</v>
      </c>
      <c r="B150" s="71" t="s">
        <v>237</v>
      </c>
      <c r="C150" s="72" t="s">
        <v>90</v>
      </c>
      <c r="D150" s="71" t="s">
        <v>303</v>
      </c>
      <c r="E150" s="71" t="s">
        <v>508</v>
      </c>
      <c r="F150" s="71" t="s">
        <v>630</v>
      </c>
      <c r="G150" s="71" t="s">
        <v>642</v>
      </c>
      <c r="H150" s="20" t="s">
        <v>674</v>
      </c>
      <c r="I150" s="89">
        <v>8924611534</v>
      </c>
      <c r="J150" s="100">
        <v>43555</v>
      </c>
      <c r="K150" s="34" t="s">
        <v>1063</v>
      </c>
      <c r="L150" s="34" t="s">
        <v>1007</v>
      </c>
      <c r="M150" s="34">
        <v>160</v>
      </c>
      <c r="N150" s="100">
        <v>43626</v>
      </c>
      <c r="O150" t="s">
        <v>987</v>
      </c>
      <c r="P150" s="34" t="s">
        <v>877</v>
      </c>
      <c r="Q150" s="34" t="s">
        <v>876</v>
      </c>
      <c r="R150" s="34" t="s">
        <v>877</v>
      </c>
      <c r="S150" s="34" t="s">
        <v>877</v>
      </c>
      <c r="T150" s="34" t="s">
        <v>1050</v>
      </c>
      <c r="V150" s="63"/>
      <c r="Z150" s="74"/>
    </row>
    <row r="151" spans="1:26" s="34" customFormat="1" ht="15.75" customHeight="1">
      <c r="A151" s="70" t="s">
        <v>13</v>
      </c>
      <c r="B151" s="71" t="s">
        <v>238</v>
      </c>
      <c r="C151" s="72" t="s">
        <v>92</v>
      </c>
      <c r="D151" s="71" t="s">
        <v>304</v>
      </c>
      <c r="E151" s="71" t="s">
        <v>510</v>
      </c>
      <c r="F151" s="20" t="s">
        <v>639</v>
      </c>
      <c r="G151" s="73" t="s">
        <v>648</v>
      </c>
      <c r="H151" s="20" t="s">
        <v>674</v>
      </c>
      <c r="I151" s="34" t="s">
        <v>666</v>
      </c>
      <c r="J151" s="100">
        <v>43555</v>
      </c>
      <c r="K151" s="34" t="s">
        <v>1063</v>
      </c>
      <c r="L151" s="34" t="s">
        <v>1007</v>
      </c>
      <c r="M151" s="34">
        <v>101</v>
      </c>
      <c r="N151" s="100">
        <v>43626</v>
      </c>
      <c r="O151" t="s">
        <v>1021</v>
      </c>
      <c r="P151" s="34" t="s">
        <v>877</v>
      </c>
      <c r="Q151" s="34" t="s">
        <v>876</v>
      </c>
      <c r="R151" s="34" t="s">
        <v>877</v>
      </c>
      <c r="S151" s="34" t="s">
        <v>877</v>
      </c>
      <c r="T151" s="34" t="s">
        <v>1050</v>
      </c>
      <c r="V151" s="63"/>
      <c r="Z151" s="74"/>
    </row>
    <row r="152" spans="1:26" s="34" customFormat="1" ht="15.75" customHeight="1">
      <c r="A152" s="70" t="s">
        <v>13</v>
      </c>
      <c r="B152" s="71" t="s">
        <v>238</v>
      </c>
      <c r="C152" s="72" t="s">
        <v>93</v>
      </c>
      <c r="D152" s="71" t="s">
        <v>305</v>
      </c>
      <c r="E152" s="71" t="s">
        <v>511</v>
      </c>
      <c r="F152" s="20" t="s">
        <v>639</v>
      </c>
      <c r="G152" s="73" t="s">
        <v>648</v>
      </c>
      <c r="H152" s="20" t="s">
        <v>674</v>
      </c>
      <c r="I152" s="34" t="s">
        <v>666</v>
      </c>
      <c r="J152" s="100">
        <v>43555</v>
      </c>
      <c r="K152" s="34" t="s">
        <v>1063</v>
      </c>
      <c r="L152" s="34" t="s">
        <v>1007</v>
      </c>
      <c r="M152" s="34">
        <v>27</v>
      </c>
      <c r="N152" s="100">
        <v>43626</v>
      </c>
      <c r="O152" t="s">
        <v>970</v>
      </c>
      <c r="P152" s="34" t="s">
        <v>877</v>
      </c>
      <c r="Q152" s="34" t="s">
        <v>876</v>
      </c>
      <c r="R152" s="34" t="s">
        <v>877</v>
      </c>
      <c r="S152" s="34" t="s">
        <v>877</v>
      </c>
      <c r="T152" s="34" t="s">
        <v>1050</v>
      </c>
      <c r="V152" s="63"/>
      <c r="Z152" s="74"/>
    </row>
    <row r="153" spans="1:26" s="34" customFormat="1" ht="15.75" customHeight="1">
      <c r="A153" s="70" t="s">
        <v>13</v>
      </c>
      <c r="B153" s="71" t="s">
        <v>238</v>
      </c>
      <c r="C153" s="72" t="s">
        <v>94</v>
      </c>
      <c r="D153" s="71" t="s">
        <v>306</v>
      </c>
      <c r="E153" s="71" t="s">
        <v>512</v>
      </c>
      <c r="F153" s="20" t="s">
        <v>639</v>
      </c>
      <c r="G153" s="73" t="s">
        <v>648</v>
      </c>
      <c r="H153" s="20" t="s">
        <v>674</v>
      </c>
      <c r="J153" s="100">
        <v>43555</v>
      </c>
      <c r="P153" s="34" t="s">
        <v>877</v>
      </c>
      <c r="Q153" s="34" t="s">
        <v>877</v>
      </c>
      <c r="R153" s="34" t="s">
        <v>877</v>
      </c>
      <c r="S153" s="34" t="s">
        <v>877</v>
      </c>
      <c r="V153" s="63"/>
      <c r="Z153" s="74"/>
    </row>
    <row r="154" spans="1:26" s="34" customFormat="1" ht="15.75" customHeight="1">
      <c r="A154" s="70" t="s">
        <v>13</v>
      </c>
      <c r="B154" s="71" t="s">
        <v>238</v>
      </c>
      <c r="C154" s="72" t="s">
        <v>95</v>
      </c>
      <c r="D154" s="71" t="s">
        <v>307</v>
      </c>
      <c r="E154" s="71" t="s">
        <v>513</v>
      </c>
      <c r="F154" s="20" t="s">
        <v>639</v>
      </c>
      <c r="G154" s="73" t="s">
        <v>648</v>
      </c>
      <c r="H154" s="20" t="s">
        <v>674</v>
      </c>
      <c r="I154" s="34" t="s">
        <v>666</v>
      </c>
      <c r="J154" s="100">
        <v>43555</v>
      </c>
      <c r="K154" s="34" t="s">
        <v>1063</v>
      </c>
      <c r="L154" s="34" t="s">
        <v>1007</v>
      </c>
      <c r="M154" s="34">
        <v>90</v>
      </c>
      <c r="N154" s="100">
        <v>43626</v>
      </c>
      <c r="O154" t="s">
        <v>1060</v>
      </c>
      <c r="P154" s="34" t="s">
        <v>876</v>
      </c>
      <c r="Q154" s="34" t="s">
        <v>876</v>
      </c>
      <c r="R154" s="34" t="s">
        <v>877</v>
      </c>
      <c r="S154" s="34" t="s">
        <v>877</v>
      </c>
      <c r="T154" s="34" t="s">
        <v>1050</v>
      </c>
      <c r="V154" s="63"/>
      <c r="Z154" s="74"/>
    </row>
    <row r="155" spans="1:26" s="34" customFormat="1" ht="15.75" customHeight="1">
      <c r="A155" s="70" t="s">
        <v>13</v>
      </c>
      <c r="B155" s="71" t="s">
        <v>238</v>
      </c>
      <c r="C155" s="72" t="s">
        <v>96</v>
      </c>
      <c r="D155" s="71" t="s">
        <v>308</v>
      </c>
      <c r="E155" s="71" t="s">
        <v>514</v>
      </c>
      <c r="F155" s="20" t="s">
        <v>639</v>
      </c>
      <c r="G155" s="73" t="s">
        <v>648</v>
      </c>
      <c r="H155" s="20" t="s">
        <v>674</v>
      </c>
      <c r="I155" s="34" t="s">
        <v>666</v>
      </c>
      <c r="J155" s="100">
        <v>43555</v>
      </c>
      <c r="K155" s="34" t="s">
        <v>1063</v>
      </c>
      <c r="L155" s="34" t="s">
        <v>1007</v>
      </c>
      <c r="M155" s="34">
        <v>103</v>
      </c>
      <c r="N155" s="100">
        <v>43626</v>
      </c>
      <c r="O155" t="s">
        <v>1025</v>
      </c>
      <c r="P155" s="34" t="s">
        <v>877</v>
      </c>
      <c r="Q155" s="34" t="s">
        <v>876</v>
      </c>
      <c r="R155" s="34" t="s">
        <v>877</v>
      </c>
      <c r="S155" s="34" t="s">
        <v>877</v>
      </c>
      <c r="T155" s="34" t="s">
        <v>1050</v>
      </c>
      <c r="V155" s="63"/>
      <c r="Z155" s="74"/>
    </row>
    <row r="156" spans="1:26" s="34" customFormat="1" ht="15.75" customHeight="1">
      <c r="A156" s="70" t="s">
        <v>13</v>
      </c>
      <c r="B156" s="71" t="s">
        <v>239</v>
      </c>
      <c r="C156" s="72" t="s">
        <v>1070</v>
      </c>
      <c r="D156" s="71" t="s">
        <v>309</v>
      </c>
      <c r="E156" s="71" t="s">
        <v>515</v>
      </c>
      <c r="F156" s="20" t="s">
        <v>639</v>
      </c>
      <c r="G156" s="73" t="s">
        <v>648</v>
      </c>
      <c r="H156" s="20" t="s">
        <v>674</v>
      </c>
      <c r="I156" s="34" t="s">
        <v>666</v>
      </c>
      <c r="J156" s="100">
        <v>43555</v>
      </c>
      <c r="K156" s="34" t="s">
        <v>1063</v>
      </c>
      <c r="L156" s="34" t="s">
        <v>1007</v>
      </c>
      <c r="M156" s="34">
        <v>228</v>
      </c>
      <c r="N156" s="100">
        <v>43626</v>
      </c>
      <c r="O156" t="s">
        <v>1029</v>
      </c>
      <c r="P156" s="34" t="s">
        <v>877</v>
      </c>
      <c r="Q156" s="34" t="s">
        <v>876</v>
      </c>
      <c r="R156" s="34" t="s">
        <v>877</v>
      </c>
      <c r="S156" s="34" t="s">
        <v>877</v>
      </c>
      <c r="T156" s="34" t="s">
        <v>1050</v>
      </c>
      <c r="V156" s="63"/>
      <c r="Z156" s="74"/>
    </row>
    <row r="157" spans="1:26" s="34" customFormat="1" ht="15.75" customHeight="1">
      <c r="A157" s="70" t="s">
        <v>13</v>
      </c>
      <c r="B157" s="71" t="s">
        <v>239</v>
      </c>
      <c r="C157" s="72" t="s">
        <v>1071</v>
      </c>
      <c r="D157" s="71" t="s">
        <v>310</v>
      </c>
      <c r="E157" s="71" t="s">
        <v>516</v>
      </c>
      <c r="F157" s="20" t="s">
        <v>639</v>
      </c>
      <c r="G157" s="73" t="s">
        <v>648</v>
      </c>
      <c r="H157" s="20" t="s">
        <v>674</v>
      </c>
      <c r="I157" s="34" t="s">
        <v>666</v>
      </c>
      <c r="J157" s="100">
        <v>43555</v>
      </c>
      <c r="K157" s="34" t="s">
        <v>1063</v>
      </c>
      <c r="L157" s="34" t="s">
        <v>1007</v>
      </c>
      <c r="M157" s="34">
        <v>92</v>
      </c>
      <c r="N157" s="100">
        <v>43626</v>
      </c>
      <c r="O157" t="s">
        <v>998</v>
      </c>
      <c r="P157" s="34" t="s">
        <v>877</v>
      </c>
      <c r="Q157" s="34" t="s">
        <v>876</v>
      </c>
      <c r="R157" s="34" t="s">
        <v>877</v>
      </c>
      <c r="S157" s="34" t="s">
        <v>877</v>
      </c>
      <c r="T157" s="34" t="s">
        <v>1050</v>
      </c>
      <c r="V157" s="63"/>
      <c r="Z157" s="74"/>
    </row>
    <row r="158" spans="1:26" s="34" customFormat="1" ht="15.75" customHeight="1">
      <c r="A158" s="70" t="s">
        <v>13</v>
      </c>
      <c r="B158" s="71" t="s">
        <v>238</v>
      </c>
      <c r="C158" s="72" t="s">
        <v>97</v>
      </c>
      <c r="D158" s="71" t="s">
        <v>311</v>
      </c>
      <c r="E158" s="71" t="s">
        <v>517</v>
      </c>
      <c r="F158" s="20" t="s">
        <v>639</v>
      </c>
      <c r="G158" s="73" t="s">
        <v>648</v>
      </c>
      <c r="H158" s="20" t="s">
        <v>674</v>
      </c>
      <c r="I158" s="34" t="s">
        <v>666</v>
      </c>
      <c r="J158" s="100">
        <v>43555</v>
      </c>
      <c r="K158" s="34" t="s">
        <v>1063</v>
      </c>
      <c r="L158" s="34" t="s">
        <v>1007</v>
      </c>
      <c r="M158" s="34">
        <v>96</v>
      </c>
      <c r="N158" s="100">
        <v>43626</v>
      </c>
      <c r="O158" t="s">
        <v>1049</v>
      </c>
      <c r="P158" s="34" t="s">
        <v>877</v>
      </c>
      <c r="Q158" s="34" t="s">
        <v>876</v>
      </c>
      <c r="R158" s="34" t="s">
        <v>877</v>
      </c>
      <c r="S158" s="34" t="s">
        <v>877</v>
      </c>
      <c r="T158" s="34" t="s">
        <v>1050</v>
      </c>
      <c r="V158" s="63"/>
      <c r="Z158" s="74"/>
    </row>
    <row r="159" spans="1:26" s="34" customFormat="1" ht="15.75" customHeight="1">
      <c r="A159" s="70" t="s">
        <v>13</v>
      </c>
      <c r="B159" s="71" t="s">
        <v>238</v>
      </c>
      <c r="C159" s="72" t="s">
        <v>98</v>
      </c>
      <c r="D159" s="71" t="s">
        <v>312</v>
      </c>
      <c r="E159" s="71" t="s">
        <v>518</v>
      </c>
      <c r="F159" s="20" t="s">
        <v>639</v>
      </c>
      <c r="G159" s="73" t="s">
        <v>648</v>
      </c>
      <c r="H159" s="20" t="s">
        <v>674</v>
      </c>
      <c r="I159" s="34" t="s">
        <v>666</v>
      </c>
      <c r="J159" s="100">
        <v>43555</v>
      </c>
      <c r="K159" s="34" t="s">
        <v>1063</v>
      </c>
      <c r="L159" s="34" t="s">
        <v>1007</v>
      </c>
      <c r="M159" s="34">
        <v>95</v>
      </c>
      <c r="N159" s="100">
        <v>43626</v>
      </c>
      <c r="O159" t="s">
        <v>1022</v>
      </c>
      <c r="P159" s="34" t="s">
        <v>877</v>
      </c>
      <c r="Q159" s="34" t="s">
        <v>876</v>
      </c>
      <c r="R159" s="34" t="s">
        <v>877</v>
      </c>
      <c r="S159" s="34" t="s">
        <v>877</v>
      </c>
      <c r="T159" s="34" t="s">
        <v>1050</v>
      </c>
      <c r="V159" s="63"/>
      <c r="Z159" s="74"/>
    </row>
    <row r="160" spans="1:26" s="34" customFormat="1" ht="15.75" customHeight="1">
      <c r="A160" s="70" t="s">
        <v>13</v>
      </c>
      <c r="B160" s="71" t="s">
        <v>239</v>
      </c>
      <c r="C160" s="72" t="s">
        <v>1072</v>
      </c>
      <c r="D160" s="71" t="s">
        <v>313</v>
      </c>
      <c r="E160" s="71" t="s">
        <v>519</v>
      </c>
      <c r="F160" s="20" t="s">
        <v>639</v>
      </c>
      <c r="G160" s="73" t="s">
        <v>648</v>
      </c>
      <c r="H160" s="20" t="s">
        <v>674</v>
      </c>
      <c r="J160" s="100">
        <v>43555</v>
      </c>
      <c r="P160" s="34" t="s">
        <v>877</v>
      </c>
      <c r="Q160" s="34" t="s">
        <v>877</v>
      </c>
      <c r="R160" s="34" t="s">
        <v>877</v>
      </c>
      <c r="S160" s="34" t="s">
        <v>877</v>
      </c>
      <c r="V160" s="63"/>
      <c r="Z160" s="74"/>
    </row>
    <row r="161" spans="1:26" s="34" customFormat="1" ht="15.75" customHeight="1">
      <c r="A161" s="70" t="s">
        <v>13</v>
      </c>
      <c r="B161" s="71" t="s">
        <v>238</v>
      </c>
      <c r="C161" s="72" t="s">
        <v>109</v>
      </c>
      <c r="D161" s="71" t="s">
        <v>322</v>
      </c>
      <c r="E161" s="71" t="s">
        <v>530</v>
      </c>
      <c r="F161" s="71" t="s">
        <v>630</v>
      </c>
      <c r="G161" s="71" t="s">
        <v>637</v>
      </c>
      <c r="H161" s="20" t="s">
        <v>674</v>
      </c>
      <c r="I161" s="34">
        <v>15</v>
      </c>
      <c r="J161" s="100">
        <v>43555</v>
      </c>
      <c r="K161" s="34" t="s">
        <v>1063</v>
      </c>
      <c r="L161" s="34" t="s">
        <v>1007</v>
      </c>
      <c r="M161" s="34">
        <v>90</v>
      </c>
      <c r="N161" s="100">
        <v>43626</v>
      </c>
      <c r="O161" t="s">
        <v>966</v>
      </c>
      <c r="P161" s="34" t="s">
        <v>877</v>
      </c>
      <c r="Q161" s="34" t="s">
        <v>876</v>
      </c>
      <c r="R161" s="34" t="s">
        <v>877</v>
      </c>
      <c r="S161" s="34" t="s">
        <v>877</v>
      </c>
      <c r="T161" s="34" t="s">
        <v>1050</v>
      </c>
      <c r="V161" s="63"/>
      <c r="Z161" s="74"/>
    </row>
    <row r="162" spans="1:26" s="34" customFormat="1" ht="15.75" customHeight="1">
      <c r="A162" s="70" t="s">
        <v>13</v>
      </c>
      <c r="B162" s="71" t="s">
        <v>238</v>
      </c>
      <c r="C162" s="72" t="s">
        <v>110</v>
      </c>
      <c r="D162" s="71" t="s">
        <v>323</v>
      </c>
      <c r="E162" s="71" t="s">
        <v>531</v>
      </c>
      <c r="F162" s="71" t="s">
        <v>633</v>
      </c>
      <c r="G162" s="71" t="s">
        <v>643</v>
      </c>
      <c r="H162" s="20" t="s">
        <v>674</v>
      </c>
      <c r="I162" s="34">
        <v>85</v>
      </c>
      <c r="J162" s="100">
        <v>43555</v>
      </c>
      <c r="K162" s="34" t="s">
        <v>1063</v>
      </c>
      <c r="L162" s="34" t="s">
        <v>1007</v>
      </c>
      <c r="M162" s="34">
        <v>90</v>
      </c>
      <c r="N162" s="100">
        <v>43626</v>
      </c>
      <c r="O162" t="s">
        <v>1060</v>
      </c>
      <c r="P162" s="34" t="s">
        <v>876</v>
      </c>
      <c r="Q162" s="34" t="s">
        <v>876</v>
      </c>
      <c r="R162" s="34" t="s">
        <v>877</v>
      </c>
      <c r="S162" s="34" t="s">
        <v>877</v>
      </c>
      <c r="T162" s="34" t="s">
        <v>1050</v>
      </c>
      <c r="V162" s="63"/>
      <c r="Z162" s="74"/>
    </row>
    <row r="163" spans="1:26" s="34" customFormat="1" ht="15.75" customHeight="1">
      <c r="A163" s="70" t="s">
        <v>13</v>
      </c>
      <c r="B163" s="71" t="s">
        <v>239</v>
      </c>
      <c r="C163" s="72" t="s">
        <v>115</v>
      </c>
      <c r="D163" s="71" t="s">
        <v>327</v>
      </c>
      <c r="E163" s="71" t="s">
        <v>534</v>
      </c>
      <c r="F163" s="20" t="s">
        <v>639</v>
      </c>
      <c r="G163" s="73" t="s">
        <v>648</v>
      </c>
      <c r="H163" s="20" t="s">
        <v>674</v>
      </c>
      <c r="I163" s="34" t="s">
        <v>666</v>
      </c>
      <c r="J163" s="100">
        <v>43555</v>
      </c>
      <c r="K163" s="34" t="s">
        <v>1063</v>
      </c>
      <c r="L163" s="34" t="s">
        <v>1007</v>
      </c>
      <c r="M163" s="34">
        <v>95</v>
      </c>
      <c r="N163" s="100">
        <v>43626</v>
      </c>
      <c r="O163" t="s">
        <v>1026</v>
      </c>
      <c r="P163" s="34" t="s">
        <v>877</v>
      </c>
      <c r="Q163" s="34" t="s">
        <v>876</v>
      </c>
      <c r="R163" s="34" t="s">
        <v>877</v>
      </c>
      <c r="S163" s="34" t="s">
        <v>877</v>
      </c>
      <c r="T163" s="34" t="s">
        <v>1050</v>
      </c>
      <c r="V163" s="63"/>
      <c r="Z163" s="74"/>
    </row>
    <row r="164" spans="1:26" s="34" customFormat="1" ht="15.75" customHeight="1">
      <c r="A164" s="70" t="s">
        <v>13</v>
      </c>
      <c r="B164" s="71" t="s">
        <v>239</v>
      </c>
      <c r="C164" s="72" t="s">
        <v>116</v>
      </c>
      <c r="D164" s="71" t="s">
        <v>328</v>
      </c>
      <c r="E164" s="71" t="s">
        <v>535</v>
      </c>
      <c r="F164" s="20" t="s">
        <v>639</v>
      </c>
      <c r="G164" s="73" t="s">
        <v>648</v>
      </c>
      <c r="H164" s="20" t="s">
        <v>674</v>
      </c>
      <c r="I164" s="34" t="s">
        <v>666</v>
      </c>
      <c r="J164" s="100">
        <v>43555</v>
      </c>
      <c r="K164" s="34" t="s">
        <v>1063</v>
      </c>
      <c r="L164" s="34" t="s">
        <v>1007</v>
      </c>
      <c r="M164" s="34">
        <v>95</v>
      </c>
      <c r="N164" s="100">
        <v>43626</v>
      </c>
      <c r="O164" t="s">
        <v>1026</v>
      </c>
      <c r="P164" s="34" t="s">
        <v>877</v>
      </c>
      <c r="Q164" s="34" t="s">
        <v>876</v>
      </c>
      <c r="R164" s="34" t="s">
        <v>877</v>
      </c>
      <c r="S164" s="34" t="s">
        <v>877</v>
      </c>
      <c r="T164" s="34" t="s">
        <v>1050</v>
      </c>
      <c r="V164" s="63"/>
      <c r="Z164" s="74"/>
    </row>
    <row r="165" spans="1:26" s="34" customFormat="1" ht="15.75" customHeight="1">
      <c r="A165" s="70" t="s">
        <v>13</v>
      </c>
      <c r="B165" s="71" t="s">
        <v>239</v>
      </c>
      <c r="C165" s="72" t="s">
        <v>117</v>
      </c>
      <c r="D165" s="71" t="s">
        <v>329</v>
      </c>
      <c r="E165" s="71" t="s">
        <v>536</v>
      </c>
      <c r="F165" s="20" t="s">
        <v>639</v>
      </c>
      <c r="G165" s="73" t="s">
        <v>648</v>
      </c>
      <c r="H165" s="20" t="s">
        <v>674</v>
      </c>
      <c r="I165" s="34" t="s">
        <v>666</v>
      </c>
      <c r="J165" s="100">
        <v>43555</v>
      </c>
      <c r="K165" s="34" t="s">
        <v>1063</v>
      </c>
      <c r="L165" s="34" t="s">
        <v>1007</v>
      </c>
      <c r="M165" s="34">
        <v>95</v>
      </c>
      <c r="N165" s="100">
        <v>43626</v>
      </c>
      <c r="O165" t="s">
        <v>1026</v>
      </c>
      <c r="P165" s="34" t="s">
        <v>877</v>
      </c>
      <c r="Q165" s="34" t="s">
        <v>876</v>
      </c>
      <c r="R165" s="34" t="s">
        <v>877</v>
      </c>
      <c r="S165" s="34" t="s">
        <v>877</v>
      </c>
      <c r="T165" s="34" t="s">
        <v>1050</v>
      </c>
      <c r="V165" s="63"/>
      <c r="Z165" s="74"/>
    </row>
    <row r="166" spans="1:26" s="34" customFormat="1" ht="15.75" customHeight="1">
      <c r="A166" s="70" t="s">
        <v>13</v>
      </c>
      <c r="B166" s="71" t="s">
        <v>239</v>
      </c>
      <c r="C166" s="72" t="s">
        <v>118</v>
      </c>
      <c r="D166" s="71" t="s">
        <v>330</v>
      </c>
      <c r="E166" s="71" t="s">
        <v>537</v>
      </c>
      <c r="F166" s="20" t="s">
        <v>639</v>
      </c>
      <c r="G166" s="73" t="s">
        <v>648</v>
      </c>
      <c r="H166" s="20" t="s">
        <v>674</v>
      </c>
      <c r="I166" s="34" t="s">
        <v>666</v>
      </c>
      <c r="J166" s="100">
        <v>43555</v>
      </c>
      <c r="K166" s="34" t="s">
        <v>1063</v>
      </c>
      <c r="L166" s="34" t="s">
        <v>1007</v>
      </c>
      <c r="M166" s="34">
        <v>95</v>
      </c>
      <c r="N166" s="100">
        <v>43626</v>
      </c>
      <c r="O166" t="s">
        <v>1035</v>
      </c>
      <c r="P166" s="34" t="s">
        <v>877</v>
      </c>
      <c r="Q166" s="34" t="s">
        <v>876</v>
      </c>
      <c r="R166" s="34" t="s">
        <v>877</v>
      </c>
      <c r="S166" s="34" t="s">
        <v>877</v>
      </c>
      <c r="T166" s="34" t="s">
        <v>1050</v>
      </c>
      <c r="V166" s="63"/>
      <c r="Z166" s="74"/>
    </row>
    <row r="167" spans="1:26" s="34" customFormat="1" ht="15.75" customHeight="1">
      <c r="A167" s="70" t="s">
        <v>13</v>
      </c>
      <c r="B167" s="71" t="s">
        <v>239</v>
      </c>
      <c r="C167" s="72" t="s">
        <v>119</v>
      </c>
      <c r="D167" s="71" t="s">
        <v>331</v>
      </c>
      <c r="E167" s="71" t="s">
        <v>538</v>
      </c>
      <c r="F167" s="20" t="s">
        <v>639</v>
      </c>
      <c r="G167" s="73" t="s">
        <v>648</v>
      </c>
      <c r="H167" s="20" t="s">
        <v>674</v>
      </c>
      <c r="I167" s="34" t="s">
        <v>666</v>
      </c>
      <c r="J167" s="100">
        <v>43555</v>
      </c>
      <c r="K167" s="34" t="s">
        <v>1063</v>
      </c>
      <c r="L167" s="34" t="s">
        <v>1007</v>
      </c>
      <c r="M167" s="34">
        <v>95</v>
      </c>
      <c r="N167" s="100">
        <v>43626</v>
      </c>
      <c r="O167" t="s">
        <v>1026</v>
      </c>
      <c r="P167" s="34" t="s">
        <v>877</v>
      </c>
      <c r="Q167" s="34" t="s">
        <v>876</v>
      </c>
      <c r="R167" s="34" t="s">
        <v>877</v>
      </c>
      <c r="S167" s="34" t="s">
        <v>877</v>
      </c>
      <c r="T167" s="34" t="s">
        <v>1050</v>
      </c>
      <c r="V167" s="63"/>
      <c r="Z167" s="74"/>
    </row>
    <row r="168" spans="1:26" s="34" customFormat="1" ht="15.75" customHeight="1">
      <c r="A168" s="70" t="s">
        <v>13</v>
      </c>
      <c r="B168" s="71" t="s">
        <v>239</v>
      </c>
      <c r="C168" s="72" t="s">
        <v>120</v>
      </c>
      <c r="D168" s="71" t="s">
        <v>332</v>
      </c>
      <c r="E168" s="71" t="s">
        <v>539</v>
      </c>
      <c r="F168" s="20" t="s">
        <v>639</v>
      </c>
      <c r="G168" s="73" t="s">
        <v>648</v>
      </c>
      <c r="H168" s="20" t="s">
        <v>674</v>
      </c>
      <c r="I168" s="34" t="s">
        <v>666</v>
      </c>
      <c r="J168" s="100">
        <v>43555</v>
      </c>
      <c r="K168" s="34" t="s">
        <v>1063</v>
      </c>
      <c r="L168" s="34" t="s">
        <v>1007</v>
      </c>
      <c r="M168" s="34">
        <v>95</v>
      </c>
      <c r="N168" s="100">
        <v>43626</v>
      </c>
      <c r="O168" t="s">
        <v>1026</v>
      </c>
      <c r="P168" s="34" t="s">
        <v>877</v>
      </c>
      <c r="Q168" s="34" t="s">
        <v>876</v>
      </c>
      <c r="R168" s="34" t="s">
        <v>877</v>
      </c>
      <c r="S168" s="34" t="s">
        <v>877</v>
      </c>
      <c r="T168" s="34" t="s">
        <v>1050</v>
      </c>
      <c r="V168" s="63"/>
      <c r="Z168" s="74"/>
    </row>
    <row r="169" spans="1:26" s="34" customFormat="1" ht="15.75" customHeight="1">
      <c r="A169" s="70" t="s">
        <v>13</v>
      </c>
      <c r="B169" s="71" t="s">
        <v>239</v>
      </c>
      <c r="C169" s="72" t="s">
        <v>121</v>
      </c>
      <c r="D169" s="71" t="s">
        <v>333</v>
      </c>
      <c r="E169" s="71" t="s">
        <v>540</v>
      </c>
      <c r="F169" s="20" t="s">
        <v>639</v>
      </c>
      <c r="G169" s="73" t="s">
        <v>648</v>
      </c>
      <c r="H169" s="20" t="s">
        <v>674</v>
      </c>
      <c r="I169" s="34" t="s">
        <v>666</v>
      </c>
      <c r="J169" s="100">
        <v>43555</v>
      </c>
      <c r="K169" s="34" t="s">
        <v>1063</v>
      </c>
      <c r="L169" s="34" t="s">
        <v>1007</v>
      </c>
      <c r="M169" s="34">
        <v>95</v>
      </c>
      <c r="N169" s="100">
        <v>43626</v>
      </c>
      <c r="O169" t="s">
        <v>1026</v>
      </c>
      <c r="P169" s="34" t="s">
        <v>877</v>
      </c>
      <c r="Q169" s="34" t="s">
        <v>876</v>
      </c>
      <c r="R169" s="34" t="s">
        <v>877</v>
      </c>
      <c r="S169" s="34" t="s">
        <v>877</v>
      </c>
      <c r="T169" s="34" t="s">
        <v>1050</v>
      </c>
      <c r="V169" s="63"/>
      <c r="Z169" s="74"/>
    </row>
    <row r="170" spans="1:26" s="34" customFormat="1" ht="15.75" customHeight="1">
      <c r="A170" s="70" t="s">
        <v>13</v>
      </c>
      <c r="B170" s="71" t="s">
        <v>239</v>
      </c>
      <c r="C170" s="72" t="s">
        <v>122</v>
      </c>
      <c r="D170" s="71" t="s">
        <v>334</v>
      </c>
      <c r="E170" s="71" t="s">
        <v>541</v>
      </c>
      <c r="F170" s="20" t="s">
        <v>639</v>
      </c>
      <c r="G170" s="73" t="s">
        <v>648</v>
      </c>
      <c r="H170" s="20" t="s">
        <v>674</v>
      </c>
      <c r="I170" s="34" t="s">
        <v>666</v>
      </c>
      <c r="J170" s="100">
        <v>43555</v>
      </c>
      <c r="K170" s="34" t="s">
        <v>1063</v>
      </c>
      <c r="L170" s="34" t="s">
        <v>1007</v>
      </c>
      <c r="M170" s="34">
        <v>95</v>
      </c>
      <c r="N170" s="100">
        <v>43626</v>
      </c>
      <c r="O170" t="s">
        <v>1035</v>
      </c>
      <c r="P170" s="34" t="s">
        <v>877</v>
      </c>
      <c r="Q170" s="34" t="s">
        <v>876</v>
      </c>
      <c r="R170" s="34" t="s">
        <v>877</v>
      </c>
      <c r="S170" s="34" t="s">
        <v>877</v>
      </c>
      <c r="T170" s="34" t="s">
        <v>1050</v>
      </c>
      <c r="V170" s="63"/>
      <c r="Z170" s="74"/>
    </row>
    <row r="171" spans="1:26" s="34" customFormat="1" ht="15.75" customHeight="1">
      <c r="A171" s="70" t="s">
        <v>13</v>
      </c>
      <c r="B171" s="71" t="s">
        <v>239</v>
      </c>
      <c r="C171" s="72" t="s">
        <v>123</v>
      </c>
      <c r="D171" s="71" t="s">
        <v>335</v>
      </c>
      <c r="E171" s="71" t="s">
        <v>542</v>
      </c>
      <c r="F171" s="20" t="s">
        <v>639</v>
      </c>
      <c r="G171" s="73" t="s">
        <v>648</v>
      </c>
      <c r="H171" s="20" t="s">
        <v>674</v>
      </c>
      <c r="J171" s="100">
        <v>43555</v>
      </c>
      <c r="P171" s="34" t="s">
        <v>877</v>
      </c>
      <c r="Q171" s="34" t="s">
        <v>877</v>
      </c>
      <c r="R171" s="34" t="s">
        <v>877</v>
      </c>
      <c r="S171" s="34" t="s">
        <v>877</v>
      </c>
      <c r="V171" s="63"/>
      <c r="Z171" s="74"/>
    </row>
    <row r="172" spans="1:26" s="34" customFormat="1" ht="15.75" customHeight="1">
      <c r="A172" s="70" t="s">
        <v>13</v>
      </c>
      <c r="B172" s="71" t="s">
        <v>239</v>
      </c>
      <c r="C172" s="72" t="s">
        <v>124</v>
      </c>
      <c r="D172" s="71" t="s">
        <v>336</v>
      </c>
      <c r="E172" s="71" t="s">
        <v>543</v>
      </c>
      <c r="F172" s="20" t="s">
        <v>639</v>
      </c>
      <c r="G172" s="73" t="s">
        <v>648</v>
      </c>
      <c r="H172" s="20" t="s">
        <v>674</v>
      </c>
      <c r="J172" s="100">
        <v>43555</v>
      </c>
      <c r="P172" s="34" t="s">
        <v>877</v>
      </c>
      <c r="Q172" s="34" t="s">
        <v>877</v>
      </c>
      <c r="R172" s="34" t="s">
        <v>877</v>
      </c>
      <c r="S172" s="34" t="s">
        <v>877</v>
      </c>
      <c r="V172" s="63"/>
      <c r="Z172" s="74"/>
    </row>
    <row r="173" spans="1:26" s="34" customFormat="1" ht="15.75" customHeight="1">
      <c r="A173" s="70" t="s">
        <v>13</v>
      </c>
      <c r="B173" s="71" t="s">
        <v>239</v>
      </c>
      <c r="C173" s="72" t="s">
        <v>128</v>
      </c>
      <c r="D173" s="71" t="s">
        <v>338</v>
      </c>
      <c r="E173" s="71" t="s">
        <v>547</v>
      </c>
      <c r="F173" s="71" t="s">
        <v>630</v>
      </c>
      <c r="G173" s="71" t="s">
        <v>645</v>
      </c>
      <c r="H173" s="20" t="s">
        <v>674</v>
      </c>
      <c r="I173" s="34">
        <v>3</v>
      </c>
      <c r="J173" s="100">
        <v>43555</v>
      </c>
      <c r="K173" s="34" t="s">
        <v>1063</v>
      </c>
      <c r="L173" s="34" t="s">
        <v>1007</v>
      </c>
      <c r="M173" s="34">
        <v>26</v>
      </c>
      <c r="N173" s="100">
        <v>43626</v>
      </c>
      <c r="O173" t="s">
        <v>985</v>
      </c>
      <c r="P173" s="34" t="s">
        <v>877</v>
      </c>
      <c r="Q173" s="34" t="s">
        <v>876</v>
      </c>
      <c r="R173" s="34" t="s">
        <v>877</v>
      </c>
      <c r="S173" s="34" t="s">
        <v>877</v>
      </c>
      <c r="T173" s="34" t="s">
        <v>1050</v>
      </c>
      <c r="V173" s="63"/>
      <c r="Z173" s="74"/>
    </row>
    <row r="174" spans="1:26" s="34" customFormat="1" ht="15.75" customHeight="1">
      <c r="A174" s="70" t="s">
        <v>13</v>
      </c>
      <c r="B174" s="71" t="s">
        <v>239</v>
      </c>
      <c r="C174" s="72" t="s">
        <v>129</v>
      </c>
      <c r="D174" s="71" t="s">
        <v>339</v>
      </c>
      <c r="E174" s="71" t="s">
        <v>548</v>
      </c>
      <c r="F174" s="71" t="s">
        <v>633</v>
      </c>
      <c r="G174" s="71" t="s">
        <v>646</v>
      </c>
      <c r="H174" s="20" t="s">
        <v>674</v>
      </c>
      <c r="I174" s="34">
        <v>50</v>
      </c>
      <c r="J174" s="100">
        <v>43555</v>
      </c>
      <c r="K174" s="34" t="s">
        <v>1063</v>
      </c>
      <c r="L174" s="34" t="s">
        <v>1007</v>
      </c>
      <c r="M174" s="34">
        <v>26</v>
      </c>
      <c r="N174" s="100">
        <v>43626</v>
      </c>
      <c r="O174" t="s">
        <v>988</v>
      </c>
      <c r="P174" s="34" t="s">
        <v>877</v>
      </c>
      <c r="Q174" s="34" t="s">
        <v>876</v>
      </c>
      <c r="R174" s="34" t="s">
        <v>877</v>
      </c>
      <c r="S174" s="34" t="s">
        <v>877</v>
      </c>
      <c r="T174" s="34" t="s">
        <v>1050</v>
      </c>
      <c r="U174" s="34">
        <f>2/4*100</f>
        <v>50</v>
      </c>
      <c r="V174" s="63"/>
      <c r="Z174" s="74"/>
    </row>
    <row r="175" spans="1:26" s="34" customFormat="1" ht="15.75" customHeight="1">
      <c r="A175" s="70" t="s">
        <v>13</v>
      </c>
      <c r="B175" s="71" t="s">
        <v>239</v>
      </c>
      <c r="C175" s="72" t="s">
        <v>131</v>
      </c>
      <c r="D175" s="71" t="s">
        <v>341</v>
      </c>
      <c r="E175" s="71" t="s">
        <v>550</v>
      </c>
      <c r="F175" s="71" t="s">
        <v>630</v>
      </c>
      <c r="G175" s="71" t="s">
        <v>645</v>
      </c>
      <c r="H175" s="20" t="s">
        <v>674</v>
      </c>
      <c r="I175" s="34">
        <v>3</v>
      </c>
      <c r="J175" s="100">
        <v>43555</v>
      </c>
      <c r="K175" s="34" t="s">
        <v>1063</v>
      </c>
      <c r="L175" s="34" t="s">
        <v>1007</v>
      </c>
      <c r="M175" s="34">
        <v>26</v>
      </c>
      <c r="N175" s="100">
        <v>43626</v>
      </c>
      <c r="O175" t="s">
        <v>985</v>
      </c>
      <c r="P175" s="34" t="s">
        <v>877</v>
      </c>
      <c r="Q175" s="34" t="s">
        <v>876</v>
      </c>
      <c r="R175" s="34" t="s">
        <v>877</v>
      </c>
      <c r="S175" s="34" t="s">
        <v>877</v>
      </c>
      <c r="T175" s="34" t="s">
        <v>1050</v>
      </c>
      <c r="V175" s="63"/>
      <c r="Z175" s="74"/>
    </row>
    <row r="176" spans="1:26" s="34" customFormat="1" ht="15.75" customHeight="1">
      <c r="A176" s="70" t="s">
        <v>13</v>
      </c>
      <c r="B176" s="71" t="s">
        <v>239</v>
      </c>
      <c r="C176" s="72" t="s">
        <v>132</v>
      </c>
      <c r="D176" s="71" t="s">
        <v>342</v>
      </c>
      <c r="E176" s="71" t="s">
        <v>551</v>
      </c>
      <c r="F176" s="71" t="s">
        <v>633</v>
      </c>
      <c r="G176" s="71" t="s">
        <v>646</v>
      </c>
      <c r="H176" s="20" t="s">
        <v>674</v>
      </c>
      <c r="I176" s="34">
        <v>100</v>
      </c>
      <c r="J176" s="100">
        <v>43555</v>
      </c>
      <c r="K176" s="34" t="s">
        <v>1063</v>
      </c>
      <c r="L176" s="34" t="s">
        <v>1007</v>
      </c>
      <c r="M176" s="34">
        <v>26</v>
      </c>
      <c r="N176" s="100">
        <v>43626</v>
      </c>
      <c r="O176" t="s">
        <v>989</v>
      </c>
      <c r="P176" s="34" t="s">
        <v>877</v>
      </c>
      <c r="Q176" s="34" t="s">
        <v>876</v>
      </c>
      <c r="R176" s="34" t="s">
        <v>877</v>
      </c>
      <c r="S176" s="34" t="s">
        <v>877</v>
      </c>
      <c r="T176" s="34" t="s">
        <v>1050</v>
      </c>
      <c r="U176" s="34">
        <f>3/3*100</f>
        <v>100</v>
      </c>
      <c r="V176" s="63"/>
      <c r="Z176" s="74"/>
    </row>
    <row r="177" spans="1:26" s="34" customFormat="1" ht="15.75" customHeight="1">
      <c r="A177" s="70" t="s">
        <v>13</v>
      </c>
      <c r="B177" s="71" t="s">
        <v>230</v>
      </c>
      <c r="C177" s="72" t="s">
        <v>133</v>
      </c>
      <c r="D177" s="71" t="s">
        <v>343</v>
      </c>
      <c r="E177" s="71" t="s">
        <v>552</v>
      </c>
      <c r="F177" s="71" t="s">
        <v>639</v>
      </c>
      <c r="G177" s="73" t="s">
        <v>648</v>
      </c>
      <c r="H177" s="20" t="s">
        <v>674</v>
      </c>
      <c r="I177" s="34" t="s">
        <v>666</v>
      </c>
      <c r="J177" s="100">
        <v>43555</v>
      </c>
      <c r="K177" s="34" t="s">
        <v>1066</v>
      </c>
      <c r="L177" s="34" t="s">
        <v>1018</v>
      </c>
      <c r="M177" s="34">
        <v>1</v>
      </c>
      <c r="N177" s="100">
        <v>43437</v>
      </c>
      <c r="O177" t="s">
        <v>1044</v>
      </c>
      <c r="P177" s="34" t="s">
        <v>877</v>
      </c>
      <c r="Q177" s="34" t="s">
        <v>876</v>
      </c>
      <c r="R177" s="34" t="s">
        <v>877</v>
      </c>
      <c r="S177" s="34" t="s">
        <v>877</v>
      </c>
      <c r="T177" s="34" t="s">
        <v>1050</v>
      </c>
      <c r="V177" s="63"/>
      <c r="Z177" s="74"/>
    </row>
    <row r="178" spans="1:26" s="34" customFormat="1" ht="15.75" customHeight="1">
      <c r="A178" s="70" t="s">
        <v>13</v>
      </c>
      <c r="B178" s="71" t="s">
        <v>230</v>
      </c>
      <c r="C178" s="72" t="s">
        <v>134</v>
      </c>
      <c r="D178" s="71" t="s">
        <v>344</v>
      </c>
      <c r="E178" s="71" t="s">
        <v>553</v>
      </c>
      <c r="F178" s="20" t="s">
        <v>639</v>
      </c>
      <c r="G178" s="73" t="s">
        <v>648</v>
      </c>
      <c r="H178" s="20" t="s">
        <v>674</v>
      </c>
      <c r="I178" s="34" t="s">
        <v>666</v>
      </c>
      <c r="J178" s="100">
        <v>43555</v>
      </c>
      <c r="K178" s="34" t="s">
        <v>1066</v>
      </c>
      <c r="L178" s="34" t="s">
        <v>1018</v>
      </c>
      <c r="M178" s="34">
        <v>1</v>
      </c>
      <c r="N178" s="100">
        <v>43437</v>
      </c>
      <c r="O178" t="s">
        <v>1044</v>
      </c>
      <c r="P178" s="34" t="s">
        <v>877</v>
      </c>
      <c r="Q178" s="34" t="s">
        <v>876</v>
      </c>
      <c r="R178" s="34" t="s">
        <v>877</v>
      </c>
      <c r="S178" s="34" t="s">
        <v>877</v>
      </c>
      <c r="T178" s="34" t="s">
        <v>1050</v>
      </c>
      <c r="V178" s="63"/>
      <c r="Z178" s="74"/>
    </row>
    <row r="179" spans="1:26" s="34" customFormat="1" ht="15.75" customHeight="1">
      <c r="A179" s="70" t="s">
        <v>13</v>
      </c>
      <c r="B179" s="71" t="s">
        <v>230</v>
      </c>
      <c r="C179" s="72" t="s">
        <v>135</v>
      </c>
      <c r="D179" s="71" t="s">
        <v>345</v>
      </c>
      <c r="E179" s="71" t="s">
        <v>554</v>
      </c>
      <c r="F179" s="20" t="s">
        <v>639</v>
      </c>
      <c r="G179" s="73" t="s">
        <v>648</v>
      </c>
      <c r="H179" s="20" t="s">
        <v>674</v>
      </c>
      <c r="I179" s="34" t="s">
        <v>666</v>
      </c>
      <c r="J179" s="100">
        <v>43555</v>
      </c>
      <c r="K179" s="34" t="s">
        <v>1066</v>
      </c>
      <c r="L179" s="34" t="s">
        <v>1018</v>
      </c>
      <c r="M179" s="34">
        <v>1</v>
      </c>
      <c r="N179" s="100">
        <v>43437</v>
      </c>
      <c r="O179" t="s">
        <v>1032</v>
      </c>
      <c r="P179" s="34" t="s">
        <v>877</v>
      </c>
      <c r="Q179" s="34" t="s">
        <v>876</v>
      </c>
      <c r="R179" s="34" t="s">
        <v>877</v>
      </c>
      <c r="S179" s="34" t="s">
        <v>877</v>
      </c>
      <c r="T179" s="34" t="s">
        <v>1050</v>
      </c>
      <c r="V179" s="63"/>
      <c r="Z179" s="74"/>
    </row>
    <row r="180" spans="1:26" s="34" customFormat="1" ht="15.75" customHeight="1">
      <c r="A180" s="70" t="s">
        <v>13</v>
      </c>
      <c r="B180" s="71" t="s">
        <v>230</v>
      </c>
      <c r="C180" s="72" t="s">
        <v>136</v>
      </c>
      <c r="D180" s="71" t="s">
        <v>346</v>
      </c>
      <c r="E180" s="71" t="s">
        <v>555</v>
      </c>
      <c r="F180" s="20" t="s">
        <v>639</v>
      </c>
      <c r="G180" s="73" t="s">
        <v>648</v>
      </c>
      <c r="H180" s="20" t="s">
        <v>674</v>
      </c>
      <c r="I180" s="34" t="s">
        <v>666</v>
      </c>
      <c r="J180" s="100">
        <v>43555</v>
      </c>
      <c r="K180" s="34" t="s">
        <v>1063</v>
      </c>
      <c r="L180" s="34" t="s">
        <v>1007</v>
      </c>
      <c r="M180" s="34">
        <v>96</v>
      </c>
      <c r="N180" s="100">
        <v>43626</v>
      </c>
      <c r="O180" t="s">
        <v>968</v>
      </c>
      <c r="P180" s="34" t="s">
        <v>877</v>
      </c>
      <c r="Q180" s="34" t="s">
        <v>876</v>
      </c>
      <c r="R180" s="34" t="s">
        <v>877</v>
      </c>
      <c r="S180" s="34" t="s">
        <v>877</v>
      </c>
      <c r="T180" s="34" t="s">
        <v>1050</v>
      </c>
      <c r="V180" s="63"/>
      <c r="Z180" s="74"/>
    </row>
    <row r="181" spans="1:26" s="34" customFormat="1" ht="15.75" customHeight="1">
      <c r="A181" s="70" t="s">
        <v>13</v>
      </c>
      <c r="B181" s="71" t="s">
        <v>230</v>
      </c>
      <c r="C181" s="72" t="s">
        <v>137</v>
      </c>
      <c r="D181" s="71" t="s">
        <v>347</v>
      </c>
      <c r="E181" s="71" t="s">
        <v>556</v>
      </c>
      <c r="F181" s="20" t="s">
        <v>639</v>
      </c>
      <c r="G181" s="73" t="s">
        <v>648</v>
      </c>
      <c r="H181" s="20" t="s">
        <v>674</v>
      </c>
      <c r="I181" s="34" t="s">
        <v>666</v>
      </c>
      <c r="J181" s="100">
        <v>43555</v>
      </c>
      <c r="K181" s="34" t="s">
        <v>1063</v>
      </c>
      <c r="L181" s="34" t="s">
        <v>1007</v>
      </c>
      <c r="M181" s="34">
        <v>96</v>
      </c>
      <c r="N181" s="100">
        <v>43626</v>
      </c>
      <c r="O181" t="s">
        <v>1037</v>
      </c>
      <c r="P181" s="34" t="s">
        <v>877</v>
      </c>
      <c r="Q181" s="34" t="s">
        <v>876</v>
      </c>
      <c r="R181" s="34" t="s">
        <v>877</v>
      </c>
      <c r="S181" s="34" t="s">
        <v>877</v>
      </c>
      <c r="T181" s="34" t="s">
        <v>1050</v>
      </c>
      <c r="V181" s="63"/>
      <c r="Z181" s="74"/>
    </row>
    <row r="182" spans="1:26" s="34" customFormat="1" ht="15.75" customHeight="1">
      <c r="A182" s="70" t="s">
        <v>13</v>
      </c>
      <c r="B182" s="71" t="s">
        <v>230</v>
      </c>
      <c r="C182" s="72" t="s">
        <v>138</v>
      </c>
      <c r="D182" s="71" t="s">
        <v>348</v>
      </c>
      <c r="E182" s="71" t="s">
        <v>557</v>
      </c>
      <c r="F182" s="20" t="s">
        <v>639</v>
      </c>
      <c r="G182" s="73" t="s">
        <v>648</v>
      </c>
      <c r="H182" s="20" t="s">
        <v>674</v>
      </c>
      <c r="I182" s="34" t="s">
        <v>666</v>
      </c>
      <c r="J182" s="100">
        <v>43555</v>
      </c>
      <c r="K182" s="34" t="s">
        <v>1063</v>
      </c>
      <c r="L182" s="34" t="s">
        <v>1007</v>
      </c>
      <c r="M182" s="34">
        <v>91</v>
      </c>
      <c r="N182" s="100">
        <v>43626</v>
      </c>
      <c r="O182" t="s">
        <v>962</v>
      </c>
      <c r="P182" s="34" t="s">
        <v>877</v>
      </c>
      <c r="Q182" s="34" t="s">
        <v>876</v>
      </c>
      <c r="R182" s="34" t="s">
        <v>877</v>
      </c>
      <c r="S182" s="34" t="s">
        <v>877</v>
      </c>
      <c r="T182" s="34" t="s">
        <v>1050</v>
      </c>
      <c r="V182" s="63"/>
      <c r="Z182" s="74"/>
    </row>
    <row r="183" spans="1:26" s="34" customFormat="1" ht="15.75" customHeight="1">
      <c r="A183" s="70" t="s">
        <v>13</v>
      </c>
      <c r="B183" s="71" t="s">
        <v>230</v>
      </c>
      <c r="C183" s="72" t="s">
        <v>139</v>
      </c>
      <c r="D183" s="71" t="s">
        <v>349</v>
      </c>
      <c r="E183" s="71" t="s">
        <v>558</v>
      </c>
      <c r="F183" s="20" t="s">
        <v>639</v>
      </c>
      <c r="G183" s="73" t="s">
        <v>648</v>
      </c>
      <c r="H183" s="20" t="s">
        <v>674</v>
      </c>
      <c r="I183" s="34" t="s">
        <v>666</v>
      </c>
      <c r="J183" s="100">
        <v>43555</v>
      </c>
      <c r="K183" s="34" t="s">
        <v>1067</v>
      </c>
      <c r="L183" s="34" t="s">
        <v>1005</v>
      </c>
      <c r="M183" s="34">
        <v>2</v>
      </c>
      <c r="N183" s="100">
        <v>43600</v>
      </c>
      <c r="O183" t="s">
        <v>994</v>
      </c>
      <c r="P183" s="34" t="s">
        <v>877</v>
      </c>
      <c r="Q183" s="34" t="s">
        <v>876</v>
      </c>
      <c r="R183" s="34" t="s">
        <v>877</v>
      </c>
      <c r="S183" s="34" t="s">
        <v>877</v>
      </c>
      <c r="T183" s="34" t="s">
        <v>1050</v>
      </c>
      <c r="V183" s="63"/>
      <c r="Z183" s="74"/>
    </row>
    <row r="184" spans="1:26" s="34" customFormat="1" ht="15.75" customHeight="1">
      <c r="A184" s="70" t="s">
        <v>13</v>
      </c>
      <c r="B184" s="71" t="s">
        <v>230</v>
      </c>
      <c r="C184" s="72" t="s">
        <v>140</v>
      </c>
      <c r="D184" s="71" t="s">
        <v>350</v>
      </c>
      <c r="E184" s="71" t="s">
        <v>559</v>
      </c>
      <c r="F184" s="20" t="s">
        <v>639</v>
      </c>
      <c r="G184" s="73" t="s">
        <v>648</v>
      </c>
      <c r="H184" s="20" t="s">
        <v>674</v>
      </c>
      <c r="I184" s="34" t="s">
        <v>666</v>
      </c>
      <c r="J184" s="100">
        <v>43555</v>
      </c>
      <c r="K184" s="34" t="s">
        <v>1063</v>
      </c>
      <c r="L184" s="34" t="s">
        <v>1007</v>
      </c>
      <c r="M184" s="34">
        <v>77</v>
      </c>
      <c r="N184" s="100">
        <v>43626</v>
      </c>
      <c r="O184" t="s">
        <v>976</v>
      </c>
      <c r="P184" s="34" t="s">
        <v>877</v>
      </c>
      <c r="Q184" s="34" t="s">
        <v>876</v>
      </c>
      <c r="R184" s="34" t="s">
        <v>877</v>
      </c>
      <c r="S184" s="34" t="s">
        <v>877</v>
      </c>
      <c r="T184" s="34" t="s">
        <v>1050</v>
      </c>
      <c r="V184" s="63"/>
      <c r="Z184" s="74"/>
    </row>
    <row r="185" spans="1:26" s="34" customFormat="1" ht="15.75" customHeight="1">
      <c r="A185" s="70" t="s">
        <v>13</v>
      </c>
      <c r="B185" s="71" t="s">
        <v>230</v>
      </c>
      <c r="C185" s="72" t="s">
        <v>141</v>
      </c>
      <c r="D185" s="71" t="s">
        <v>351</v>
      </c>
      <c r="E185" s="71" t="s">
        <v>560</v>
      </c>
      <c r="F185" s="20" t="s">
        <v>639</v>
      </c>
      <c r="G185" s="73" t="s">
        <v>648</v>
      </c>
      <c r="H185" s="20" t="s">
        <v>674</v>
      </c>
      <c r="J185" s="100">
        <v>43555</v>
      </c>
      <c r="P185" s="34" t="s">
        <v>877</v>
      </c>
      <c r="Q185" s="34" t="s">
        <v>877</v>
      </c>
      <c r="R185" s="34" t="s">
        <v>877</v>
      </c>
      <c r="S185" s="34" t="s">
        <v>877</v>
      </c>
      <c r="V185" s="63"/>
      <c r="Z185" s="74"/>
    </row>
    <row r="186" spans="1:26" s="34" customFormat="1" ht="15.75" customHeight="1">
      <c r="A186" s="70" t="s">
        <v>13</v>
      </c>
      <c r="B186" s="71" t="s">
        <v>230</v>
      </c>
      <c r="C186" s="72" t="s">
        <v>142</v>
      </c>
      <c r="D186" s="71" t="s">
        <v>352</v>
      </c>
      <c r="E186" s="71" t="s">
        <v>561</v>
      </c>
      <c r="F186" s="20" t="s">
        <v>639</v>
      </c>
      <c r="G186" s="73" t="s">
        <v>648</v>
      </c>
      <c r="H186" s="20" t="s">
        <v>674</v>
      </c>
      <c r="J186" s="100">
        <v>43555</v>
      </c>
      <c r="P186" s="34" t="s">
        <v>877</v>
      </c>
      <c r="Q186" s="34" t="s">
        <v>877</v>
      </c>
      <c r="R186" s="34" t="s">
        <v>877</v>
      </c>
      <c r="S186" s="34" t="s">
        <v>877</v>
      </c>
      <c r="V186" s="63"/>
      <c r="Z186" s="74"/>
    </row>
    <row r="187" spans="1:26" s="34" customFormat="1" ht="15.75" customHeight="1">
      <c r="A187" s="70" t="s">
        <v>13</v>
      </c>
      <c r="B187" s="71" t="s">
        <v>230</v>
      </c>
      <c r="C187" s="72" t="s">
        <v>143</v>
      </c>
      <c r="D187" s="71" t="s">
        <v>353</v>
      </c>
      <c r="E187" s="71" t="s">
        <v>562</v>
      </c>
      <c r="F187" s="20" t="s">
        <v>639</v>
      </c>
      <c r="G187" s="73" t="s">
        <v>648</v>
      </c>
      <c r="H187" s="20" t="s">
        <v>674</v>
      </c>
      <c r="I187" s="34" t="s">
        <v>982</v>
      </c>
      <c r="J187" s="100">
        <v>43555</v>
      </c>
      <c r="K187" s="34" t="s">
        <v>1063</v>
      </c>
      <c r="L187" s="34" t="s">
        <v>1007</v>
      </c>
      <c r="M187" s="34">
        <v>224</v>
      </c>
      <c r="N187" s="100">
        <v>43626</v>
      </c>
      <c r="O187" s="34" t="s">
        <v>982</v>
      </c>
      <c r="P187" s="34" t="s">
        <v>877</v>
      </c>
      <c r="Q187" s="34" t="s">
        <v>876</v>
      </c>
      <c r="R187" s="34" t="s">
        <v>877</v>
      </c>
      <c r="S187" s="34" t="s">
        <v>877</v>
      </c>
      <c r="T187" s="34" t="s">
        <v>1050</v>
      </c>
      <c r="V187" s="63"/>
      <c r="Z187" s="74"/>
    </row>
    <row r="188" spans="1:26" s="34" customFormat="1" ht="15.75" customHeight="1">
      <c r="A188" s="70" t="s">
        <v>13</v>
      </c>
      <c r="B188" s="71" t="s">
        <v>230</v>
      </c>
      <c r="C188" s="72" t="s">
        <v>144</v>
      </c>
      <c r="D188" s="71" t="s">
        <v>354</v>
      </c>
      <c r="E188" s="71" t="s">
        <v>563</v>
      </c>
      <c r="F188" s="20" t="s">
        <v>639</v>
      </c>
      <c r="G188" s="73" t="s">
        <v>648</v>
      </c>
      <c r="H188" s="20" t="s">
        <v>674</v>
      </c>
      <c r="J188" s="100">
        <v>43555</v>
      </c>
      <c r="P188" s="34" t="s">
        <v>877</v>
      </c>
      <c r="Q188" s="34" t="s">
        <v>877</v>
      </c>
      <c r="R188" s="34" t="s">
        <v>877</v>
      </c>
      <c r="S188" s="34" t="s">
        <v>877</v>
      </c>
      <c r="V188" s="63"/>
      <c r="Z188" s="74"/>
    </row>
    <row r="189" spans="1:26" s="34" customFormat="1" ht="15.75" customHeight="1">
      <c r="A189" s="70" t="s">
        <v>13</v>
      </c>
      <c r="B189" s="71" t="s">
        <v>230</v>
      </c>
      <c r="C189" s="72" t="s">
        <v>145</v>
      </c>
      <c r="D189" s="71" t="s">
        <v>355</v>
      </c>
      <c r="E189" s="71" t="s">
        <v>564</v>
      </c>
      <c r="F189" s="20" t="s">
        <v>639</v>
      </c>
      <c r="G189" s="73" t="s">
        <v>648</v>
      </c>
      <c r="H189" s="20" t="s">
        <v>674</v>
      </c>
      <c r="I189" s="34" t="s">
        <v>666</v>
      </c>
      <c r="J189" s="100">
        <v>43555</v>
      </c>
      <c r="K189" s="34" t="s">
        <v>1067</v>
      </c>
      <c r="L189" s="34" t="s">
        <v>1005</v>
      </c>
      <c r="M189" s="34">
        <v>1</v>
      </c>
      <c r="N189" s="100">
        <v>43600</v>
      </c>
      <c r="O189" t="s">
        <v>972</v>
      </c>
      <c r="P189" s="34" t="s">
        <v>877</v>
      </c>
      <c r="Q189" s="34" t="s">
        <v>876</v>
      </c>
      <c r="R189" s="34" t="s">
        <v>877</v>
      </c>
      <c r="S189" s="34" t="s">
        <v>877</v>
      </c>
      <c r="T189" s="34" t="s">
        <v>1050</v>
      </c>
      <c r="V189" s="63"/>
      <c r="Z189" s="74"/>
    </row>
    <row r="190" spans="1:26" s="34" customFormat="1" ht="15.75" customHeight="1">
      <c r="A190" s="70" t="s">
        <v>13</v>
      </c>
      <c r="B190" s="71" t="s">
        <v>230</v>
      </c>
      <c r="C190" s="72" t="s">
        <v>146</v>
      </c>
      <c r="D190" s="71" t="s">
        <v>356</v>
      </c>
      <c r="E190" s="71" t="s">
        <v>565</v>
      </c>
      <c r="F190" s="20" t="s">
        <v>639</v>
      </c>
      <c r="G190" s="73" t="s">
        <v>648</v>
      </c>
      <c r="H190" s="20" t="s">
        <v>674</v>
      </c>
      <c r="I190" s="34" t="s">
        <v>666</v>
      </c>
      <c r="J190" s="100">
        <v>43555</v>
      </c>
      <c r="K190" s="34" t="s">
        <v>1067</v>
      </c>
      <c r="L190" s="34" t="s">
        <v>1005</v>
      </c>
      <c r="M190" s="34">
        <v>9</v>
      </c>
      <c r="N190" s="100">
        <v>43600</v>
      </c>
      <c r="O190" t="s">
        <v>974</v>
      </c>
      <c r="P190" s="34" t="s">
        <v>877</v>
      </c>
      <c r="Q190" s="34" t="s">
        <v>876</v>
      </c>
      <c r="R190" s="34" t="s">
        <v>877</v>
      </c>
      <c r="S190" s="34" t="s">
        <v>877</v>
      </c>
      <c r="T190" s="34" t="s">
        <v>1050</v>
      </c>
      <c r="V190" s="63"/>
      <c r="Z190" s="74"/>
    </row>
    <row r="191" spans="1:26" s="34" customFormat="1" ht="15.75" customHeight="1">
      <c r="A191" s="70" t="s">
        <v>13</v>
      </c>
      <c r="B191" s="71" t="s">
        <v>230</v>
      </c>
      <c r="C191" s="72" t="s">
        <v>147</v>
      </c>
      <c r="D191" s="71" t="s">
        <v>357</v>
      </c>
      <c r="E191" s="71" t="s">
        <v>566</v>
      </c>
      <c r="F191" s="20" t="s">
        <v>639</v>
      </c>
      <c r="G191" s="73" t="s">
        <v>648</v>
      </c>
      <c r="H191" s="20" t="s">
        <v>674</v>
      </c>
      <c r="I191" s="34" t="s">
        <v>667</v>
      </c>
      <c r="J191" s="100">
        <v>43555</v>
      </c>
      <c r="K191" s="34" t="s">
        <v>1063</v>
      </c>
      <c r="L191" s="34" t="s">
        <v>1007</v>
      </c>
      <c r="M191" s="34">
        <v>96</v>
      </c>
      <c r="N191" s="100">
        <v>43626</v>
      </c>
      <c r="O191" t="s">
        <v>968</v>
      </c>
      <c r="P191" s="34" t="s">
        <v>877</v>
      </c>
      <c r="Q191" s="34" t="s">
        <v>876</v>
      </c>
      <c r="R191" s="34" t="s">
        <v>877</v>
      </c>
      <c r="S191" s="34" t="s">
        <v>877</v>
      </c>
      <c r="T191" s="34" t="s">
        <v>1050</v>
      </c>
      <c r="V191" s="63"/>
      <c r="Z191" s="74"/>
    </row>
    <row r="192" spans="1:26" s="34" customFormat="1" ht="15.75" customHeight="1">
      <c r="A192" s="70" t="s">
        <v>13</v>
      </c>
      <c r="B192" s="71" t="s">
        <v>230</v>
      </c>
      <c r="C192" s="72" t="s">
        <v>148</v>
      </c>
      <c r="D192" s="71" t="s">
        <v>358</v>
      </c>
      <c r="E192" s="71" t="s">
        <v>567</v>
      </c>
      <c r="F192" s="20" t="s">
        <v>639</v>
      </c>
      <c r="G192" s="73" t="s">
        <v>648</v>
      </c>
      <c r="H192" s="20" t="s">
        <v>674</v>
      </c>
      <c r="J192" s="100">
        <v>43555</v>
      </c>
      <c r="P192" s="34" t="s">
        <v>877</v>
      </c>
      <c r="Q192" s="34" t="s">
        <v>877</v>
      </c>
      <c r="R192" s="34" t="s">
        <v>877</v>
      </c>
      <c r="S192" s="34" t="s">
        <v>877</v>
      </c>
      <c r="V192" s="63"/>
      <c r="Z192" s="74"/>
    </row>
    <row r="193" spans="1:28" s="34" customFormat="1" ht="15.75" customHeight="1">
      <c r="A193" s="70" t="s">
        <v>13</v>
      </c>
      <c r="B193" s="71" t="s">
        <v>230</v>
      </c>
      <c r="C193" s="72" t="s">
        <v>149</v>
      </c>
      <c r="D193" s="71" t="s">
        <v>359</v>
      </c>
      <c r="E193" s="79" t="s">
        <v>568</v>
      </c>
      <c r="F193" s="71" t="s">
        <v>630</v>
      </c>
      <c r="G193" s="71" t="s">
        <v>882</v>
      </c>
      <c r="H193" s="20" t="s">
        <v>674</v>
      </c>
      <c r="J193" s="100">
        <v>43555</v>
      </c>
      <c r="P193" s="34" t="s">
        <v>877</v>
      </c>
      <c r="Q193" s="34" t="s">
        <v>877</v>
      </c>
      <c r="R193" s="34" t="s">
        <v>877</v>
      </c>
      <c r="S193" s="34" t="s">
        <v>877</v>
      </c>
      <c r="V193" s="63"/>
      <c r="Z193" s="74"/>
    </row>
    <row r="194" spans="1:28" s="34" customFormat="1" ht="15.75" customHeight="1">
      <c r="A194" s="70" t="s">
        <v>13</v>
      </c>
      <c r="B194" s="71" t="s">
        <v>230</v>
      </c>
      <c r="C194" s="72" t="s">
        <v>1088</v>
      </c>
      <c r="D194" s="71" t="s">
        <v>360</v>
      </c>
      <c r="E194" s="71" t="s">
        <v>569</v>
      </c>
      <c r="F194" s="71" t="s">
        <v>630</v>
      </c>
      <c r="G194" s="71" t="s">
        <v>882</v>
      </c>
      <c r="H194" s="20" t="s">
        <v>674</v>
      </c>
      <c r="J194" s="100">
        <v>43555</v>
      </c>
      <c r="P194" s="34" t="s">
        <v>877</v>
      </c>
      <c r="Q194" s="34" t="s">
        <v>877</v>
      </c>
      <c r="R194" s="34" t="s">
        <v>877</v>
      </c>
      <c r="S194" s="34" t="s">
        <v>877</v>
      </c>
      <c r="V194" s="63"/>
      <c r="Z194" s="74"/>
    </row>
    <row r="195" spans="1:28" s="34" customFormat="1" ht="15.75" customHeight="1">
      <c r="A195" s="70" t="s">
        <v>13</v>
      </c>
      <c r="B195" s="71" t="s">
        <v>231</v>
      </c>
      <c r="C195" s="72" t="s">
        <v>150</v>
      </c>
      <c r="D195" s="71" t="s">
        <v>361</v>
      </c>
      <c r="E195" s="71" t="s">
        <v>570</v>
      </c>
      <c r="F195" s="20" t="s">
        <v>639</v>
      </c>
      <c r="G195" s="73" t="s">
        <v>648</v>
      </c>
      <c r="H195" s="20" t="s">
        <v>674</v>
      </c>
      <c r="I195" s="34" t="s">
        <v>666</v>
      </c>
      <c r="J195" s="100">
        <v>43555</v>
      </c>
      <c r="K195" s="34" t="s">
        <v>1063</v>
      </c>
      <c r="L195" s="34" t="s">
        <v>1007</v>
      </c>
      <c r="M195" s="34">
        <v>112</v>
      </c>
      <c r="N195" s="100">
        <v>43626</v>
      </c>
      <c r="O195" t="s">
        <v>1046</v>
      </c>
      <c r="P195" s="34" t="s">
        <v>877</v>
      </c>
      <c r="Q195" s="34" t="s">
        <v>876</v>
      </c>
      <c r="R195" s="34" t="s">
        <v>877</v>
      </c>
      <c r="S195" s="34" t="s">
        <v>877</v>
      </c>
      <c r="T195" s="34" t="s">
        <v>1050</v>
      </c>
      <c r="V195" s="63"/>
      <c r="Z195" s="74"/>
    </row>
    <row r="196" spans="1:28" s="34" customFormat="1" ht="15.75" customHeight="1">
      <c r="A196" s="70" t="s">
        <v>13</v>
      </c>
      <c r="B196" s="71" t="s">
        <v>231</v>
      </c>
      <c r="C196" s="72" t="s">
        <v>151</v>
      </c>
      <c r="D196" s="71" t="s">
        <v>362</v>
      </c>
      <c r="E196" s="144" t="s">
        <v>571</v>
      </c>
      <c r="F196" s="146" t="s">
        <v>639</v>
      </c>
      <c r="G196" s="147" t="s">
        <v>648</v>
      </c>
      <c r="H196" s="146" t="s">
        <v>674</v>
      </c>
      <c r="I196" s="34" t="s">
        <v>666</v>
      </c>
      <c r="J196" s="100">
        <v>43555</v>
      </c>
      <c r="K196" s="34" t="s">
        <v>1063</v>
      </c>
      <c r="L196" s="34" t="s">
        <v>1007</v>
      </c>
      <c r="M196" s="34">
        <v>174</v>
      </c>
      <c r="N196" s="100">
        <v>43626</v>
      </c>
      <c r="O196" t="s">
        <v>1003</v>
      </c>
      <c r="P196" s="34" t="s">
        <v>877</v>
      </c>
      <c r="Q196" s="34" t="s">
        <v>876</v>
      </c>
      <c r="R196" s="34" t="s">
        <v>877</v>
      </c>
      <c r="S196" s="34" t="s">
        <v>877</v>
      </c>
      <c r="T196" s="34" t="s">
        <v>1050</v>
      </c>
      <c r="V196" s="63"/>
      <c r="Z196" s="74"/>
    </row>
    <row r="197" spans="1:28" s="34" customFormat="1" ht="15.75" customHeight="1">
      <c r="A197" s="70" t="s">
        <v>13</v>
      </c>
      <c r="B197" s="71" t="s">
        <v>231</v>
      </c>
      <c r="C197" s="72" t="s">
        <v>152</v>
      </c>
      <c r="D197" s="172" t="s">
        <v>363</v>
      </c>
      <c r="E197" s="176" t="s">
        <v>572</v>
      </c>
      <c r="F197" s="177" t="s">
        <v>639</v>
      </c>
      <c r="G197" s="178" t="s">
        <v>648</v>
      </c>
      <c r="H197" s="177" t="s">
        <v>674</v>
      </c>
      <c r="I197" s="34" t="s">
        <v>666</v>
      </c>
      <c r="J197" s="100">
        <v>43555</v>
      </c>
      <c r="K197" s="34" t="s">
        <v>1063</v>
      </c>
      <c r="L197" s="34" t="s">
        <v>1007</v>
      </c>
      <c r="M197" s="34">
        <v>91</v>
      </c>
      <c r="N197" s="100">
        <v>43626</v>
      </c>
      <c r="O197" t="s">
        <v>1019</v>
      </c>
      <c r="P197" s="34" t="s">
        <v>877</v>
      </c>
      <c r="Q197" s="34" t="s">
        <v>876</v>
      </c>
      <c r="R197" s="34" t="s">
        <v>877</v>
      </c>
      <c r="S197" s="34" t="s">
        <v>877</v>
      </c>
      <c r="T197" s="34" t="s">
        <v>1050</v>
      </c>
      <c r="V197" s="63"/>
      <c r="Z197" s="74"/>
    </row>
    <row r="198" spans="1:28" s="34" customFormat="1" ht="15.75" customHeight="1">
      <c r="A198" s="70" t="s">
        <v>13</v>
      </c>
      <c r="B198" s="71" t="s">
        <v>231</v>
      </c>
      <c r="C198" s="72" t="s">
        <v>153</v>
      </c>
      <c r="D198" s="71" t="s">
        <v>364</v>
      </c>
      <c r="E198" s="157" t="s">
        <v>573</v>
      </c>
      <c r="F198" s="157" t="s">
        <v>630</v>
      </c>
      <c r="G198" s="157" t="s">
        <v>647</v>
      </c>
      <c r="H198" s="209" t="s">
        <v>674</v>
      </c>
      <c r="I198" s="165" t="s">
        <v>1031</v>
      </c>
      <c r="J198" s="166">
        <v>43555</v>
      </c>
      <c r="K198" s="164" t="s">
        <v>1063</v>
      </c>
      <c r="L198" s="164" t="s">
        <v>1007</v>
      </c>
      <c r="M198" s="164">
        <v>124</v>
      </c>
      <c r="N198" s="166">
        <v>43626</v>
      </c>
      <c r="O198" t="s">
        <v>1060</v>
      </c>
      <c r="P198" s="34" t="s">
        <v>876</v>
      </c>
      <c r="Q198" s="34" t="s">
        <v>876</v>
      </c>
      <c r="R198" s="34" t="s">
        <v>877</v>
      </c>
      <c r="S198" s="34" t="s">
        <v>877</v>
      </c>
      <c r="T198" s="34" t="s">
        <v>1050</v>
      </c>
      <c r="U198" s="164"/>
      <c r="V198" s="164"/>
      <c r="W198" s="164"/>
      <c r="X198" s="164"/>
      <c r="Y198" s="164"/>
      <c r="Z198" s="167"/>
      <c r="AA198" s="164"/>
      <c r="AB198" s="164"/>
    </row>
    <row r="199" spans="1:28" s="34" customFormat="1" ht="15.75" customHeight="1">
      <c r="A199" s="70" t="s">
        <v>13</v>
      </c>
      <c r="B199" s="71" t="s">
        <v>231</v>
      </c>
      <c r="C199" s="72" t="s">
        <v>154</v>
      </c>
      <c r="D199" s="71" t="s">
        <v>365</v>
      </c>
      <c r="E199" s="71" t="s">
        <v>574</v>
      </c>
      <c r="F199" s="71" t="s">
        <v>630</v>
      </c>
      <c r="G199" s="71" t="s">
        <v>647</v>
      </c>
      <c r="H199" s="20" t="s">
        <v>674</v>
      </c>
      <c r="J199" s="100">
        <v>43555</v>
      </c>
      <c r="P199" s="34" t="s">
        <v>877</v>
      </c>
      <c r="Q199" s="34" t="s">
        <v>877</v>
      </c>
      <c r="R199" s="34" t="s">
        <v>877</v>
      </c>
      <c r="S199" s="34" t="s">
        <v>877</v>
      </c>
      <c r="V199" s="63"/>
      <c r="Z199" s="74"/>
    </row>
    <row r="200" spans="1:28" s="34" customFormat="1" ht="15.75" customHeight="1">
      <c r="A200" s="70" t="s">
        <v>13</v>
      </c>
      <c r="B200" s="71" t="s">
        <v>231</v>
      </c>
      <c r="C200" s="72" t="s">
        <v>155</v>
      </c>
      <c r="D200" s="71" t="s">
        <v>366</v>
      </c>
      <c r="E200" s="71" t="s">
        <v>575</v>
      </c>
      <c r="F200" s="71" t="s">
        <v>633</v>
      </c>
      <c r="G200" s="71" t="s">
        <v>657</v>
      </c>
      <c r="H200" s="20" t="s">
        <v>674</v>
      </c>
      <c r="J200" s="100">
        <v>43555</v>
      </c>
      <c r="P200" s="34" t="s">
        <v>877</v>
      </c>
      <c r="Q200" s="34" t="s">
        <v>877</v>
      </c>
      <c r="R200" s="34" t="s">
        <v>877</v>
      </c>
      <c r="S200" s="34" t="s">
        <v>877</v>
      </c>
      <c r="V200" s="63"/>
      <c r="Z200" s="74"/>
    </row>
    <row r="201" spans="1:28" s="34" customFormat="1" ht="15.75" customHeight="1">
      <c r="A201" s="70" t="s">
        <v>13</v>
      </c>
      <c r="B201" s="71" t="s">
        <v>240</v>
      </c>
      <c r="C201" s="72" t="s">
        <v>156</v>
      </c>
      <c r="D201" s="71" t="s">
        <v>367</v>
      </c>
      <c r="E201" s="71" t="s">
        <v>576</v>
      </c>
      <c r="F201" s="20" t="s">
        <v>639</v>
      </c>
      <c r="G201" s="73" t="s">
        <v>648</v>
      </c>
      <c r="H201" s="20" t="s">
        <v>674</v>
      </c>
      <c r="J201" s="100">
        <v>43555</v>
      </c>
      <c r="P201" s="34" t="s">
        <v>877</v>
      </c>
      <c r="Q201" s="34" t="s">
        <v>877</v>
      </c>
      <c r="R201" s="34" t="s">
        <v>877</v>
      </c>
      <c r="S201" s="34" t="s">
        <v>877</v>
      </c>
      <c r="V201" s="63"/>
      <c r="Z201" s="74"/>
    </row>
    <row r="202" spans="1:28" s="34" customFormat="1" ht="15.75" customHeight="1">
      <c r="A202" s="70" t="s">
        <v>13</v>
      </c>
      <c r="B202" s="71" t="s">
        <v>240</v>
      </c>
      <c r="C202" s="72" t="s">
        <v>157</v>
      </c>
      <c r="D202" s="71" t="s">
        <v>368</v>
      </c>
      <c r="E202" s="71" t="s">
        <v>577</v>
      </c>
      <c r="F202" s="20" t="s">
        <v>639</v>
      </c>
      <c r="G202" s="73" t="s">
        <v>648</v>
      </c>
      <c r="H202" s="20" t="s">
        <v>674</v>
      </c>
      <c r="J202" s="100">
        <v>43555</v>
      </c>
      <c r="P202" s="34" t="s">
        <v>877</v>
      </c>
      <c r="Q202" s="34" t="s">
        <v>877</v>
      </c>
      <c r="R202" s="34" t="s">
        <v>877</v>
      </c>
      <c r="S202" s="34" t="s">
        <v>877</v>
      </c>
      <c r="V202" s="63"/>
      <c r="Z202" s="74"/>
    </row>
    <row r="203" spans="1:28" s="34" customFormat="1" ht="15.75" customHeight="1">
      <c r="A203" s="70" t="s">
        <v>13</v>
      </c>
      <c r="B203" s="71" t="s">
        <v>240</v>
      </c>
      <c r="C203" s="72" t="s">
        <v>158</v>
      </c>
      <c r="D203" s="71" t="s">
        <v>369</v>
      </c>
      <c r="E203" s="71" t="s">
        <v>578</v>
      </c>
      <c r="F203" s="20" t="s">
        <v>639</v>
      </c>
      <c r="G203" s="73" t="s">
        <v>648</v>
      </c>
      <c r="H203" s="20" t="s">
        <v>674</v>
      </c>
      <c r="J203" s="100">
        <v>43555</v>
      </c>
      <c r="P203" s="34" t="s">
        <v>877</v>
      </c>
      <c r="Q203" s="34" t="s">
        <v>877</v>
      </c>
      <c r="R203" s="34" t="s">
        <v>877</v>
      </c>
      <c r="S203" s="34" t="s">
        <v>877</v>
      </c>
      <c r="V203" s="63"/>
      <c r="Z203" s="74"/>
    </row>
    <row r="204" spans="1:28" s="34" customFormat="1" ht="15.75" customHeight="1">
      <c r="A204" s="70" t="s">
        <v>13</v>
      </c>
      <c r="B204" s="71" t="s">
        <v>240</v>
      </c>
      <c r="C204" s="72" t="s">
        <v>159</v>
      </c>
      <c r="D204" s="71" t="s">
        <v>370</v>
      </c>
      <c r="E204" s="71" t="s">
        <v>579</v>
      </c>
      <c r="F204" s="20" t="s">
        <v>639</v>
      </c>
      <c r="G204" s="73" t="s">
        <v>648</v>
      </c>
      <c r="H204" s="20" t="s">
        <v>674</v>
      </c>
      <c r="J204" s="100">
        <v>43555</v>
      </c>
      <c r="P204" s="34" t="s">
        <v>877</v>
      </c>
      <c r="Q204" s="34" t="s">
        <v>877</v>
      </c>
      <c r="R204" s="34" t="s">
        <v>877</v>
      </c>
      <c r="S204" s="34" t="s">
        <v>877</v>
      </c>
      <c r="V204" s="63"/>
      <c r="Z204" s="74"/>
    </row>
    <row r="205" spans="1:28" s="34" customFormat="1" ht="15.75" customHeight="1">
      <c r="A205" s="70" t="s">
        <v>13</v>
      </c>
      <c r="B205" s="71" t="s">
        <v>240</v>
      </c>
      <c r="C205" s="72" t="s">
        <v>160</v>
      </c>
      <c r="D205" s="71" t="s">
        <v>371</v>
      </c>
      <c r="E205" s="71" t="s">
        <v>580</v>
      </c>
      <c r="F205" s="20" t="s">
        <v>639</v>
      </c>
      <c r="G205" s="73" t="s">
        <v>648</v>
      </c>
      <c r="H205" s="20" t="s">
        <v>674</v>
      </c>
      <c r="J205" s="100">
        <v>43555</v>
      </c>
      <c r="P205" s="34" t="s">
        <v>877</v>
      </c>
      <c r="Q205" s="34" t="s">
        <v>877</v>
      </c>
      <c r="R205" s="34" t="s">
        <v>877</v>
      </c>
      <c r="S205" s="34" t="s">
        <v>877</v>
      </c>
      <c r="V205" s="63"/>
      <c r="Z205" s="74"/>
    </row>
    <row r="206" spans="1:28" s="34" customFormat="1" ht="15.75" customHeight="1">
      <c r="A206" s="70" t="s">
        <v>13</v>
      </c>
      <c r="B206" s="71" t="s">
        <v>240</v>
      </c>
      <c r="C206" s="72" t="s">
        <v>161</v>
      </c>
      <c r="D206" s="71" t="s">
        <v>372</v>
      </c>
      <c r="E206" s="71" t="s">
        <v>581</v>
      </c>
      <c r="F206" s="20" t="s">
        <v>639</v>
      </c>
      <c r="G206" s="73" t="s">
        <v>648</v>
      </c>
      <c r="H206" s="20" t="s">
        <v>674</v>
      </c>
      <c r="J206" s="100">
        <v>43555</v>
      </c>
      <c r="P206" s="34" t="s">
        <v>877</v>
      </c>
      <c r="Q206" s="34" t="s">
        <v>877</v>
      </c>
      <c r="R206" s="34" t="s">
        <v>877</v>
      </c>
      <c r="S206" s="34" t="s">
        <v>877</v>
      </c>
      <c r="V206" s="63"/>
      <c r="Z206" s="74"/>
    </row>
    <row r="207" spans="1:28" s="34" customFormat="1" ht="15.75" customHeight="1">
      <c r="A207" s="70" t="s">
        <v>13</v>
      </c>
      <c r="B207" s="71" t="s">
        <v>240</v>
      </c>
      <c r="C207" s="72" t="s">
        <v>162</v>
      </c>
      <c r="D207" s="71" t="s">
        <v>373</v>
      </c>
      <c r="E207" s="71" t="s">
        <v>582</v>
      </c>
      <c r="F207" s="71" t="s">
        <v>630</v>
      </c>
      <c r="G207" s="71" t="s">
        <v>656</v>
      </c>
      <c r="H207" s="20" t="s">
        <v>674</v>
      </c>
      <c r="J207" s="100">
        <v>43555</v>
      </c>
      <c r="P207" s="34" t="s">
        <v>877</v>
      </c>
      <c r="Q207" s="34" t="s">
        <v>877</v>
      </c>
      <c r="R207" s="34" t="s">
        <v>877</v>
      </c>
      <c r="S207" s="34" t="s">
        <v>877</v>
      </c>
      <c r="V207" s="63"/>
      <c r="Z207" s="74"/>
    </row>
    <row r="208" spans="1:28" s="34" customFormat="1" ht="15.75" customHeight="1">
      <c r="A208" s="70" t="s">
        <v>13</v>
      </c>
      <c r="B208" s="71" t="s">
        <v>240</v>
      </c>
      <c r="C208" s="72" t="s">
        <v>163</v>
      </c>
      <c r="D208" s="71" t="s">
        <v>374</v>
      </c>
      <c r="E208" s="71" t="s">
        <v>583</v>
      </c>
      <c r="F208" s="20" t="s">
        <v>639</v>
      </c>
      <c r="G208" s="73" t="s">
        <v>648</v>
      </c>
      <c r="H208" s="20" t="s">
        <v>674</v>
      </c>
      <c r="J208" s="100">
        <v>43555</v>
      </c>
      <c r="P208" s="34" t="s">
        <v>877</v>
      </c>
      <c r="Q208" s="34" t="s">
        <v>877</v>
      </c>
      <c r="R208" s="34" t="s">
        <v>877</v>
      </c>
      <c r="S208" s="34" t="s">
        <v>877</v>
      </c>
      <c r="V208" s="63"/>
      <c r="Z208" s="74"/>
    </row>
    <row r="209" spans="1:28" s="34" customFormat="1" ht="15.75" customHeight="1">
      <c r="A209" s="70" t="s">
        <v>13</v>
      </c>
      <c r="B209" s="71" t="s">
        <v>240</v>
      </c>
      <c r="C209" s="72" t="s">
        <v>164</v>
      </c>
      <c r="D209" s="71" t="s">
        <v>375</v>
      </c>
      <c r="E209" s="71" t="s">
        <v>584</v>
      </c>
      <c r="F209" s="20" t="s">
        <v>639</v>
      </c>
      <c r="G209" s="73" t="s">
        <v>648</v>
      </c>
      <c r="H209" s="20" t="s">
        <v>674</v>
      </c>
      <c r="J209" s="100">
        <v>43555</v>
      </c>
      <c r="P209" s="34" t="s">
        <v>877</v>
      </c>
      <c r="Q209" s="34" t="s">
        <v>877</v>
      </c>
      <c r="R209" s="34" t="s">
        <v>877</v>
      </c>
      <c r="S209" s="34" t="s">
        <v>877</v>
      </c>
      <c r="V209" s="63"/>
      <c r="Z209" s="74"/>
    </row>
    <row r="210" spans="1:28" s="34" customFormat="1" ht="15.75" customHeight="1">
      <c r="A210" s="70" t="s">
        <v>13</v>
      </c>
      <c r="B210" s="71" t="s">
        <v>240</v>
      </c>
      <c r="C210" s="72" t="s">
        <v>165</v>
      </c>
      <c r="D210" s="71" t="s">
        <v>376</v>
      </c>
      <c r="E210" s="71" t="s">
        <v>585</v>
      </c>
      <c r="F210" s="20" t="s">
        <v>639</v>
      </c>
      <c r="G210" s="73" t="s">
        <v>648</v>
      </c>
      <c r="H210" s="20" t="s">
        <v>674</v>
      </c>
      <c r="J210" s="100">
        <v>43555</v>
      </c>
      <c r="N210" s="100"/>
      <c r="O210"/>
      <c r="P210" s="34" t="s">
        <v>877</v>
      </c>
      <c r="Q210" s="34" t="s">
        <v>877</v>
      </c>
      <c r="R210" s="34" t="s">
        <v>877</v>
      </c>
      <c r="S210" s="34" t="s">
        <v>877</v>
      </c>
      <c r="V210" s="63"/>
      <c r="Z210" s="74"/>
    </row>
    <row r="211" spans="1:28" s="34" customFormat="1" ht="15.75" customHeight="1">
      <c r="A211" s="143" t="s">
        <v>13</v>
      </c>
      <c r="B211" s="144" t="s">
        <v>240</v>
      </c>
      <c r="C211" s="145" t="s">
        <v>166</v>
      </c>
      <c r="D211" s="144" t="s">
        <v>377</v>
      </c>
      <c r="E211" s="144" t="s">
        <v>586</v>
      </c>
      <c r="F211" s="146" t="s">
        <v>639</v>
      </c>
      <c r="G211" s="147" t="s">
        <v>648</v>
      </c>
      <c r="H211" s="146" t="s">
        <v>674</v>
      </c>
      <c r="J211" s="100">
        <v>43555</v>
      </c>
      <c r="P211" s="34" t="s">
        <v>877</v>
      </c>
      <c r="Q211" s="34" t="s">
        <v>877</v>
      </c>
      <c r="R211" s="34" t="s">
        <v>877</v>
      </c>
      <c r="S211" s="34" t="s">
        <v>877</v>
      </c>
      <c r="V211" s="63"/>
      <c r="Z211" s="74"/>
    </row>
    <row r="212" spans="1:28" s="164" customFormat="1" ht="15.75" customHeight="1">
      <c r="A212" s="161" t="s">
        <v>13</v>
      </c>
      <c r="B212" s="162" t="s">
        <v>240</v>
      </c>
      <c r="C212" s="163" t="s">
        <v>167</v>
      </c>
      <c r="D212" s="173" t="s">
        <v>378</v>
      </c>
      <c r="E212" s="176" t="s">
        <v>378</v>
      </c>
      <c r="F212" s="177" t="s">
        <v>630</v>
      </c>
      <c r="G212" s="176" t="s">
        <v>651</v>
      </c>
      <c r="H212" s="177" t="s">
        <v>674</v>
      </c>
      <c r="I212" s="254">
        <v>410547068000</v>
      </c>
      <c r="J212" s="186">
        <v>43555</v>
      </c>
      <c r="K212" s="34" t="s">
        <v>1063</v>
      </c>
      <c r="L212" s="184" t="s">
        <v>1007</v>
      </c>
      <c r="M212" s="184">
        <v>124</v>
      </c>
      <c r="N212" s="186">
        <v>43626</v>
      </c>
      <c r="O212" s="185" t="s">
        <v>1039</v>
      </c>
      <c r="P212" s="34" t="s">
        <v>877</v>
      </c>
      <c r="Q212" s="184" t="s">
        <v>876</v>
      </c>
      <c r="R212" s="34" t="s">
        <v>877</v>
      </c>
      <c r="S212" s="34" t="s">
        <v>877</v>
      </c>
      <c r="T212" s="34" t="s">
        <v>1050</v>
      </c>
      <c r="U212" s="184"/>
      <c r="V212" s="184"/>
      <c r="W212" s="184"/>
      <c r="X212" s="184"/>
      <c r="Y212" s="184"/>
      <c r="Z212" s="187"/>
      <c r="AA212" s="184"/>
      <c r="AB212" s="184"/>
    </row>
    <row r="213" spans="1:28" s="109" customFormat="1" ht="15.75" customHeight="1">
      <c r="A213" s="152" t="s">
        <v>13</v>
      </c>
      <c r="B213" s="153" t="s">
        <v>240</v>
      </c>
      <c r="C213" s="154" t="s">
        <v>168</v>
      </c>
      <c r="D213" s="153" t="s">
        <v>379</v>
      </c>
      <c r="E213" s="153" t="s">
        <v>379</v>
      </c>
      <c r="F213" s="155" t="s">
        <v>630</v>
      </c>
      <c r="G213" s="153" t="s">
        <v>651</v>
      </c>
      <c r="H213" s="210" t="s">
        <v>674</v>
      </c>
      <c r="I213" s="119">
        <v>1595894.5630000001</v>
      </c>
      <c r="J213" s="171">
        <v>43555</v>
      </c>
      <c r="K213" s="119" t="s">
        <v>1063</v>
      </c>
      <c r="L213" s="119" t="s">
        <v>1007</v>
      </c>
      <c r="M213" s="119">
        <v>66</v>
      </c>
      <c r="N213" s="171">
        <v>43626</v>
      </c>
      <c r="O213" t="s">
        <v>1060</v>
      </c>
      <c r="P213" s="34" t="s">
        <v>876</v>
      </c>
      <c r="Q213" s="34" t="s">
        <v>876</v>
      </c>
      <c r="R213" s="34" t="s">
        <v>877</v>
      </c>
      <c r="S213" s="34" t="s">
        <v>877</v>
      </c>
      <c r="T213" s="34" t="s">
        <v>1050</v>
      </c>
      <c r="U213" s="119">
        <f>410547068000/257252</f>
        <v>1595894.5625301262</v>
      </c>
      <c r="V213" s="119"/>
      <c r="W213" s="119"/>
      <c r="X213" s="119"/>
      <c r="Y213" s="119"/>
      <c r="Z213" s="140"/>
      <c r="AA213" s="119"/>
      <c r="AB213" s="119"/>
    </row>
    <row r="214" spans="1:28" s="34" customFormat="1" ht="15.75" customHeight="1">
      <c r="A214" s="70" t="s">
        <v>13</v>
      </c>
      <c r="B214" s="71" t="s">
        <v>240</v>
      </c>
      <c r="C214" s="72" t="s">
        <v>169</v>
      </c>
      <c r="D214" s="71" t="s">
        <v>380</v>
      </c>
      <c r="E214" s="71" t="s">
        <v>380</v>
      </c>
      <c r="F214" s="20" t="s">
        <v>630</v>
      </c>
      <c r="G214" s="71" t="s">
        <v>651</v>
      </c>
      <c r="H214" s="20" t="s">
        <v>674</v>
      </c>
      <c r="I214" s="89">
        <v>2700000</v>
      </c>
      <c r="J214" s="100">
        <v>43555</v>
      </c>
      <c r="K214" s="34" t="s">
        <v>1063</v>
      </c>
      <c r="L214" s="34" t="s">
        <v>1007</v>
      </c>
      <c r="M214" s="34">
        <v>96</v>
      </c>
      <c r="N214" s="100">
        <v>43626</v>
      </c>
      <c r="O214" t="s">
        <v>1060</v>
      </c>
      <c r="P214" s="34" t="s">
        <v>876</v>
      </c>
      <c r="Q214" s="34" t="s">
        <v>876</v>
      </c>
      <c r="R214" s="34" t="s">
        <v>877</v>
      </c>
      <c r="S214" s="34" t="s">
        <v>877</v>
      </c>
      <c r="T214" s="34" t="s">
        <v>1050</v>
      </c>
      <c r="V214" s="63"/>
      <c r="Z214" s="74"/>
    </row>
    <row r="215" spans="1:28" s="109" customFormat="1" ht="15.75" customHeight="1">
      <c r="A215" s="148" t="s">
        <v>13</v>
      </c>
      <c r="B215" s="149" t="s">
        <v>240</v>
      </c>
      <c r="C215" s="150" t="s">
        <v>171</v>
      </c>
      <c r="D215" s="149" t="s">
        <v>382</v>
      </c>
      <c r="E215" s="149" t="s">
        <v>588</v>
      </c>
      <c r="F215" s="151" t="s">
        <v>630</v>
      </c>
      <c r="G215" s="149" t="s">
        <v>644</v>
      </c>
      <c r="H215" s="211" t="s">
        <v>674</v>
      </c>
      <c r="I215" s="90">
        <v>2780829.9</v>
      </c>
      <c r="J215" s="171">
        <v>43555</v>
      </c>
      <c r="K215" s="119" t="s">
        <v>1063</v>
      </c>
      <c r="L215" s="119" t="s">
        <v>1007</v>
      </c>
      <c r="M215" s="119">
        <v>158</v>
      </c>
      <c r="N215" s="171">
        <v>43626</v>
      </c>
      <c r="O215" t="s">
        <v>1060</v>
      </c>
      <c r="P215" s="34" t="s">
        <v>876</v>
      </c>
      <c r="Q215" s="34" t="s">
        <v>876</v>
      </c>
      <c r="R215" s="34" t="s">
        <v>877</v>
      </c>
      <c r="S215" s="34" t="s">
        <v>877</v>
      </c>
      <c r="T215" s="34" t="s">
        <v>1050</v>
      </c>
      <c r="U215" s="119"/>
      <c r="V215" s="119"/>
      <c r="W215" s="119"/>
      <c r="X215" s="119"/>
      <c r="Y215" s="119"/>
      <c r="Z215" s="140"/>
      <c r="AA215" s="119"/>
      <c r="AB215" s="119"/>
    </row>
    <row r="216" spans="1:28" s="119" customFormat="1" ht="15.75" customHeight="1">
      <c r="A216" s="168" t="s">
        <v>13</v>
      </c>
      <c r="B216" s="169" t="s">
        <v>240</v>
      </c>
      <c r="C216" s="170" t="s">
        <v>172</v>
      </c>
      <c r="D216" s="174" t="s">
        <v>383</v>
      </c>
      <c r="E216" s="179" t="s">
        <v>589</v>
      </c>
      <c r="F216" s="180" t="s">
        <v>630</v>
      </c>
      <c r="G216" s="179" t="s">
        <v>644</v>
      </c>
      <c r="H216" s="180" t="s">
        <v>674</v>
      </c>
      <c r="I216" s="240">
        <v>2596638.2999999998</v>
      </c>
      <c r="J216" s="196">
        <v>43555</v>
      </c>
      <c r="K216" s="34" t="s">
        <v>1063</v>
      </c>
      <c r="L216" s="195" t="s">
        <v>1007</v>
      </c>
      <c r="M216" s="119">
        <v>158</v>
      </c>
      <c r="N216" s="196">
        <v>43626</v>
      </c>
      <c r="O216" t="s">
        <v>1060</v>
      </c>
      <c r="P216" s="34" t="s">
        <v>876</v>
      </c>
      <c r="Q216" s="195" t="s">
        <v>876</v>
      </c>
      <c r="R216" s="34" t="s">
        <v>877</v>
      </c>
      <c r="S216" s="34" t="s">
        <v>877</v>
      </c>
      <c r="T216" s="34" t="s">
        <v>1050</v>
      </c>
      <c r="U216" s="195"/>
      <c r="V216" s="195"/>
      <c r="W216" s="195"/>
      <c r="X216" s="195"/>
      <c r="Y216" s="195"/>
      <c r="Z216" s="198"/>
      <c r="AA216" s="195"/>
      <c r="AB216" s="195"/>
    </row>
    <row r="217" spans="1:28" s="34" customFormat="1" ht="15.75" customHeight="1">
      <c r="A217" s="156" t="s">
        <v>13</v>
      </c>
      <c r="B217" s="157" t="s">
        <v>240</v>
      </c>
      <c r="C217" s="158" t="s">
        <v>173</v>
      </c>
      <c r="D217" s="157" t="s">
        <v>384</v>
      </c>
      <c r="E217" s="157" t="s">
        <v>384</v>
      </c>
      <c r="F217" s="159" t="s">
        <v>633</v>
      </c>
      <c r="G217" s="157" t="s">
        <v>633</v>
      </c>
      <c r="H217" s="159" t="s">
        <v>674</v>
      </c>
      <c r="I217" s="34">
        <f>I215/I216</f>
        <v>1.0709346388366836</v>
      </c>
      <c r="J217" s="100">
        <v>43555</v>
      </c>
      <c r="K217" s="34" t="s">
        <v>1063</v>
      </c>
      <c r="L217" s="34" t="s">
        <v>1007</v>
      </c>
      <c r="M217" s="119">
        <v>158</v>
      </c>
      <c r="N217" s="100">
        <v>43626</v>
      </c>
      <c r="O217" t="s">
        <v>1060</v>
      </c>
      <c r="P217" s="34" t="s">
        <v>876</v>
      </c>
      <c r="Q217" s="34" t="s">
        <v>876</v>
      </c>
      <c r="R217" s="34" t="s">
        <v>877</v>
      </c>
      <c r="S217" s="34" t="s">
        <v>877</v>
      </c>
      <c r="T217" s="34" t="s">
        <v>1050</v>
      </c>
      <c r="U217" s="90" t="s">
        <v>1079</v>
      </c>
      <c r="V217" s="63"/>
      <c r="Z217" s="74"/>
    </row>
    <row r="218" spans="1:28" s="34" customFormat="1" ht="15.75" customHeight="1">
      <c r="A218" s="70" t="s">
        <v>13</v>
      </c>
      <c r="B218" s="71" t="s">
        <v>240</v>
      </c>
      <c r="C218" s="257" t="s">
        <v>174</v>
      </c>
      <c r="D218" s="71" t="s">
        <v>385</v>
      </c>
      <c r="E218" s="71" t="s">
        <v>590</v>
      </c>
      <c r="F218" s="20" t="s">
        <v>630</v>
      </c>
      <c r="G218" s="71" t="s">
        <v>651</v>
      </c>
      <c r="H218" s="20" t="s">
        <v>674</v>
      </c>
      <c r="I218" s="259">
        <v>2953750</v>
      </c>
      <c r="J218" s="100">
        <v>43555</v>
      </c>
      <c r="K218" s="34" t="s">
        <v>1063</v>
      </c>
      <c r="L218" s="263" t="s">
        <v>1007</v>
      </c>
      <c r="M218" s="34">
        <v>96</v>
      </c>
      <c r="N218" s="100">
        <v>43626</v>
      </c>
      <c r="O218" t="s">
        <v>1060</v>
      </c>
      <c r="P218" s="34" t="s">
        <v>876</v>
      </c>
      <c r="Q218" s="34" t="s">
        <v>876</v>
      </c>
      <c r="R218" s="34" t="s">
        <v>877</v>
      </c>
      <c r="S218" s="34" t="s">
        <v>877</v>
      </c>
      <c r="T218" s="34" t="s">
        <v>1050</v>
      </c>
      <c r="V218" s="63"/>
      <c r="Z218" s="74"/>
    </row>
    <row r="219" spans="1:28" s="34" customFormat="1" ht="15.75" customHeight="1">
      <c r="A219" s="143" t="s">
        <v>13</v>
      </c>
      <c r="B219" s="144" t="s">
        <v>240</v>
      </c>
      <c r="C219" s="145" t="s">
        <v>175</v>
      </c>
      <c r="D219" s="144" t="s">
        <v>386</v>
      </c>
      <c r="E219" s="144" t="s">
        <v>386</v>
      </c>
      <c r="F219" s="146" t="s">
        <v>630</v>
      </c>
      <c r="G219" s="144" t="s">
        <v>651</v>
      </c>
      <c r="H219" s="212" t="s">
        <v>674</v>
      </c>
      <c r="I219" s="213">
        <f>1469975.81
+1425594.1</f>
        <v>2895569.91</v>
      </c>
      <c r="J219" s="166">
        <v>43555</v>
      </c>
      <c r="K219" s="34" t="s">
        <v>1063</v>
      </c>
      <c r="L219" s="164" t="s">
        <v>1007</v>
      </c>
      <c r="M219" s="164">
        <v>96</v>
      </c>
      <c r="N219" s="166">
        <v>43626</v>
      </c>
      <c r="O219" t="s">
        <v>1060</v>
      </c>
      <c r="P219" s="34" t="s">
        <v>876</v>
      </c>
      <c r="Q219" s="34" t="s">
        <v>876</v>
      </c>
      <c r="R219" s="34" t="s">
        <v>877</v>
      </c>
      <c r="S219" s="34" t="s">
        <v>877</v>
      </c>
      <c r="T219" s="34" t="s">
        <v>1050</v>
      </c>
      <c r="U219" s="164"/>
      <c r="V219" s="164"/>
      <c r="W219" s="164"/>
      <c r="X219" s="164"/>
      <c r="Y219" s="164"/>
      <c r="Z219" s="167"/>
      <c r="AA219" s="164"/>
      <c r="AB219" s="164"/>
    </row>
    <row r="220" spans="1:28" s="164" customFormat="1" ht="15.75" customHeight="1">
      <c r="A220" s="161" t="s">
        <v>13</v>
      </c>
      <c r="B220" s="162" t="s">
        <v>240</v>
      </c>
      <c r="C220" s="258" t="s">
        <v>176</v>
      </c>
      <c r="D220" s="173" t="s">
        <v>387</v>
      </c>
      <c r="E220" s="176" t="s">
        <v>387</v>
      </c>
      <c r="F220" s="177" t="s">
        <v>633</v>
      </c>
      <c r="G220" s="176" t="s">
        <v>633</v>
      </c>
      <c r="H220" s="177" t="s">
        <v>674</v>
      </c>
      <c r="I220" s="264">
        <f>((I218-I219)/I219)*100</f>
        <v>2.0092794098692597</v>
      </c>
      <c r="J220" s="201">
        <v>43555</v>
      </c>
      <c r="K220" s="34" t="s">
        <v>1063</v>
      </c>
      <c r="L220" s="197" t="s">
        <v>1007</v>
      </c>
      <c r="M220" s="197">
        <v>96</v>
      </c>
      <c r="N220" s="201">
        <v>43626</v>
      </c>
      <c r="O220" s="202" t="s">
        <v>1042</v>
      </c>
      <c r="P220" s="34" t="s">
        <v>877</v>
      </c>
      <c r="Q220" s="197" t="s">
        <v>876</v>
      </c>
      <c r="R220" s="34" t="s">
        <v>877</v>
      </c>
      <c r="S220" s="34" t="s">
        <v>877</v>
      </c>
      <c r="T220" s="34" t="s">
        <v>1050</v>
      </c>
      <c r="U220" s="197" t="s">
        <v>1041</v>
      </c>
      <c r="V220" s="197"/>
      <c r="W220" s="197"/>
      <c r="X220" s="197"/>
      <c r="Y220" s="197"/>
      <c r="Z220" s="203"/>
      <c r="AA220" s="197"/>
      <c r="AB220" s="197"/>
    </row>
    <row r="221" spans="1:28" s="34" customFormat="1" ht="15.75" customHeight="1">
      <c r="A221" s="156" t="s">
        <v>13</v>
      </c>
      <c r="B221" s="157" t="s">
        <v>241</v>
      </c>
      <c r="C221" s="158" t="s">
        <v>194</v>
      </c>
      <c r="D221" s="157" t="s">
        <v>405</v>
      </c>
      <c r="E221" s="157" t="s">
        <v>604</v>
      </c>
      <c r="F221" s="159" t="s">
        <v>639</v>
      </c>
      <c r="G221" s="160" t="s">
        <v>648</v>
      </c>
      <c r="H221" s="159" t="s">
        <v>674</v>
      </c>
      <c r="J221" s="100">
        <v>43555</v>
      </c>
      <c r="N221" s="100"/>
      <c r="O221" s="24"/>
      <c r="P221" s="34" t="s">
        <v>877</v>
      </c>
      <c r="Q221" s="34" t="s">
        <v>877</v>
      </c>
      <c r="R221" s="34" t="s">
        <v>877</v>
      </c>
      <c r="S221" s="34" t="s">
        <v>877</v>
      </c>
      <c r="V221" s="63"/>
      <c r="Z221" s="74"/>
    </row>
    <row r="222" spans="1:28" s="34" customFormat="1" ht="15.75" customHeight="1">
      <c r="A222" s="70" t="s">
        <v>13</v>
      </c>
      <c r="B222" s="71" t="s">
        <v>241</v>
      </c>
      <c r="C222" s="72" t="s">
        <v>198</v>
      </c>
      <c r="D222" s="71" t="s">
        <v>409</v>
      </c>
      <c r="E222" s="71" t="s">
        <v>606</v>
      </c>
      <c r="F222" s="71" t="s">
        <v>633</v>
      </c>
      <c r="G222" s="71" t="s">
        <v>635</v>
      </c>
      <c r="H222" s="20" t="s">
        <v>674</v>
      </c>
      <c r="I222" s="34">
        <v>1E-4</v>
      </c>
      <c r="J222" s="100">
        <v>43555</v>
      </c>
      <c r="K222" s="34" t="s">
        <v>1063</v>
      </c>
      <c r="L222" s="34" t="s">
        <v>1007</v>
      </c>
      <c r="M222" s="34">
        <v>107</v>
      </c>
      <c r="N222" s="100">
        <v>43626</v>
      </c>
      <c r="O222" t="s">
        <v>1060</v>
      </c>
      <c r="P222" s="34" t="s">
        <v>876</v>
      </c>
      <c r="Q222" s="34" t="s">
        <v>876</v>
      </c>
      <c r="R222" s="34" t="s">
        <v>877</v>
      </c>
      <c r="T222" s="34" t="s">
        <v>1050</v>
      </c>
      <c r="U222" s="34" t="s">
        <v>991</v>
      </c>
      <c r="V222" s="63"/>
      <c r="Z222" s="74"/>
    </row>
    <row r="223" spans="1:28" s="34" customFormat="1" ht="15.75" customHeight="1">
      <c r="A223" s="70" t="s">
        <v>13</v>
      </c>
      <c r="B223" s="71" t="s">
        <v>233</v>
      </c>
      <c r="C223" s="72" t="s">
        <v>207</v>
      </c>
      <c r="D223" s="71" t="s">
        <v>418</v>
      </c>
      <c r="E223" s="71" t="s">
        <v>609</v>
      </c>
      <c r="F223" s="71" t="s">
        <v>639</v>
      </c>
      <c r="G223" s="73" t="s">
        <v>648</v>
      </c>
      <c r="H223" s="20" t="s">
        <v>674</v>
      </c>
      <c r="J223" s="100">
        <v>43555</v>
      </c>
      <c r="P223" s="34" t="s">
        <v>877</v>
      </c>
      <c r="Q223" s="34" t="s">
        <v>877</v>
      </c>
      <c r="R223" s="34" t="s">
        <v>877</v>
      </c>
      <c r="S223" s="34" t="s">
        <v>877</v>
      </c>
      <c r="V223" s="63"/>
      <c r="Z223" s="74"/>
    </row>
    <row r="224" spans="1:28" s="34" customFormat="1" ht="15.75" customHeight="1">
      <c r="A224" s="70" t="s">
        <v>13</v>
      </c>
      <c r="B224" s="71" t="s">
        <v>233</v>
      </c>
      <c r="C224" s="72" t="s">
        <v>208</v>
      </c>
      <c r="D224" s="71" t="s">
        <v>419</v>
      </c>
      <c r="E224" s="71" t="s">
        <v>610</v>
      </c>
      <c r="F224" s="20" t="s">
        <v>639</v>
      </c>
      <c r="G224" s="73" t="s">
        <v>648</v>
      </c>
      <c r="H224" s="20" t="s">
        <v>674</v>
      </c>
      <c r="J224" s="100">
        <v>43555</v>
      </c>
      <c r="P224" s="34" t="s">
        <v>877</v>
      </c>
      <c r="Q224" s="34" t="s">
        <v>877</v>
      </c>
      <c r="R224" s="34" t="s">
        <v>877</v>
      </c>
      <c r="S224" s="34" t="s">
        <v>877</v>
      </c>
      <c r="V224" s="63"/>
      <c r="Z224" s="74"/>
    </row>
    <row r="225" spans="1:26" s="34" customFormat="1" ht="15.75" customHeight="1">
      <c r="A225" s="70" t="s">
        <v>13</v>
      </c>
      <c r="B225" s="71" t="s">
        <v>233</v>
      </c>
      <c r="C225" s="72" t="s">
        <v>209</v>
      </c>
      <c r="D225" s="71" t="s">
        <v>420</v>
      </c>
      <c r="E225" s="71" t="s">
        <v>611</v>
      </c>
      <c r="F225" s="20" t="s">
        <v>639</v>
      </c>
      <c r="G225" s="73" t="s">
        <v>648</v>
      </c>
      <c r="H225" s="20" t="s">
        <v>674</v>
      </c>
      <c r="J225" s="100">
        <v>43555</v>
      </c>
      <c r="P225" s="34" t="s">
        <v>877</v>
      </c>
      <c r="Q225" s="34" t="s">
        <v>877</v>
      </c>
      <c r="R225" s="34" t="s">
        <v>877</v>
      </c>
      <c r="S225" s="34" t="s">
        <v>877</v>
      </c>
      <c r="V225" s="63"/>
      <c r="Z225" s="74"/>
    </row>
    <row r="226" spans="1:26" s="34" customFormat="1" ht="15.75" customHeight="1">
      <c r="A226" s="70" t="s">
        <v>13</v>
      </c>
      <c r="B226" s="71" t="s">
        <v>233</v>
      </c>
      <c r="C226" s="72" t="s">
        <v>210</v>
      </c>
      <c r="D226" s="71" t="s">
        <v>421</v>
      </c>
      <c r="E226" s="71" t="s">
        <v>612</v>
      </c>
      <c r="F226" s="20" t="s">
        <v>639</v>
      </c>
      <c r="G226" s="73" t="s">
        <v>648</v>
      </c>
      <c r="H226" s="20" t="s">
        <v>674</v>
      </c>
      <c r="J226" s="100">
        <v>43555</v>
      </c>
      <c r="P226" s="34" t="s">
        <v>877</v>
      </c>
      <c r="Q226" s="34" t="s">
        <v>877</v>
      </c>
      <c r="R226" s="34" t="s">
        <v>877</v>
      </c>
      <c r="S226" s="34" t="s">
        <v>877</v>
      </c>
      <c r="V226" s="63"/>
      <c r="Z226" s="74"/>
    </row>
    <row r="227" spans="1:26" s="34" customFormat="1" ht="15.75" customHeight="1">
      <c r="A227" s="70" t="s">
        <v>13</v>
      </c>
      <c r="B227" s="71" t="s">
        <v>233</v>
      </c>
      <c r="C227" s="72" t="s">
        <v>211</v>
      </c>
      <c r="D227" s="71" t="s">
        <v>422</v>
      </c>
      <c r="E227" s="71" t="s">
        <v>613</v>
      </c>
      <c r="F227" s="20" t="s">
        <v>639</v>
      </c>
      <c r="G227" s="73" t="s">
        <v>648</v>
      </c>
      <c r="H227" s="20" t="s">
        <v>674</v>
      </c>
      <c r="J227" s="100">
        <v>43555</v>
      </c>
      <c r="P227" s="34" t="s">
        <v>877</v>
      </c>
      <c r="Q227" s="34" t="s">
        <v>877</v>
      </c>
      <c r="R227" s="34" t="s">
        <v>877</v>
      </c>
      <c r="S227" s="34" t="s">
        <v>877</v>
      </c>
      <c r="V227" s="63"/>
      <c r="Z227" s="74"/>
    </row>
    <row r="228" spans="1:26" s="34" customFormat="1" ht="15.75" customHeight="1">
      <c r="A228" s="70" t="s">
        <v>13</v>
      </c>
      <c r="B228" s="71" t="s">
        <v>233</v>
      </c>
      <c r="C228" s="72" t="s">
        <v>212</v>
      </c>
      <c r="D228" s="71" t="s">
        <v>423</v>
      </c>
      <c r="E228" s="71" t="s">
        <v>614</v>
      </c>
      <c r="F228" s="20" t="s">
        <v>639</v>
      </c>
      <c r="G228" s="73" t="s">
        <v>648</v>
      </c>
      <c r="H228" s="20" t="s">
        <v>674</v>
      </c>
      <c r="J228" s="100">
        <v>43555</v>
      </c>
      <c r="P228" s="34" t="s">
        <v>877</v>
      </c>
      <c r="Q228" s="34" t="s">
        <v>877</v>
      </c>
      <c r="R228" s="34" t="s">
        <v>877</v>
      </c>
      <c r="S228" s="34" t="s">
        <v>877</v>
      </c>
      <c r="V228" s="63"/>
      <c r="Z228" s="74"/>
    </row>
    <row r="229" spans="1:26" s="34" customFormat="1" ht="15.75" customHeight="1">
      <c r="A229" s="70" t="s">
        <v>13</v>
      </c>
      <c r="B229" s="71" t="s">
        <v>233</v>
      </c>
      <c r="C229" s="72" t="s">
        <v>213</v>
      </c>
      <c r="D229" s="71" t="s">
        <v>424</v>
      </c>
      <c r="E229" s="71" t="s">
        <v>615</v>
      </c>
      <c r="F229" s="20" t="s">
        <v>639</v>
      </c>
      <c r="G229" s="73" t="s">
        <v>648</v>
      </c>
      <c r="H229" s="20" t="s">
        <v>674</v>
      </c>
      <c r="J229" s="100">
        <v>43555</v>
      </c>
      <c r="P229" s="34" t="s">
        <v>877</v>
      </c>
      <c r="Q229" s="34" t="s">
        <v>877</v>
      </c>
      <c r="R229" s="34" t="s">
        <v>877</v>
      </c>
      <c r="S229" s="34" t="s">
        <v>877</v>
      </c>
      <c r="V229" s="63"/>
      <c r="Z229" s="74"/>
    </row>
    <row r="230" spans="1:26" s="34" customFormat="1" ht="15.75" customHeight="1">
      <c r="A230" s="70" t="s">
        <v>13</v>
      </c>
      <c r="B230" s="71" t="s">
        <v>233</v>
      </c>
      <c r="C230" s="72" t="s">
        <v>214</v>
      </c>
      <c r="D230" s="71" t="s">
        <v>425</v>
      </c>
      <c r="E230" s="71" t="s">
        <v>616</v>
      </c>
      <c r="F230" s="20" t="s">
        <v>639</v>
      </c>
      <c r="G230" s="73" t="s">
        <v>648</v>
      </c>
      <c r="H230" s="20" t="s">
        <v>674</v>
      </c>
      <c r="J230" s="100">
        <v>43555</v>
      </c>
      <c r="P230" s="34" t="s">
        <v>877</v>
      </c>
      <c r="Q230" s="34" t="s">
        <v>877</v>
      </c>
      <c r="R230" s="34" t="s">
        <v>877</v>
      </c>
      <c r="S230" s="34" t="s">
        <v>877</v>
      </c>
      <c r="V230" s="63"/>
      <c r="Z230" s="74"/>
    </row>
    <row r="231" spans="1:26" s="34" customFormat="1" ht="15.75" customHeight="1">
      <c r="A231" s="70" t="s">
        <v>13</v>
      </c>
      <c r="B231" s="71" t="s">
        <v>233</v>
      </c>
      <c r="C231" s="72" t="s">
        <v>215</v>
      </c>
      <c r="D231" s="71" t="s">
        <v>426</v>
      </c>
      <c r="E231" s="71" t="s">
        <v>617</v>
      </c>
      <c r="F231" s="20" t="s">
        <v>639</v>
      </c>
      <c r="G231" s="73" t="s">
        <v>648</v>
      </c>
      <c r="H231" s="20" t="s">
        <v>674</v>
      </c>
      <c r="I231" s="34" t="s">
        <v>666</v>
      </c>
      <c r="J231" s="100">
        <v>43555</v>
      </c>
      <c r="K231" s="34" t="s">
        <v>1063</v>
      </c>
      <c r="L231" s="34" t="s">
        <v>1007</v>
      </c>
      <c r="M231" s="34">
        <v>96</v>
      </c>
      <c r="N231" s="100">
        <v>43626</v>
      </c>
      <c r="O231" t="s">
        <v>978</v>
      </c>
      <c r="P231" s="34" t="s">
        <v>877</v>
      </c>
      <c r="Q231" s="34" t="s">
        <v>876</v>
      </c>
      <c r="R231" s="34" t="s">
        <v>877</v>
      </c>
      <c r="S231" s="34" t="s">
        <v>877</v>
      </c>
      <c r="T231" s="34" t="s">
        <v>1050</v>
      </c>
      <c r="V231" s="63"/>
      <c r="Z231" s="74"/>
    </row>
    <row r="232" spans="1:26" s="34" customFormat="1" ht="15.75" customHeight="1">
      <c r="A232" s="70" t="s">
        <v>13</v>
      </c>
      <c r="B232" s="71" t="s">
        <v>233</v>
      </c>
      <c r="C232" s="72" t="s">
        <v>216</v>
      </c>
      <c r="D232" s="71" t="s">
        <v>427</v>
      </c>
      <c r="E232" s="71" t="s">
        <v>618</v>
      </c>
      <c r="F232" s="20" t="s">
        <v>639</v>
      </c>
      <c r="G232" s="73" t="s">
        <v>648</v>
      </c>
      <c r="H232" s="20" t="s">
        <v>674</v>
      </c>
      <c r="I232" s="34" t="s">
        <v>666</v>
      </c>
      <c r="J232" s="100">
        <v>43555</v>
      </c>
      <c r="K232" s="34" t="s">
        <v>1063</v>
      </c>
      <c r="L232" s="34" t="s">
        <v>1007</v>
      </c>
      <c r="M232" s="34">
        <v>96</v>
      </c>
      <c r="N232" s="100">
        <v>43626</v>
      </c>
      <c r="O232" t="s">
        <v>993</v>
      </c>
      <c r="P232" s="34" t="s">
        <v>877</v>
      </c>
      <c r="Q232" s="34" t="s">
        <v>876</v>
      </c>
      <c r="R232" s="34" t="s">
        <v>877</v>
      </c>
      <c r="S232" s="34" t="s">
        <v>877</v>
      </c>
      <c r="T232" s="34" t="s">
        <v>1050</v>
      </c>
      <c r="V232" s="63"/>
      <c r="Z232" s="74"/>
    </row>
    <row r="233" spans="1:26" s="34" customFormat="1" ht="15.75" customHeight="1">
      <c r="A233" s="70" t="s">
        <v>13</v>
      </c>
      <c r="B233" s="71" t="s">
        <v>233</v>
      </c>
      <c r="C233" s="72" t="s">
        <v>217</v>
      </c>
      <c r="D233" s="71" t="s">
        <v>428</v>
      </c>
      <c r="E233" s="71" t="s">
        <v>619</v>
      </c>
      <c r="F233" s="20" t="s">
        <v>639</v>
      </c>
      <c r="G233" s="73" t="s">
        <v>648</v>
      </c>
      <c r="H233" s="20" t="s">
        <v>674</v>
      </c>
      <c r="J233" s="100">
        <v>43555</v>
      </c>
      <c r="P233" s="34" t="s">
        <v>877</v>
      </c>
      <c r="Q233" s="34" t="s">
        <v>877</v>
      </c>
      <c r="R233" s="34" t="s">
        <v>877</v>
      </c>
      <c r="S233" s="34" t="s">
        <v>877</v>
      </c>
      <c r="V233" s="63"/>
      <c r="Z233" s="74"/>
    </row>
    <row r="234" spans="1:26" s="34" customFormat="1" ht="15.75" customHeight="1">
      <c r="A234" s="70" t="s">
        <v>13</v>
      </c>
      <c r="B234" s="71" t="s">
        <v>233</v>
      </c>
      <c r="C234" s="72" t="s">
        <v>218</v>
      </c>
      <c r="D234" s="71" t="s">
        <v>429</v>
      </c>
      <c r="E234" s="71" t="s">
        <v>620</v>
      </c>
      <c r="F234" s="20" t="s">
        <v>639</v>
      </c>
      <c r="G234" s="73" t="s">
        <v>648</v>
      </c>
      <c r="H234" s="20" t="s">
        <v>674</v>
      </c>
      <c r="I234" s="34" t="s">
        <v>666</v>
      </c>
      <c r="J234" s="100">
        <v>43555</v>
      </c>
      <c r="K234" s="34" t="s">
        <v>1063</v>
      </c>
      <c r="L234" s="34" t="s">
        <v>1007</v>
      </c>
      <c r="M234" s="34">
        <v>84</v>
      </c>
      <c r="N234" s="100">
        <v>43626</v>
      </c>
      <c r="O234" t="s">
        <v>961</v>
      </c>
      <c r="P234" s="34" t="s">
        <v>877</v>
      </c>
      <c r="Q234" s="34" t="s">
        <v>876</v>
      </c>
      <c r="R234" s="34" t="s">
        <v>877</v>
      </c>
      <c r="S234" s="34" t="s">
        <v>877</v>
      </c>
      <c r="T234" s="34" t="s">
        <v>1050</v>
      </c>
      <c r="V234" s="63"/>
      <c r="Z234" s="74"/>
    </row>
    <row r="235" spans="1:26" s="34" customFormat="1" ht="15.75" customHeight="1">
      <c r="A235" s="70" t="s">
        <v>13</v>
      </c>
      <c r="B235" s="71" t="s">
        <v>233</v>
      </c>
      <c r="C235" s="72" t="s">
        <v>219</v>
      </c>
      <c r="D235" s="71" t="s">
        <v>430</v>
      </c>
      <c r="E235" s="71" t="s">
        <v>621</v>
      </c>
      <c r="F235" s="20" t="s">
        <v>639</v>
      </c>
      <c r="G235" s="73" t="s">
        <v>648</v>
      </c>
      <c r="H235" s="20" t="s">
        <v>674</v>
      </c>
      <c r="J235" s="100">
        <v>43555</v>
      </c>
      <c r="P235" s="34" t="s">
        <v>877</v>
      </c>
      <c r="Q235" s="34" t="s">
        <v>877</v>
      </c>
      <c r="R235" s="34" t="s">
        <v>877</v>
      </c>
      <c r="S235" s="34" t="s">
        <v>877</v>
      </c>
      <c r="V235" s="63"/>
      <c r="Z235" s="74"/>
    </row>
    <row r="236" spans="1:26" s="34" customFormat="1" ht="15.75" customHeight="1">
      <c r="A236" s="70" t="s">
        <v>13</v>
      </c>
      <c r="B236" s="71" t="s">
        <v>233</v>
      </c>
      <c r="C236" s="72" t="s">
        <v>220</v>
      </c>
      <c r="D236" s="71" t="s">
        <v>431</v>
      </c>
      <c r="E236" s="71" t="s">
        <v>622</v>
      </c>
      <c r="F236" s="20" t="s">
        <v>639</v>
      </c>
      <c r="G236" s="73" t="s">
        <v>648</v>
      </c>
      <c r="H236" s="20" t="s">
        <v>674</v>
      </c>
      <c r="J236" s="100">
        <v>43555</v>
      </c>
      <c r="P236" s="34" t="s">
        <v>877</v>
      </c>
      <c r="Q236" s="34" t="s">
        <v>877</v>
      </c>
      <c r="R236" s="34" t="s">
        <v>877</v>
      </c>
      <c r="S236" s="34" t="s">
        <v>877</v>
      </c>
      <c r="V236" s="63"/>
      <c r="Z236" s="74"/>
    </row>
    <row r="237" spans="1:26" s="34" customFormat="1" ht="15.75" customHeight="1">
      <c r="A237" s="70" t="s">
        <v>13</v>
      </c>
      <c r="B237" s="71" t="s">
        <v>233</v>
      </c>
      <c r="C237" s="72" t="s">
        <v>221</v>
      </c>
      <c r="D237" s="71" t="s">
        <v>432</v>
      </c>
      <c r="E237" s="71" t="s">
        <v>623</v>
      </c>
      <c r="F237" s="20" t="s">
        <v>639</v>
      </c>
      <c r="G237" s="73" t="s">
        <v>648</v>
      </c>
      <c r="H237" s="20" t="s">
        <v>674</v>
      </c>
      <c r="J237" s="100">
        <v>43555</v>
      </c>
      <c r="P237" s="34" t="s">
        <v>877</v>
      </c>
      <c r="Q237" s="34" t="s">
        <v>877</v>
      </c>
      <c r="R237" s="34" t="s">
        <v>877</v>
      </c>
      <c r="S237" s="34" t="s">
        <v>877</v>
      </c>
      <c r="V237" s="63"/>
      <c r="Z237" s="74"/>
    </row>
    <row r="238" spans="1:26" s="34" customFormat="1" ht="15.75" customHeight="1">
      <c r="A238" s="70" t="s">
        <v>13</v>
      </c>
      <c r="B238" s="71" t="s">
        <v>233</v>
      </c>
      <c r="C238" s="72" t="s">
        <v>222</v>
      </c>
      <c r="D238" s="71" t="s">
        <v>433</v>
      </c>
      <c r="E238" s="71" t="s">
        <v>624</v>
      </c>
      <c r="F238" s="20" t="s">
        <v>639</v>
      </c>
      <c r="G238" s="73" t="s">
        <v>648</v>
      </c>
      <c r="H238" s="20" t="s">
        <v>674</v>
      </c>
      <c r="J238" s="100">
        <v>43555</v>
      </c>
      <c r="P238" s="34" t="s">
        <v>877</v>
      </c>
      <c r="Q238" s="34" t="s">
        <v>877</v>
      </c>
      <c r="R238" s="34" t="s">
        <v>877</v>
      </c>
      <c r="S238" s="34" t="s">
        <v>877</v>
      </c>
      <c r="V238" s="63"/>
      <c r="Z238" s="74"/>
    </row>
    <row r="239" spans="1:26" s="34" customFormat="1" ht="15.75" customHeight="1">
      <c r="A239" s="70" t="s">
        <v>13</v>
      </c>
      <c r="B239" s="71" t="s">
        <v>233</v>
      </c>
      <c r="C239" s="72" t="s">
        <v>223</v>
      </c>
      <c r="D239" s="71" t="s">
        <v>434</v>
      </c>
      <c r="E239" s="71" t="s">
        <v>625</v>
      </c>
      <c r="F239" s="20" t="s">
        <v>639</v>
      </c>
      <c r="G239" s="73" t="s">
        <v>648</v>
      </c>
      <c r="H239" s="20" t="s">
        <v>674</v>
      </c>
      <c r="J239" s="100">
        <v>43555</v>
      </c>
      <c r="P239" s="34" t="s">
        <v>877</v>
      </c>
      <c r="Q239" s="34" t="s">
        <v>877</v>
      </c>
      <c r="R239" s="34" t="s">
        <v>877</v>
      </c>
      <c r="S239" s="34" t="s">
        <v>877</v>
      </c>
      <c r="V239" s="63"/>
      <c r="Z239" s="74"/>
    </row>
    <row r="240" spans="1:26" s="34" customFormat="1" ht="15.75" customHeight="1">
      <c r="A240" s="70" t="s">
        <v>13</v>
      </c>
      <c r="B240" s="71" t="s">
        <v>233</v>
      </c>
      <c r="C240" s="72" t="s">
        <v>224</v>
      </c>
      <c r="D240" s="71" t="s">
        <v>435</v>
      </c>
      <c r="E240" s="71" t="s">
        <v>626</v>
      </c>
      <c r="F240" s="20" t="s">
        <v>639</v>
      </c>
      <c r="G240" s="73" t="s">
        <v>648</v>
      </c>
      <c r="H240" s="20" t="s">
        <v>674</v>
      </c>
      <c r="J240" s="100">
        <v>43555</v>
      </c>
      <c r="P240" s="34" t="s">
        <v>877</v>
      </c>
      <c r="Q240" s="34" t="s">
        <v>877</v>
      </c>
      <c r="R240" s="34" t="s">
        <v>877</v>
      </c>
      <c r="S240" s="34" t="s">
        <v>877</v>
      </c>
      <c r="V240" s="63"/>
      <c r="Z240" s="74"/>
    </row>
    <row r="241" spans="1:26" s="34" customFormat="1" ht="15.75" customHeight="1">
      <c r="A241" s="70" t="s">
        <v>13</v>
      </c>
      <c r="B241" s="71" t="s">
        <v>233</v>
      </c>
      <c r="C241" s="72" t="s">
        <v>225</v>
      </c>
      <c r="D241" s="71" t="s">
        <v>436</v>
      </c>
      <c r="E241" s="71" t="s">
        <v>627</v>
      </c>
      <c r="F241" s="20" t="s">
        <v>639</v>
      </c>
      <c r="G241" s="73" t="s">
        <v>648</v>
      </c>
      <c r="H241" s="20" t="s">
        <v>674</v>
      </c>
      <c r="J241" s="100">
        <v>43555</v>
      </c>
      <c r="P241" s="34" t="s">
        <v>877</v>
      </c>
      <c r="Q241" s="34" t="s">
        <v>877</v>
      </c>
      <c r="R241" s="34" t="s">
        <v>877</v>
      </c>
      <c r="S241" s="34" t="s">
        <v>877</v>
      </c>
      <c r="V241" s="63"/>
      <c r="Z241" s="74"/>
    </row>
    <row r="242" spans="1:26" s="34" customFormat="1" ht="15.75" customHeight="1">
      <c r="A242" s="70" t="s">
        <v>13</v>
      </c>
      <c r="B242" s="71" t="s">
        <v>233</v>
      </c>
      <c r="C242" s="72" t="s">
        <v>226</v>
      </c>
      <c r="D242" s="71" t="s">
        <v>437</v>
      </c>
      <c r="E242" s="71" t="s">
        <v>628</v>
      </c>
      <c r="F242" s="71" t="s">
        <v>630</v>
      </c>
      <c r="G242" s="71" t="s">
        <v>631</v>
      </c>
      <c r="H242" s="20" t="s">
        <v>674</v>
      </c>
      <c r="J242" s="100">
        <v>43555</v>
      </c>
      <c r="N242" s="100"/>
      <c r="O242"/>
      <c r="P242" s="34" t="s">
        <v>877</v>
      </c>
      <c r="Q242" s="34" t="s">
        <v>877</v>
      </c>
      <c r="R242" s="34" t="s">
        <v>877</v>
      </c>
      <c r="S242" s="34" t="s">
        <v>877</v>
      </c>
      <c r="V242" s="63"/>
      <c r="Z242" s="74"/>
    </row>
    <row r="243" spans="1:26" s="28" customFormat="1" ht="15.75" customHeight="1">
      <c r="A243" s="76" t="s">
        <v>13</v>
      </c>
      <c r="B243" s="77" t="s">
        <v>233</v>
      </c>
      <c r="C243" s="78" t="s">
        <v>227</v>
      </c>
      <c r="D243" s="77" t="s">
        <v>438</v>
      </c>
      <c r="E243" s="77" t="s">
        <v>629</v>
      </c>
      <c r="F243" s="224" t="s">
        <v>639</v>
      </c>
      <c r="G243" s="225" t="s">
        <v>648</v>
      </c>
      <c r="H243" s="224" t="s">
        <v>674</v>
      </c>
      <c r="J243" s="226">
        <v>43555</v>
      </c>
      <c r="P243" s="28" t="s">
        <v>877</v>
      </c>
      <c r="Q243" s="28" t="s">
        <v>877</v>
      </c>
      <c r="R243" s="28" t="s">
        <v>877</v>
      </c>
      <c r="S243" s="28" t="s">
        <v>877</v>
      </c>
      <c r="V243" s="64"/>
      <c r="Z243" s="227"/>
    </row>
    <row r="244" spans="1:26" s="34" customFormat="1" ht="15.75" customHeight="1">
      <c r="A244" s="80" t="s">
        <v>13</v>
      </c>
      <c r="B244" s="39" t="s">
        <v>239</v>
      </c>
      <c r="C244" s="72" t="s">
        <v>127</v>
      </c>
      <c r="D244" s="39" t="s">
        <v>337</v>
      </c>
      <c r="E244" s="39" t="s">
        <v>546</v>
      </c>
      <c r="F244" s="81" t="s">
        <v>630</v>
      </c>
      <c r="G244" s="81" t="s">
        <v>645</v>
      </c>
      <c r="H244" s="7" t="s">
        <v>673</v>
      </c>
      <c r="I244" s="34">
        <v>4</v>
      </c>
      <c r="J244" s="100">
        <v>43555</v>
      </c>
      <c r="K244" s="34" t="s">
        <v>1063</v>
      </c>
      <c r="L244" s="34" t="s">
        <v>1007</v>
      </c>
      <c r="M244" s="34">
        <v>28</v>
      </c>
      <c r="N244" s="100">
        <v>44004</v>
      </c>
      <c r="O244" s="24" t="s">
        <v>1001</v>
      </c>
      <c r="P244" s="34" t="s">
        <v>877</v>
      </c>
      <c r="Q244" s="34" t="s">
        <v>876</v>
      </c>
      <c r="R244" s="34" t="s">
        <v>877</v>
      </c>
      <c r="S244" s="34" t="s">
        <v>877</v>
      </c>
      <c r="T244" s="34" t="s">
        <v>1050</v>
      </c>
      <c r="V244" s="63"/>
      <c r="Z244" s="74"/>
    </row>
    <row r="245" spans="1:26" s="34" customFormat="1" ht="15.75" customHeight="1">
      <c r="A245" s="80" t="s">
        <v>13</v>
      </c>
      <c r="B245" s="39" t="s">
        <v>239</v>
      </c>
      <c r="C245" s="72" t="s">
        <v>130</v>
      </c>
      <c r="D245" s="39" t="s">
        <v>340</v>
      </c>
      <c r="E245" s="39" t="s">
        <v>549</v>
      </c>
      <c r="F245" s="81" t="s">
        <v>630</v>
      </c>
      <c r="G245" s="81" t="s">
        <v>645</v>
      </c>
      <c r="H245" s="7" t="s">
        <v>673</v>
      </c>
      <c r="I245" s="34">
        <v>4</v>
      </c>
      <c r="J245" s="100">
        <v>43555</v>
      </c>
      <c r="K245" s="34" t="s">
        <v>1063</v>
      </c>
      <c r="L245" s="34" t="s">
        <v>1007</v>
      </c>
      <c r="M245" s="34">
        <v>28</v>
      </c>
      <c r="N245" s="100">
        <v>44004</v>
      </c>
      <c r="O245" s="24" t="s">
        <v>1001</v>
      </c>
      <c r="P245" s="34" t="s">
        <v>877</v>
      </c>
      <c r="Q245" s="34" t="s">
        <v>876</v>
      </c>
      <c r="R245" s="34" t="s">
        <v>877</v>
      </c>
      <c r="S245" s="34" t="s">
        <v>877</v>
      </c>
      <c r="T245" s="34" t="s">
        <v>1050</v>
      </c>
      <c r="V245" s="63"/>
      <c r="Z245" s="74"/>
    </row>
    <row r="246" spans="1:26" s="34" customFormat="1" ht="15.75" customHeight="1">
      <c r="A246" s="80" t="s">
        <v>13</v>
      </c>
      <c r="B246" s="39" t="s">
        <v>239</v>
      </c>
      <c r="C246" s="72" t="s">
        <v>127</v>
      </c>
      <c r="D246" s="39" t="s">
        <v>337</v>
      </c>
      <c r="E246" s="39" t="s">
        <v>546</v>
      </c>
      <c r="F246" s="81" t="s">
        <v>630</v>
      </c>
      <c r="G246" s="81" t="s">
        <v>645</v>
      </c>
      <c r="H246" s="7" t="s">
        <v>674</v>
      </c>
      <c r="I246" s="34">
        <v>4</v>
      </c>
      <c r="J246" s="100">
        <v>43555</v>
      </c>
      <c r="K246" s="34" t="s">
        <v>1063</v>
      </c>
      <c r="L246" s="34" t="s">
        <v>1007</v>
      </c>
      <c r="M246" s="34">
        <v>26</v>
      </c>
      <c r="N246" s="100">
        <v>43626</v>
      </c>
      <c r="O246" t="s">
        <v>985</v>
      </c>
      <c r="P246" s="34" t="s">
        <v>877</v>
      </c>
      <c r="Q246" s="34" t="s">
        <v>876</v>
      </c>
      <c r="R246" s="34" t="s">
        <v>877</v>
      </c>
      <c r="S246" s="34" t="s">
        <v>877</v>
      </c>
      <c r="T246" s="34" t="s">
        <v>1050</v>
      </c>
      <c r="V246" s="63"/>
      <c r="Z246" s="74"/>
    </row>
    <row r="247" spans="1:26" s="34" customFormat="1" ht="15.75" customHeight="1">
      <c r="A247" s="80" t="s">
        <v>13</v>
      </c>
      <c r="B247" s="39" t="s">
        <v>239</v>
      </c>
      <c r="C247" s="72" t="s">
        <v>130</v>
      </c>
      <c r="D247" s="39" t="s">
        <v>340</v>
      </c>
      <c r="E247" s="39" t="s">
        <v>549</v>
      </c>
      <c r="F247" s="81" t="s">
        <v>630</v>
      </c>
      <c r="G247" s="81" t="s">
        <v>645</v>
      </c>
      <c r="H247" s="7" t="s">
        <v>674</v>
      </c>
      <c r="I247" s="34">
        <v>3</v>
      </c>
      <c r="J247" s="100">
        <v>43555</v>
      </c>
      <c r="K247" s="34" t="s">
        <v>1063</v>
      </c>
      <c r="L247" s="34" t="s">
        <v>1007</v>
      </c>
      <c r="M247" s="34">
        <v>26</v>
      </c>
      <c r="N247" s="100">
        <v>43626</v>
      </c>
      <c r="O247" t="s">
        <v>989</v>
      </c>
      <c r="P247" s="34" t="s">
        <v>877</v>
      </c>
      <c r="Q247" s="34" t="s">
        <v>876</v>
      </c>
      <c r="R247" s="34" t="s">
        <v>877</v>
      </c>
      <c r="S247" s="34" t="s">
        <v>877</v>
      </c>
      <c r="T247" s="34" t="s">
        <v>1050</v>
      </c>
      <c r="V247" s="63"/>
      <c r="Z247" s="74"/>
    </row>
    <row r="248" spans="1:26" s="28" customFormat="1" ht="30">
      <c r="A248" s="230" t="s">
        <v>13</v>
      </c>
      <c r="B248" s="231" t="s">
        <v>230</v>
      </c>
      <c r="C248" s="232" t="s">
        <v>1073</v>
      </c>
      <c r="D248" s="233" t="s">
        <v>1074</v>
      </c>
      <c r="E248" s="231" t="s">
        <v>1075</v>
      </c>
      <c r="F248" s="224" t="s">
        <v>639</v>
      </c>
      <c r="G248" s="234" t="s">
        <v>648</v>
      </c>
      <c r="H248" s="28" t="s">
        <v>673</v>
      </c>
      <c r="I248" s="28" t="s">
        <v>666</v>
      </c>
      <c r="J248" s="186">
        <v>43921</v>
      </c>
      <c r="K248" s="34" t="s">
        <v>1062</v>
      </c>
      <c r="L248" s="184" t="s">
        <v>1004</v>
      </c>
      <c r="M248" s="28">
        <v>112</v>
      </c>
      <c r="N248" s="100">
        <v>44004</v>
      </c>
      <c r="O248" t="s">
        <v>1077</v>
      </c>
      <c r="P248" s="34" t="s">
        <v>877</v>
      </c>
      <c r="Q248" s="34" t="s">
        <v>876</v>
      </c>
      <c r="R248" s="34" t="s">
        <v>877</v>
      </c>
      <c r="S248" s="34" t="s">
        <v>877</v>
      </c>
      <c r="T248" s="28" t="s">
        <v>1050</v>
      </c>
      <c r="V248" s="64"/>
      <c r="Z248" s="235"/>
    </row>
    <row r="249" spans="1:26" s="28" customFormat="1" ht="30">
      <c r="A249" s="230" t="s">
        <v>13</v>
      </c>
      <c r="B249" s="231" t="s">
        <v>230</v>
      </c>
      <c r="C249" s="232" t="s">
        <v>1073</v>
      </c>
      <c r="D249" s="233" t="s">
        <v>1074</v>
      </c>
      <c r="E249" s="231" t="s">
        <v>1075</v>
      </c>
      <c r="F249" s="224" t="s">
        <v>639</v>
      </c>
      <c r="G249" s="234" t="s">
        <v>648</v>
      </c>
      <c r="H249" s="28" t="s">
        <v>674</v>
      </c>
      <c r="I249" s="28" t="s">
        <v>666</v>
      </c>
      <c r="J249" s="100">
        <v>43555</v>
      </c>
      <c r="K249" s="34" t="s">
        <v>1063</v>
      </c>
      <c r="L249" s="34" t="s">
        <v>1007</v>
      </c>
      <c r="M249" s="28">
        <v>96</v>
      </c>
      <c r="N249" s="100">
        <v>43626</v>
      </c>
      <c r="O249" t="s">
        <v>1076</v>
      </c>
      <c r="P249" s="34" t="s">
        <v>877</v>
      </c>
      <c r="Q249" s="34" t="s">
        <v>876</v>
      </c>
      <c r="R249" s="34" t="s">
        <v>877</v>
      </c>
      <c r="S249" s="34" t="s">
        <v>877</v>
      </c>
      <c r="T249" s="34" t="s">
        <v>1050</v>
      </c>
      <c r="V249" s="64"/>
      <c r="Z249" s="235"/>
    </row>
    <row r="250" spans="1:26">
      <c r="W250" s="34"/>
      <c r="X250" s="34"/>
    </row>
    <row r="251" spans="1:26">
      <c r="W251" s="34"/>
      <c r="X251" s="34"/>
    </row>
    <row r="252" spans="1:26">
      <c r="W252" s="34"/>
      <c r="X252" s="34"/>
    </row>
    <row r="253" spans="1:26">
      <c r="W253" s="34"/>
      <c r="X253" s="34"/>
    </row>
    <row r="254" spans="1:26">
      <c r="W254" s="34"/>
      <c r="X254" s="34"/>
    </row>
    <row r="255" spans="1:26">
      <c r="W255" s="34"/>
      <c r="X255" s="34"/>
    </row>
    <row r="256" spans="1:26">
      <c r="W256" s="34"/>
      <c r="X256" s="34"/>
    </row>
    <row r="257" spans="23:24">
      <c r="W257" s="34"/>
      <c r="X257" s="34"/>
    </row>
    <row r="258" spans="23:24">
      <c r="W258" s="34"/>
      <c r="X258" s="34"/>
    </row>
    <row r="259" spans="23:24">
      <c r="W259" s="34"/>
      <c r="X259" s="34"/>
    </row>
    <row r="260" spans="23:24">
      <c r="W260" s="34"/>
      <c r="X260" s="34"/>
    </row>
    <row r="261" spans="23:24">
      <c r="W261" s="34"/>
      <c r="X261" s="34"/>
    </row>
    <row r="262" spans="23:24">
      <c r="W262" s="34"/>
      <c r="X262" s="34"/>
    </row>
    <row r="263" spans="23:24">
      <c r="W263" s="34"/>
      <c r="X263" s="34"/>
    </row>
    <row r="264" spans="23:24">
      <c r="W264" s="34"/>
      <c r="X264" s="34"/>
    </row>
    <row r="265" spans="23:24">
      <c r="W265" s="34"/>
      <c r="X265" s="34"/>
    </row>
    <row r="266" spans="23:24">
      <c r="W266" s="34"/>
      <c r="X266" s="34"/>
    </row>
    <row r="267" spans="23:24">
      <c r="W267" s="34"/>
      <c r="X267" s="34"/>
    </row>
    <row r="268" spans="23:24">
      <c r="W268" s="34"/>
      <c r="X268" s="34"/>
    </row>
    <row r="269" spans="23:24">
      <c r="W269" s="34"/>
      <c r="X269" s="34"/>
    </row>
    <row r="270" spans="23:24">
      <c r="W270" s="34"/>
      <c r="X270" s="34"/>
    </row>
    <row r="271" spans="23:24">
      <c r="W271" s="34"/>
      <c r="X271" s="34"/>
    </row>
    <row r="272" spans="23:24">
      <c r="W272" s="34"/>
      <c r="X272" s="34"/>
    </row>
    <row r="273" spans="23:24">
      <c r="W273" s="34"/>
      <c r="X273" s="34"/>
    </row>
    <row r="274" spans="23:24">
      <c r="W274" s="34"/>
      <c r="X274" s="34"/>
    </row>
    <row r="275" spans="23:24">
      <c r="W275" s="34"/>
      <c r="X275" s="34"/>
    </row>
    <row r="276" spans="23:24">
      <c r="W276" s="34"/>
      <c r="X276" s="34"/>
    </row>
    <row r="277" spans="23:24">
      <c r="W277" s="34"/>
      <c r="X277" s="34"/>
    </row>
    <row r="278" spans="23:24">
      <c r="W278" s="34"/>
      <c r="X278" s="34"/>
    </row>
    <row r="279" spans="23:24">
      <c r="W279" s="34"/>
      <c r="X279" s="34"/>
    </row>
    <row r="280" spans="23:24">
      <c r="W280" s="34"/>
      <c r="X280" s="34"/>
    </row>
    <row r="281" spans="23:24">
      <c r="W281" s="34"/>
      <c r="X281" s="34"/>
    </row>
    <row r="282" spans="23:24">
      <c r="W282" s="34"/>
      <c r="X282" s="34"/>
    </row>
    <row r="283" spans="23:24">
      <c r="W283" s="34"/>
      <c r="X283" s="34"/>
    </row>
    <row r="284" spans="23:24">
      <c r="W284" s="34"/>
      <c r="X284" s="34"/>
    </row>
    <row r="285" spans="23:24">
      <c r="W285" s="34"/>
      <c r="X285" s="34"/>
    </row>
    <row r="286" spans="23:24">
      <c r="W286" s="34"/>
      <c r="X286" s="34"/>
    </row>
    <row r="1048558" spans="10:10">
      <c r="J1048558" s="100"/>
    </row>
  </sheetData>
  <mergeCells count="1">
    <mergeCell ref="AD1:AF1"/>
  </mergeCells>
  <phoneticPr fontId="1"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7">
    <dataValidation type="whole" operator="greaterThanOrEqual" allowBlank="1" showInputMessage="1" showErrorMessage="1" sqref="I16 I27 I9 I40 I52 I54 I86 I121 I130 I137 I148 I242 I161 I173 I175 I207 I244:I247">
      <formula1>0</formula1>
    </dataValidation>
    <dataValidation type="decimal" operator="greaterThan" allowBlank="1" showInputMessage="1" showErrorMessage="1" prompt="Data in percentage" sqref="I26 I28 I41 I53 I55 I79 I220 I96 I101 I138 I147 I149 I162 I174 I176 I200 I217 I17 I222 I99">
      <formula1>0</formula1>
    </dataValidation>
    <dataValidation type="decimal" operator="greaterThanOrEqual" allowBlank="1" showInputMessage="1" showErrorMessage="1" sqref="I199 I72:I73 I213 I193:I194 I78">
      <formula1>0</formula1>
    </dataValidation>
    <dataValidation type="list" allowBlank="1" showInputMessage="1" showErrorMessage="1" sqref="I74:I76 I195:I197 I163:I172 I223:I241 I2:I8 I122:I129 I42:I51 I221 I201:I206 I177:I192 I87:I90 I80:I85 I151:I160 I56:I71 I10:I15 I208:I211 I243 I30:I39 I131:I136 I139:I146 I100 I18:I25 I102:I120">
      <formula1>#REF!</formula1>
    </dataValidation>
    <dataValidation type="date" showInputMessage="1" showErrorMessage="1" sqref="C244:C247">
      <formula1>1</formula1>
      <formula2>43831</formula2>
    </dataValidation>
    <dataValidation type="list" allowBlank="1" showInputMessage="1" showErrorMessage="1" sqref="Z2:Z247">
      <formula1>"Error accepted, Error not accepted"</formula1>
    </dataValidation>
    <dataValidation type="list" allowBlank="1" showInputMessage="1" showErrorMessage="1" sqref="I248:I249">
      <formula1>"Y,N"</formula1>
    </dataValidation>
  </dataValidations>
  <hyperlinks>
    <hyperlink ref="L97" r:id="rId1"/>
    <hyperlink ref="L218" r:id="rId2"/>
  </hyperlinks>
  <pageMargins left="0.7" right="0.7" top="0.75" bottom="0.75" header="0.3" footer="0.3"/>
  <pageSetup paperSize="9" orientation="portrait" horizontalDpi="300" verticalDpi="300" r:id="rId3"/>
  <ignoredErrors>
    <ignoredError sqref="M9 M5"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V2:V247 P2:S249</xm:sqref>
        </x14:dataValidation>
        <x14:dataValidation type="list" allowBlank="1" showInputMessage="1" showErrorMessage="1">
          <x14:formula1>
            <xm:f>'NIC industry'!$G$3:$G$13</xm:f>
          </x14:formula1>
          <xm:sqref>W2:W127 W129:W246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9"/>
  <sheetViews>
    <sheetView zoomScale="85" zoomScaleNormal="85" workbookViewId="0">
      <selection activeCell="A5" sqref="A1:XFD5"/>
    </sheetView>
  </sheetViews>
  <sheetFormatPr defaultColWidth="10.625" defaultRowHeight="15.75"/>
  <cols>
    <col min="1" max="1" width="35" style="2" customWidth="1"/>
    <col min="2" max="2" width="21.5" style="2" customWidth="1"/>
    <col min="3" max="3" width="13.625" style="2" customWidth="1"/>
    <col min="4" max="4" width="34" style="2" customWidth="1"/>
    <col min="5" max="5" width="47.125" style="2" customWidth="1"/>
    <col min="6" max="6" width="10.625" style="2"/>
    <col min="7" max="7" width="22.5" style="2" customWidth="1"/>
    <col min="8" max="9" width="16.5" style="2" customWidth="1"/>
    <col min="10" max="10" width="24.625" style="2" customWidth="1"/>
    <col min="11" max="11" width="17.5" style="2" customWidth="1"/>
    <col min="12" max="12" width="15.625" style="2" customWidth="1"/>
    <col min="13" max="13" width="12.625" style="2" customWidth="1"/>
    <col min="14" max="14" width="14.5" style="2" customWidth="1"/>
    <col min="15" max="15" width="11" style="2" customWidth="1"/>
    <col min="16" max="16" width="11.125" style="2" customWidth="1"/>
    <col min="17" max="23" width="10.625" style="2" customWidth="1"/>
    <col min="24" max="24" width="14.125" style="2" customWidth="1"/>
    <col min="25" max="25" width="31.5" style="2" customWidth="1"/>
    <col min="26" max="26" width="39" style="2" customWidth="1"/>
    <col min="27" max="27" width="12" style="2" bestFit="1" customWidth="1"/>
    <col min="28" max="28" width="42.5" style="2" customWidth="1"/>
    <col min="29" max="29" width="36.125" style="2" customWidth="1"/>
    <col min="30" max="34" width="39.625" style="2" customWidth="1"/>
    <col min="35" max="35" width="53" style="2" customWidth="1"/>
    <col min="36" max="36" width="31.625" style="66" customWidth="1"/>
    <col min="37" max="37" width="35" style="2" customWidth="1"/>
    <col min="38" max="38" width="49.625" style="2" customWidth="1"/>
    <col min="39" max="39" width="32.125" style="2" customWidth="1"/>
    <col min="40" max="40" width="27.125" style="2" customWidth="1"/>
    <col min="41" max="41" width="22.625" style="2" customWidth="1"/>
    <col min="42" max="42" width="25.125" style="2" customWidth="1"/>
    <col min="43" max="43" width="10.625" style="2"/>
    <col min="44" max="44" width="22" style="2" customWidth="1"/>
    <col min="45" max="45" width="34.125" style="2" customWidth="1"/>
    <col min="46" max="46" width="50.125" style="2" customWidth="1"/>
    <col min="47" max="16384" width="10.625" style="2"/>
  </cols>
  <sheetData>
    <row r="1" spans="1:46" ht="18.75">
      <c r="A1" s="33" t="s">
        <v>3</v>
      </c>
      <c r="B1" s="33" t="s">
        <v>5</v>
      </c>
      <c r="C1" s="33" t="s">
        <v>4</v>
      </c>
      <c r="D1" s="33" t="s">
        <v>0</v>
      </c>
      <c r="E1" s="9" t="s">
        <v>659</v>
      </c>
      <c r="F1" s="33" t="s">
        <v>7</v>
      </c>
      <c r="G1" s="33" t="s">
        <v>8</v>
      </c>
      <c r="H1" s="33" t="s">
        <v>672</v>
      </c>
      <c r="I1" s="37" t="s">
        <v>932</v>
      </c>
      <c r="J1" s="37" t="s">
        <v>934</v>
      </c>
      <c r="K1" s="37" t="s">
        <v>935</v>
      </c>
      <c r="L1" s="37" t="s">
        <v>936</v>
      </c>
      <c r="M1" s="37" t="s">
        <v>937</v>
      </c>
      <c r="N1" s="37" t="s">
        <v>938</v>
      </c>
      <c r="O1" s="37" t="s">
        <v>939</v>
      </c>
      <c r="P1" s="37" t="s">
        <v>940</v>
      </c>
      <c r="Q1" s="37" t="s">
        <v>941</v>
      </c>
      <c r="R1" s="37" t="s">
        <v>947</v>
      </c>
      <c r="S1" s="37" t="s">
        <v>946</v>
      </c>
      <c r="T1" s="37" t="s">
        <v>945</v>
      </c>
      <c r="U1" s="37" t="s">
        <v>942</v>
      </c>
      <c r="V1" s="37" t="s">
        <v>943</v>
      </c>
      <c r="W1" s="37" t="s">
        <v>944</v>
      </c>
      <c r="X1" s="37"/>
      <c r="Y1" s="32" t="s">
        <v>9</v>
      </c>
      <c r="Z1" s="32" t="s">
        <v>1</v>
      </c>
      <c r="AA1" s="32" t="s">
        <v>2</v>
      </c>
      <c r="AB1" s="32" t="s">
        <v>10</v>
      </c>
      <c r="AC1" s="32" t="s">
        <v>671</v>
      </c>
      <c r="AD1" s="33" t="s">
        <v>669</v>
      </c>
      <c r="AE1" s="33" t="s">
        <v>871</v>
      </c>
      <c r="AF1" s="33" t="s">
        <v>872</v>
      </c>
      <c r="AG1" s="33" t="s">
        <v>873</v>
      </c>
      <c r="AH1" s="44" t="s">
        <v>878</v>
      </c>
      <c r="AI1" s="36" t="s">
        <v>11</v>
      </c>
      <c r="AJ1" s="65" t="s">
        <v>897</v>
      </c>
      <c r="AK1" s="48" t="s">
        <v>898</v>
      </c>
      <c r="AL1" s="48" t="s">
        <v>899</v>
      </c>
      <c r="AM1" s="48" t="s">
        <v>900</v>
      </c>
      <c r="AN1" s="48" t="s">
        <v>901</v>
      </c>
      <c r="AO1" s="48" t="s">
        <v>902</v>
      </c>
      <c r="AP1" s="48" t="s">
        <v>903</v>
      </c>
      <c r="AQ1" s="19"/>
      <c r="AR1" s="272" t="s">
        <v>915</v>
      </c>
      <c r="AS1" s="273"/>
      <c r="AT1" s="274"/>
    </row>
    <row r="2" spans="1:46" ht="16.5" thickBot="1">
      <c r="A2" s="82" t="s">
        <v>13</v>
      </c>
      <c r="B2" s="83" t="s">
        <v>238</v>
      </c>
      <c r="C2" s="84" t="s">
        <v>99</v>
      </c>
      <c r="D2" s="39" t="s">
        <v>229</v>
      </c>
      <c r="E2" s="39" t="s">
        <v>314</v>
      </c>
      <c r="F2" s="85" t="s">
        <v>639</v>
      </c>
      <c r="G2" s="86" t="s">
        <v>892</v>
      </c>
      <c r="H2" s="7" t="s">
        <v>673</v>
      </c>
      <c r="I2" s="104">
        <v>43921</v>
      </c>
      <c r="J2" s="2" t="s">
        <v>666</v>
      </c>
      <c r="K2" s="2" t="s">
        <v>666</v>
      </c>
      <c r="L2" s="2" t="s">
        <v>666</v>
      </c>
      <c r="M2" s="2" t="s">
        <v>666</v>
      </c>
      <c r="N2" s="2" t="s">
        <v>666</v>
      </c>
      <c r="O2" s="2" t="s">
        <v>666</v>
      </c>
      <c r="P2" s="2" t="s">
        <v>666</v>
      </c>
      <c r="Q2" s="2" t="s">
        <v>666</v>
      </c>
      <c r="R2" s="2" t="s">
        <v>666</v>
      </c>
      <c r="S2" s="2" t="s">
        <v>666</v>
      </c>
      <c r="T2" s="2" t="s">
        <v>666</v>
      </c>
      <c r="U2" s="2" t="s">
        <v>666</v>
      </c>
      <c r="V2" s="2" t="s">
        <v>666</v>
      </c>
      <c r="W2" s="2" t="s">
        <v>666</v>
      </c>
      <c r="Y2" s="2" t="s">
        <v>1068</v>
      </c>
      <c r="Z2" s="122" t="s">
        <v>1004</v>
      </c>
      <c r="AA2" s="122">
        <v>26</v>
      </c>
      <c r="AB2" s="223">
        <v>44004</v>
      </c>
      <c r="AC2" s="14" t="s">
        <v>1057</v>
      </c>
      <c r="AD2" s="164" t="s">
        <v>877</v>
      </c>
      <c r="AE2" s="164" t="s">
        <v>876</v>
      </c>
      <c r="AF2" s="164" t="s">
        <v>877</v>
      </c>
      <c r="AG2" s="164" t="s">
        <v>877</v>
      </c>
      <c r="AH2" s="122" t="s">
        <v>1058</v>
      </c>
      <c r="AI2" s="222"/>
      <c r="AJ2" s="164"/>
      <c r="AK2" s="164"/>
      <c r="AL2" s="164"/>
      <c r="AM2" s="164"/>
      <c r="AN2" s="167"/>
      <c r="AO2" s="164"/>
      <c r="AP2" s="164"/>
      <c r="AQ2" s="34"/>
      <c r="AR2" s="56"/>
      <c r="AS2" s="56"/>
      <c r="AT2" s="56"/>
    </row>
    <row r="3" spans="1:46" ht="16.5" thickBot="1">
      <c r="A3" s="82" t="s">
        <v>13</v>
      </c>
      <c r="B3" s="83" t="s">
        <v>238</v>
      </c>
      <c r="C3" s="84" t="s">
        <v>100</v>
      </c>
      <c r="D3" s="39" t="s">
        <v>229</v>
      </c>
      <c r="E3" s="39" t="s">
        <v>315</v>
      </c>
      <c r="F3" s="85" t="s">
        <v>639</v>
      </c>
      <c r="G3" s="86" t="s">
        <v>639</v>
      </c>
      <c r="H3" s="7" t="s">
        <v>673</v>
      </c>
      <c r="I3" s="104">
        <v>43921</v>
      </c>
      <c r="J3" s="2" t="s">
        <v>666</v>
      </c>
      <c r="K3" s="2" t="s">
        <v>666</v>
      </c>
      <c r="L3" s="2" t="s">
        <v>666</v>
      </c>
      <c r="M3" s="2" t="s">
        <v>666</v>
      </c>
      <c r="N3" s="2" t="s">
        <v>666</v>
      </c>
      <c r="O3" s="2" t="s">
        <v>666</v>
      </c>
      <c r="P3" s="2" t="s">
        <v>666</v>
      </c>
      <c r="Q3" s="2" t="s">
        <v>666</v>
      </c>
      <c r="R3" s="2" t="s">
        <v>666</v>
      </c>
      <c r="S3" s="2" t="s">
        <v>666</v>
      </c>
      <c r="T3" s="2" t="s">
        <v>666</v>
      </c>
      <c r="U3" s="2" t="s">
        <v>666</v>
      </c>
      <c r="V3" s="2" t="s">
        <v>666</v>
      </c>
      <c r="W3" s="2" t="s">
        <v>666</v>
      </c>
      <c r="X3"/>
      <c r="Y3" s="2" t="s">
        <v>1068</v>
      </c>
      <c r="Z3" s="122" t="s">
        <v>1004</v>
      </c>
      <c r="AA3" s="122">
        <v>26</v>
      </c>
      <c r="AB3" s="223">
        <v>44004</v>
      </c>
      <c r="AC3" s="14" t="s">
        <v>1057</v>
      </c>
      <c r="AD3" s="164" t="s">
        <v>877</v>
      </c>
      <c r="AE3" s="164" t="s">
        <v>876</v>
      </c>
      <c r="AF3" s="164" t="s">
        <v>877</v>
      </c>
      <c r="AG3" s="164" t="s">
        <v>877</v>
      </c>
      <c r="AH3" s="122" t="s">
        <v>1058</v>
      </c>
      <c r="AI3" s="222"/>
      <c r="AJ3" s="164"/>
      <c r="AK3" s="164"/>
      <c r="AL3" s="164"/>
      <c r="AM3" s="164"/>
      <c r="AN3" s="167"/>
      <c r="AO3" s="164"/>
      <c r="AP3" s="164"/>
      <c r="AQ3" s="34"/>
      <c r="AR3" s="75" t="s">
        <v>916</v>
      </c>
      <c r="AS3" s="75" t="s">
        <v>917</v>
      </c>
      <c r="AT3" s="75" t="s">
        <v>918</v>
      </c>
    </row>
    <row r="4" spans="1:46">
      <c r="A4" s="82" t="s">
        <v>13</v>
      </c>
      <c r="B4" s="83" t="s">
        <v>238</v>
      </c>
      <c r="C4" s="84" t="s">
        <v>111</v>
      </c>
      <c r="D4" s="39" t="s">
        <v>229</v>
      </c>
      <c r="E4" s="39" t="s">
        <v>324</v>
      </c>
      <c r="F4" s="87" t="s">
        <v>630</v>
      </c>
      <c r="G4" s="86" t="s">
        <v>640</v>
      </c>
      <c r="H4" s="7" t="s">
        <v>673</v>
      </c>
      <c r="I4" s="104">
        <v>43921</v>
      </c>
      <c r="Y4" s="2" t="s">
        <v>1068</v>
      </c>
      <c r="Z4" s="122" t="s">
        <v>1004</v>
      </c>
      <c r="AA4" s="122">
        <v>26</v>
      </c>
      <c r="AB4" s="223">
        <v>44004</v>
      </c>
      <c r="AC4" s="14" t="s">
        <v>1057</v>
      </c>
      <c r="AD4" s="164" t="s">
        <v>877</v>
      </c>
      <c r="AE4" s="164" t="s">
        <v>876</v>
      </c>
      <c r="AF4" s="164" t="s">
        <v>877</v>
      </c>
      <c r="AG4" s="164" t="s">
        <v>877</v>
      </c>
      <c r="AH4" s="122" t="s">
        <v>1058</v>
      </c>
      <c r="AI4" s="222"/>
      <c r="AJ4" s="164"/>
      <c r="AK4" s="164"/>
      <c r="AL4" s="164"/>
      <c r="AM4" s="164"/>
      <c r="AN4" s="167"/>
      <c r="AO4" s="164"/>
      <c r="AP4" s="164"/>
      <c r="AQ4" s="34"/>
      <c r="AR4" s="57" t="s">
        <v>919</v>
      </c>
      <c r="AS4" s="57" t="s">
        <v>904</v>
      </c>
      <c r="AT4" s="57" t="s">
        <v>930</v>
      </c>
    </row>
    <row r="5" spans="1:46">
      <c r="A5" s="82" t="s">
        <v>13</v>
      </c>
      <c r="B5" s="83" t="s">
        <v>236</v>
      </c>
      <c r="C5" s="84" t="s">
        <v>59</v>
      </c>
      <c r="D5" s="39" t="s">
        <v>229</v>
      </c>
      <c r="E5" s="39" t="s">
        <v>482</v>
      </c>
      <c r="F5" s="85" t="s">
        <v>639</v>
      </c>
      <c r="G5" s="86" t="s">
        <v>893</v>
      </c>
      <c r="H5" s="7" t="s">
        <v>673</v>
      </c>
      <c r="I5" s="104">
        <v>43921</v>
      </c>
      <c r="J5" t="s">
        <v>668</v>
      </c>
      <c r="K5" t="s">
        <v>668</v>
      </c>
      <c r="L5" t="s">
        <v>668</v>
      </c>
      <c r="M5" t="s">
        <v>668</v>
      </c>
      <c r="N5" t="s">
        <v>668</v>
      </c>
      <c r="O5" t="s">
        <v>668</v>
      </c>
      <c r="P5" t="s">
        <v>668</v>
      </c>
      <c r="Q5" t="s">
        <v>668</v>
      </c>
      <c r="R5" t="s">
        <v>668</v>
      </c>
      <c r="S5" t="s">
        <v>668</v>
      </c>
      <c r="T5" t="s">
        <v>668</v>
      </c>
      <c r="U5" t="s">
        <v>668</v>
      </c>
      <c r="V5" t="s">
        <v>668</v>
      </c>
      <c r="W5" t="s">
        <v>660</v>
      </c>
      <c r="X5"/>
      <c r="Y5" s="2" t="s">
        <v>1068</v>
      </c>
      <c r="Z5" s="122" t="s">
        <v>1004</v>
      </c>
      <c r="AA5" s="122">
        <v>26</v>
      </c>
      <c r="AB5" s="223">
        <v>44004</v>
      </c>
      <c r="AC5" s="14" t="s">
        <v>1057</v>
      </c>
      <c r="AD5" s="164" t="s">
        <v>877</v>
      </c>
      <c r="AE5" s="164" t="s">
        <v>876</v>
      </c>
      <c r="AF5" s="164" t="s">
        <v>877</v>
      </c>
      <c r="AG5" s="164" t="s">
        <v>877</v>
      </c>
      <c r="AH5" s="122" t="s">
        <v>1058</v>
      </c>
      <c r="AI5" s="222"/>
      <c r="AJ5" s="164"/>
      <c r="AK5" s="164"/>
      <c r="AL5" s="164"/>
      <c r="AM5" s="164"/>
      <c r="AN5" s="167"/>
      <c r="AO5" s="164"/>
      <c r="AP5" s="164"/>
      <c r="AQ5" s="34"/>
      <c r="AR5" s="57" t="s">
        <v>919</v>
      </c>
      <c r="AS5" s="46" t="s">
        <v>905</v>
      </c>
      <c r="AT5" s="47" t="s">
        <v>920</v>
      </c>
    </row>
    <row r="6" spans="1:46">
      <c r="A6" s="82" t="s">
        <v>13</v>
      </c>
      <c r="B6" s="83" t="s">
        <v>236</v>
      </c>
      <c r="C6" s="84" t="s">
        <v>54</v>
      </c>
      <c r="D6" s="39" t="s">
        <v>229</v>
      </c>
      <c r="E6" s="39" t="s">
        <v>477</v>
      </c>
      <c r="F6" s="85" t="s">
        <v>639</v>
      </c>
      <c r="G6" s="86" t="s">
        <v>892</v>
      </c>
      <c r="H6" s="7" t="s">
        <v>673</v>
      </c>
      <c r="I6" s="104">
        <v>43921</v>
      </c>
      <c r="J6" s="2" t="s">
        <v>667</v>
      </c>
      <c r="K6" s="2" t="s">
        <v>667</v>
      </c>
      <c r="L6" s="2" t="s">
        <v>667</v>
      </c>
      <c r="M6" s="2" t="s">
        <v>667</v>
      </c>
      <c r="N6" s="2" t="s">
        <v>667</v>
      </c>
      <c r="O6" s="2" t="s">
        <v>667</v>
      </c>
      <c r="P6" s="2" t="s">
        <v>667</v>
      </c>
      <c r="Q6" s="2" t="s">
        <v>667</v>
      </c>
      <c r="R6" s="2" t="s">
        <v>667</v>
      </c>
      <c r="S6" s="2" t="s">
        <v>667</v>
      </c>
      <c r="T6" s="2" t="s">
        <v>667</v>
      </c>
      <c r="U6" s="2" t="s">
        <v>667</v>
      </c>
      <c r="V6" s="2" t="s">
        <v>667</v>
      </c>
      <c r="W6" s="2" t="s">
        <v>667</v>
      </c>
      <c r="Y6" s="122"/>
      <c r="Z6" s="122"/>
      <c r="AA6" s="122"/>
      <c r="AB6" s="122"/>
      <c r="AC6" s="122"/>
      <c r="AD6" s="164"/>
      <c r="AE6" s="164"/>
      <c r="AF6" s="164"/>
      <c r="AG6" s="164"/>
      <c r="AH6" s="122"/>
      <c r="AI6" s="222"/>
      <c r="AJ6" s="164"/>
      <c r="AK6" s="164"/>
      <c r="AL6" s="164"/>
      <c r="AM6" s="164"/>
      <c r="AN6" s="167"/>
      <c r="AO6" s="164"/>
      <c r="AP6" s="164"/>
      <c r="AQ6" s="34"/>
      <c r="AR6" s="57" t="s">
        <v>919</v>
      </c>
      <c r="AS6" s="47" t="s">
        <v>906</v>
      </c>
      <c r="AT6" s="47" t="s">
        <v>921</v>
      </c>
    </row>
    <row r="7" spans="1:46">
      <c r="A7" s="129" t="s">
        <v>13</v>
      </c>
      <c r="B7" s="130" t="s">
        <v>238</v>
      </c>
      <c r="C7" s="131" t="s">
        <v>101</v>
      </c>
      <c r="D7" s="132" t="s">
        <v>229</v>
      </c>
      <c r="E7" s="246" t="s">
        <v>520</v>
      </c>
      <c r="F7" s="133" t="s">
        <v>639</v>
      </c>
      <c r="G7" s="134" t="s">
        <v>892</v>
      </c>
      <c r="H7" s="135" t="s">
        <v>673</v>
      </c>
      <c r="I7" s="104">
        <v>43921</v>
      </c>
      <c r="J7" s="2" t="s">
        <v>666</v>
      </c>
      <c r="K7" s="2" t="s">
        <v>666</v>
      </c>
      <c r="L7" s="2" t="s">
        <v>666</v>
      </c>
      <c r="M7" s="2" t="s">
        <v>666</v>
      </c>
      <c r="N7" s="2" t="s">
        <v>666</v>
      </c>
      <c r="O7" s="2" t="s">
        <v>666</v>
      </c>
      <c r="P7" s="2" t="s">
        <v>666</v>
      </c>
      <c r="Q7" s="2" t="s">
        <v>666</v>
      </c>
      <c r="R7" s="2" t="s">
        <v>666</v>
      </c>
      <c r="S7" s="2" t="s">
        <v>666</v>
      </c>
      <c r="T7" s="2" t="s">
        <v>666</v>
      </c>
      <c r="U7" s="2" t="s">
        <v>666</v>
      </c>
      <c r="V7" s="2" t="s">
        <v>666</v>
      </c>
      <c r="W7" s="2" t="s">
        <v>666</v>
      </c>
      <c r="Y7" s="2" t="s">
        <v>1068</v>
      </c>
      <c r="Z7" s="122" t="s">
        <v>1004</v>
      </c>
      <c r="AA7" s="122">
        <v>127</v>
      </c>
      <c r="AB7" s="223">
        <v>44004</v>
      </c>
      <c r="AC7" s="165" t="s">
        <v>1060</v>
      </c>
      <c r="AD7" s="164" t="s">
        <v>876</v>
      </c>
      <c r="AE7" s="164" t="s">
        <v>876</v>
      </c>
      <c r="AF7" s="164" t="s">
        <v>877</v>
      </c>
      <c r="AG7" s="164" t="s">
        <v>877</v>
      </c>
      <c r="AH7" s="122" t="s">
        <v>1058</v>
      </c>
      <c r="AI7" s="222" t="s">
        <v>948</v>
      </c>
      <c r="AJ7" s="164"/>
      <c r="AK7" s="164"/>
      <c r="AL7" s="164"/>
      <c r="AM7" s="164"/>
      <c r="AN7" s="167"/>
      <c r="AO7" s="164"/>
      <c r="AP7" s="164"/>
      <c r="AQ7" s="34"/>
      <c r="AR7" s="57" t="s">
        <v>919</v>
      </c>
      <c r="AS7" s="47" t="s">
        <v>907</v>
      </c>
      <c r="AT7" s="47" t="s">
        <v>922</v>
      </c>
    </row>
    <row r="8" spans="1:46">
      <c r="A8" s="214" t="s">
        <v>13</v>
      </c>
      <c r="B8" s="215" t="s">
        <v>238</v>
      </c>
      <c r="C8" s="215" t="s">
        <v>102</v>
      </c>
      <c r="D8" s="215" t="s">
        <v>229</v>
      </c>
      <c r="E8" s="247" t="s">
        <v>521</v>
      </c>
      <c r="F8" s="215" t="s">
        <v>639</v>
      </c>
      <c r="G8" s="215" t="s">
        <v>892</v>
      </c>
      <c r="H8" s="125" t="s">
        <v>673</v>
      </c>
      <c r="I8" s="104">
        <v>43921</v>
      </c>
      <c r="J8" s="2" t="s">
        <v>667</v>
      </c>
      <c r="K8" s="2" t="s">
        <v>666</v>
      </c>
      <c r="L8" s="2" t="s">
        <v>667</v>
      </c>
      <c r="M8" s="2" t="s">
        <v>667</v>
      </c>
      <c r="N8" s="2" t="s">
        <v>667</v>
      </c>
      <c r="O8" s="2" t="s">
        <v>666</v>
      </c>
      <c r="P8" s="2" t="s">
        <v>667</v>
      </c>
      <c r="Q8" s="2" t="s">
        <v>666</v>
      </c>
      <c r="R8" s="2" t="s">
        <v>666</v>
      </c>
      <c r="S8" s="2" t="s">
        <v>666</v>
      </c>
      <c r="T8" s="2" t="s">
        <v>667</v>
      </c>
      <c r="U8" s="2" t="s">
        <v>666</v>
      </c>
      <c r="V8" s="2" t="s">
        <v>667</v>
      </c>
      <c r="W8" s="2" t="s">
        <v>667</v>
      </c>
      <c r="Y8" s="2" t="s">
        <v>1068</v>
      </c>
      <c r="Z8" s="122" t="s">
        <v>1004</v>
      </c>
      <c r="AA8" s="122">
        <v>126</v>
      </c>
      <c r="AB8" s="223">
        <v>44004</v>
      </c>
      <c r="AC8" s="251" t="s">
        <v>1082</v>
      </c>
      <c r="AD8" s="164" t="s">
        <v>877</v>
      </c>
      <c r="AE8" s="164" t="s">
        <v>876</v>
      </c>
      <c r="AF8" s="164" t="s">
        <v>877</v>
      </c>
      <c r="AG8" s="164" t="s">
        <v>877</v>
      </c>
      <c r="AH8" s="122" t="s">
        <v>1058</v>
      </c>
      <c r="AI8" s="222" t="s">
        <v>948</v>
      </c>
      <c r="AJ8" s="164"/>
      <c r="AK8" s="164"/>
      <c r="AL8" s="164"/>
      <c r="AM8" s="164"/>
      <c r="AN8" s="167"/>
      <c r="AO8" s="164"/>
      <c r="AP8" s="164"/>
      <c r="AQ8" s="34"/>
      <c r="AR8" s="136" t="s">
        <v>919</v>
      </c>
      <c r="AS8" s="137" t="s">
        <v>908</v>
      </c>
      <c r="AT8" s="137" t="s">
        <v>923</v>
      </c>
    </row>
    <row r="9" spans="1:46" s="118" customFormat="1">
      <c r="A9" s="216" t="s">
        <v>13</v>
      </c>
      <c r="B9" s="217" t="s">
        <v>237</v>
      </c>
      <c r="C9" s="217" t="s">
        <v>85</v>
      </c>
      <c r="D9" s="217" t="s">
        <v>229</v>
      </c>
      <c r="E9" s="217" t="s">
        <v>504</v>
      </c>
      <c r="F9" s="217" t="s">
        <v>641</v>
      </c>
      <c r="G9" s="217" t="s">
        <v>894</v>
      </c>
      <c r="H9" s="126" t="s">
        <v>673</v>
      </c>
      <c r="I9" s="123">
        <v>43921</v>
      </c>
      <c r="J9" s="117">
        <v>43015</v>
      </c>
      <c r="K9" s="117">
        <v>42309</v>
      </c>
      <c r="L9" s="117">
        <v>43686</v>
      </c>
      <c r="M9" s="117">
        <v>43276</v>
      </c>
      <c r="N9" s="117">
        <v>43850</v>
      </c>
      <c r="O9" s="117">
        <v>42912</v>
      </c>
      <c r="P9" s="117">
        <v>42912</v>
      </c>
      <c r="Q9" s="117">
        <v>42912</v>
      </c>
      <c r="R9" s="117">
        <v>42641</v>
      </c>
      <c r="S9" s="117">
        <v>43854</v>
      </c>
      <c r="T9" s="117">
        <v>43819</v>
      </c>
      <c r="U9" s="117">
        <v>43258</v>
      </c>
      <c r="V9" s="117">
        <v>43867</v>
      </c>
      <c r="W9" s="117">
        <v>43132</v>
      </c>
      <c r="X9" s="220"/>
      <c r="Y9" s="2" t="s">
        <v>1068</v>
      </c>
      <c r="Z9" s="118" t="s">
        <v>1004</v>
      </c>
      <c r="AA9" s="118">
        <v>119</v>
      </c>
      <c r="AB9" s="139">
        <v>44004</v>
      </c>
      <c r="AC9" s="165" t="s">
        <v>1060</v>
      </c>
      <c r="AD9" s="119" t="s">
        <v>876</v>
      </c>
      <c r="AE9" s="164" t="s">
        <v>876</v>
      </c>
      <c r="AF9" s="164" t="s">
        <v>877</v>
      </c>
      <c r="AG9" s="164" t="s">
        <v>877</v>
      </c>
      <c r="AH9" s="122" t="s">
        <v>1058</v>
      </c>
      <c r="AI9" s="138"/>
      <c r="AJ9" s="119"/>
      <c r="AK9" s="119"/>
      <c r="AL9" s="119"/>
      <c r="AM9" s="119"/>
      <c r="AN9" s="140"/>
      <c r="AO9" s="119"/>
      <c r="AP9" s="119"/>
      <c r="AQ9" s="204"/>
      <c r="AR9" s="141" t="s">
        <v>919</v>
      </c>
      <c r="AS9" s="142" t="s">
        <v>909</v>
      </c>
      <c r="AT9" s="142" t="s">
        <v>924</v>
      </c>
    </row>
    <row r="10" spans="1:46" s="118" customFormat="1">
      <c r="A10" s="216" t="s">
        <v>13</v>
      </c>
      <c r="B10" s="217" t="s">
        <v>237</v>
      </c>
      <c r="C10" s="217" t="s">
        <v>86</v>
      </c>
      <c r="D10" s="217" t="s">
        <v>229</v>
      </c>
      <c r="E10" s="217" t="s">
        <v>505</v>
      </c>
      <c r="F10" s="217" t="s">
        <v>641</v>
      </c>
      <c r="G10" s="217" t="s">
        <v>894</v>
      </c>
      <c r="H10" s="126" t="s">
        <v>673</v>
      </c>
      <c r="I10" s="123">
        <v>43921</v>
      </c>
      <c r="J10" s="117">
        <v>44110</v>
      </c>
      <c r="K10" s="117">
        <v>43921</v>
      </c>
      <c r="L10" s="117">
        <v>44417</v>
      </c>
      <c r="M10" s="117">
        <v>44135</v>
      </c>
      <c r="N10" s="117">
        <v>44945</v>
      </c>
      <c r="O10" s="117">
        <v>44007</v>
      </c>
      <c r="P10" s="117">
        <v>44007</v>
      </c>
      <c r="Q10" s="117">
        <v>44007</v>
      </c>
      <c r="R10" s="121"/>
      <c r="S10" s="121"/>
      <c r="T10" s="117">
        <v>44914</v>
      </c>
      <c r="U10" s="117">
        <v>44007</v>
      </c>
      <c r="V10" s="117">
        <v>44597</v>
      </c>
      <c r="W10" s="117">
        <v>44227</v>
      </c>
      <c r="X10" s="220"/>
      <c r="Y10" s="2" t="s">
        <v>1068</v>
      </c>
      <c r="Z10" s="118" t="s">
        <v>1004</v>
      </c>
      <c r="AA10" s="118">
        <v>119</v>
      </c>
      <c r="AB10" s="139">
        <v>44004</v>
      </c>
      <c r="AC10" s="165" t="s">
        <v>1060</v>
      </c>
      <c r="AD10" s="119" t="s">
        <v>876</v>
      </c>
      <c r="AE10" s="164" t="s">
        <v>876</v>
      </c>
      <c r="AF10" s="164" t="s">
        <v>877</v>
      </c>
      <c r="AG10" s="164" t="s">
        <v>877</v>
      </c>
      <c r="AH10" s="122" t="s">
        <v>1058</v>
      </c>
      <c r="AI10" s="138"/>
      <c r="AJ10" s="119"/>
      <c r="AK10" s="119"/>
      <c r="AL10" s="119"/>
      <c r="AM10" s="119"/>
      <c r="AN10" s="140"/>
      <c r="AO10" s="119"/>
      <c r="AP10" s="119"/>
      <c r="AQ10" s="204"/>
      <c r="AR10" s="141" t="s">
        <v>919</v>
      </c>
      <c r="AS10" s="142" t="s">
        <v>910</v>
      </c>
      <c r="AT10" s="142" t="s">
        <v>931</v>
      </c>
    </row>
    <row r="11" spans="1:46">
      <c r="A11" s="214" t="s">
        <v>13</v>
      </c>
      <c r="B11" s="215" t="s">
        <v>237</v>
      </c>
      <c r="C11" s="215" t="s">
        <v>87</v>
      </c>
      <c r="D11" s="215" t="s">
        <v>229</v>
      </c>
      <c r="E11" s="215" t="s">
        <v>506</v>
      </c>
      <c r="F11" s="215" t="s">
        <v>630</v>
      </c>
      <c r="G11" s="215" t="s">
        <v>631</v>
      </c>
      <c r="H11" s="125" t="s">
        <v>673</v>
      </c>
      <c r="I11" s="104">
        <v>43921</v>
      </c>
      <c r="J11">
        <v>3</v>
      </c>
      <c r="K11">
        <v>5</v>
      </c>
      <c r="L11">
        <v>2</v>
      </c>
      <c r="M11">
        <v>2</v>
      </c>
      <c r="N11">
        <v>3</v>
      </c>
      <c r="O11">
        <v>3</v>
      </c>
      <c r="P11">
        <v>3</v>
      </c>
      <c r="Q11">
        <v>3</v>
      </c>
      <c r="R11">
        <v>3.5</v>
      </c>
      <c r="S11">
        <v>0.17</v>
      </c>
      <c r="T11">
        <v>3</v>
      </c>
      <c r="U11">
        <v>2</v>
      </c>
      <c r="V11">
        <v>2</v>
      </c>
      <c r="W11">
        <v>3</v>
      </c>
      <c r="Y11" s="2" t="s">
        <v>1068</v>
      </c>
      <c r="Z11" s="122" t="s">
        <v>1004</v>
      </c>
      <c r="AA11" s="122">
        <v>119</v>
      </c>
      <c r="AB11" s="223">
        <v>44004</v>
      </c>
      <c r="AC11" s="165" t="s">
        <v>1060</v>
      </c>
      <c r="AD11" s="164" t="s">
        <v>876</v>
      </c>
      <c r="AE11" s="164" t="s">
        <v>876</v>
      </c>
      <c r="AF11" s="164" t="s">
        <v>877</v>
      </c>
      <c r="AG11" s="164" t="s">
        <v>877</v>
      </c>
      <c r="AH11" s="122" t="s">
        <v>1058</v>
      </c>
      <c r="AI11" s="222"/>
      <c r="AJ11" s="164"/>
      <c r="AK11" s="164"/>
      <c r="AL11" s="164"/>
      <c r="AM11" s="164"/>
      <c r="AN11" s="167"/>
      <c r="AO11" s="164"/>
      <c r="AP11" s="164"/>
      <c r="AQ11" s="34"/>
      <c r="AR11" s="128" t="s">
        <v>925</v>
      </c>
      <c r="AS11" s="128" t="s">
        <v>911</v>
      </c>
      <c r="AT11" s="128" t="s">
        <v>926</v>
      </c>
    </row>
    <row r="12" spans="1:46">
      <c r="A12" s="214" t="s">
        <v>13</v>
      </c>
      <c r="B12" s="215" t="s">
        <v>237</v>
      </c>
      <c r="C12" s="215" t="s">
        <v>88</v>
      </c>
      <c r="D12" s="215" t="s">
        <v>229</v>
      </c>
      <c r="E12" s="215" t="s">
        <v>302</v>
      </c>
      <c r="F12" s="215" t="s">
        <v>630</v>
      </c>
      <c r="G12" s="215" t="s">
        <v>895</v>
      </c>
      <c r="H12" s="125" t="s">
        <v>673</v>
      </c>
      <c r="I12" s="104">
        <v>43921</v>
      </c>
      <c r="P12">
        <v>1</v>
      </c>
      <c r="Q12">
        <v>2</v>
      </c>
      <c r="R12">
        <v>1</v>
      </c>
      <c r="S12">
        <v>1</v>
      </c>
      <c r="T12">
        <v>1</v>
      </c>
      <c r="Y12" s="2" t="s">
        <v>1068</v>
      </c>
      <c r="Z12" s="122" t="s">
        <v>1004</v>
      </c>
      <c r="AA12" s="122">
        <v>118</v>
      </c>
      <c r="AB12" s="223">
        <v>44004</v>
      </c>
      <c r="AC12" s="165" t="s">
        <v>949</v>
      </c>
      <c r="AD12" s="164" t="s">
        <v>877</v>
      </c>
      <c r="AE12" s="164" t="s">
        <v>876</v>
      </c>
      <c r="AF12" s="164" t="s">
        <v>877</v>
      </c>
      <c r="AG12" s="164" t="s">
        <v>877</v>
      </c>
      <c r="AH12" s="122" t="s">
        <v>1058</v>
      </c>
      <c r="AI12" s="222"/>
      <c r="AJ12" s="164"/>
      <c r="AK12" s="164"/>
      <c r="AL12" s="164"/>
      <c r="AM12" s="164"/>
      <c r="AN12" s="167"/>
      <c r="AO12" s="164"/>
      <c r="AP12" s="164"/>
      <c r="AQ12" s="34"/>
      <c r="AR12" s="47" t="s">
        <v>925</v>
      </c>
      <c r="AS12" s="47" t="s">
        <v>912</v>
      </c>
      <c r="AT12" s="47" t="s">
        <v>927</v>
      </c>
    </row>
    <row r="13" spans="1:46">
      <c r="A13" s="214" t="s">
        <v>13</v>
      </c>
      <c r="B13" s="215" t="s">
        <v>237</v>
      </c>
      <c r="C13" s="215" t="s">
        <v>64</v>
      </c>
      <c r="D13" s="215" t="s">
        <v>229</v>
      </c>
      <c r="E13" s="215" t="s">
        <v>487</v>
      </c>
      <c r="F13" s="215" t="s">
        <v>639</v>
      </c>
      <c r="G13" s="215" t="s">
        <v>892</v>
      </c>
      <c r="H13" s="125" t="s">
        <v>673</v>
      </c>
      <c r="I13" s="104">
        <v>43921</v>
      </c>
      <c r="J13" s="2" t="s">
        <v>667</v>
      </c>
      <c r="K13" s="2" t="s">
        <v>667</v>
      </c>
      <c r="L13" s="2" t="s">
        <v>667</v>
      </c>
      <c r="M13" s="2" t="s">
        <v>667</v>
      </c>
      <c r="N13" s="2" t="s">
        <v>667</v>
      </c>
      <c r="O13" s="2" t="s">
        <v>666</v>
      </c>
      <c r="P13" s="2" t="s">
        <v>666</v>
      </c>
      <c r="Q13" s="2" t="s">
        <v>666</v>
      </c>
      <c r="R13" s="2" t="s">
        <v>667</v>
      </c>
      <c r="S13" s="2" t="s">
        <v>667</v>
      </c>
      <c r="T13" s="2" t="s">
        <v>667</v>
      </c>
      <c r="U13" s="2" t="s">
        <v>666</v>
      </c>
      <c r="V13" s="2" t="s">
        <v>666</v>
      </c>
      <c r="W13" s="2" t="s">
        <v>666</v>
      </c>
      <c r="Y13" s="2" t="s">
        <v>1068</v>
      </c>
      <c r="Z13" s="122" t="s">
        <v>1004</v>
      </c>
      <c r="AA13" s="122">
        <v>28</v>
      </c>
      <c r="AB13" s="223">
        <v>44004</v>
      </c>
      <c r="AC13" s="165" t="s">
        <v>950</v>
      </c>
      <c r="AD13" s="164" t="s">
        <v>877</v>
      </c>
      <c r="AE13" s="164" t="s">
        <v>876</v>
      </c>
      <c r="AF13" s="164" t="s">
        <v>877</v>
      </c>
      <c r="AG13" s="164" t="s">
        <v>877</v>
      </c>
      <c r="AH13" s="122" t="s">
        <v>1058</v>
      </c>
      <c r="AI13" s="222"/>
      <c r="AJ13" s="164"/>
      <c r="AK13" s="164"/>
      <c r="AL13" s="164"/>
      <c r="AM13" s="164"/>
      <c r="AN13" s="167"/>
      <c r="AO13" s="164"/>
      <c r="AP13" s="164"/>
      <c r="AQ13" s="34"/>
      <c r="AR13" s="47" t="s">
        <v>925</v>
      </c>
      <c r="AS13" s="47" t="s">
        <v>913</v>
      </c>
      <c r="AT13" s="47" t="s">
        <v>928</v>
      </c>
    </row>
    <row r="14" spans="1:46">
      <c r="A14" s="214" t="s">
        <v>13</v>
      </c>
      <c r="B14" s="215" t="s">
        <v>237</v>
      </c>
      <c r="C14" s="215" t="s">
        <v>65</v>
      </c>
      <c r="D14" s="215" t="s">
        <v>229</v>
      </c>
      <c r="E14" s="218" t="s">
        <v>488</v>
      </c>
      <c r="F14" s="215" t="s">
        <v>639</v>
      </c>
      <c r="G14" s="215" t="s">
        <v>892</v>
      </c>
      <c r="H14" s="125" t="s">
        <v>673</v>
      </c>
      <c r="I14" s="104">
        <v>43921</v>
      </c>
      <c r="J14" s="2" t="s">
        <v>667</v>
      </c>
      <c r="K14" s="2" t="s">
        <v>667</v>
      </c>
      <c r="L14" s="2" t="s">
        <v>667</v>
      </c>
      <c r="M14" s="2" t="s">
        <v>667</v>
      </c>
      <c r="N14" s="2" t="s">
        <v>667</v>
      </c>
      <c r="O14" s="2" t="s">
        <v>666</v>
      </c>
      <c r="P14" s="2" t="s">
        <v>666</v>
      </c>
      <c r="Q14" s="2" t="s">
        <v>666</v>
      </c>
      <c r="R14" s="2" t="s">
        <v>667</v>
      </c>
      <c r="S14" s="2" t="s">
        <v>667</v>
      </c>
      <c r="T14" s="2" t="s">
        <v>666</v>
      </c>
      <c r="U14" s="2" t="s">
        <v>666</v>
      </c>
      <c r="V14" s="2" t="s">
        <v>666</v>
      </c>
      <c r="W14" s="2" t="s">
        <v>666</v>
      </c>
      <c r="Y14" s="2" t="s">
        <v>1068</v>
      </c>
      <c r="Z14" s="122" t="s">
        <v>1004</v>
      </c>
      <c r="AA14" s="122">
        <v>28</v>
      </c>
      <c r="AB14" s="223">
        <v>44004</v>
      </c>
      <c r="AC14" s="165" t="s">
        <v>950</v>
      </c>
      <c r="AD14" s="164" t="s">
        <v>877</v>
      </c>
      <c r="AE14" s="164" t="s">
        <v>876</v>
      </c>
      <c r="AF14" s="164" t="s">
        <v>877</v>
      </c>
      <c r="AG14" s="164" t="s">
        <v>877</v>
      </c>
      <c r="AH14" s="122" t="s">
        <v>1058</v>
      </c>
      <c r="AI14" s="222"/>
      <c r="AJ14" s="164"/>
      <c r="AK14" s="164"/>
      <c r="AL14" s="164"/>
      <c r="AM14" s="164"/>
      <c r="AN14" s="167"/>
      <c r="AO14" s="164"/>
      <c r="AP14" s="164"/>
      <c r="AQ14" s="34"/>
      <c r="AR14" s="47" t="s">
        <v>925</v>
      </c>
      <c r="AS14" s="47" t="s">
        <v>914</v>
      </c>
      <c r="AT14" s="47" t="s">
        <v>929</v>
      </c>
    </row>
    <row r="15" spans="1:46">
      <c r="A15" s="214" t="s">
        <v>13</v>
      </c>
      <c r="B15" s="215" t="s">
        <v>237</v>
      </c>
      <c r="C15" s="215" t="s">
        <v>66</v>
      </c>
      <c r="D15" s="215" t="s">
        <v>229</v>
      </c>
      <c r="E15" s="215" t="s">
        <v>489</v>
      </c>
      <c r="F15" s="215" t="s">
        <v>639</v>
      </c>
      <c r="G15" s="215" t="s">
        <v>892</v>
      </c>
      <c r="H15" s="125" t="s">
        <v>673</v>
      </c>
      <c r="I15" s="104">
        <v>43921</v>
      </c>
      <c r="J15" s="2" t="s">
        <v>667</v>
      </c>
      <c r="K15" s="2" t="s">
        <v>667</v>
      </c>
      <c r="L15" s="2" t="s">
        <v>667</v>
      </c>
      <c r="M15" s="2" t="s">
        <v>667</v>
      </c>
      <c r="N15" s="2" t="s">
        <v>667</v>
      </c>
      <c r="O15" s="2" t="s">
        <v>667</v>
      </c>
      <c r="P15" s="2" t="s">
        <v>667</v>
      </c>
      <c r="Q15" s="2" t="s">
        <v>667</v>
      </c>
      <c r="R15" s="2" t="s">
        <v>667</v>
      </c>
      <c r="S15" s="2" t="s">
        <v>667</v>
      </c>
      <c r="T15" s="2" t="s">
        <v>667</v>
      </c>
      <c r="U15" s="2" t="s">
        <v>667</v>
      </c>
      <c r="V15" s="2" t="s">
        <v>667</v>
      </c>
      <c r="W15" s="2" t="s">
        <v>667</v>
      </c>
      <c r="Y15" s="2" t="s">
        <v>1068</v>
      </c>
      <c r="Z15" s="122" t="s">
        <v>1004</v>
      </c>
      <c r="AA15" s="122">
        <v>28</v>
      </c>
      <c r="AB15" s="223">
        <v>44004</v>
      </c>
      <c r="AC15" s="165" t="s">
        <v>950</v>
      </c>
      <c r="AD15" s="164" t="s">
        <v>877</v>
      </c>
      <c r="AE15" s="164" t="s">
        <v>876</v>
      </c>
      <c r="AF15" s="164" t="s">
        <v>877</v>
      </c>
      <c r="AG15" s="164" t="s">
        <v>877</v>
      </c>
      <c r="AH15" s="122" t="s">
        <v>1058</v>
      </c>
      <c r="AI15" s="222"/>
      <c r="AJ15" s="164"/>
      <c r="AK15" s="164"/>
      <c r="AL15" s="164"/>
      <c r="AM15" s="164"/>
      <c r="AN15" s="167"/>
      <c r="AO15" s="164"/>
      <c r="AP15" s="164"/>
      <c r="AQ15" s="34"/>
      <c r="AR15" s="34"/>
      <c r="AS15" s="34"/>
      <c r="AT15" s="34"/>
    </row>
    <row r="16" spans="1:46">
      <c r="A16" s="214" t="s">
        <v>13</v>
      </c>
      <c r="B16" s="215" t="s">
        <v>237</v>
      </c>
      <c r="C16" s="215" t="s">
        <v>67</v>
      </c>
      <c r="D16" s="215" t="s">
        <v>229</v>
      </c>
      <c r="E16" s="215" t="s">
        <v>490</v>
      </c>
      <c r="F16" s="215" t="s">
        <v>639</v>
      </c>
      <c r="G16" s="215" t="s">
        <v>892</v>
      </c>
      <c r="H16" s="125" t="s">
        <v>673</v>
      </c>
      <c r="I16" s="104">
        <v>43921</v>
      </c>
      <c r="J16" s="2" t="s">
        <v>666</v>
      </c>
      <c r="K16" s="2" t="s">
        <v>666</v>
      </c>
      <c r="L16" s="2" t="s">
        <v>666</v>
      </c>
      <c r="M16" s="2" t="s">
        <v>666</v>
      </c>
      <c r="N16" s="2" t="s">
        <v>666</v>
      </c>
      <c r="O16" s="2" t="s">
        <v>667</v>
      </c>
      <c r="P16" s="2" t="s">
        <v>667</v>
      </c>
      <c r="Q16" s="2" t="s">
        <v>667</v>
      </c>
      <c r="R16" s="2" t="s">
        <v>666</v>
      </c>
      <c r="S16" s="2" t="s">
        <v>666</v>
      </c>
      <c r="T16" s="2" t="s">
        <v>667</v>
      </c>
      <c r="U16" s="2" t="s">
        <v>667</v>
      </c>
      <c r="V16" s="2" t="s">
        <v>667</v>
      </c>
      <c r="W16" s="2" t="s">
        <v>667</v>
      </c>
      <c r="Y16" s="2" t="s">
        <v>1068</v>
      </c>
      <c r="Z16" s="122" t="s">
        <v>1004</v>
      </c>
      <c r="AA16" s="122">
        <v>28</v>
      </c>
      <c r="AB16" s="223">
        <v>44004</v>
      </c>
      <c r="AC16" s="165" t="s">
        <v>950</v>
      </c>
      <c r="AD16" s="164" t="s">
        <v>877</v>
      </c>
      <c r="AE16" s="164" t="s">
        <v>876</v>
      </c>
      <c r="AF16" s="164" t="s">
        <v>877</v>
      </c>
      <c r="AG16" s="164" t="s">
        <v>877</v>
      </c>
      <c r="AH16" s="122" t="s">
        <v>1058</v>
      </c>
      <c r="AI16" s="222"/>
      <c r="AJ16" s="164"/>
      <c r="AK16" s="164"/>
      <c r="AL16" s="164"/>
      <c r="AM16" s="164"/>
      <c r="AN16" s="167"/>
      <c r="AO16" s="164"/>
      <c r="AP16" s="164"/>
      <c r="AQ16" s="34"/>
      <c r="AR16" s="34"/>
      <c r="AS16" s="34"/>
      <c r="AT16" s="34"/>
    </row>
    <row r="17" spans="1:46">
      <c r="A17" s="214" t="s">
        <v>13</v>
      </c>
      <c r="B17" s="215" t="s">
        <v>237</v>
      </c>
      <c r="C17" s="215" t="s">
        <v>68</v>
      </c>
      <c r="D17" s="215" t="s">
        <v>229</v>
      </c>
      <c r="E17" s="215" t="s">
        <v>491</v>
      </c>
      <c r="F17" s="215" t="s">
        <v>639</v>
      </c>
      <c r="G17" s="215" t="s">
        <v>892</v>
      </c>
      <c r="H17" s="125" t="s">
        <v>673</v>
      </c>
      <c r="I17" s="104">
        <v>43921</v>
      </c>
      <c r="Y17" s="122"/>
      <c r="Z17" s="122"/>
      <c r="AA17" s="122"/>
      <c r="AB17" s="122"/>
      <c r="AC17" s="122"/>
      <c r="AD17" s="164"/>
      <c r="AE17" s="164"/>
      <c r="AF17" s="164"/>
      <c r="AG17" s="164"/>
      <c r="AH17" s="122"/>
      <c r="AI17" s="222"/>
      <c r="AJ17" s="164"/>
      <c r="AK17" s="164"/>
      <c r="AL17" s="164"/>
      <c r="AM17" s="164"/>
      <c r="AN17" s="167"/>
      <c r="AO17" s="164"/>
      <c r="AP17" s="164"/>
      <c r="AQ17" s="34"/>
      <c r="AR17" s="34"/>
      <c r="AS17" s="34"/>
      <c r="AT17" s="34"/>
    </row>
    <row r="18" spans="1:46">
      <c r="A18" s="214" t="s">
        <v>13</v>
      </c>
      <c r="B18" s="215" t="s">
        <v>237</v>
      </c>
      <c r="C18" s="215" t="s">
        <v>89</v>
      </c>
      <c r="D18" s="215" t="s">
        <v>229</v>
      </c>
      <c r="E18" s="215" t="s">
        <v>507</v>
      </c>
      <c r="F18" s="215" t="s">
        <v>630</v>
      </c>
      <c r="G18" s="215" t="s">
        <v>642</v>
      </c>
      <c r="H18" s="125" t="s">
        <v>673</v>
      </c>
      <c r="I18" s="104">
        <v>43921</v>
      </c>
      <c r="J18" s="89">
        <v>3000</v>
      </c>
      <c r="K18" s="89">
        <v>4900</v>
      </c>
      <c r="L18" s="89">
        <v>3100</v>
      </c>
      <c r="M18" s="89">
        <v>710</v>
      </c>
      <c r="N18" s="89">
        <v>500</v>
      </c>
      <c r="O18" s="89">
        <v>15400</v>
      </c>
      <c r="P18" s="89">
        <v>10000</v>
      </c>
      <c r="Q18" s="89">
        <v>5000</v>
      </c>
      <c r="R18" s="89">
        <v>500</v>
      </c>
      <c r="S18" s="89">
        <v>0</v>
      </c>
      <c r="T18" s="89">
        <v>0</v>
      </c>
      <c r="U18" s="89">
        <v>5000</v>
      </c>
      <c r="V18" s="89">
        <v>0</v>
      </c>
      <c r="W18" s="89">
        <v>0</v>
      </c>
      <c r="Y18" s="2" t="s">
        <v>1068</v>
      </c>
      <c r="Z18" s="122" t="s">
        <v>1004</v>
      </c>
      <c r="AA18" s="122">
        <v>125</v>
      </c>
      <c r="AB18" s="223">
        <v>44004</v>
      </c>
      <c r="AC18" s="165" t="s">
        <v>1060</v>
      </c>
      <c r="AD18" s="164" t="s">
        <v>876</v>
      </c>
      <c r="AE18" s="164" t="s">
        <v>876</v>
      </c>
      <c r="AF18" s="164" t="s">
        <v>877</v>
      </c>
      <c r="AG18" s="164" t="s">
        <v>877</v>
      </c>
      <c r="AH18" s="122" t="s">
        <v>1058</v>
      </c>
      <c r="AI18" s="222"/>
      <c r="AJ18" s="164"/>
      <c r="AK18" s="164"/>
      <c r="AL18" s="164"/>
      <c r="AM18" s="164"/>
      <c r="AN18" s="167"/>
      <c r="AO18" s="164"/>
      <c r="AP18" s="164"/>
      <c r="AQ18" s="34"/>
      <c r="AR18" s="34"/>
      <c r="AS18" s="34"/>
      <c r="AT18" s="34"/>
    </row>
    <row r="19" spans="1:46">
      <c r="A19" s="214" t="s">
        <v>13</v>
      </c>
      <c r="B19" s="215" t="s">
        <v>237</v>
      </c>
      <c r="C19" s="215" t="s">
        <v>91</v>
      </c>
      <c r="D19" s="215" t="s">
        <v>229</v>
      </c>
      <c r="E19" s="215" t="s">
        <v>509</v>
      </c>
      <c r="F19" s="215" t="s">
        <v>633</v>
      </c>
      <c r="G19" s="215" t="s">
        <v>635</v>
      </c>
      <c r="H19" s="125" t="s">
        <v>673</v>
      </c>
      <c r="I19" s="104">
        <v>43921</v>
      </c>
      <c r="J19">
        <v>3.6000000000000001E-5</v>
      </c>
      <c r="K19">
        <v>4.5000000000000003E-5</v>
      </c>
      <c r="L19">
        <v>3.1000000000000001E-5</v>
      </c>
      <c r="M19">
        <v>3.4999999999999997E-5</v>
      </c>
      <c r="N19">
        <v>4.5000000000000003E-5</v>
      </c>
      <c r="O19">
        <v>8.4999999999999995E-4</v>
      </c>
      <c r="P19">
        <v>1.1999999999999999E-6</v>
      </c>
      <c r="Q19">
        <v>1.5E-5</v>
      </c>
      <c r="R19">
        <v>1.7999999999999999E-6</v>
      </c>
      <c r="S19" s="2">
        <v>0</v>
      </c>
      <c r="T19" s="2">
        <v>0</v>
      </c>
      <c r="U19">
        <v>1.5E-5</v>
      </c>
      <c r="V19">
        <v>0</v>
      </c>
      <c r="W19" s="2">
        <v>0</v>
      </c>
      <c r="Y19" s="2" t="s">
        <v>1068</v>
      </c>
      <c r="Z19" s="122" t="s">
        <v>1004</v>
      </c>
      <c r="AA19" s="122">
        <v>180</v>
      </c>
      <c r="AB19" s="223">
        <v>44004</v>
      </c>
      <c r="AC19" s="165" t="s">
        <v>987</v>
      </c>
      <c r="AD19" s="164" t="s">
        <v>877</v>
      </c>
      <c r="AE19" s="164" t="s">
        <v>876</v>
      </c>
      <c r="AF19" s="164" t="s">
        <v>877</v>
      </c>
      <c r="AG19" s="164" t="s">
        <v>877</v>
      </c>
      <c r="AH19" s="122" t="s">
        <v>1058</v>
      </c>
      <c r="AI19" s="222"/>
      <c r="AJ19" s="164"/>
      <c r="AK19" s="164"/>
      <c r="AL19" s="164"/>
      <c r="AM19" s="164"/>
      <c r="AN19" s="167"/>
      <c r="AO19" s="164"/>
      <c r="AP19" s="164"/>
      <c r="AQ19" s="34"/>
      <c r="AR19" s="34"/>
      <c r="AS19" s="34"/>
      <c r="AT19" s="34"/>
    </row>
    <row r="20" spans="1:46">
      <c r="A20" s="214" t="s">
        <v>13</v>
      </c>
      <c r="B20" s="215" t="s">
        <v>238</v>
      </c>
      <c r="C20" s="215" t="s">
        <v>112</v>
      </c>
      <c r="D20" s="215" t="s">
        <v>229</v>
      </c>
      <c r="E20" s="215" t="s">
        <v>532</v>
      </c>
      <c r="F20" s="215" t="s">
        <v>630</v>
      </c>
      <c r="G20" s="215" t="s">
        <v>637</v>
      </c>
      <c r="H20" s="125" t="s">
        <v>673</v>
      </c>
      <c r="I20" s="104">
        <v>43921</v>
      </c>
      <c r="J20" s="89">
        <v>16</v>
      </c>
      <c r="K20" s="89">
        <v>16</v>
      </c>
      <c r="L20" s="89">
        <v>16</v>
      </c>
      <c r="M20" s="89">
        <v>15</v>
      </c>
      <c r="N20" s="89">
        <v>4</v>
      </c>
      <c r="O20" s="89">
        <v>16</v>
      </c>
      <c r="P20" s="89">
        <v>16</v>
      </c>
      <c r="Q20" s="89">
        <v>16</v>
      </c>
      <c r="R20" s="89">
        <v>13</v>
      </c>
      <c r="S20" s="89">
        <v>1</v>
      </c>
      <c r="T20" s="89">
        <v>5</v>
      </c>
      <c r="U20" s="89">
        <v>12</v>
      </c>
      <c r="V20" s="89">
        <v>13</v>
      </c>
      <c r="W20" s="89">
        <v>16</v>
      </c>
      <c r="Y20" s="2" t="s">
        <v>1068</v>
      </c>
      <c r="Z20" s="122" t="s">
        <v>1004</v>
      </c>
      <c r="AA20" s="122">
        <v>103</v>
      </c>
      <c r="AB20" s="223">
        <v>44004</v>
      </c>
      <c r="AC20" s="165" t="s">
        <v>1060</v>
      </c>
      <c r="AD20" s="164" t="s">
        <v>876</v>
      </c>
      <c r="AE20" s="164" t="s">
        <v>876</v>
      </c>
      <c r="AF20" s="164" t="s">
        <v>877</v>
      </c>
      <c r="AG20" s="164" t="s">
        <v>877</v>
      </c>
      <c r="AH20" s="122" t="s">
        <v>1058</v>
      </c>
      <c r="AI20" s="222"/>
      <c r="AJ20" s="164"/>
      <c r="AK20" s="164"/>
      <c r="AL20" s="164"/>
      <c r="AM20" s="164"/>
      <c r="AN20" s="167"/>
      <c r="AO20" s="164"/>
      <c r="AP20" s="164"/>
      <c r="AQ20" s="34"/>
      <c r="AR20" s="34"/>
      <c r="AS20" s="34"/>
      <c r="AT20" s="34"/>
    </row>
    <row r="21" spans="1:46">
      <c r="A21" s="214" t="s">
        <v>13</v>
      </c>
      <c r="B21" s="215" t="s">
        <v>234</v>
      </c>
      <c r="C21" s="215" t="s">
        <v>28</v>
      </c>
      <c r="D21" s="215" t="s">
        <v>229</v>
      </c>
      <c r="E21" s="215" t="s">
        <v>453</v>
      </c>
      <c r="F21" s="215" t="s">
        <v>639</v>
      </c>
      <c r="G21" s="215" t="s">
        <v>892</v>
      </c>
      <c r="H21" s="125" t="s">
        <v>673</v>
      </c>
      <c r="I21" s="104">
        <v>43921</v>
      </c>
      <c r="P21" s="2" t="s">
        <v>666</v>
      </c>
      <c r="Q21" s="2" t="s">
        <v>666</v>
      </c>
      <c r="R21" s="2" t="s">
        <v>666</v>
      </c>
      <c r="S21" s="2" t="s">
        <v>666</v>
      </c>
      <c r="T21" s="2" t="s">
        <v>666</v>
      </c>
      <c r="U21" s="2" t="s">
        <v>666</v>
      </c>
      <c r="Y21" s="2" t="s">
        <v>1068</v>
      </c>
      <c r="Z21" s="122" t="s">
        <v>1004</v>
      </c>
      <c r="AA21" s="122">
        <v>26</v>
      </c>
      <c r="AB21" s="223">
        <v>44004</v>
      </c>
      <c r="AC21" s="165" t="s">
        <v>958</v>
      </c>
      <c r="AD21" s="164" t="s">
        <v>877</v>
      </c>
      <c r="AE21" s="164" t="s">
        <v>876</v>
      </c>
      <c r="AF21" s="164" t="s">
        <v>877</v>
      </c>
      <c r="AG21" s="164" t="s">
        <v>877</v>
      </c>
      <c r="AH21" s="122" t="s">
        <v>1058</v>
      </c>
      <c r="AI21" s="222"/>
      <c r="AJ21" s="164"/>
      <c r="AK21" s="164"/>
      <c r="AL21" s="164"/>
      <c r="AM21" s="164"/>
      <c r="AN21" s="167"/>
      <c r="AO21" s="164"/>
      <c r="AP21" s="164"/>
      <c r="AQ21" s="34"/>
      <c r="AR21" s="34"/>
      <c r="AS21" s="34"/>
      <c r="AT21" s="34"/>
    </row>
    <row r="22" spans="1:46">
      <c r="A22" s="214" t="s">
        <v>13</v>
      </c>
      <c r="B22" s="215" t="s">
        <v>239</v>
      </c>
      <c r="C22" s="215" t="s">
        <v>125</v>
      </c>
      <c r="D22" s="215" t="s">
        <v>229</v>
      </c>
      <c r="E22" s="215" t="s">
        <v>544</v>
      </c>
      <c r="F22" s="215" t="s">
        <v>639</v>
      </c>
      <c r="G22" s="215" t="s">
        <v>892</v>
      </c>
      <c r="H22" s="125" t="s">
        <v>673</v>
      </c>
      <c r="I22" s="104">
        <v>43921</v>
      </c>
      <c r="Q22" s="2" t="s">
        <v>666</v>
      </c>
      <c r="T22" s="2" t="s">
        <v>666</v>
      </c>
      <c r="U22" s="2" t="s">
        <v>666</v>
      </c>
      <c r="W22" s="2" t="s">
        <v>666</v>
      </c>
      <c r="Y22" s="2" t="s">
        <v>1068</v>
      </c>
      <c r="Z22" s="122" t="s">
        <v>1004</v>
      </c>
      <c r="AA22" s="122">
        <v>26</v>
      </c>
      <c r="AB22" s="223">
        <v>44004</v>
      </c>
      <c r="AC22" s="165" t="s">
        <v>958</v>
      </c>
      <c r="AD22" s="164" t="s">
        <v>877</v>
      </c>
      <c r="AE22" s="164" t="s">
        <v>876</v>
      </c>
      <c r="AF22" s="164" t="s">
        <v>877</v>
      </c>
      <c r="AG22" s="164" t="s">
        <v>877</v>
      </c>
      <c r="AH22" s="122" t="s">
        <v>1058</v>
      </c>
      <c r="AI22" s="222"/>
      <c r="AJ22" s="164"/>
      <c r="AK22" s="164"/>
      <c r="AL22" s="164"/>
      <c r="AM22" s="164"/>
      <c r="AN22" s="167"/>
      <c r="AO22" s="164"/>
      <c r="AP22" s="164"/>
      <c r="AQ22" s="34"/>
      <c r="AR22" s="34"/>
      <c r="AS22" s="34"/>
      <c r="AT22" s="34"/>
    </row>
    <row r="23" spans="1:46">
      <c r="A23" s="214" t="s">
        <v>13</v>
      </c>
      <c r="B23" s="215" t="s">
        <v>239</v>
      </c>
      <c r="C23" s="215" t="s">
        <v>126</v>
      </c>
      <c r="D23" s="215" t="s">
        <v>229</v>
      </c>
      <c r="E23" s="215" t="s">
        <v>545</v>
      </c>
      <c r="F23" s="215" t="s">
        <v>639</v>
      </c>
      <c r="G23" s="215" t="s">
        <v>892</v>
      </c>
      <c r="H23" s="125" t="s">
        <v>673</v>
      </c>
      <c r="I23" s="104">
        <v>43921</v>
      </c>
      <c r="Q23" s="2" t="s">
        <v>666</v>
      </c>
      <c r="T23" s="2" t="s">
        <v>666</v>
      </c>
      <c r="U23" s="2" t="s">
        <v>666</v>
      </c>
      <c r="W23" s="2" t="s">
        <v>666</v>
      </c>
      <c r="Y23" s="2" t="s">
        <v>1068</v>
      </c>
      <c r="Z23" s="122" t="s">
        <v>1004</v>
      </c>
      <c r="AA23" s="122">
        <v>26</v>
      </c>
      <c r="AB23" s="223">
        <v>44004</v>
      </c>
      <c r="AC23" s="165" t="s">
        <v>958</v>
      </c>
      <c r="AD23" s="164" t="s">
        <v>877</v>
      </c>
      <c r="AE23" s="164" t="s">
        <v>876</v>
      </c>
      <c r="AF23" s="164" t="s">
        <v>877</v>
      </c>
      <c r="AG23" s="164" t="s">
        <v>877</v>
      </c>
      <c r="AH23" s="122" t="s">
        <v>1058</v>
      </c>
      <c r="AI23" s="222"/>
      <c r="AJ23" s="164"/>
      <c r="AK23" s="164"/>
      <c r="AL23" s="164"/>
      <c r="AM23" s="164"/>
      <c r="AN23" s="167"/>
      <c r="AO23" s="164"/>
      <c r="AP23" s="164"/>
      <c r="AQ23" s="34"/>
      <c r="AR23" s="34"/>
      <c r="AS23" s="34"/>
      <c r="AT23" s="34"/>
    </row>
    <row r="24" spans="1:46">
      <c r="A24" s="214" t="s">
        <v>13</v>
      </c>
      <c r="B24" s="260" t="s">
        <v>1084</v>
      </c>
      <c r="C24" s="55" t="s">
        <v>1085</v>
      </c>
      <c r="D24" s="215" t="s">
        <v>229</v>
      </c>
      <c r="E24" s="215" t="s">
        <v>522</v>
      </c>
      <c r="F24" s="215" t="s">
        <v>639</v>
      </c>
      <c r="G24" s="215" t="s">
        <v>892</v>
      </c>
      <c r="H24" s="125" t="s">
        <v>673</v>
      </c>
      <c r="I24" s="104">
        <v>43921</v>
      </c>
      <c r="K24" s="2" t="s">
        <v>666</v>
      </c>
      <c r="L24" s="2" t="s">
        <v>666</v>
      </c>
      <c r="O24" s="2" t="s">
        <v>666</v>
      </c>
      <c r="P24" s="2" t="s">
        <v>666</v>
      </c>
      <c r="U24" s="2" t="s">
        <v>666</v>
      </c>
      <c r="W24" s="2" t="s">
        <v>666</v>
      </c>
      <c r="Y24" s="2" t="s">
        <v>1068</v>
      </c>
      <c r="Z24" s="122" t="s">
        <v>1004</v>
      </c>
      <c r="AA24" s="122">
        <v>26</v>
      </c>
      <c r="AB24" s="223">
        <v>44004</v>
      </c>
      <c r="AC24" s="165" t="s">
        <v>958</v>
      </c>
      <c r="AD24" s="164" t="s">
        <v>877</v>
      </c>
      <c r="AE24" s="164" t="s">
        <v>876</v>
      </c>
      <c r="AF24" s="164" t="s">
        <v>877</v>
      </c>
      <c r="AG24" s="164" t="s">
        <v>877</v>
      </c>
      <c r="AH24" s="122" t="s">
        <v>1058</v>
      </c>
      <c r="AI24" s="222"/>
      <c r="AJ24" s="164"/>
      <c r="AK24" s="164"/>
      <c r="AL24" s="164"/>
      <c r="AM24" s="164"/>
      <c r="AN24" s="167"/>
      <c r="AO24" s="164"/>
      <c r="AP24" s="164"/>
      <c r="AQ24" s="34"/>
      <c r="AR24" s="34"/>
      <c r="AS24" s="34"/>
      <c r="AT24" s="34"/>
    </row>
    <row r="25" spans="1:46">
      <c r="A25" s="214" t="s">
        <v>13</v>
      </c>
      <c r="B25" s="260" t="s">
        <v>1084</v>
      </c>
      <c r="C25" s="261" t="s">
        <v>1086</v>
      </c>
      <c r="D25" s="215" t="s">
        <v>229</v>
      </c>
      <c r="E25" s="215" t="s">
        <v>523</v>
      </c>
      <c r="F25" s="215" t="s">
        <v>639</v>
      </c>
      <c r="G25" s="215" t="s">
        <v>892</v>
      </c>
      <c r="H25" s="125" t="s">
        <v>673</v>
      </c>
      <c r="I25" s="104">
        <v>43921</v>
      </c>
      <c r="K25" s="2" t="s">
        <v>666</v>
      </c>
      <c r="L25" s="2" t="s">
        <v>666</v>
      </c>
      <c r="O25" s="2" t="s">
        <v>666</v>
      </c>
      <c r="P25" s="2" t="s">
        <v>666</v>
      </c>
      <c r="U25" s="2" t="s">
        <v>666</v>
      </c>
      <c r="W25" s="2" t="s">
        <v>666</v>
      </c>
      <c r="Y25" s="2" t="s">
        <v>1068</v>
      </c>
      <c r="Z25" s="122" t="s">
        <v>1004</v>
      </c>
      <c r="AA25" s="122">
        <v>26</v>
      </c>
      <c r="AB25" s="223">
        <v>44004</v>
      </c>
      <c r="AC25" s="165" t="s">
        <v>958</v>
      </c>
      <c r="AD25" s="164" t="s">
        <v>877</v>
      </c>
      <c r="AE25" s="164" t="s">
        <v>876</v>
      </c>
      <c r="AF25" s="164" t="s">
        <v>877</v>
      </c>
      <c r="AG25" s="164" t="s">
        <v>877</v>
      </c>
      <c r="AH25" s="122" t="s">
        <v>1058</v>
      </c>
      <c r="AI25" s="222"/>
      <c r="AJ25" s="164"/>
      <c r="AK25" s="164"/>
      <c r="AL25" s="164"/>
      <c r="AM25" s="164"/>
      <c r="AN25" s="167"/>
      <c r="AO25" s="164"/>
      <c r="AP25" s="164"/>
      <c r="AQ25" s="34"/>
      <c r="AR25" s="34"/>
      <c r="AS25" s="34"/>
      <c r="AT25" s="34"/>
    </row>
    <row r="26" spans="1:46">
      <c r="A26" s="214" t="s">
        <v>13</v>
      </c>
      <c r="B26" s="260" t="s">
        <v>234</v>
      </c>
      <c r="C26" s="262" t="s">
        <v>1087</v>
      </c>
      <c r="D26" s="215" t="s">
        <v>229</v>
      </c>
      <c r="E26" s="215" t="s">
        <v>524</v>
      </c>
      <c r="F26" s="215" t="s">
        <v>639</v>
      </c>
      <c r="G26" s="215" t="s">
        <v>892</v>
      </c>
      <c r="H26" s="125" t="s">
        <v>673</v>
      </c>
      <c r="I26" s="104">
        <v>43921</v>
      </c>
      <c r="L26" s="2" t="s">
        <v>666</v>
      </c>
      <c r="M26" s="2" t="s">
        <v>666</v>
      </c>
      <c r="O26" s="2" t="s">
        <v>666</v>
      </c>
      <c r="P26" s="2" t="s">
        <v>666</v>
      </c>
      <c r="Q26" s="2" t="s">
        <v>666</v>
      </c>
      <c r="T26" s="2" t="s">
        <v>666</v>
      </c>
      <c r="U26" s="2" t="s">
        <v>666</v>
      </c>
      <c r="W26" s="2" t="s">
        <v>666</v>
      </c>
      <c r="Y26" s="2" t="s">
        <v>1068</v>
      </c>
      <c r="Z26" s="122" t="s">
        <v>1004</v>
      </c>
      <c r="AA26" s="122">
        <v>26</v>
      </c>
      <c r="AB26" s="223">
        <v>44004</v>
      </c>
      <c r="AC26" s="165" t="s">
        <v>958</v>
      </c>
      <c r="AD26" s="164" t="s">
        <v>877</v>
      </c>
      <c r="AE26" s="164" t="s">
        <v>876</v>
      </c>
      <c r="AF26" s="164" t="s">
        <v>877</v>
      </c>
      <c r="AG26" s="164" t="s">
        <v>877</v>
      </c>
      <c r="AH26" s="122" t="s">
        <v>1058</v>
      </c>
      <c r="AI26" s="222"/>
      <c r="AJ26" s="164"/>
      <c r="AK26" s="164"/>
      <c r="AL26" s="164"/>
      <c r="AM26" s="164"/>
      <c r="AN26" s="167"/>
      <c r="AO26" s="164"/>
      <c r="AP26" s="164"/>
      <c r="AQ26" s="34"/>
      <c r="AR26" s="34"/>
      <c r="AS26" s="34"/>
      <c r="AT26" s="34"/>
    </row>
    <row r="27" spans="1:46">
      <c r="A27" s="214" t="s">
        <v>13</v>
      </c>
      <c r="B27" s="215" t="s">
        <v>235</v>
      </c>
      <c r="C27" s="215" t="s">
        <v>45</v>
      </c>
      <c r="D27" s="215" t="s">
        <v>229</v>
      </c>
      <c r="E27" s="215" t="s">
        <v>470</v>
      </c>
      <c r="F27" s="215" t="s">
        <v>630</v>
      </c>
      <c r="G27" s="215" t="s">
        <v>896</v>
      </c>
      <c r="H27" s="125" t="s">
        <v>673</v>
      </c>
      <c r="I27" s="104">
        <v>43921</v>
      </c>
      <c r="J27">
        <v>2700000</v>
      </c>
      <c r="K27">
        <v>2614800</v>
      </c>
      <c r="L27">
        <v>2539200</v>
      </c>
      <c r="M27">
        <v>2464800</v>
      </c>
      <c r="N27">
        <v>490309.68</v>
      </c>
      <c r="O27" s="2">
        <v>2405000</v>
      </c>
      <c r="P27" s="2">
        <v>2165000</v>
      </c>
      <c r="Q27" s="2">
        <v>1810000</v>
      </c>
      <c r="R27" s="2">
        <v>1820000</v>
      </c>
      <c r="T27" s="2">
        <v>710000</v>
      </c>
      <c r="U27" s="2">
        <v>2440000</v>
      </c>
      <c r="V27" s="2">
        <v>1545000</v>
      </c>
      <c r="W27" s="2">
        <v>1760000</v>
      </c>
      <c r="Y27" s="2" t="s">
        <v>1062</v>
      </c>
      <c r="Z27" s="122" t="s">
        <v>1004</v>
      </c>
      <c r="AA27" s="122">
        <v>112</v>
      </c>
      <c r="AB27" s="223">
        <v>44004</v>
      </c>
      <c r="AC27" s="165" t="s">
        <v>1060</v>
      </c>
      <c r="AD27" s="164" t="s">
        <v>876</v>
      </c>
      <c r="AE27" s="164" t="s">
        <v>876</v>
      </c>
      <c r="AF27" s="164" t="s">
        <v>877</v>
      </c>
      <c r="AG27" s="164" t="s">
        <v>877</v>
      </c>
      <c r="AH27" s="122" t="s">
        <v>1058</v>
      </c>
      <c r="AI27" s="222"/>
      <c r="AJ27" s="164"/>
      <c r="AK27" s="164"/>
      <c r="AL27" s="122"/>
      <c r="AM27" s="122"/>
      <c r="AN27" s="167"/>
      <c r="AO27" s="122"/>
      <c r="AP27" s="122"/>
    </row>
    <row r="28" spans="1:46">
      <c r="A28" s="214" t="s">
        <v>13</v>
      </c>
      <c r="B28" s="215" t="s">
        <v>235</v>
      </c>
      <c r="C28" s="215" t="s">
        <v>46</v>
      </c>
      <c r="D28" s="215" t="s">
        <v>229</v>
      </c>
      <c r="E28" s="215" t="s">
        <v>471</v>
      </c>
      <c r="F28" s="215" t="s">
        <v>630</v>
      </c>
      <c r="G28" s="215" t="s">
        <v>896</v>
      </c>
      <c r="H28" s="125" t="s">
        <v>673</v>
      </c>
      <c r="I28" s="104">
        <v>43921</v>
      </c>
      <c r="J28">
        <v>425250</v>
      </c>
      <c r="K28">
        <v>411831</v>
      </c>
      <c r="L28">
        <v>399924</v>
      </c>
      <c r="M28">
        <v>388206</v>
      </c>
      <c r="N28">
        <v>83352.649999999994</v>
      </c>
      <c r="Y28" s="2" t="s">
        <v>1062</v>
      </c>
      <c r="Z28" s="122" t="s">
        <v>1004</v>
      </c>
      <c r="AA28" s="122">
        <v>112</v>
      </c>
      <c r="AB28" s="223">
        <v>44004</v>
      </c>
      <c r="AC28" s="165" t="s">
        <v>1060</v>
      </c>
      <c r="AD28" s="164" t="s">
        <v>876</v>
      </c>
      <c r="AE28" s="164" t="s">
        <v>876</v>
      </c>
      <c r="AF28" s="164" t="s">
        <v>877</v>
      </c>
      <c r="AG28" s="164" t="s">
        <v>877</v>
      </c>
      <c r="AH28" s="122" t="s">
        <v>1058</v>
      </c>
      <c r="AI28" s="222"/>
      <c r="AJ28" s="164"/>
      <c r="AK28" s="164"/>
      <c r="AL28" s="122"/>
      <c r="AM28" s="122"/>
      <c r="AN28" s="167"/>
      <c r="AO28" s="122"/>
      <c r="AP28" s="122"/>
    </row>
    <row r="29" spans="1:46">
      <c r="A29" s="214" t="s">
        <v>13</v>
      </c>
      <c r="B29" s="215" t="s">
        <v>235</v>
      </c>
      <c r="C29" s="215" t="s">
        <v>47</v>
      </c>
      <c r="D29" s="215" t="s">
        <v>229</v>
      </c>
      <c r="E29" s="215" t="s">
        <v>472</v>
      </c>
      <c r="F29" s="215" t="s">
        <v>630</v>
      </c>
      <c r="G29" s="215" t="s">
        <v>896</v>
      </c>
      <c r="H29" s="125" t="s">
        <v>673</v>
      </c>
      <c r="I29" s="104">
        <v>43921</v>
      </c>
      <c r="J29">
        <v>1000</v>
      </c>
      <c r="K29">
        <v>1105753</v>
      </c>
      <c r="L29">
        <v>1000</v>
      </c>
      <c r="M29">
        <v>1000</v>
      </c>
      <c r="N29">
        <v>1000</v>
      </c>
      <c r="Y29" s="2" t="s">
        <v>1062</v>
      </c>
      <c r="Z29" s="122" t="s">
        <v>1004</v>
      </c>
      <c r="AA29" s="122">
        <v>112</v>
      </c>
      <c r="AB29" s="223">
        <v>44004</v>
      </c>
      <c r="AC29" s="165" t="s">
        <v>1060</v>
      </c>
      <c r="AD29" s="164" t="s">
        <v>876</v>
      </c>
      <c r="AE29" s="164" t="s">
        <v>876</v>
      </c>
      <c r="AF29" s="164" t="s">
        <v>877</v>
      </c>
      <c r="AG29" s="164" t="s">
        <v>877</v>
      </c>
      <c r="AH29" s="122" t="s">
        <v>1058</v>
      </c>
      <c r="AI29" s="222"/>
      <c r="AJ29" s="164"/>
      <c r="AK29" s="164"/>
      <c r="AL29" s="122"/>
      <c r="AM29" s="122"/>
      <c r="AN29" s="167"/>
      <c r="AO29" s="122"/>
      <c r="AP29" s="122"/>
    </row>
    <row r="30" spans="1:46">
      <c r="A30" s="214" t="s">
        <v>13</v>
      </c>
      <c r="B30" s="215" t="s">
        <v>235</v>
      </c>
      <c r="C30" s="215" t="s">
        <v>48</v>
      </c>
      <c r="D30" s="215" t="s">
        <v>229</v>
      </c>
      <c r="E30" s="215" t="s">
        <v>473</v>
      </c>
      <c r="F30" s="215" t="s">
        <v>630</v>
      </c>
      <c r="G30" s="215" t="s">
        <v>896</v>
      </c>
      <c r="H30" s="125" t="s">
        <v>673</v>
      </c>
      <c r="I30" s="104">
        <v>43921</v>
      </c>
      <c r="Y30" s="2" t="s">
        <v>1062</v>
      </c>
      <c r="Z30" s="122" t="s">
        <v>1004</v>
      </c>
      <c r="AA30" s="122">
        <v>112</v>
      </c>
      <c r="AB30" s="223">
        <v>44004</v>
      </c>
      <c r="AC30" s="165" t="s">
        <v>1060</v>
      </c>
      <c r="AD30" s="164" t="s">
        <v>876</v>
      </c>
      <c r="AE30" s="164" t="s">
        <v>876</v>
      </c>
      <c r="AF30" s="164" t="s">
        <v>877</v>
      </c>
      <c r="AG30" s="164" t="s">
        <v>877</v>
      </c>
      <c r="AH30" s="122" t="s">
        <v>1058</v>
      </c>
      <c r="AI30" s="222"/>
      <c r="AJ30" s="164"/>
      <c r="AK30" s="164"/>
      <c r="AL30" s="122"/>
      <c r="AM30" s="122"/>
      <c r="AN30" s="167"/>
      <c r="AO30" s="122"/>
      <c r="AP30" s="122"/>
    </row>
    <row r="31" spans="1:46">
      <c r="A31" s="214" t="s">
        <v>13</v>
      </c>
      <c r="B31" s="215" t="s">
        <v>235</v>
      </c>
      <c r="C31" s="215" t="s">
        <v>49</v>
      </c>
      <c r="D31" s="215" t="s">
        <v>229</v>
      </c>
      <c r="E31" s="215" t="s">
        <v>273</v>
      </c>
      <c r="F31" s="215" t="s">
        <v>630</v>
      </c>
      <c r="G31" s="215" t="s">
        <v>896</v>
      </c>
      <c r="H31" s="125" t="s">
        <v>673</v>
      </c>
      <c r="I31" s="104">
        <v>43921</v>
      </c>
      <c r="Y31" s="2" t="s">
        <v>1062</v>
      </c>
      <c r="Z31" s="122" t="s">
        <v>1004</v>
      </c>
      <c r="AA31" s="122">
        <v>112</v>
      </c>
      <c r="AB31" s="223">
        <v>44004</v>
      </c>
      <c r="AC31" s="165" t="s">
        <v>1060</v>
      </c>
      <c r="AD31" s="164" t="s">
        <v>876</v>
      </c>
      <c r="AE31" s="164" t="s">
        <v>876</v>
      </c>
      <c r="AF31" s="164" t="s">
        <v>877</v>
      </c>
      <c r="AG31" s="164" t="s">
        <v>877</v>
      </c>
      <c r="AH31" s="122" t="s">
        <v>1058</v>
      </c>
      <c r="AI31" s="222"/>
      <c r="AJ31" s="164"/>
      <c r="AK31" s="164"/>
      <c r="AL31" s="122"/>
      <c r="AM31" s="122"/>
      <c r="AN31" s="167"/>
      <c r="AO31" s="122"/>
      <c r="AP31" s="122"/>
    </row>
    <row r="32" spans="1:46">
      <c r="A32" s="214" t="s">
        <v>13</v>
      </c>
      <c r="B32" s="215" t="s">
        <v>235</v>
      </c>
      <c r="C32" s="215" t="s">
        <v>50</v>
      </c>
      <c r="D32" s="215" t="s">
        <v>229</v>
      </c>
      <c r="E32" s="215" t="s">
        <v>274</v>
      </c>
      <c r="F32" s="215" t="s">
        <v>630</v>
      </c>
      <c r="G32" s="215" t="s">
        <v>896</v>
      </c>
      <c r="H32" s="125" t="s">
        <v>673</v>
      </c>
      <c r="I32" s="104">
        <v>43921</v>
      </c>
      <c r="J32">
        <v>3126250</v>
      </c>
      <c r="K32">
        <v>4132384</v>
      </c>
      <c r="L32">
        <v>2940124</v>
      </c>
      <c r="M32">
        <v>2854006</v>
      </c>
      <c r="N32">
        <v>574662.32999999996</v>
      </c>
      <c r="O32" s="2">
        <v>2405000</v>
      </c>
      <c r="P32" s="2">
        <v>2165000</v>
      </c>
      <c r="Q32" s="2">
        <v>1810000</v>
      </c>
      <c r="R32" s="2">
        <v>1820000</v>
      </c>
      <c r="T32" s="2">
        <v>710000</v>
      </c>
      <c r="U32" s="2">
        <v>2440000</v>
      </c>
      <c r="V32" s="2">
        <v>1545000</v>
      </c>
      <c r="W32" s="2">
        <v>1760000</v>
      </c>
      <c r="Y32" s="2" t="s">
        <v>1062</v>
      </c>
      <c r="Z32" s="122" t="s">
        <v>1004</v>
      </c>
      <c r="AA32" s="122">
        <v>112</v>
      </c>
      <c r="AB32" s="223">
        <v>44004</v>
      </c>
      <c r="AC32" s="165" t="s">
        <v>1060</v>
      </c>
      <c r="AD32" s="164" t="s">
        <v>876</v>
      </c>
      <c r="AE32" s="164" t="s">
        <v>876</v>
      </c>
      <c r="AF32" s="164" t="s">
        <v>877</v>
      </c>
      <c r="AG32" s="164" t="s">
        <v>877</v>
      </c>
      <c r="AH32" s="122" t="s">
        <v>1058</v>
      </c>
      <c r="AI32" s="222"/>
      <c r="AJ32" s="164"/>
      <c r="AK32" s="164"/>
      <c r="AL32" s="122"/>
      <c r="AM32" s="122"/>
      <c r="AN32" s="167"/>
      <c r="AO32" s="122"/>
      <c r="AP32" s="122"/>
    </row>
    <row r="33" spans="1:46">
      <c r="A33" s="214" t="s">
        <v>13</v>
      </c>
      <c r="B33" s="215" t="s">
        <v>238</v>
      </c>
      <c r="C33" s="205" t="s">
        <v>113</v>
      </c>
      <c r="D33" s="215" t="s">
        <v>325</v>
      </c>
      <c r="E33" s="236" t="s">
        <v>933</v>
      </c>
      <c r="F33" s="215" t="s">
        <v>630</v>
      </c>
      <c r="G33" s="219" t="s">
        <v>637</v>
      </c>
      <c r="H33" s="125" t="s">
        <v>673</v>
      </c>
      <c r="I33" s="104">
        <v>43921</v>
      </c>
      <c r="J33" s="89">
        <v>16</v>
      </c>
      <c r="K33" s="89">
        <v>16</v>
      </c>
      <c r="L33" s="89">
        <v>16</v>
      </c>
      <c r="M33" s="89">
        <v>16</v>
      </c>
      <c r="N33" s="89">
        <v>4</v>
      </c>
      <c r="O33" s="89">
        <v>16</v>
      </c>
      <c r="P33" s="89">
        <v>13</v>
      </c>
      <c r="Q33" s="89">
        <v>16</v>
      </c>
      <c r="R33" s="89">
        <v>16</v>
      </c>
      <c r="S33" s="89">
        <v>4</v>
      </c>
      <c r="T33" s="89">
        <v>5</v>
      </c>
      <c r="U33" s="89">
        <v>16</v>
      </c>
      <c r="V33" s="89">
        <v>13</v>
      </c>
      <c r="W33" s="89">
        <v>16</v>
      </c>
      <c r="Y33" s="2" t="s">
        <v>1068</v>
      </c>
      <c r="Z33" s="122" t="s">
        <v>1004</v>
      </c>
      <c r="AA33" s="122">
        <v>103</v>
      </c>
      <c r="AB33" s="223">
        <v>44004</v>
      </c>
      <c r="AC33" s="165" t="s">
        <v>1060</v>
      </c>
      <c r="AD33" s="164" t="s">
        <v>876</v>
      </c>
      <c r="AE33" s="164" t="s">
        <v>876</v>
      </c>
      <c r="AF33" s="164" t="s">
        <v>877</v>
      </c>
      <c r="AG33" s="164" t="s">
        <v>877</v>
      </c>
      <c r="AH33" s="122" t="s">
        <v>1058</v>
      </c>
      <c r="AI33" s="222"/>
      <c r="AJ33" s="164"/>
      <c r="AK33" s="164"/>
      <c r="AL33" s="122"/>
      <c r="AM33" s="122"/>
      <c r="AN33" s="167"/>
      <c r="AO33" s="122"/>
      <c r="AP33" s="122"/>
    </row>
    <row r="34" spans="1:46">
      <c r="A34" s="214" t="s">
        <v>13</v>
      </c>
      <c r="B34" s="215" t="s">
        <v>238</v>
      </c>
      <c r="C34" s="205" t="s">
        <v>114</v>
      </c>
      <c r="D34" s="215" t="s">
        <v>326</v>
      </c>
      <c r="E34" s="215" t="s">
        <v>533</v>
      </c>
      <c r="F34" s="215" t="s">
        <v>633</v>
      </c>
      <c r="G34" s="219" t="s">
        <v>643</v>
      </c>
      <c r="H34" s="125" t="s">
        <v>673</v>
      </c>
      <c r="I34" s="104">
        <v>43921</v>
      </c>
      <c r="J34" s="89">
        <v>100</v>
      </c>
      <c r="K34" s="89">
        <v>100</v>
      </c>
      <c r="L34" s="89">
        <v>100</v>
      </c>
      <c r="M34" s="89">
        <v>93.5</v>
      </c>
      <c r="N34" s="89">
        <v>93.5</v>
      </c>
      <c r="O34" s="89">
        <v>100</v>
      </c>
      <c r="P34" s="89">
        <v>81</v>
      </c>
      <c r="Q34" s="89">
        <v>100</v>
      </c>
      <c r="R34" s="89">
        <v>81.25</v>
      </c>
      <c r="S34" s="89">
        <v>25</v>
      </c>
      <c r="T34" s="89">
        <v>100</v>
      </c>
      <c r="U34" s="89">
        <v>75</v>
      </c>
      <c r="V34" s="89">
        <v>100</v>
      </c>
      <c r="W34" s="89">
        <v>100</v>
      </c>
      <c r="Y34" s="2" t="s">
        <v>1068</v>
      </c>
      <c r="Z34" s="122" t="s">
        <v>1004</v>
      </c>
      <c r="AA34" s="122">
        <v>103</v>
      </c>
      <c r="AB34" s="223">
        <v>44004</v>
      </c>
      <c r="AC34" s="165" t="s">
        <v>1060</v>
      </c>
      <c r="AD34" s="164" t="s">
        <v>876</v>
      </c>
      <c r="AE34" s="164" t="s">
        <v>876</v>
      </c>
      <c r="AF34" s="164" t="s">
        <v>877</v>
      </c>
      <c r="AG34" s="164" t="s">
        <v>877</v>
      </c>
      <c r="AH34" s="122" t="s">
        <v>1058</v>
      </c>
      <c r="AI34" s="222"/>
      <c r="AJ34" s="164"/>
      <c r="AK34" s="164"/>
      <c r="AL34" s="122"/>
      <c r="AM34" s="122"/>
      <c r="AN34" s="167"/>
      <c r="AO34" s="122"/>
      <c r="AP34" s="122"/>
    </row>
    <row r="35" spans="1:46" ht="18.75">
      <c r="A35" s="37" t="s">
        <v>3</v>
      </c>
      <c r="B35" s="37" t="s">
        <v>5</v>
      </c>
      <c r="C35" s="37" t="s">
        <v>4</v>
      </c>
      <c r="D35" s="37" t="s">
        <v>0</v>
      </c>
      <c r="E35" s="9" t="s">
        <v>659</v>
      </c>
      <c r="F35" s="37" t="s">
        <v>7</v>
      </c>
      <c r="G35" s="37" t="s">
        <v>8</v>
      </c>
      <c r="H35" s="37" t="s">
        <v>672</v>
      </c>
      <c r="I35" s="37" t="s">
        <v>932</v>
      </c>
      <c r="J35" t="s">
        <v>934</v>
      </c>
      <c r="K35" t="s">
        <v>935</v>
      </c>
      <c r="L35" t="s">
        <v>936</v>
      </c>
      <c r="M35" t="s">
        <v>937</v>
      </c>
      <c r="N35" t="s">
        <v>951</v>
      </c>
      <c r="O35" t="s">
        <v>939</v>
      </c>
      <c r="P35" t="s">
        <v>940</v>
      </c>
      <c r="Q35" t="s">
        <v>941</v>
      </c>
      <c r="R35" t="s">
        <v>947</v>
      </c>
      <c r="S35" t="s">
        <v>953</v>
      </c>
      <c r="T35" t="s">
        <v>944</v>
      </c>
      <c r="U35" t="s">
        <v>942</v>
      </c>
      <c r="V35" t="s">
        <v>952</v>
      </c>
      <c r="W35" t="s">
        <v>943</v>
      </c>
      <c r="X35" s="250" t="s">
        <v>1052</v>
      </c>
      <c r="Y35" s="36" t="s">
        <v>9</v>
      </c>
      <c r="Z35" s="36" t="s">
        <v>1</v>
      </c>
      <c r="AA35" s="36" t="s">
        <v>2</v>
      </c>
      <c r="AB35" s="36" t="s">
        <v>10</v>
      </c>
      <c r="AC35" s="36" t="s">
        <v>671</v>
      </c>
      <c r="AD35" s="37" t="s">
        <v>669</v>
      </c>
      <c r="AE35" s="37" t="s">
        <v>871</v>
      </c>
      <c r="AF35" s="37" t="s">
        <v>872</v>
      </c>
      <c r="AG35" s="37" t="s">
        <v>873</v>
      </c>
      <c r="AH35" s="229" t="s">
        <v>878</v>
      </c>
      <c r="AI35" s="36" t="s">
        <v>11</v>
      </c>
      <c r="AJ35" s="65" t="s">
        <v>897</v>
      </c>
      <c r="AK35" s="48" t="s">
        <v>898</v>
      </c>
      <c r="AL35" s="48" t="s">
        <v>899</v>
      </c>
      <c r="AM35" s="48" t="s">
        <v>900</v>
      </c>
      <c r="AN35" s="48" t="s">
        <v>901</v>
      </c>
      <c r="AO35" s="48" t="s">
        <v>902</v>
      </c>
      <c r="AP35" s="48" t="s">
        <v>903</v>
      </c>
      <c r="AQ35" s="19"/>
      <c r="AR35" s="272" t="s">
        <v>915</v>
      </c>
      <c r="AS35" s="273"/>
      <c r="AT35" s="274"/>
    </row>
    <row r="36" spans="1:46">
      <c r="A36" s="214" t="s">
        <v>13</v>
      </c>
      <c r="B36" s="215" t="s">
        <v>238</v>
      </c>
      <c r="C36" s="215" t="s">
        <v>99</v>
      </c>
      <c r="D36" s="215" t="s">
        <v>229</v>
      </c>
      <c r="E36" s="215" t="s">
        <v>314</v>
      </c>
      <c r="F36" s="215" t="s">
        <v>639</v>
      </c>
      <c r="G36" s="215" t="s">
        <v>639</v>
      </c>
      <c r="H36" s="125" t="s">
        <v>674</v>
      </c>
      <c r="I36" s="61"/>
      <c r="Y36" s="122"/>
      <c r="Z36" s="122"/>
      <c r="AA36" s="122"/>
      <c r="AB36" s="122"/>
      <c r="AC36" s="122"/>
      <c r="AD36" s="164"/>
      <c r="AE36" s="164"/>
      <c r="AF36" s="164"/>
      <c r="AG36" s="164"/>
      <c r="AH36" s="122"/>
      <c r="AI36" s="222"/>
      <c r="AJ36" s="164"/>
      <c r="AK36" s="164"/>
      <c r="AL36" s="122"/>
      <c r="AM36" s="122"/>
      <c r="AN36" s="167"/>
      <c r="AO36" s="122"/>
      <c r="AP36" s="122"/>
    </row>
    <row r="37" spans="1:46">
      <c r="A37" s="214" t="s">
        <v>13</v>
      </c>
      <c r="B37" s="215" t="s">
        <v>238</v>
      </c>
      <c r="C37" s="215" t="s">
        <v>100</v>
      </c>
      <c r="D37" s="215" t="s">
        <v>229</v>
      </c>
      <c r="E37" s="215" t="s">
        <v>315</v>
      </c>
      <c r="F37" s="215" t="s">
        <v>639</v>
      </c>
      <c r="G37" s="215" t="s">
        <v>892</v>
      </c>
      <c r="H37" s="125" t="s">
        <v>674</v>
      </c>
      <c r="I37" s="104">
        <v>43555</v>
      </c>
      <c r="J37" s="2" t="s">
        <v>666</v>
      </c>
      <c r="K37" s="2" t="s">
        <v>666</v>
      </c>
      <c r="L37" s="2" t="s">
        <v>666</v>
      </c>
      <c r="M37" s="2" t="s">
        <v>666</v>
      </c>
      <c r="N37" s="2" t="s">
        <v>666</v>
      </c>
      <c r="O37" s="2" t="s">
        <v>666</v>
      </c>
      <c r="P37" s="2" t="s">
        <v>666</v>
      </c>
      <c r="Q37" s="2" t="s">
        <v>666</v>
      </c>
      <c r="R37" s="2" t="s">
        <v>666</v>
      </c>
      <c r="S37" s="2" t="s">
        <v>666</v>
      </c>
      <c r="T37" s="2" t="s">
        <v>666</v>
      </c>
      <c r="U37" s="2" t="s">
        <v>666</v>
      </c>
      <c r="V37" s="2" t="s">
        <v>666</v>
      </c>
      <c r="W37" s="2" t="s">
        <v>666</v>
      </c>
      <c r="X37" s="2" t="s">
        <v>666</v>
      </c>
      <c r="Y37" s="2" t="s">
        <v>1069</v>
      </c>
      <c r="Z37" s="122" t="s">
        <v>1007</v>
      </c>
      <c r="AA37" s="122">
        <v>25</v>
      </c>
      <c r="AB37" s="223">
        <v>43626</v>
      </c>
      <c r="AC37" s="165" t="s">
        <v>954</v>
      </c>
      <c r="AD37" s="164" t="s">
        <v>877</v>
      </c>
      <c r="AE37" s="164" t="s">
        <v>876</v>
      </c>
      <c r="AF37" s="164" t="s">
        <v>877</v>
      </c>
      <c r="AG37" s="164" t="s">
        <v>877</v>
      </c>
      <c r="AH37" s="122" t="s">
        <v>1058</v>
      </c>
      <c r="AI37" s="222"/>
      <c r="AJ37" s="164"/>
      <c r="AK37" s="164"/>
      <c r="AL37" s="122"/>
      <c r="AM37" s="122"/>
      <c r="AN37" s="167"/>
      <c r="AO37" s="122"/>
      <c r="AP37" s="122"/>
    </row>
    <row r="38" spans="1:46">
      <c r="A38" s="214" t="s">
        <v>13</v>
      </c>
      <c r="B38" s="215" t="s">
        <v>238</v>
      </c>
      <c r="C38" s="215" t="s">
        <v>111</v>
      </c>
      <c r="D38" s="215" t="s">
        <v>229</v>
      </c>
      <c r="E38" s="215" t="s">
        <v>324</v>
      </c>
      <c r="F38" s="215" t="s">
        <v>630</v>
      </c>
      <c r="G38" s="215" t="s">
        <v>640</v>
      </c>
      <c r="H38" s="125" t="s">
        <v>674</v>
      </c>
      <c r="I38" s="104">
        <v>43555</v>
      </c>
      <c r="Y38" s="122"/>
      <c r="Z38" s="122"/>
      <c r="AA38" s="122"/>
      <c r="AB38" s="122"/>
      <c r="AC38" s="122"/>
      <c r="AD38" s="164"/>
      <c r="AE38" s="164"/>
      <c r="AF38" s="164"/>
      <c r="AG38" s="164"/>
      <c r="AH38" s="122"/>
      <c r="AI38" s="222"/>
      <c r="AJ38" s="164"/>
      <c r="AK38" s="164"/>
      <c r="AL38" s="122"/>
      <c r="AM38" s="122"/>
      <c r="AN38" s="167"/>
      <c r="AO38" s="122"/>
      <c r="AP38" s="122"/>
    </row>
    <row r="39" spans="1:46">
      <c r="A39" s="214" t="s">
        <v>13</v>
      </c>
      <c r="B39" s="215" t="s">
        <v>236</v>
      </c>
      <c r="C39" s="215" t="s">
        <v>59</v>
      </c>
      <c r="D39" s="215" t="s">
        <v>229</v>
      </c>
      <c r="E39" s="215" t="s">
        <v>482</v>
      </c>
      <c r="F39" s="215" t="s">
        <v>639</v>
      </c>
      <c r="G39" s="215" t="s">
        <v>893</v>
      </c>
      <c r="H39" s="125" t="s">
        <v>674</v>
      </c>
      <c r="I39" s="104">
        <v>43555</v>
      </c>
      <c r="J39" s="2" t="s">
        <v>668</v>
      </c>
      <c r="K39" s="2" t="s">
        <v>668</v>
      </c>
      <c r="L39" s="2" t="s">
        <v>668</v>
      </c>
      <c r="M39" s="2" t="s">
        <v>668</v>
      </c>
      <c r="N39" s="2" t="s">
        <v>660</v>
      </c>
      <c r="O39" s="2" t="s">
        <v>668</v>
      </c>
      <c r="P39" s="2" t="s">
        <v>668</v>
      </c>
      <c r="Q39" s="2" t="s">
        <v>668</v>
      </c>
      <c r="R39" s="2" t="s">
        <v>668</v>
      </c>
      <c r="S39" s="2" t="s">
        <v>668</v>
      </c>
      <c r="T39" s="2" t="s">
        <v>660</v>
      </c>
      <c r="U39" s="2" t="s">
        <v>668</v>
      </c>
      <c r="V39" s="2" t="s">
        <v>668</v>
      </c>
      <c r="W39" s="2" t="s">
        <v>668</v>
      </c>
      <c r="X39" s="2" t="s">
        <v>668</v>
      </c>
      <c r="Y39" s="2" t="s">
        <v>1069</v>
      </c>
      <c r="Z39" s="122" t="s">
        <v>1007</v>
      </c>
      <c r="AA39" s="122">
        <v>25</v>
      </c>
      <c r="AB39" s="223">
        <v>43626</v>
      </c>
      <c r="AC39" s="165" t="s">
        <v>954</v>
      </c>
      <c r="AD39" s="164" t="s">
        <v>877</v>
      </c>
      <c r="AE39" s="164" t="s">
        <v>876</v>
      </c>
      <c r="AF39" s="164" t="s">
        <v>877</v>
      </c>
      <c r="AG39" s="164" t="s">
        <v>877</v>
      </c>
      <c r="AH39" s="122" t="s">
        <v>1058</v>
      </c>
      <c r="AI39" s="222"/>
      <c r="AJ39" s="164"/>
      <c r="AK39" s="164"/>
      <c r="AL39" s="122"/>
      <c r="AM39" s="122"/>
      <c r="AN39" s="167"/>
      <c r="AO39" s="122"/>
      <c r="AP39" s="122"/>
    </row>
    <row r="40" spans="1:46">
      <c r="A40" s="214" t="s">
        <v>13</v>
      </c>
      <c r="B40" s="215" t="s">
        <v>236</v>
      </c>
      <c r="C40" s="215" t="s">
        <v>54</v>
      </c>
      <c r="D40" s="215" t="s">
        <v>229</v>
      </c>
      <c r="E40" s="215" t="s">
        <v>477</v>
      </c>
      <c r="F40" s="215" t="s">
        <v>639</v>
      </c>
      <c r="G40" s="215" t="s">
        <v>892</v>
      </c>
      <c r="H40" s="125" t="s">
        <v>674</v>
      </c>
      <c r="I40" s="104">
        <v>43555</v>
      </c>
      <c r="J40" s="2" t="s">
        <v>667</v>
      </c>
      <c r="K40" s="2" t="s">
        <v>667</v>
      </c>
      <c r="L40" s="2" t="s">
        <v>667</v>
      </c>
      <c r="M40" s="2" t="s">
        <v>667</v>
      </c>
      <c r="N40" s="2" t="s">
        <v>667</v>
      </c>
      <c r="O40" s="2" t="s">
        <v>667</v>
      </c>
      <c r="P40" s="2" t="s">
        <v>667</v>
      </c>
      <c r="Q40" s="2" t="s">
        <v>667</v>
      </c>
      <c r="R40" s="2" t="s">
        <v>667</v>
      </c>
      <c r="S40" s="2" t="s">
        <v>667</v>
      </c>
      <c r="T40" s="2" t="s">
        <v>667</v>
      </c>
      <c r="U40" s="2" t="s">
        <v>667</v>
      </c>
      <c r="V40" s="2" t="s">
        <v>667</v>
      </c>
      <c r="W40" s="2" t="s">
        <v>667</v>
      </c>
      <c r="X40" s="2" t="s">
        <v>667</v>
      </c>
      <c r="Y40" s="2" t="s">
        <v>1069</v>
      </c>
      <c r="Z40" s="122" t="s">
        <v>1007</v>
      </c>
      <c r="AA40" s="122">
        <v>25</v>
      </c>
      <c r="AB40" s="223">
        <v>43626</v>
      </c>
      <c r="AC40" s="165" t="s">
        <v>954</v>
      </c>
      <c r="AD40" s="164" t="s">
        <v>877</v>
      </c>
      <c r="AE40" s="164" t="s">
        <v>876</v>
      </c>
      <c r="AF40" s="164" t="s">
        <v>877</v>
      </c>
      <c r="AG40" s="164" t="s">
        <v>877</v>
      </c>
      <c r="AH40" s="122" t="s">
        <v>1058</v>
      </c>
      <c r="AI40" s="222"/>
      <c r="AJ40" s="164"/>
      <c r="AK40" s="164"/>
      <c r="AL40" s="122"/>
      <c r="AM40" s="122"/>
      <c r="AN40" s="167"/>
      <c r="AO40" s="122"/>
      <c r="AP40" s="122"/>
    </row>
    <row r="41" spans="1:46">
      <c r="A41" s="214" t="s">
        <v>13</v>
      </c>
      <c r="B41" s="215" t="s">
        <v>238</v>
      </c>
      <c r="C41" s="215" t="s">
        <v>101</v>
      </c>
      <c r="D41" s="215" t="s">
        <v>229</v>
      </c>
      <c r="E41" s="215" t="s">
        <v>520</v>
      </c>
      <c r="F41" s="215" t="s">
        <v>639</v>
      </c>
      <c r="G41" s="215" t="s">
        <v>892</v>
      </c>
      <c r="H41" s="125" t="s">
        <v>674</v>
      </c>
      <c r="I41" s="104">
        <v>43555</v>
      </c>
      <c r="J41" s="2" t="s">
        <v>666</v>
      </c>
      <c r="K41" s="2" t="s">
        <v>666</v>
      </c>
      <c r="L41" s="2" t="s">
        <v>666</v>
      </c>
      <c r="M41" s="2" t="s">
        <v>666</v>
      </c>
      <c r="N41" s="2" t="s">
        <v>667</v>
      </c>
      <c r="O41" s="2" t="s">
        <v>666</v>
      </c>
      <c r="P41" s="2" t="s">
        <v>667</v>
      </c>
      <c r="Q41" s="2" t="s">
        <v>666</v>
      </c>
      <c r="R41" s="2" t="s">
        <v>667</v>
      </c>
      <c r="S41" s="2" t="s">
        <v>666</v>
      </c>
      <c r="T41" s="2" t="s">
        <v>667</v>
      </c>
      <c r="U41" s="2" t="s">
        <v>667</v>
      </c>
      <c r="V41" s="2" t="s">
        <v>667</v>
      </c>
      <c r="W41" s="2" t="s">
        <v>667</v>
      </c>
      <c r="X41" s="2" t="s">
        <v>666</v>
      </c>
      <c r="Y41" s="2" t="s">
        <v>1069</v>
      </c>
      <c r="Z41" s="122" t="s">
        <v>1007</v>
      </c>
      <c r="AA41" s="122">
        <v>101</v>
      </c>
      <c r="AB41" s="223">
        <v>43626</v>
      </c>
      <c r="AC41" s="122" t="s">
        <v>1080</v>
      </c>
      <c r="AD41" s="164" t="s">
        <v>877</v>
      </c>
      <c r="AE41" s="164" t="s">
        <v>876</v>
      </c>
      <c r="AF41" s="164" t="s">
        <v>877</v>
      </c>
      <c r="AG41" s="164" t="s">
        <v>877</v>
      </c>
      <c r="AH41" s="122" t="s">
        <v>1058</v>
      </c>
      <c r="AI41" s="222"/>
      <c r="AJ41" s="164"/>
      <c r="AK41" s="164"/>
      <c r="AL41" s="122"/>
      <c r="AM41" s="122"/>
      <c r="AN41" s="167"/>
      <c r="AO41" s="122"/>
      <c r="AP41" s="122"/>
    </row>
    <row r="42" spans="1:46">
      <c r="A42" s="214" t="s">
        <v>13</v>
      </c>
      <c r="B42" s="215" t="s">
        <v>238</v>
      </c>
      <c r="C42" s="215" t="s">
        <v>102</v>
      </c>
      <c r="D42" s="215" t="s">
        <v>229</v>
      </c>
      <c r="E42" s="215" t="s">
        <v>521</v>
      </c>
      <c r="F42" s="215" t="s">
        <v>639</v>
      </c>
      <c r="G42" s="215" t="s">
        <v>892</v>
      </c>
      <c r="H42" s="125" t="s">
        <v>674</v>
      </c>
      <c r="I42" s="104">
        <v>43555</v>
      </c>
      <c r="J42" s="2" t="s">
        <v>666</v>
      </c>
      <c r="K42" s="2" t="s">
        <v>667</v>
      </c>
      <c r="L42" s="2" t="s">
        <v>667</v>
      </c>
      <c r="M42" s="2" t="s">
        <v>667</v>
      </c>
      <c r="N42" s="2" t="s">
        <v>667</v>
      </c>
      <c r="O42" s="2" t="s">
        <v>666</v>
      </c>
      <c r="P42" s="2" t="s">
        <v>667</v>
      </c>
      <c r="Q42" s="2" t="s">
        <v>666</v>
      </c>
      <c r="R42" s="2" t="s">
        <v>667</v>
      </c>
      <c r="S42" s="2" t="s">
        <v>666</v>
      </c>
      <c r="T42" s="2" t="s">
        <v>667</v>
      </c>
      <c r="U42" s="2" t="s">
        <v>666</v>
      </c>
      <c r="V42" s="2" t="s">
        <v>666</v>
      </c>
      <c r="W42" s="2" t="s">
        <v>667</v>
      </c>
      <c r="Y42" s="2" t="s">
        <v>1069</v>
      </c>
      <c r="Z42" s="122" t="s">
        <v>1007</v>
      </c>
      <c r="AA42" s="122">
        <v>101</v>
      </c>
      <c r="AB42" s="223">
        <v>43627</v>
      </c>
      <c r="AC42" s="122" t="s">
        <v>1080</v>
      </c>
      <c r="AD42" s="164" t="s">
        <v>877</v>
      </c>
      <c r="AE42" s="164" t="s">
        <v>876</v>
      </c>
      <c r="AF42" s="164" t="s">
        <v>877</v>
      </c>
      <c r="AG42" s="164" t="s">
        <v>877</v>
      </c>
      <c r="AH42" s="122" t="s">
        <v>1058</v>
      </c>
      <c r="AI42" s="222"/>
      <c r="AJ42" s="164"/>
      <c r="AK42" s="164"/>
      <c r="AL42" s="122"/>
      <c r="AM42" s="122"/>
      <c r="AN42" s="167"/>
      <c r="AO42" s="122"/>
      <c r="AP42" s="122"/>
    </row>
    <row r="43" spans="1:46" s="111" customFormat="1">
      <c r="A43" s="216" t="s">
        <v>13</v>
      </c>
      <c r="B43" s="217" t="s">
        <v>237</v>
      </c>
      <c r="C43" s="217" t="s">
        <v>85</v>
      </c>
      <c r="D43" s="217" t="s">
        <v>229</v>
      </c>
      <c r="E43" s="217" t="s">
        <v>504</v>
      </c>
      <c r="F43" s="217" t="s">
        <v>641</v>
      </c>
      <c r="G43" s="217" t="s">
        <v>894</v>
      </c>
      <c r="H43" s="126" t="s">
        <v>674</v>
      </c>
      <c r="I43" s="123">
        <v>43555</v>
      </c>
      <c r="J43" s="117">
        <v>43015</v>
      </c>
      <c r="K43" s="117">
        <v>42309</v>
      </c>
      <c r="L43" s="117">
        <v>42591</v>
      </c>
      <c r="M43" s="117">
        <v>43276</v>
      </c>
      <c r="N43" s="117">
        <v>43350</v>
      </c>
      <c r="O43" s="117">
        <v>42912</v>
      </c>
      <c r="P43" s="117">
        <v>42912</v>
      </c>
      <c r="Q43" s="117">
        <v>42912</v>
      </c>
      <c r="R43" s="117">
        <v>42641</v>
      </c>
      <c r="S43" s="117">
        <v>42625</v>
      </c>
      <c r="T43" s="117">
        <v>43132</v>
      </c>
      <c r="U43" s="117">
        <v>43258</v>
      </c>
      <c r="V43" s="117">
        <v>42397</v>
      </c>
      <c r="W43" s="117">
        <v>42397</v>
      </c>
      <c r="X43" s="220"/>
      <c r="Y43" s="2" t="s">
        <v>1069</v>
      </c>
      <c r="Z43" s="118" t="s">
        <v>1007</v>
      </c>
      <c r="AA43" s="118">
        <v>102</v>
      </c>
      <c r="AB43" s="139">
        <v>43626</v>
      </c>
      <c r="AC43" s="165" t="s">
        <v>1060</v>
      </c>
      <c r="AD43" s="119" t="s">
        <v>876</v>
      </c>
      <c r="AE43" s="164" t="s">
        <v>876</v>
      </c>
      <c r="AF43" s="164" t="s">
        <v>877</v>
      </c>
      <c r="AG43" s="164" t="s">
        <v>877</v>
      </c>
      <c r="AH43" s="122" t="s">
        <v>1058</v>
      </c>
      <c r="AI43" s="138"/>
      <c r="AJ43" s="119"/>
      <c r="AK43" s="119"/>
      <c r="AL43" s="118"/>
      <c r="AM43" s="118"/>
      <c r="AN43" s="140"/>
      <c r="AO43" s="118"/>
      <c r="AP43" s="118"/>
    </row>
    <row r="44" spans="1:46" s="112" customFormat="1">
      <c r="A44" s="216" t="s">
        <v>13</v>
      </c>
      <c r="B44" s="217" t="s">
        <v>237</v>
      </c>
      <c r="C44" s="217" t="s">
        <v>86</v>
      </c>
      <c r="D44" s="217" t="s">
        <v>229</v>
      </c>
      <c r="E44" s="217" t="s">
        <v>505</v>
      </c>
      <c r="F44" s="217" t="s">
        <v>641</v>
      </c>
      <c r="G44" s="217" t="s">
        <v>894</v>
      </c>
      <c r="H44" s="126" t="s">
        <v>674</v>
      </c>
      <c r="I44" s="123">
        <v>43555</v>
      </c>
      <c r="J44" s="117">
        <v>44110</v>
      </c>
      <c r="K44" s="117">
        <v>43921</v>
      </c>
      <c r="L44" s="117">
        <v>43685</v>
      </c>
      <c r="M44" s="120">
        <v>44135</v>
      </c>
      <c r="N44" s="117">
        <v>44104</v>
      </c>
      <c r="O44" s="117">
        <v>44007</v>
      </c>
      <c r="P44" s="117">
        <v>44007</v>
      </c>
      <c r="Q44" s="117">
        <v>44007</v>
      </c>
      <c r="R44" s="121"/>
      <c r="S44" s="121"/>
      <c r="T44" s="117">
        <v>44227</v>
      </c>
      <c r="U44" s="117">
        <v>44007</v>
      </c>
      <c r="V44" s="117">
        <v>43866</v>
      </c>
      <c r="W44" s="117">
        <v>43866</v>
      </c>
      <c r="X44" s="249">
        <v>43280</v>
      </c>
      <c r="Y44" s="2" t="s">
        <v>1069</v>
      </c>
      <c r="Z44" s="118" t="s">
        <v>1007</v>
      </c>
      <c r="AA44" s="118">
        <v>102</v>
      </c>
      <c r="AB44" s="139">
        <v>43626</v>
      </c>
      <c r="AC44" s="165" t="s">
        <v>1060</v>
      </c>
      <c r="AD44" s="119" t="s">
        <v>876</v>
      </c>
      <c r="AE44" s="164" t="s">
        <v>876</v>
      </c>
      <c r="AF44" s="164" t="s">
        <v>877</v>
      </c>
      <c r="AG44" s="164" t="s">
        <v>877</v>
      </c>
      <c r="AH44" s="122" t="s">
        <v>1058</v>
      </c>
      <c r="AI44" s="138"/>
      <c r="AJ44" s="119"/>
      <c r="AK44" s="119"/>
      <c r="AL44" s="118"/>
      <c r="AM44" s="118"/>
      <c r="AN44" s="140"/>
      <c r="AO44" s="118"/>
      <c r="AP44" s="118"/>
    </row>
    <row r="45" spans="1:46" s="110" customFormat="1">
      <c r="A45" s="216" t="s">
        <v>13</v>
      </c>
      <c r="B45" s="217" t="s">
        <v>237</v>
      </c>
      <c r="C45" s="217" t="s">
        <v>87</v>
      </c>
      <c r="D45" s="217" t="s">
        <v>229</v>
      </c>
      <c r="E45" s="217" t="s">
        <v>506</v>
      </c>
      <c r="F45" s="217" t="s">
        <v>630</v>
      </c>
      <c r="G45" s="217" t="s">
        <v>631</v>
      </c>
      <c r="H45" s="126" t="s">
        <v>674</v>
      </c>
      <c r="I45" s="123">
        <v>43555</v>
      </c>
      <c r="J45" s="118">
        <v>3</v>
      </c>
      <c r="K45" s="118">
        <v>5</v>
      </c>
      <c r="L45" s="118">
        <v>3</v>
      </c>
      <c r="M45" s="118">
        <v>2</v>
      </c>
      <c r="N45" s="118">
        <v>2</v>
      </c>
      <c r="O45" s="118">
        <v>3</v>
      </c>
      <c r="P45" s="118">
        <v>3</v>
      </c>
      <c r="Q45" s="118">
        <v>3</v>
      </c>
      <c r="R45" s="118">
        <v>2.5</v>
      </c>
      <c r="S45" s="118">
        <v>2.58</v>
      </c>
      <c r="T45" s="118">
        <v>3</v>
      </c>
      <c r="U45" s="118">
        <v>2</v>
      </c>
      <c r="V45" s="118">
        <v>4</v>
      </c>
      <c r="W45" s="118">
        <v>4</v>
      </c>
      <c r="X45" s="220"/>
      <c r="Y45" s="2" t="s">
        <v>1069</v>
      </c>
      <c r="Z45" s="118" t="s">
        <v>1007</v>
      </c>
      <c r="AA45" s="118">
        <v>102</v>
      </c>
      <c r="AB45" s="139">
        <v>43626</v>
      </c>
      <c r="AC45" s="165" t="s">
        <v>1060</v>
      </c>
      <c r="AD45" s="119" t="s">
        <v>876</v>
      </c>
      <c r="AE45" s="164" t="s">
        <v>876</v>
      </c>
      <c r="AF45" s="164" t="s">
        <v>877</v>
      </c>
      <c r="AG45" s="164" t="s">
        <v>877</v>
      </c>
      <c r="AH45" s="122" t="s">
        <v>1058</v>
      </c>
      <c r="AI45" s="138"/>
      <c r="AJ45" s="119"/>
      <c r="AK45" s="119"/>
      <c r="AL45" s="118"/>
      <c r="AM45" s="118"/>
      <c r="AN45" s="140"/>
      <c r="AO45" s="118"/>
      <c r="AP45" s="118"/>
    </row>
    <row r="46" spans="1:46">
      <c r="A46" s="214" t="s">
        <v>13</v>
      </c>
      <c r="B46" s="215" t="s">
        <v>237</v>
      </c>
      <c r="C46" s="215" t="s">
        <v>88</v>
      </c>
      <c r="D46" s="215" t="s">
        <v>229</v>
      </c>
      <c r="E46" s="215" t="s">
        <v>302</v>
      </c>
      <c r="F46" s="215" t="s">
        <v>630</v>
      </c>
      <c r="G46" s="215" t="s">
        <v>895</v>
      </c>
      <c r="H46" s="125" t="s">
        <v>674</v>
      </c>
      <c r="I46" s="124">
        <v>43555</v>
      </c>
      <c r="J46" s="122"/>
      <c r="K46" s="122"/>
      <c r="L46" s="122"/>
      <c r="M46" s="122"/>
      <c r="N46" s="122"/>
      <c r="O46" s="122"/>
      <c r="P46" s="122">
        <v>1</v>
      </c>
      <c r="Q46" s="122">
        <v>1</v>
      </c>
      <c r="R46" s="122">
        <v>1</v>
      </c>
      <c r="S46" s="122"/>
      <c r="T46" s="122">
        <v>1</v>
      </c>
      <c r="U46" s="122"/>
      <c r="V46" s="122"/>
      <c r="W46" s="122"/>
      <c r="X46" s="221"/>
      <c r="Y46" s="2" t="s">
        <v>1069</v>
      </c>
      <c r="Z46" s="122" t="s">
        <v>1007</v>
      </c>
      <c r="AA46" s="122">
        <v>101</v>
      </c>
      <c r="AB46" s="223">
        <v>43626</v>
      </c>
      <c r="AC46" s="165" t="s">
        <v>955</v>
      </c>
      <c r="AD46" s="164" t="s">
        <v>877</v>
      </c>
      <c r="AE46" s="164" t="s">
        <v>876</v>
      </c>
      <c r="AF46" s="164" t="s">
        <v>877</v>
      </c>
      <c r="AG46" s="164" t="s">
        <v>877</v>
      </c>
      <c r="AH46" s="122" t="s">
        <v>1058</v>
      </c>
      <c r="AI46" s="222"/>
      <c r="AJ46" s="164"/>
      <c r="AK46" s="164"/>
      <c r="AL46" s="122"/>
      <c r="AM46" s="122"/>
      <c r="AN46" s="167"/>
      <c r="AO46" s="122"/>
      <c r="AP46" s="122"/>
    </row>
    <row r="47" spans="1:46">
      <c r="A47" s="214" t="s">
        <v>13</v>
      </c>
      <c r="B47" s="215" t="s">
        <v>237</v>
      </c>
      <c r="C47" s="215" t="s">
        <v>64</v>
      </c>
      <c r="D47" s="215" t="s">
        <v>229</v>
      </c>
      <c r="E47" s="215" t="s">
        <v>487</v>
      </c>
      <c r="F47" s="215" t="s">
        <v>639</v>
      </c>
      <c r="G47" s="215" t="s">
        <v>892</v>
      </c>
      <c r="H47" s="125" t="s">
        <v>674</v>
      </c>
      <c r="I47" s="104">
        <v>43555</v>
      </c>
      <c r="J47" s="2" t="s">
        <v>667</v>
      </c>
      <c r="K47" s="2" t="s">
        <v>667</v>
      </c>
      <c r="L47" s="2" t="s">
        <v>667</v>
      </c>
      <c r="M47" s="2" t="s">
        <v>667</v>
      </c>
      <c r="N47" s="2" t="s">
        <v>667</v>
      </c>
      <c r="O47" s="2" t="s">
        <v>666</v>
      </c>
      <c r="P47" s="2" t="s">
        <v>666</v>
      </c>
      <c r="Q47" s="2" t="s">
        <v>666</v>
      </c>
      <c r="R47" s="2" t="s">
        <v>667</v>
      </c>
      <c r="S47" s="2" t="s">
        <v>666</v>
      </c>
      <c r="T47" s="2" t="s">
        <v>666</v>
      </c>
      <c r="U47" s="2" t="s">
        <v>666</v>
      </c>
      <c r="V47" s="2" t="s">
        <v>666</v>
      </c>
      <c r="W47" s="2" t="s">
        <v>666</v>
      </c>
      <c r="Y47" s="2" t="s">
        <v>1069</v>
      </c>
      <c r="Z47" s="122" t="s">
        <v>1007</v>
      </c>
      <c r="AA47" s="122">
        <v>26</v>
      </c>
      <c r="AB47" s="223">
        <v>43626</v>
      </c>
      <c r="AC47" s="165" t="s">
        <v>956</v>
      </c>
      <c r="AD47" s="164" t="s">
        <v>877</v>
      </c>
      <c r="AE47" s="164" t="s">
        <v>876</v>
      </c>
      <c r="AF47" s="164" t="s">
        <v>877</v>
      </c>
      <c r="AG47" s="164" t="s">
        <v>877</v>
      </c>
      <c r="AH47" s="122" t="s">
        <v>1058</v>
      </c>
      <c r="AI47" s="222"/>
      <c r="AJ47" s="164"/>
      <c r="AK47" s="164"/>
      <c r="AL47" s="122"/>
      <c r="AM47" s="122"/>
      <c r="AN47" s="167"/>
      <c r="AO47" s="122"/>
      <c r="AP47" s="122"/>
    </row>
    <row r="48" spans="1:46">
      <c r="A48" s="214" t="s">
        <v>13</v>
      </c>
      <c r="B48" s="215" t="s">
        <v>237</v>
      </c>
      <c r="C48" s="215" t="s">
        <v>65</v>
      </c>
      <c r="D48" s="215" t="s">
        <v>229</v>
      </c>
      <c r="E48" s="218" t="s">
        <v>488</v>
      </c>
      <c r="F48" s="215" t="s">
        <v>639</v>
      </c>
      <c r="G48" s="215" t="s">
        <v>892</v>
      </c>
      <c r="H48" s="125" t="s">
        <v>674</v>
      </c>
      <c r="I48" s="104">
        <v>43555</v>
      </c>
      <c r="J48" s="2" t="s">
        <v>667</v>
      </c>
      <c r="K48" s="2" t="s">
        <v>667</v>
      </c>
      <c r="L48" s="2" t="s">
        <v>667</v>
      </c>
      <c r="M48" s="2" t="s">
        <v>667</v>
      </c>
      <c r="N48" s="2" t="s">
        <v>667</v>
      </c>
      <c r="O48" s="2" t="s">
        <v>666</v>
      </c>
      <c r="P48" s="2" t="s">
        <v>666</v>
      </c>
      <c r="Q48" s="2" t="s">
        <v>666</v>
      </c>
      <c r="R48" s="2" t="s">
        <v>666</v>
      </c>
      <c r="S48" s="2" t="s">
        <v>666</v>
      </c>
      <c r="T48" s="2" t="s">
        <v>666</v>
      </c>
      <c r="U48" s="2" t="s">
        <v>666</v>
      </c>
      <c r="V48" s="2" t="s">
        <v>666</v>
      </c>
      <c r="W48" s="2" t="s">
        <v>666</v>
      </c>
      <c r="Y48" s="2" t="s">
        <v>1069</v>
      </c>
      <c r="Z48" s="122" t="s">
        <v>1007</v>
      </c>
      <c r="AA48" s="122">
        <v>26</v>
      </c>
      <c r="AB48" s="223">
        <v>43626</v>
      </c>
      <c r="AC48" s="165" t="s">
        <v>956</v>
      </c>
      <c r="AD48" s="164" t="s">
        <v>877</v>
      </c>
      <c r="AE48" s="164" t="s">
        <v>876</v>
      </c>
      <c r="AF48" s="164" t="s">
        <v>877</v>
      </c>
      <c r="AG48" s="164" t="s">
        <v>877</v>
      </c>
      <c r="AH48" s="122" t="s">
        <v>1058</v>
      </c>
      <c r="AI48" s="222"/>
      <c r="AJ48" s="164"/>
      <c r="AK48" s="164"/>
      <c r="AL48" s="122"/>
      <c r="AM48" s="122"/>
      <c r="AN48" s="167"/>
      <c r="AO48" s="122"/>
      <c r="AP48" s="122"/>
    </row>
    <row r="49" spans="1:42">
      <c r="A49" s="214" t="s">
        <v>13</v>
      </c>
      <c r="B49" s="215" t="s">
        <v>237</v>
      </c>
      <c r="C49" s="215" t="s">
        <v>66</v>
      </c>
      <c r="D49" s="215" t="s">
        <v>229</v>
      </c>
      <c r="E49" s="215" t="s">
        <v>489</v>
      </c>
      <c r="F49" s="215" t="s">
        <v>639</v>
      </c>
      <c r="G49" s="215" t="s">
        <v>892</v>
      </c>
      <c r="H49" s="125" t="s">
        <v>674</v>
      </c>
      <c r="I49" s="104">
        <v>43555</v>
      </c>
      <c r="J49" s="2" t="s">
        <v>667</v>
      </c>
      <c r="K49" s="2" t="s">
        <v>667</v>
      </c>
      <c r="L49" s="2" t="s">
        <v>667</v>
      </c>
      <c r="M49" s="2" t="s">
        <v>667</v>
      </c>
      <c r="N49" s="2" t="s">
        <v>667</v>
      </c>
      <c r="O49" s="2" t="s">
        <v>667</v>
      </c>
      <c r="P49" s="2" t="s">
        <v>667</v>
      </c>
      <c r="Q49" s="2" t="s">
        <v>667</v>
      </c>
      <c r="R49" s="2" t="s">
        <v>667</v>
      </c>
      <c r="S49" s="2" t="s">
        <v>667</v>
      </c>
      <c r="T49" s="2" t="s">
        <v>667</v>
      </c>
      <c r="U49" s="2" t="s">
        <v>667</v>
      </c>
      <c r="V49" s="2" t="s">
        <v>667</v>
      </c>
      <c r="W49" s="2" t="s">
        <v>667</v>
      </c>
      <c r="Y49" s="2" t="s">
        <v>1069</v>
      </c>
      <c r="Z49" s="122" t="s">
        <v>1007</v>
      </c>
      <c r="AA49" s="122">
        <v>26</v>
      </c>
      <c r="AB49" s="223">
        <v>43626</v>
      </c>
      <c r="AC49" s="165" t="s">
        <v>956</v>
      </c>
      <c r="AD49" s="164" t="s">
        <v>877</v>
      </c>
      <c r="AE49" s="164" t="s">
        <v>876</v>
      </c>
      <c r="AF49" s="164" t="s">
        <v>877</v>
      </c>
      <c r="AG49" s="164" t="s">
        <v>877</v>
      </c>
      <c r="AH49" s="122" t="s">
        <v>1058</v>
      </c>
      <c r="AI49" s="222"/>
      <c r="AJ49" s="164"/>
      <c r="AK49" s="164"/>
      <c r="AL49" s="122"/>
      <c r="AM49" s="122"/>
      <c r="AN49" s="167"/>
      <c r="AO49" s="122"/>
      <c r="AP49" s="122"/>
    </row>
    <row r="50" spans="1:42">
      <c r="A50" s="214" t="s">
        <v>13</v>
      </c>
      <c r="B50" s="215" t="s">
        <v>237</v>
      </c>
      <c r="C50" s="215" t="s">
        <v>67</v>
      </c>
      <c r="D50" s="215" t="s">
        <v>229</v>
      </c>
      <c r="E50" s="215" t="s">
        <v>490</v>
      </c>
      <c r="F50" s="215" t="s">
        <v>639</v>
      </c>
      <c r="G50" s="215" t="s">
        <v>892</v>
      </c>
      <c r="H50" s="125" t="s">
        <v>674</v>
      </c>
      <c r="I50" s="104">
        <v>43555</v>
      </c>
      <c r="J50" s="2" t="s">
        <v>666</v>
      </c>
      <c r="K50" s="2" t="s">
        <v>666</v>
      </c>
      <c r="L50" s="2" t="s">
        <v>666</v>
      </c>
      <c r="M50" s="2" t="s">
        <v>666</v>
      </c>
      <c r="N50" s="2" t="s">
        <v>666</v>
      </c>
      <c r="O50" s="2" t="s">
        <v>667</v>
      </c>
      <c r="P50" s="2" t="s">
        <v>667</v>
      </c>
      <c r="Q50" s="2" t="s">
        <v>667</v>
      </c>
      <c r="R50" s="2" t="s">
        <v>667</v>
      </c>
      <c r="S50" s="2" t="s">
        <v>667</v>
      </c>
      <c r="T50" s="2" t="s">
        <v>667</v>
      </c>
      <c r="U50" s="2" t="s">
        <v>667</v>
      </c>
      <c r="V50" s="2" t="s">
        <v>667</v>
      </c>
      <c r="W50" s="2" t="s">
        <v>667</v>
      </c>
      <c r="Y50" s="2" t="s">
        <v>1069</v>
      </c>
      <c r="Z50" s="122" t="s">
        <v>1007</v>
      </c>
      <c r="AA50" s="122">
        <v>26</v>
      </c>
      <c r="AB50" s="223">
        <v>43626</v>
      </c>
      <c r="AC50" s="165" t="s">
        <v>956</v>
      </c>
      <c r="AD50" s="164" t="s">
        <v>877</v>
      </c>
      <c r="AE50" s="164" t="s">
        <v>876</v>
      </c>
      <c r="AF50" s="164" t="s">
        <v>877</v>
      </c>
      <c r="AG50" s="164" t="s">
        <v>877</v>
      </c>
      <c r="AH50" s="122" t="s">
        <v>1058</v>
      </c>
      <c r="AI50" s="222"/>
      <c r="AJ50" s="164"/>
      <c r="AK50" s="164"/>
      <c r="AL50" s="122"/>
      <c r="AM50" s="122"/>
      <c r="AN50" s="167"/>
      <c r="AO50" s="122"/>
      <c r="AP50" s="122"/>
    </row>
    <row r="51" spans="1:42">
      <c r="A51" s="214" t="s">
        <v>13</v>
      </c>
      <c r="B51" s="215" t="s">
        <v>237</v>
      </c>
      <c r="C51" s="215" t="s">
        <v>68</v>
      </c>
      <c r="D51" s="215" t="s">
        <v>229</v>
      </c>
      <c r="E51" s="215" t="s">
        <v>491</v>
      </c>
      <c r="F51" s="215" t="s">
        <v>639</v>
      </c>
      <c r="G51" s="215" t="s">
        <v>892</v>
      </c>
      <c r="H51" s="125" t="s">
        <v>674</v>
      </c>
      <c r="I51" s="104">
        <v>43555</v>
      </c>
      <c r="J51" s="2" t="s">
        <v>667</v>
      </c>
      <c r="K51" s="2" t="s">
        <v>667</v>
      </c>
      <c r="L51" s="2" t="s">
        <v>667</v>
      </c>
      <c r="M51" s="2" t="s">
        <v>667</v>
      </c>
      <c r="N51" s="2" t="s">
        <v>667</v>
      </c>
      <c r="O51" s="2" t="s">
        <v>667</v>
      </c>
      <c r="P51" s="2" t="s">
        <v>667</v>
      </c>
      <c r="Q51" s="2" t="s">
        <v>667</v>
      </c>
      <c r="R51" s="2" t="s">
        <v>667</v>
      </c>
      <c r="S51" s="2" t="s">
        <v>667</v>
      </c>
      <c r="T51" s="2" t="s">
        <v>667</v>
      </c>
      <c r="U51" s="2" t="s">
        <v>667</v>
      </c>
      <c r="V51" s="2" t="s">
        <v>667</v>
      </c>
      <c r="W51" s="2" t="s">
        <v>667</v>
      </c>
      <c r="Y51" s="122"/>
      <c r="Z51" s="122"/>
      <c r="AA51" s="122"/>
      <c r="AB51" s="122"/>
      <c r="AC51" s="122"/>
      <c r="AD51" s="164"/>
      <c r="AE51" s="164"/>
      <c r="AF51" s="164"/>
      <c r="AG51" s="164"/>
      <c r="AH51" s="122"/>
      <c r="AI51" s="222"/>
      <c r="AJ51" s="164"/>
      <c r="AK51" s="164"/>
      <c r="AL51" s="122"/>
      <c r="AM51" s="122"/>
      <c r="AN51" s="167"/>
      <c r="AO51" s="122"/>
      <c r="AP51" s="122"/>
    </row>
    <row r="52" spans="1:42">
      <c r="A52" s="214" t="s">
        <v>13</v>
      </c>
      <c r="B52" s="215" t="s">
        <v>237</v>
      </c>
      <c r="C52" s="215" t="s">
        <v>89</v>
      </c>
      <c r="D52" s="215" t="s">
        <v>229</v>
      </c>
      <c r="E52" s="215" t="s">
        <v>507</v>
      </c>
      <c r="F52" s="215" t="s">
        <v>630</v>
      </c>
      <c r="G52" s="215" t="s">
        <v>642</v>
      </c>
      <c r="H52" s="125" t="s">
        <v>674</v>
      </c>
      <c r="I52" s="104">
        <v>43555</v>
      </c>
      <c r="J52" s="2">
        <v>500</v>
      </c>
      <c r="K52" s="2">
        <v>4900</v>
      </c>
      <c r="L52" s="2">
        <v>3100</v>
      </c>
      <c r="M52" s="2">
        <v>710</v>
      </c>
      <c r="N52" s="2">
        <v>2000</v>
      </c>
      <c r="O52" s="2">
        <v>18400</v>
      </c>
      <c r="P52" s="2">
        <v>15000</v>
      </c>
      <c r="Q52" s="2">
        <v>5000</v>
      </c>
      <c r="R52" s="2">
        <v>500</v>
      </c>
      <c r="S52" s="2">
        <v>0</v>
      </c>
      <c r="T52" s="2">
        <v>0</v>
      </c>
      <c r="U52" s="2">
        <v>5000</v>
      </c>
      <c r="V52" s="2">
        <v>3000</v>
      </c>
      <c r="W52" s="2">
        <v>0</v>
      </c>
      <c r="Y52" s="2" t="s">
        <v>1069</v>
      </c>
      <c r="Z52" s="122" t="s">
        <v>1007</v>
      </c>
      <c r="AA52" s="122">
        <v>107</v>
      </c>
      <c r="AB52" s="223">
        <v>43626</v>
      </c>
      <c r="AC52" s="165" t="s">
        <v>1060</v>
      </c>
      <c r="AD52" s="164" t="s">
        <v>876</v>
      </c>
      <c r="AE52" s="164" t="s">
        <v>876</v>
      </c>
      <c r="AF52" s="164" t="s">
        <v>877</v>
      </c>
      <c r="AG52" s="164" t="s">
        <v>877</v>
      </c>
      <c r="AH52" s="122" t="s">
        <v>1058</v>
      </c>
      <c r="AI52" s="222"/>
      <c r="AJ52" s="164"/>
      <c r="AK52" s="164"/>
      <c r="AL52" s="122"/>
      <c r="AM52" s="122"/>
      <c r="AN52" s="167"/>
      <c r="AO52" s="122"/>
      <c r="AP52" s="122"/>
    </row>
    <row r="53" spans="1:42">
      <c r="A53" s="214" t="s">
        <v>13</v>
      </c>
      <c r="B53" s="215" t="s">
        <v>237</v>
      </c>
      <c r="C53" s="215" t="s">
        <v>91</v>
      </c>
      <c r="D53" s="215" t="s">
        <v>229</v>
      </c>
      <c r="E53" s="215" t="s">
        <v>509</v>
      </c>
      <c r="F53" s="215" t="s">
        <v>633</v>
      </c>
      <c r="G53" s="215" t="s">
        <v>635</v>
      </c>
      <c r="H53" s="125" t="s">
        <v>674</v>
      </c>
      <c r="I53" s="104">
        <v>43555</v>
      </c>
      <c r="J53">
        <v>5.5000000000000002E-5</v>
      </c>
      <c r="K53">
        <v>7.3999999999999996E-5</v>
      </c>
      <c r="L53">
        <v>7.4999999999999993E-5</v>
      </c>
      <c r="M53">
        <v>4.6999999999999997E-5</v>
      </c>
      <c r="N53">
        <v>2.4000000000000001E-5</v>
      </c>
      <c r="O53">
        <v>1.4E-5</v>
      </c>
      <c r="P53">
        <v>1.7E-5</v>
      </c>
      <c r="Q53">
        <v>6.3999999999999997E-5</v>
      </c>
      <c r="R53">
        <v>4.5000000000000003E-5</v>
      </c>
      <c r="S53" s="2">
        <v>0</v>
      </c>
      <c r="T53" s="2">
        <v>0</v>
      </c>
      <c r="U53">
        <v>1.2E-5</v>
      </c>
      <c r="V53">
        <v>7.4999999999999993E-5</v>
      </c>
      <c r="W53" s="2">
        <v>0</v>
      </c>
      <c r="Y53" s="122"/>
      <c r="Z53" s="122"/>
      <c r="AA53" s="122"/>
      <c r="AB53" s="122"/>
      <c r="AC53" s="122"/>
      <c r="AD53" s="164"/>
      <c r="AE53" s="164"/>
      <c r="AF53" s="164"/>
      <c r="AG53" s="164"/>
      <c r="AH53" s="122"/>
      <c r="AI53" s="222"/>
      <c r="AJ53" s="164"/>
      <c r="AK53" s="164"/>
      <c r="AL53" s="122"/>
      <c r="AM53" s="122"/>
      <c r="AN53" s="167"/>
      <c r="AO53" s="122"/>
      <c r="AP53" s="122"/>
    </row>
    <row r="54" spans="1:42">
      <c r="A54" s="214" t="s">
        <v>13</v>
      </c>
      <c r="B54" s="215" t="s">
        <v>238</v>
      </c>
      <c r="C54" s="215" t="s">
        <v>112</v>
      </c>
      <c r="D54" s="215" t="s">
        <v>229</v>
      </c>
      <c r="E54" s="215" t="s">
        <v>532</v>
      </c>
      <c r="F54" s="215" t="s">
        <v>630</v>
      </c>
      <c r="G54" s="215" t="s">
        <v>637</v>
      </c>
      <c r="H54" s="125" t="s">
        <v>674</v>
      </c>
      <c r="I54" s="104">
        <v>43555</v>
      </c>
      <c r="J54" s="2">
        <v>15</v>
      </c>
      <c r="K54" s="2">
        <v>15</v>
      </c>
      <c r="L54" s="2">
        <v>14</v>
      </c>
      <c r="M54" s="2">
        <v>12</v>
      </c>
      <c r="N54" s="2">
        <v>9</v>
      </c>
      <c r="O54" s="2">
        <v>11</v>
      </c>
      <c r="P54" s="2">
        <v>13</v>
      </c>
      <c r="Q54" s="2">
        <v>14</v>
      </c>
      <c r="R54" s="2">
        <v>14</v>
      </c>
      <c r="S54" s="2">
        <v>1</v>
      </c>
      <c r="T54" s="2">
        <v>12</v>
      </c>
      <c r="U54" s="2">
        <v>5</v>
      </c>
      <c r="V54" s="2">
        <v>6</v>
      </c>
      <c r="W54" s="2">
        <v>13</v>
      </c>
      <c r="X54" s="2">
        <v>3</v>
      </c>
      <c r="Y54" s="2" t="s">
        <v>1069</v>
      </c>
      <c r="Z54" s="122" t="s">
        <v>1007</v>
      </c>
      <c r="AA54" s="122">
        <v>90</v>
      </c>
      <c r="AB54" s="223">
        <v>43626</v>
      </c>
      <c r="AC54" s="165" t="s">
        <v>1060</v>
      </c>
      <c r="AD54" s="164" t="s">
        <v>876</v>
      </c>
      <c r="AE54" s="164" t="s">
        <v>876</v>
      </c>
      <c r="AF54" s="164" t="s">
        <v>877</v>
      </c>
      <c r="AG54" s="164" t="s">
        <v>877</v>
      </c>
      <c r="AH54" s="122" t="s">
        <v>1058</v>
      </c>
      <c r="AI54" s="222"/>
      <c r="AJ54" s="164"/>
      <c r="AK54" s="164"/>
      <c r="AL54" s="122"/>
      <c r="AM54" s="122"/>
      <c r="AN54" s="167"/>
      <c r="AO54" s="122"/>
      <c r="AP54" s="122"/>
    </row>
    <row r="55" spans="1:42">
      <c r="A55" s="214" t="s">
        <v>13</v>
      </c>
      <c r="B55" s="215" t="s">
        <v>234</v>
      </c>
      <c r="C55" s="215" t="s">
        <v>28</v>
      </c>
      <c r="D55" s="215" t="s">
        <v>229</v>
      </c>
      <c r="E55" s="215" t="s">
        <v>453</v>
      </c>
      <c r="F55" s="215" t="s">
        <v>639</v>
      </c>
      <c r="G55" s="215" t="s">
        <v>892</v>
      </c>
      <c r="H55" s="125" t="s">
        <v>674</v>
      </c>
      <c r="I55" s="104">
        <v>43555</v>
      </c>
      <c r="K55" s="2" t="s">
        <v>666</v>
      </c>
      <c r="N55" s="2" t="s">
        <v>666</v>
      </c>
      <c r="P55" s="2" t="s">
        <v>666</v>
      </c>
      <c r="Q55" s="2" t="s">
        <v>666</v>
      </c>
      <c r="R55" s="2" t="s">
        <v>666</v>
      </c>
      <c r="S55" s="2" t="s">
        <v>666</v>
      </c>
      <c r="U55" s="2" t="s">
        <v>666</v>
      </c>
      <c r="V55" s="2" t="s">
        <v>666</v>
      </c>
      <c r="Y55" s="2" t="s">
        <v>1069</v>
      </c>
      <c r="Z55" s="122" t="s">
        <v>1007</v>
      </c>
      <c r="AA55" s="122">
        <v>26</v>
      </c>
      <c r="AB55" s="223">
        <v>43626</v>
      </c>
      <c r="AC55" s="165" t="s">
        <v>957</v>
      </c>
      <c r="AD55" s="164" t="s">
        <v>877</v>
      </c>
      <c r="AE55" s="164" t="s">
        <v>876</v>
      </c>
      <c r="AF55" s="164" t="s">
        <v>877</v>
      </c>
      <c r="AG55" s="164" t="s">
        <v>877</v>
      </c>
      <c r="AH55" s="122" t="s">
        <v>1058</v>
      </c>
      <c r="AI55" s="222"/>
      <c r="AJ55" s="164"/>
      <c r="AK55" s="164"/>
      <c r="AL55" s="122"/>
      <c r="AM55" s="122"/>
      <c r="AN55" s="167"/>
      <c r="AO55" s="122"/>
      <c r="AP55" s="122"/>
    </row>
    <row r="56" spans="1:42">
      <c r="A56" s="214" t="s">
        <v>13</v>
      </c>
      <c r="B56" s="215" t="s">
        <v>239</v>
      </c>
      <c r="C56" s="215" t="s">
        <v>125</v>
      </c>
      <c r="D56" s="215" t="s">
        <v>229</v>
      </c>
      <c r="E56" s="215" t="s">
        <v>544</v>
      </c>
      <c r="F56" s="215" t="s">
        <v>639</v>
      </c>
      <c r="G56" s="215" t="s">
        <v>892</v>
      </c>
      <c r="H56" s="125" t="s">
        <v>674</v>
      </c>
      <c r="I56" s="104">
        <v>43555</v>
      </c>
      <c r="Q56" s="2" t="s">
        <v>666</v>
      </c>
      <c r="R56" s="2" t="s">
        <v>666</v>
      </c>
      <c r="S56" s="2" t="s">
        <v>666</v>
      </c>
      <c r="V56" s="2" t="s">
        <v>666</v>
      </c>
      <c r="Y56" s="2" t="s">
        <v>1069</v>
      </c>
      <c r="Z56" s="122" t="s">
        <v>1007</v>
      </c>
      <c r="AA56" s="122">
        <v>26</v>
      </c>
      <c r="AB56" s="223">
        <v>43626</v>
      </c>
      <c r="AC56" s="165" t="s">
        <v>957</v>
      </c>
      <c r="AD56" s="164" t="s">
        <v>877</v>
      </c>
      <c r="AE56" s="164" t="s">
        <v>876</v>
      </c>
      <c r="AF56" s="164" t="s">
        <v>877</v>
      </c>
      <c r="AG56" s="164" t="s">
        <v>877</v>
      </c>
      <c r="AH56" s="122" t="s">
        <v>1058</v>
      </c>
      <c r="AI56" s="222"/>
      <c r="AJ56" s="164"/>
      <c r="AK56" s="164"/>
      <c r="AL56" s="122"/>
      <c r="AM56" s="122"/>
      <c r="AN56" s="167"/>
      <c r="AO56" s="122"/>
      <c r="AP56" s="122"/>
    </row>
    <row r="57" spans="1:42">
      <c r="A57" s="214" t="s">
        <v>13</v>
      </c>
      <c r="B57" s="215" t="s">
        <v>239</v>
      </c>
      <c r="C57" s="215" t="s">
        <v>126</v>
      </c>
      <c r="D57" s="215" t="s">
        <v>229</v>
      </c>
      <c r="E57" s="215" t="s">
        <v>545</v>
      </c>
      <c r="F57" s="215" t="s">
        <v>639</v>
      </c>
      <c r="G57" s="215" t="s">
        <v>892</v>
      </c>
      <c r="H57" s="125" t="s">
        <v>674</v>
      </c>
      <c r="I57" s="104">
        <v>43555</v>
      </c>
      <c r="O57" s="2" t="s">
        <v>666</v>
      </c>
      <c r="V57" s="2" t="s">
        <v>666</v>
      </c>
      <c r="W57" s="2" t="s">
        <v>666</v>
      </c>
      <c r="Y57" s="2" t="s">
        <v>1069</v>
      </c>
      <c r="Z57" s="122" t="s">
        <v>1007</v>
      </c>
      <c r="AA57" s="122">
        <v>26</v>
      </c>
      <c r="AB57" s="223">
        <v>43626</v>
      </c>
      <c r="AC57" s="165" t="s">
        <v>957</v>
      </c>
      <c r="AD57" s="164" t="s">
        <v>877</v>
      </c>
      <c r="AE57" s="164" t="s">
        <v>876</v>
      </c>
      <c r="AF57" s="164" t="s">
        <v>877</v>
      </c>
      <c r="AG57" s="164" t="s">
        <v>877</v>
      </c>
      <c r="AH57" s="122" t="s">
        <v>1058</v>
      </c>
      <c r="AI57" s="222"/>
      <c r="AJ57" s="164"/>
      <c r="AK57" s="164"/>
      <c r="AL57" s="122"/>
      <c r="AM57" s="122"/>
      <c r="AN57" s="167"/>
      <c r="AO57" s="122"/>
      <c r="AP57" s="122"/>
    </row>
    <row r="58" spans="1:42" s="60" customFormat="1">
      <c r="A58" s="214" t="s">
        <v>13</v>
      </c>
      <c r="B58" s="260" t="s">
        <v>1084</v>
      </c>
      <c r="C58" s="55" t="s">
        <v>1085</v>
      </c>
      <c r="D58" s="215" t="s">
        <v>229</v>
      </c>
      <c r="E58" s="215" t="s">
        <v>522</v>
      </c>
      <c r="F58" s="215" t="s">
        <v>639</v>
      </c>
      <c r="G58" s="215" t="s">
        <v>892</v>
      </c>
      <c r="H58" s="125" t="s">
        <v>674</v>
      </c>
      <c r="I58" s="104">
        <v>43555</v>
      </c>
      <c r="J58" s="2"/>
      <c r="K58" s="2"/>
      <c r="L58" s="2"/>
      <c r="M58" s="2"/>
      <c r="N58" s="2"/>
      <c r="O58" s="2"/>
      <c r="P58" s="2"/>
      <c r="Q58" s="2"/>
      <c r="R58" s="2"/>
      <c r="S58" s="2"/>
      <c r="T58" s="2"/>
      <c r="U58" s="2"/>
      <c r="V58" s="2"/>
      <c r="W58" s="2"/>
      <c r="X58" s="2"/>
      <c r="Y58" s="2" t="s">
        <v>1069</v>
      </c>
      <c r="Z58" s="122" t="s">
        <v>1007</v>
      </c>
      <c r="AA58" s="122">
        <v>26</v>
      </c>
      <c r="AB58" s="223">
        <v>43626</v>
      </c>
      <c r="AC58" s="165" t="s">
        <v>957</v>
      </c>
      <c r="AD58" s="164" t="s">
        <v>877</v>
      </c>
      <c r="AE58" s="164" t="s">
        <v>876</v>
      </c>
      <c r="AF58" s="164" t="s">
        <v>877</v>
      </c>
      <c r="AG58" s="164" t="s">
        <v>877</v>
      </c>
      <c r="AH58" s="122" t="s">
        <v>1058</v>
      </c>
      <c r="AI58" s="222"/>
      <c r="AJ58" s="164"/>
      <c r="AK58" s="164"/>
      <c r="AL58" s="122"/>
      <c r="AM58" s="122"/>
      <c r="AN58" s="167"/>
      <c r="AO58" s="122"/>
      <c r="AP58" s="122"/>
    </row>
    <row r="59" spans="1:42">
      <c r="A59" s="214" t="s">
        <v>13</v>
      </c>
      <c r="B59" s="260" t="s">
        <v>1084</v>
      </c>
      <c r="C59" s="261" t="s">
        <v>1086</v>
      </c>
      <c r="D59" s="215" t="s">
        <v>229</v>
      </c>
      <c r="E59" s="215" t="s">
        <v>523</v>
      </c>
      <c r="F59" s="215" t="s">
        <v>639</v>
      </c>
      <c r="G59" s="215" t="s">
        <v>892</v>
      </c>
      <c r="H59" s="125" t="s">
        <v>674</v>
      </c>
      <c r="I59" s="104">
        <v>43555</v>
      </c>
      <c r="K59" s="2" t="s">
        <v>666</v>
      </c>
      <c r="L59" s="2" t="s">
        <v>666</v>
      </c>
      <c r="O59" s="2" t="s">
        <v>666</v>
      </c>
      <c r="P59" s="2" t="s">
        <v>666</v>
      </c>
      <c r="Q59" s="2" t="s">
        <v>666</v>
      </c>
      <c r="T59" s="2" t="s">
        <v>666</v>
      </c>
      <c r="U59" s="2" t="s">
        <v>666</v>
      </c>
      <c r="W59" s="2" t="s">
        <v>666</v>
      </c>
      <c r="Y59" s="2" t="s">
        <v>1069</v>
      </c>
      <c r="Z59" s="122" t="s">
        <v>1007</v>
      </c>
      <c r="AA59" s="122">
        <v>26</v>
      </c>
      <c r="AB59" s="223">
        <v>43626</v>
      </c>
      <c r="AC59" s="165" t="s">
        <v>957</v>
      </c>
      <c r="AD59" s="164" t="s">
        <v>877</v>
      </c>
      <c r="AE59" s="164" t="s">
        <v>876</v>
      </c>
      <c r="AF59" s="164" t="s">
        <v>877</v>
      </c>
      <c r="AG59" s="164" t="s">
        <v>877</v>
      </c>
      <c r="AH59" s="122" t="s">
        <v>1058</v>
      </c>
      <c r="AI59" s="222"/>
      <c r="AJ59" s="164"/>
      <c r="AK59" s="164"/>
      <c r="AL59" s="122"/>
      <c r="AM59" s="122"/>
      <c r="AN59" s="167"/>
      <c r="AO59" s="122"/>
      <c r="AP59" s="122"/>
    </row>
    <row r="60" spans="1:42">
      <c r="A60" s="214" t="s">
        <v>13</v>
      </c>
      <c r="B60" s="260" t="s">
        <v>234</v>
      </c>
      <c r="C60" s="262" t="s">
        <v>1087</v>
      </c>
      <c r="D60" s="215" t="s">
        <v>229</v>
      </c>
      <c r="E60" s="215" t="s">
        <v>524</v>
      </c>
      <c r="F60" s="215" t="s">
        <v>639</v>
      </c>
      <c r="G60" s="215" t="s">
        <v>892</v>
      </c>
      <c r="H60" s="125" t="s">
        <v>674</v>
      </c>
      <c r="I60" s="104">
        <v>43555</v>
      </c>
      <c r="K60" s="2" t="s">
        <v>666</v>
      </c>
      <c r="N60" s="2" t="s">
        <v>666</v>
      </c>
      <c r="O60" s="2" t="s">
        <v>666</v>
      </c>
      <c r="P60" s="2" t="s">
        <v>666</v>
      </c>
      <c r="Q60" s="2" t="s">
        <v>666</v>
      </c>
      <c r="U60" s="2" t="s">
        <v>666</v>
      </c>
      <c r="W60" s="2" t="s">
        <v>666</v>
      </c>
      <c r="Y60" s="2" t="s">
        <v>1069</v>
      </c>
      <c r="Z60" s="122" t="s">
        <v>1007</v>
      </c>
      <c r="AA60" s="122">
        <v>26</v>
      </c>
      <c r="AB60" s="223">
        <v>43626</v>
      </c>
      <c r="AC60" s="165" t="s">
        <v>957</v>
      </c>
      <c r="AD60" s="164" t="s">
        <v>877</v>
      </c>
      <c r="AE60" s="164" t="s">
        <v>876</v>
      </c>
      <c r="AF60" s="164" t="s">
        <v>877</v>
      </c>
      <c r="AG60" s="164" t="s">
        <v>877</v>
      </c>
      <c r="AH60" s="122" t="s">
        <v>1058</v>
      </c>
      <c r="AI60" s="222"/>
      <c r="AJ60" s="164"/>
      <c r="AK60" s="164"/>
      <c r="AL60" s="122"/>
      <c r="AM60" s="122"/>
      <c r="AN60" s="167"/>
      <c r="AO60" s="122"/>
      <c r="AP60" s="122"/>
    </row>
    <row r="61" spans="1:42">
      <c r="A61" s="214" t="s">
        <v>13</v>
      </c>
      <c r="B61" s="215" t="s">
        <v>235</v>
      </c>
      <c r="C61" s="215" t="s">
        <v>45</v>
      </c>
      <c r="D61" s="215" t="s">
        <v>229</v>
      </c>
      <c r="E61" s="215" t="s">
        <v>470</v>
      </c>
      <c r="F61" s="215" t="s">
        <v>630</v>
      </c>
      <c r="G61" s="215" t="s">
        <v>896</v>
      </c>
      <c r="H61" s="125" t="s">
        <v>674</v>
      </c>
      <c r="I61" s="104">
        <v>43555</v>
      </c>
      <c r="J61" s="90">
        <v>2700000</v>
      </c>
      <c r="K61" s="90">
        <v>2614800</v>
      </c>
      <c r="L61" s="90">
        <v>2539200</v>
      </c>
      <c r="M61" s="90">
        <v>1889680</v>
      </c>
      <c r="N61" s="90">
        <v>1396720</v>
      </c>
      <c r="O61" s="2">
        <v>935000</v>
      </c>
      <c r="P61" s="2">
        <v>1110000</v>
      </c>
      <c r="Q61" s="2">
        <v>960000</v>
      </c>
      <c r="R61" s="2">
        <v>830000</v>
      </c>
      <c r="T61" s="2">
        <v>790000</v>
      </c>
      <c r="U61" s="2">
        <v>520000</v>
      </c>
      <c r="V61" s="2">
        <v>265000</v>
      </c>
      <c r="W61" s="2">
        <v>965000</v>
      </c>
      <c r="X61" s="114">
        <v>673200</v>
      </c>
      <c r="Y61" s="2" t="s">
        <v>1069</v>
      </c>
      <c r="Z61" s="122" t="s">
        <v>1007</v>
      </c>
      <c r="AA61" s="122" t="s">
        <v>1083</v>
      </c>
      <c r="AB61" s="223">
        <v>43626</v>
      </c>
      <c r="AC61" s="165" t="s">
        <v>1060</v>
      </c>
      <c r="AD61" s="164" t="s">
        <v>876</v>
      </c>
      <c r="AE61" s="164" t="s">
        <v>876</v>
      </c>
      <c r="AF61" s="164" t="s">
        <v>877</v>
      </c>
      <c r="AG61" s="164" t="s">
        <v>877</v>
      </c>
      <c r="AH61" s="122" t="s">
        <v>1058</v>
      </c>
      <c r="AI61" s="222"/>
      <c r="AJ61" s="164"/>
      <c r="AK61" s="164"/>
      <c r="AL61" s="122"/>
      <c r="AM61" s="122"/>
      <c r="AN61" s="167"/>
      <c r="AO61" s="122"/>
      <c r="AP61" s="122"/>
    </row>
    <row r="62" spans="1:42">
      <c r="A62" s="214" t="s">
        <v>13</v>
      </c>
      <c r="B62" s="215" t="s">
        <v>235</v>
      </c>
      <c r="C62" s="215" t="s">
        <v>46</v>
      </c>
      <c r="D62" s="215" t="s">
        <v>229</v>
      </c>
      <c r="E62" s="215" t="s">
        <v>471</v>
      </c>
      <c r="F62" s="215" t="s">
        <v>630</v>
      </c>
      <c r="G62" s="215" t="s">
        <v>896</v>
      </c>
      <c r="H62" s="125" t="s">
        <v>674</v>
      </c>
      <c r="I62" s="104">
        <v>43555</v>
      </c>
      <c r="J62" s="90">
        <v>249750</v>
      </c>
      <c r="K62" s="90">
        <v>241869</v>
      </c>
      <c r="L62" s="90">
        <v>234876</v>
      </c>
      <c r="M62" s="90">
        <v>187735.6</v>
      </c>
      <c r="N62" s="90">
        <v>144190.79999999999</v>
      </c>
      <c r="X62" s="114">
        <v>47374</v>
      </c>
      <c r="Y62" s="2" t="s">
        <v>1069</v>
      </c>
      <c r="Z62" s="122" t="s">
        <v>1007</v>
      </c>
      <c r="AA62" s="122">
        <v>96</v>
      </c>
      <c r="AB62" s="223">
        <v>43626</v>
      </c>
      <c r="AC62" s="165" t="s">
        <v>1060</v>
      </c>
      <c r="AD62" s="164" t="s">
        <v>876</v>
      </c>
      <c r="AE62" s="164" t="s">
        <v>876</v>
      </c>
      <c r="AF62" s="164" t="s">
        <v>877</v>
      </c>
      <c r="AG62" s="164" t="s">
        <v>877</v>
      </c>
      <c r="AH62" s="122" t="s">
        <v>1058</v>
      </c>
      <c r="AI62" s="222"/>
      <c r="AJ62" s="164"/>
      <c r="AK62" s="164"/>
      <c r="AL62" s="122"/>
      <c r="AM62" s="122"/>
      <c r="AN62" s="167"/>
      <c r="AO62" s="122"/>
      <c r="AP62" s="122"/>
    </row>
    <row r="63" spans="1:42">
      <c r="A63" s="214" t="s">
        <v>13</v>
      </c>
      <c r="B63" s="215" t="s">
        <v>235</v>
      </c>
      <c r="C63" s="215" t="s">
        <v>47</v>
      </c>
      <c r="D63" s="215" t="s">
        <v>229</v>
      </c>
      <c r="E63" s="215" t="s">
        <v>472</v>
      </c>
      <c r="F63" s="215" t="s">
        <v>630</v>
      </c>
      <c r="G63" s="215" t="s">
        <v>896</v>
      </c>
      <c r="H63" s="125" t="s">
        <v>674</v>
      </c>
      <c r="I63" s="104">
        <v>43555</v>
      </c>
      <c r="J63" s="2">
        <v>4000</v>
      </c>
      <c r="Y63" s="2" t="s">
        <v>1069</v>
      </c>
      <c r="Z63" s="122" t="s">
        <v>1007</v>
      </c>
      <c r="AA63" s="122">
        <v>96</v>
      </c>
      <c r="AB63" s="223">
        <v>43626</v>
      </c>
      <c r="AC63" s="165" t="s">
        <v>1060</v>
      </c>
      <c r="AD63" s="164" t="s">
        <v>876</v>
      </c>
      <c r="AE63" s="164" t="s">
        <v>876</v>
      </c>
      <c r="AF63" s="164" t="s">
        <v>877</v>
      </c>
      <c r="AG63" s="164" t="s">
        <v>877</v>
      </c>
      <c r="AH63" s="122" t="s">
        <v>1058</v>
      </c>
      <c r="AI63" s="222"/>
      <c r="AJ63" s="164"/>
      <c r="AK63" s="164"/>
      <c r="AL63" s="122"/>
      <c r="AM63" s="122"/>
      <c r="AN63" s="167"/>
      <c r="AO63" s="122"/>
      <c r="AP63" s="122"/>
    </row>
    <row r="64" spans="1:42">
      <c r="A64" s="214" t="s">
        <v>13</v>
      </c>
      <c r="B64" s="215" t="s">
        <v>235</v>
      </c>
      <c r="C64" s="215" t="s">
        <v>48</v>
      </c>
      <c r="D64" s="215" t="s">
        <v>229</v>
      </c>
      <c r="E64" s="215" t="s">
        <v>473</v>
      </c>
      <c r="F64" s="215" t="s">
        <v>630</v>
      </c>
      <c r="G64" s="215" t="s">
        <v>896</v>
      </c>
      <c r="H64" s="125" t="s">
        <v>674</v>
      </c>
      <c r="I64" s="104">
        <v>43555</v>
      </c>
      <c r="Y64" s="2" t="s">
        <v>1069</v>
      </c>
      <c r="Z64" s="122" t="s">
        <v>1007</v>
      </c>
      <c r="AA64" s="122">
        <v>96</v>
      </c>
      <c r="AB64" s="223">
        <v>43626</v>
      </c>
      <c r="AC64" s="165" t="s">
        <v>1060</v>
      </c>
      <c r="AD64" s="164" t="s">
        <v>876</v>
      </c>
      <c r="AE64" s="164" t="s">
        <v>876</v>
      </c>
      <c r="AF64" s="164" t="s">
        <v>877</v>
      </c>
      <c r="AG64" s="164" t="s">
        <v>877</v>
      </c>
      <c r="AH64" s="122" t="s">
        <v>1058</v>
      </c>
      <c r="AI64" s="222"/>
      <c r="AJ64" s="164"/>
      <c r="AK64" s="164"/>
      <c r="AL64" s="122"/>
      <c r="AM64" s="122"/>
      <c r="AN64" s="167"/>
      <c r="AO64" s="122"/>
      <c r="AP64" s="122"/>
    </row>
    <row r="65" spans="1:42">
      <c r="A65" s="214" t="s">
        <v>13</v>
      </c>
      <c r="B65" s="215" t="s">
        <v>235</v>
      </c>
      <c r="C65" s="215" t="s">
        <v>49</v>
      </c>
      <c r="D65" s="215" t="s">
        <v>229</v>
      </c>
      <c r="E65" s="215" t="s">
        <v>273</v>
      </c>
      <c r="F65" s="215" t="s">
        <v>630</v>
      </c>
      <c r="G65" s="215" t="s">
        <v>896</v>
      </c>
      <c r="H65" s="125" t="s">
        <v>674</v>
      </c>
      <c r="I65" s="104">
        <v>43555</v>
      </c>
      <c r="Y65" s="2" t="s">
        <v>1069</v>
      </c>
      <c r="Z65" s="122" t="s">
        <v>1007</v>
      </c>
      <c r="AA65" s="122">
        <v>96</v>
      </c>
      <c r="AB65" s="223">
        <v>43626</v>
      </c>
      <c r="AC65" s="165" t="s">
        <v>1060</v>
      </c>
      <c r="AD65" s="164" t="s">
        <v>876</v>
      </c>
      <c r="AE65" s="164" t="s">
        <v>876</v>
      </c>
      <c r="AF65" s="164" t="s">
        <v>877</v>
      </c>
      <c r="AG65" s="164" t="s">
        <v>877</v>
      </c>
      <c r="AH65" s="122" t="s">
        <v>1058</v>
      </c>
      <c r="AI65" s="222"/>
      <c r="AJ65" s="164"/>
      <c r="AK65" s="164"/>
      <c r="AL65" s="122"/>
      <c r="AM65" s="122"/>
      <c r="AN65" s="167"/>
      <c r="AO65" s="122"/>
      <c r="AP65" s="122"/>
    </row>
    <row r="66" spans="1:42">
      <c r="A66" s="214" t="s">
        <v>13</v>
      </c>
      <c r="B66" s="215" t="s">
        <v>235</v>
      </c>
      <c r="C66" s="215" t="s">
        <v>50</v>
      </c>
      <c r="D66" s="215" t="s">
        <v>229</v>
      </c>
      <c r="E66" s="215" t="s">
        <v>274</v>
      </c>
      <c r="F66" s="215" t="s">
        <v>630</v>
      </c>
      <c r="G66" s="215" t="s">
        <v>896</v>
      </c>
      <c r="H66" s="125" t="s">
        <v>674</v>
      </c>
      <c r="I66" s="104">
        <v>43555</v>
      </c>
      <c r="J66" s="90">
        <v>2953750</v>
      </c>
      <c r="K66" s="90">
        <v>2986866</v>
      </c>
      <c r="L66" s="90">
        <v>2806302</v>
      </c>
      <c r="M66" s="90">
        <v>2077415.6</v>
      </c>
      <c r="N66" s="90">
        <v>1540910.8</v>
      </c>
      <c r="O66" s="2">
        <v>935000</v>
      </c>
      <c r="P66" s="2">
        <v>1110000</v>
      </c>
      <c r="Q66" s="2">
        <v>960000</v>
      </c>
      <c r="R66" s="2">
        <v>830000</v>
      </c>
      <c r="T66" s="2">
        <v>790000</v>
      </c>
      <c r="U66" s="2">
        <v>520000</v>
      </c>
      <c r="V66" s="2">
        <v>265000</v>
      </c>
      <c r="W66" s="2">
        <v>965000</v>
      </c>
      <c r="X66" s="114">
        <v>795213</v>
      </c>
      <c r="Y66" s="2" t="s">
        <v>1069</v>
      </c>
      <c r="Z66" s="122" t="s">
        <v>1007</v>
      </c>
      <c r="AA66" s="252">
        <v>96108</v>
      </c>
      <c r="AB66" s="223">
        <v>43626</v>
      </c>
      <c r="AC66" s="165" t="s">
        <v>1060</v>
      </c>
      <c r="AD66" s="164" t="s">
        <v>876</v>
      </c>
      <c r="AE66" s="164" t="s">
        <v>876</v>
      </c>
      <c r="AF66" s="164" t="s">
        <v>877</v>
      </c>
      <c r="AG66" s="164" t="s">
        <v>877</v>
      </c>
      <c r="AH66" s="122" t="s">
        <v>1058</v>
      </c>
      <c r="AI66" s="222"/>
      <c r="AJ66" s="122"/>
      <c r="AK66" s="164"/>
      <c r="AL66" s="122"/>
      <c r="AM66" s="122"/>
      <c r="AN66" s="167"/>
      <c r="AO66" s="122"/>
      <c r="AP66" s="122"/>
    </row>
    <row r="67" spans="1:42">
      <c r="A67" s="214" t="s">
        <v>13</v>
      </c>
      <c r="B67" s="215" t="s">
        <v>238</v>
      </c>
      <c r="C67" s="205" t="s">
        <v>113</v>
      </c>
      <c r="D67" s="215" t="s">
        <v>325</v>
      </c>
      <c r="E67" s="236" t="s">
        <v>933</v>
      </c>
      <c r="F67" s="215" t="s">
        <v>630</v>
      </c>
      <c r="G67" s="219" t="s">
        <v>637</v>
      </c>
      <c r="H67" s="125" t="s">
        <v>674</v>
      </c>
      <c r="I67" s="104">
        <v>43555</v>
      </c>
      <c r="J67" s="2">
        <v>15</v>
      </c>
      <c r="K67" s="2">
        <v>15</v>
      </c>
      <c r="L67" s="2">
        <v>15</v>
      </c>
      <c r="M67" s="2">
        <v>13</v>
      </c>
      <c r="N67" s="2">
        <v>9</v>
      </c>
      <c r="O67" s="2">
        <v>15</v>
      </c>
      <c r="P67" s="2">
        <v>15</v>
      </c>
      <c r="Q67" s="2">
        <v>15</v>
      </c>
      <c r="R67" s="2">
        <v>15</v>
      </c>
      <c r="S67" s="2">
        <v>15</v>
      </c>
      <c r="T67" s="2">
        <v>15</v>
      </c>
      <c r="U67" s="2">
        <v>13</v>
      </c>
      <c r="V67" s="2">
        <v>15</v>
      </c>
      <c r="W67" s="2">
        <v>15</v>
      </c>
      <c r="X67" s="2">
        <v>3</v>
      </c>
      <c r="Y67" s="2" t="s">
        <v>1069</v>
      </c>
      <c r="Z67" s="2" t="s">
        <v>1007</v>
      </c>
      <c r="AA67" s="2">
        <v>90</v>
      </c>
      <c r="AB67" s="101">
        <v>43626</v>
      </c>
      <c r="AC67" s="165" t="s">
        <v>1060</v>
      </c>
      <c r="AD67" s="34" t="s">
        <v>876</v>
      </c>
      <c r="AE67" s="164" t="s">
        <v>876</v>
      </c>
      <c r="AF67" s="164" t="s">
        <v>877</v>
      </c>
      <c r="AG67" s="164" t="s">
        <v>877</v>
      </c>
      <c r="AH67" s="122" t="s">
        <v>1058</v>
      </c>
      <c r="AI67" s="49"/>
      <c r="AK67" s="34"/>
    </row>
    <row r="68" spans="1:42">
      <c r="A68" s="82" t="s">
        <v>13</v>
      </c>
      <c r="B68" s="127" t="s">
        <v>238</v>
      </c>
      <c r="C68" s="58" t="s">
        <v>114</v>
      </c>
      <c r="D68" s="127" t="s">
        <v>326</v>
      </c>
      <c r="E68" s="127" t="s">
        <v>533</v>
      </c>
      <c r="F68" s="127" t="s">
        <v>633</v>
      </c>
      <c r="G68" s="88" t="s">
        <v>643</v>
      </c>
      <c r="H68" s="59" t="s">
        <v>674</v>
      </c>
      <c r="I68" s="104">
        <v>43555</v>
      </c>
      <c r="J68" s="2">
        <v>100</v>
      </c>
      <c r="K68" s="2">
        <v>100</v>
      </c>
      <c r="L68" s="2">
        <f>14/15*100</f>
        <v>93.333333333333329</v>
      </c>
      <c r="M68" s="2">
        <f>12/13*100</f>
        <v>92.307692307692307</v>
      </c>
      <c r="N68" s="2">
        <v>100</v>
      </c>
      <c r="O68" s="2">
        <f>11/15*100</f>
        <v>73.333333333333329</v>
      </c>
      <c r="P68" s="2">
        <f>13/15*100</f>
        <v>86.666666666666671</v>
      </c>
      <c r="Q68" s="2">
        <f>14/15*100</f>
        <v>93.333333333333329</v>
      </c>
      <c r="R68" s="2">
        <f>14/15*100</f>
        <v>93.333333333333329</v>
      </c>
      <c r="S68" s="2">
        <f>1/15*100</f>
        <v>6.666666666666667</v>
      </c>
      <c r="T68" s="2">
        <f>12/15*100</f>
        <v>80</v>
      </c>
      <c r="U68" s="2">
        <f>5/15*100</f>
        <v>33.333333333333329</v>
      </c>
      <c r="V68" s="2">
        <f>6/15*100</f>
        <v>40</v>
      </c>
      <c r="W68" s="2">
        <f>13/15*100</f>
        <v>86.666666666666671</v>
      </c>
      <c r="X68" s="2">
        <f>3/3*100</f>
        <v>100</v>
      </c>
      <c r="Y68" s="2" t="s">
        <v>1081</v>
      </c>
      <c r="Z68" s="2" t="s">
        <v>1007</v>
      </c>
      <c r="AA68" s="2">
        <v>90</v>
      </c>
      <c r="AB68" s="101">
        <v>43626</v>
      </c>
      <c r="AC68" s="165" t="s">
        <v>1060</v>
      </c>
      <c r="AD68" s="34" t="s">
        <v>876</v>
      </c>
      <c r="AE68" s="164" t="s">
        <v>876</v>
      </c>
      <c r="AF68" s="164" t="s">
        <v>877</v>
      </c>
      <c r="AG68" s="164" t="s">
        <v>877</v>
      </c>
      <c r="AH68" s="122" t="s">
        <v>1058</v>
      </c>
      <c r="AI68" s="49"/>
      <c r="AK68" s="34"/>
    </row>
    <row r="69" spans="1:42">
      <c r="AI69" s="49"/>
    </row>
    <row r="70" spans="1:42">
      <c r="AI70" s="49"/>
    </row>
    <row r="71" spans="1:42">
      <c r="AI71" s="49"/>
    </row>
    <row r="72" spans="1:42">
      <c r="AI72" s="49"/>
    </row>
    <row r="73" spans="1:42">
      <c r="AI73" s="49"/>
    </row>
    <row r="74" spans="1:42">
      <c r="AI74" s="49"/>
    </row>
    <row r="75" spans="1:42">
      <c r="AI75" s="49"/>
    </row>
    <row r="76" spans="1:42">
      <c r="AI76" s="49"/>
    </row>
    <row r="77" spans="1:42">
      <c r="AI77" s="49"/>
    </row>
    <row r="78" spans="1:42">
      <c r="AI78" s="49"/>
    </row>
    <row r="79" spans="1:42">
      <c r="AI79" s="49"/>
    </row>
    <row r="80" spans="1:42">
      <c r="AI80" s="49"/>
    </row>
    <row r="81" spans="35:35">
      <c r="AI81" s="49"/>
    </row>
    <row r="82" spans="35:35">
      <c r="AI82" s="49"/>
    </row>
    <row r="83" spans="35:35">
      <c r="AI83" s="49"/>
    </row>
    <row r="84" spans="35:35">
      <c r="AI84" s="49"/>
    </row>
    <row r="85" spans="35:35">
      <c r="AI85" s="49"/>
    </row>
    <row r="86" spans="35:35">
      <c r="AI86" s="49"/>
    </row>
    <row r="87" spans="35:35">
      <c r="AI87" s="49"/>
    </row>
    <row r="88" spans="35:35">
      <c r="AI88" s="49"/>
    </row>
    <row r="89" spans="35:35">
      <c r="AI89" s="49"/>
    </row>
    <row r="90" spans="35:35">
      <c r="AI90" s="49"/>
    </row>
    <row r="91" spans="35:35">
      <c r="AI91" s="49"/>
    </row>
    <row r="92" spans="35:35">
      <c r="AI92" s="49"/>
    </row>
    <row r="93" spans="35:35">
      <c r="AI93" s="49"/>
    </row>
    <row r="94" spans="35:35">
      <c r="AI94" s="49"/>
    </row>
    <row r="95" spans="35:35">
      <c r="AI95" s="49"/>
    </row>
    <row r="96" spans="35:35">
      <c r="AI96" s="49"/>
    </row>
    <row r="97" spans="35:35">
      <c r="AI97" s="49"/>
    </row>
    <row r="98" spans="35:35">
      <c r="AI98" s="49"/>
    </row>
    <row r="99" spans="35:35">
      <c r="AI99" s="49"/>
    </row>
    <row r="100" spans="35:35">
      <c r="AI100" s="49"/>
    </row>
    <row r="101" spans="35:35">
      <c r="AI101" s="49"/>
    </row>
    <row r="102" spans="35:35">
      <c r="AI102" s="49"/>
    </row>
    <row r="103" spans="35:35">
      <c r="AI103" s="49"/>
    </row>
    <row r="104" spans="35:35">
      <c r="AI104" s="49"/>
    </row>
    <row r="105" spans="35:35">
      <c r="AI105" s="49"/>
    </row>
    <row r="106" spans="35:35">
      <c r="AI106" s="49"/>
    </row>
    <row r="107" spans="35:35">
      <c r="AI107" s="49"/>
    </row>
    <row r="108" spans="35:35">
      <c r="AI108" s="49"/>
    </row>
    <row r="109" spans="35:35">
      <c r="AI109" s="49"/>
    </row>
    <row r="110" spans="35:35">
      <c r="AI110" s="49"/>
    </row>
    <row r="111" spans="35:35">
      <c r="AI111" s="49"/>
    </row>
    <row r="112" spans="35:35">
      <c r="AI112" s="49"/>
    </row>
    <row r="113" spans="35:35">
      <c r="AI113" s="49"/>
    </row>
    <row r="114" spans="35:35">
      <c r="AI114" s="49"/>
    </row>
    <row r="115" spans="35:35">
      <c r="AI115" s="49"/>
    </row>
    <row r="116" spans="35:35">
      <c r="AI116" s="49"/>
    </row>
    <row r="117" spans="35:35">
      <c r="AI117" s="49"/>
    </row>
    <row r="118" spans="35:35">
      <c r="AI118" s="49"/>
    </row>
    <row r="119" spans="35:35">
      <c r="AI119" s="49"/>
    </row>
    <row r="120" spans="35:35">
      <c r="AI120" s="49"/>
    </row>
    <row r="121" spans="35:35">
      <c r="AI121" s="49"/>
    </row>
    <row r="122" spans="35:35">
      <c r="AI122" s="49"/>
    </row>
    <row r="123" spans="35:35">
      <c r="AI123" s="49"/>
    </row>
    <row r="124" spans="35:35">
      <c r="AI124" s="49"/>
    </row>
    <row r="125" spans="35:35">
      <c r="AI125" s="49"/>
    </row>
    <row r="126" spans="35:35">
      <c r="AI126" s="49"/>
    </row>
    <row r="127" spans="35:35">
      <c r="AI127" s="49"/>
    </row>
    <row r="128" spans="35:35">
      <c r="AI128" s="49"/>
    </row>
    <row r="129" spans="35:35">
      <c r="AI129" s="49"/>
    </row>
    <row r="130" spans="35:35">
      <c r="AI130" s="49"/>
    </row>
    <row r="131" spans="35:35">
      <c r="AI131" s="49"/>
    </row>
    <row r="132" spans="35:35">
      <c r="AI132" s="49"/>
    </row>
    <row r="133" spans="35:35">
      <c r="AI133" s="49"/>
    </row>
    <row r="134" spans="35:35">
      <c r="AI134" s="49"/>
    </row>
    <row r="135" spans="35:35">
      <c r="AI135" s="49"/>
    </row>
    <row r="136" spans="35:35">
      <c r="AI136" s="49"/>
    </row>
    <row r="137" spans="35:35">
      <c r="AI137" s="49"/>
    </row>
    <row r="138" spans="35:35">
      <c r="AI138" s="49"/>
    </row>
    <row r="139" spans="35:35">
      <c r="AI139" s="49"/>
    </row>
    <row r="140" spans="35:35">
      <c r="AI140" s="49"/>
    </row>
    <row r="141" spans="35:35">
      <c r="AI141" s="49"/>
    </row>
    <row r="142" spans="35:35">
      <c r="AI142" s="49"/>
    </row>
    <row r="143" spans="35:35">
      <c r="AI143" s="49"/>
    </row>
    <row r="144" spans="35:35">
      <c r="AI144" s="49"/>
    </row>
    <row r="145" spans="35:35">
      <c r="AI145" s="49"/>
    </row>
    <row r="146" spans="35:35">
      <c r="AI146" s="49"/>
    </row>
    <row r="147" spans="35:35">
      <c r="AI147" s="49"/>
    </row>
    <row r="148" spans="35:35">
      <c r="AI148" s="49"/>
    </row>
    <row r="149" spans="35:35">
      <c r="AI149" s="49"/>
    </row>
  </sheetData>
  <mergeCells count="2">
    <mergeCell ref="AR35:AT35"/>
    <mergeCell ref="AR1:AT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11">
    <dataValidation type="whole" operator="greaterThanOrEqual" allowBlank="1" showInputMessage="1" showErrorMessage="1" sqref="X34 J30:X31 S53:T53 W19:X19 W53:Z53 S19:T19 J68:K68">
      <formula1>0</formula1>
    </dataValidation>
    <dataValidation type="list" allowBlank="1" showInputMessage="1" showErrorMessage="1" sqref="AN2:AN34 AN36:AN66">
      <formula1>"Error accepted, Error not accepted"</formula1>
    </dataValidation>
    <dataValidation type="whole" allowBlank="1" showInputMessage="1" showErrorMessage="1" sqref="S46 X20 X18 X33 X52 J12:O12 J4:X4 X11:X12 J46:O46 U12:W12 U46:W46 X45:X46 W29:X29">
      <formula1>20</formula1>
      <formula2>90</formula2>
    </dataValidation>
    <dataValidation type="list" allowBlank="1" showInputMessage="1" showErrorMessage="1" sqref="J2:S3 J21:W26 X21:X28 T2:X2 R70:X126 J36:X37 J6:X8 J55:X60 J47:X51 J40:X42 J13:X17 T3:W3">
      <formula1>#REF!</formula1>
    </dataValidation>
    <dataValidation type="date" allowBlank="1" showInputMessage="1" showErrorMessage="1" sqref="X9:X10 X43:X44 R10:S10 R44:S44">
      <formula1>12785</formula1>
      <formula2>47847</formula2>
    </dataValidation>
    <dataValidation type="textLength" operator="greaterThan" allowBlank="1" showInputMessage="1" showErrorMessage="1" sqref="J67:X67 J45:Q45 P46:R46 T46 T45:W45 J54:X54 J52:W52 J38:X38">
      <formula1>0</formula1>
    </dataValidation>
    <dataValidation type="list" allowBlank="1" showInputMessage="1" showErrorMessage="1" sqref="J5:W5">
      <formula1>"M,F"</formula1>
    </dataValidation>
    <dataValidation type="list" operator="greaterThan" allowBlank="1" showInputMessage="1" showErrorMessage="1" sqref="J39:X39">
      <formula1>"M,F"</formula1>
    </dataValidation>
    <dataValidation allowBlank="1" showInputMessage="1" showErrorMessage="1" prompt="Percentage figure" sqref="S32 X32"/>
    <dataValidation type="decimal" operator="greaterThanOrEqual" allowBlank="1" showInputMessage="1" showErrorMessage="1" prompt="Input data in millions._x000a_If in crores, divide by 1000000" sqref="X61:X62 X66">
      <formula1>0</formula1>
    </dataValidation>
    <dataValidation operator="greaterThanOrEqual" allowBlank="1" showInputMessage="1" showErrorMessage="1" sqref="L68:X68"/>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AJ36:AJ65 AD2:AG34 AJ2:AJ34 AD36:AG68</xm:sqref>
        </x14:dataValidation>
        <x14:dataValidation type="list" allowBlank="1" showInputMessage="1" showErrorMessage="1">
          <x14:formula1>
            <xm:f>'NIC industry'!$G$3:$G$13</xm:f>
          </x14:formula1>
          <xm:sqref>AK2:AK34 AK36:AK68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1"/>
  <sheetViews>
    <sheetView tabSelected="1" topLeftCell="B1" zoomScale="90" zoomScaleNormal="90" workbookViewId="0">
      <selection activeCell="H13" sqref="H13"/>
    </sheetView>
  </sheetViews>
  <sheetFormatPr defaultColWidth="10.625" defaultRowHeight="15.75"/>
  <cols>
    <col min="1" max="1" width="34.625" customWidth="1"/>
    <col min="2" max="2" width="30.625" customWidth="1"/>
    <col min="3" max="3" width="10.625" customWidth="1"/>
    <col min="4" max="4" width="23.875" customWidth="1"/>
    <col min="5" max="5" width="66.625" customWidth="1"/>
    <col min="6" max="7" width="10.625" customWidth="1"/>
    <col min="8" max="8" width="12.625" customWidth="1"/>
    <col min="9" max="9" width="17.625" customWidth="1"/>
    <col min="10" max="11" width="11.875" bestFit="1" customWidth="1"/>
    <col min="13" max="14" width="11.875" bestFit="1" customWidth="1"/>
    <col min="16" max="16" width="13" bestFit="1" customWidth="1"/>
    <col min="21" max="21" width="17" customWidth="1"/>
    <col min="22" max="22" width="35.125" customWidth="1"/>
    <col min="23" max="23" width="23.625" customWidth="1"/>
    <col min="24" max="24" width="30.125" customWidth="1"/>
    <col min="25" max="25" width="38.125" customWidth="1"/>
    <col min="26" max="26" width="20.5" customWidth="1"/>
    <col min="27" max="27" width="17.625" customWidth="1"/>
    <col min="28" max="28" width="16.125" customWidth="1"/>
    <col min="29" max="29" width="16.625" customWidth="1"/>
    <col min="30" max="30" width="30.625" customWidth="1"/>
    <col min="31" max="31" width="20.5" customWidth="1"/>
    <col min="32" max="32" width="35.625" style="69" customWidth="1"/>
    <col min="33" max="33" width="50.625" customWidth="1"/>
    <col min="34" max="34" width="35.625" customWidth="1"/>
    <col min="35" max="35" width="41.125" customWidth="1"/>
    <col min="36" max="36" width="20.125" customWidth="1"/>
    <col min="37" max="37" width="17.625" customWidth="1"/>
    <col min="38" max="38" width="19.125" customWidth="1"/>
    <col min="40" max="40" width="30.125" customWidth="1"/>
    <col min="41" max="41" width="36.125" customWidth="1"/>
    <col min="42" max="42" width="53.125" customWidth="1"/>
  </cols>
  <sheetData>
    <row r="1" spans="1:42">
      <c r="A1" s="12" t="s">
        <v>3</v>
      </c>
      <c r="B1" s="12" t="s">
        <v>5</v>
      </c>
      <c r="C1" s="12" t="s">
        <v>4</v>
      </c>
      <c r="D1" s="12" t="s">
        <v>0</v>
      </c>
      <c r="E1" s="13" t="s">
        <v>659</v>
      </c>
      <c r="F1" s="12" t="s">
        <v>7</v>
      </c>
      <c r="G1" s="12" t="s">
        <v>8</v>
      </c>
      <c r="H1" s="12" t="s">
        <v>672</v>
      </c>
      <c r="I1" s="12" t="s">
        <v>932</v>
      </c>
      <c r="J1" s="12" t="s">
        <v>1053</v>
      </c>
      <c r="K1" s="12" t="s">
        <v>1054</v>
      </c>
      <c r="L1" s="12" t="s">
        <v>1055</v>
      </c>
      <c r="M1" s="12" t="s">
        <v>1056</v>
      </c>
      <c r="N1" s="12" t="s">
        <v>938</v>
      </c>
      <c r="O1" s="116" t="s">
        <v>1051</v>
      </c>
      <c r="P1" s="12" t="s">
        <v>661</v>
      </c>
      <c r="Q1" s="12" t="s">
        <v>662</v>
      </c>
      <c r="R1" s="12" t="s">
        <v>663</v>
      </c>
      <c r="S1" s="12" t="s">
        <v>664</v>
      </c>
      <c r="T1" s="12" t="s">
        <v>665</v>
      </c>
      <c r="U1" s="21" t="s">
        <v>9</v>
      </c>
      <c r="V1" s="21" t="s">
        <v>1</v>
      </c>
      <c r="W1" s="21" t="s">
        <v>2</v>
      </c>
      <c r="X1" s="21" t="s">
        <v>10</v>
      </c>
      <c r="Y1" s="21" t="s">
        <v>670</v>
      </c>
      <c r="Z1" s="10" t="s">
        <v>669</v>
      </c>
      <c r="AA1" s="10" t="s">
        <v>871</v>
      </c>
      <c r="AB1" s="10" t="s">
        <v>872</v>
      </c>
      <c r="AC1" s="10" t="s">
        <v>873</v>
      </c>
      <c r="AD1" s="10" t="s">
        <v>878</v>
      </c>
      <c r="AE1" s="37" t="s">
        <v>11</v>
      </c>
      <c r="AF1" s="67" t="s">
        <v>897</v>
      </c>
      <c r="AG1" s="51" t="s">
        <v>898</v>
      </c>
      <c r="AH1" s="51" t="s">
        <v>899</v>
      </c>
      <c r="AI1" s="51" t="s">
        <v>900</v>
      </c>
      <c r="AJ1" s="48" t="s">
        <v>901</v>
      </c>
      <c r="AK1" s="48" t="s">
        <v>902</v>
      </c>
      <c r="AL1" s="48" t="s">
        <v>903</v>
      </c>
      <c r="AM1" s="43"/>
      <c r="AN1" s="269" t="s">
        <v>915</v>
      </c>
      <c r="AO1" s="270"/>
      <c r="AP1" s="271"/>
    </row>
    <row r="2" spans="1:42" s="14" customFormat="1" ht="16.5" thickBot="1">
      <c r="A2" s="80" t="s">
        <v>13</v>
      </c>
      <c r="B2" s="91" t="s">
        <v>241</v>
      </c>
      <c r="C2" s="92" t="s">
        <v>195</v>
      </c>
      <c r="D2" s="93" t="s">
        <v>232</v>
      </c>
      <c r="E2" s="93" t="s">
        <v>406</v>
      </c>
      <c r="F2" s="94" t="s">
        <v>639</v>
      </c>
      <c r="G2" s="95" t="s">
        <v>639</v>
      </c>
      <c r="H2" s="7" t="s">
        <v>673</v>
      </c>
      <c r="I2" s="104">
        <v>43921</v>
      </c>
      <c r="J2" s="102" t="s">
        <v>666</v>
      </c>
      <c r="K2" s="102" t="s">
        <v>666</v>
      </c>
      <c r="L2" s="102" t="s">
        <v>666</v>
      </c>
      <c r="M2" s="102" t="s">
        <v>666</v>
      </c>
      <c r="N2" s="102" t="s">
        <v>666</v>
      </c>
      <c r="O2" s="114"/>
      <c r="U2" s="14" t="s">
        <v>1062</v>
      </c>
      <c r="V2" s="14" t="s">
        <v>1004</v>
      </c>
      <c r="W2" s="14">
        <v>26</v>
      </c>
      <c r="X2" s="100">
        <v>44004</v>
      </c>
      <c r="Y2" t="s">
        <v>1008</v>
      </c>
      <c r="Z2" s="34"/>
      <c r="AA2" s="34" t="s">
        <v>876</v>
      </c>
      <c r="AB2" s="34" t="s">
        <v>877</v>
      </c>
      <c r="AC2" s="34" t="s">
        <v>877</v>
      </c>
      <c r="AD2" s="14" t="s">
        <v>1058</v>
      </c>
      <c r="AE2" s="35"/>
      <c r="AF2" s="68"/>
      <c r="AG2" s="42"/>
      <c r="AH2" s="42"/>
      <c r="AI2" s="42"/>
      <c r="AJ2" s="74"/>
      <c r="AK2" s="74"/>
      <c r="AL2" s="74"/>
      <c r="AM2" s="42"/>
      <c r="AN2" s="50"/>
      <c r="AO2" s="50"/>
      <c r="AP2" s="50"/>
    </row>
    <row r="3" spans="1:42" s="14" customFormat="1" ht="16.5" thickBot="1">
      <c r="A3" s="80" t="s">
        <v>13</v>
      </c>
      <c r="B3" s="91" t="s">
        <v>241</v>
      </c>
      <c r="C3" s="92" t="s">
        <v>196</v>
      </c>
      <c r="D3" s="93" t="s">
        <v>232</v>
      </c>
      <c r="E3" s="93" t="s">
        <v>407</v>
      </c>
      <c r="F3" s="94" t="s">
        <v>639</v>
      </c>
      <c r="G3" s="95" t="s">
        <v>892</v>
      </c>
      <c r="H3" s="7" t="s">
        <v>673</v>
      </c>
      <c r="I3" s="104">
        <v>43921</v>
      </c>
      <c r="J3" t="s">
        <v>666</v>
      </c>
      <c r="K3" t="s">
        <v>666</v>
      </c>
      <c r="L3" t="s">
        <v>666</v>
      </c>
      <c r="M3" t="s">
        <v>666</v>
      </c>
      <c r="N3" t="s">
        <v>666</v>
      </c>
      <c r="O3" s="115" t="s">
        <v>666</v>
      </c>
      <c r="U3" s="14" t="s">
        <v>1062</v>
      </c>
      <c r="V3" s="14" t="s">
        <v>1004</v>
      </c>
      <c r="W3" s="14">
        <v>26</v>
      </c>
      <c r="X3" s="100">
        <v>44004</v>
      </c>
      <c r="Y3" t="s">
        <v>1008</v>
      </c>
      <c r="Z3" s="34"/>
      <c r="AA3" s="34" t="s">
        <v>876</v>
      </c>
      <c r="AB3" s="34" t="s">
        <v>877</v>
      </c>
      <c r="AC3" s="34" t="s">
        <v>877</v>
      </c>
      <c r="AD3" s="14" t="s">
        <v>1058</v>
      </c>
      <c r="AE3" s="35"/>
      <c r="AF3" s="68"/>
      <c r="AG3" s="42"/>
      <c r="AH3" s="42"/>
      <c r="AI3" s="42"/>
      <c r="AJ3" s="74"/>
      <c r="AK3" s="42"/>
      <c r="AL3" s="42"/>
      <c r="AM3" s="42"/>
      <c r="AN3" s="96" t="s">
        <v>916</v>
      </c>
      <c r="AO3" s="96" t="s">
        <v>917</v>
      </c>
      <c r="AP3" s="96" t="s">
        <v>918</v>
      </c>
    </row>
    <row r="4" spans="1:42" s="14" customFormat="1">
      <c r="A4" s="80" t="s">
        <v>13</v>
      </c>
      <c r="B4" s="91" t="s">
        <v>241</v>
      </c>
      <c r="C4" s="92" t="s">
        <v>203</v>
      </c>
      <c r="D4" s="93" t="s">
        <v>232</v>
      </c>
      <c r="E4" s="93" t="s">
        <v>414</v>
      </c>
      <c r="F4" s="97" t="s">
        <v>630</v>
      </c>
      <c r="G4" s="95" t="s">
        <v>640</v>
      </c>
      <c r="H4" s="7" t="s">
        <v>673</v>
      </c>
      <c r="I4" s="104">
        <v>43921</v>
      </c>
      <c r="O4" s="114"/>
      <c r="U4" s="14" t="s">
        <v>1062</v>
      </c>
      <c r="V4" s="14" t="s">
        <v>1004</v>
      </c>
      <c r="W4" s="14">
        <v>26</v>
      </c>
      <c r="X4" s="100">
        <v>44004</v>
      </c>
      <c r="Y4" t="s">
        <v>1008</v>
      </c>
      <c r="Z4" s="34"/>
      <c r="AA4" s="34" t="s">
        <v>876</v>
      </c>
      <c r="AB4" s="34" t="s">
        <v>877</v>
      </c>
      <c r="AC4" s="34" t="s">
        <v>877</v>
      </c>
      <c r="AD4" s="14" t="s">
        <v>1058</v>
      </c>
      <c r="AE4" s="35" t="s">
        <v>1043</v>
      </c>
      <c r="AF4" s="68"/>
      <c r="AG4" s="42"/>
      <c r="AH4" s="42"/>
      <c r="AI4" s="42"/>
      <c r="AJ4" s="74"/>
      <c r="AK4" s="42"/>
      <c r="AL4" s="42"/>
      <c r="AM4" s="42"/>
      <c r="AN4" s="52" t="s">
        <v>919</v>
      </c>
      <c r="AO4" s="52" t="s">
        <v>904</v>
      </c>
      <c r="AP4" s="52" t="s">
        <v>930</v>
      </c>
    </row>
    <row r="5" spans="1:42" s="14" customFormat="1">
      <c r="A5" s="80" t="s">
        <v>13</v>
      </c>
      <c r="B5" s="91" t="s">
        <v>241</v>
      </c>
      <c r="C5" s="92" t="s">
        <v>204</v>
      </c>
      <c r="D5" s="93" t="s">
        <v>232</v>
      </c>
      <c r="E5" s="93" t="s">
        <v>415</v>
      </c>
      <c r="F5" s="94" t="s">
        <v>639</v>
      </c>
      <c r="G5" s="95" t="s">
        <v>893</v>
      </c>
      <c r="H5" s="7" t="s">
        <v>673</v>
      </c>
      <c r="I5" s="104">
        <v>43921</v>
      </c>
      <c r="J5" t="s">
        <v>668</v>
      </c>
      <c r="K5" t="s">
        <v>668</v>
      </c>
      <c r="L5" t="s">
        <v>668</v>
      </c>
      <c r="M5" t="s">
        <v>668</v>
      </c>
      <c r="N5" t="s">
        <v>668</v>
      </c>
      <c r="O5" t="s">
        <v>660</v>
      </c>
      <c r="U5" s="14" t="s">
        <v>1062</v>
      </c>
      <c r="V5" s="14" t="s">
        <v>1004</v>
      </c>
      <c r="W5" s="14">
        <v>26</v>
      </c>
      <c r="X5" s="100">
        <v>44005</v>
      </c>
      <c r="Y5" t="s">
        <v>1008</v>
      </c>
      <c r="Z5" s="34"/>
      <c r="AA5" s="34" t="s">
        <v>876</v>
      </c>
      <c r="AB5" s="34" t="s">
        <v>877</v>
      </c>
      <c r="AC5" s="34" t="s">
        <v>877</v>
      </c>
      <c r="AD5" s="14" t="s">
        <v>1058</v>
      </c>
      <c r="AE5" s="35"/>
      <c r="AF5" s="68"/>
      <c r="AG5" s="42"/>
      <c r="AH5" s="42"/>
      <c r="AI5" s="42"/>
      <c r="AJ5" s="74"/>
      <c r="AK5" s="42"/>
      <c r="AL5" s="42"/>
      <c r="AM5" s="42"/>
      <c r="AN5" s="52" t="s">
        <v>919</v>
      </c>
      <c r="AO5" s="53" t="s">
        <v>905</v>
      </c>
      <c r="AP5" s="54" t="s">
        <v>920</v>
      </c>
    </row>
    <row r="6" spans="1:42" s="14" customFormat="1">
      <c r="A6" s="80" t="s">
        <v>13</v>
      </c>
      <c r="B6" s="91" t="s">
        <v>241</v>
      </c>
      <c r="C6" s="92" t="s">
        <v>205</v>
      </c>
      <c r="D6" s="93" t="s">
        <v>232</v>
      </c>
      <c r="E6" s="93" t="s">
        <v>416</v>
      </c>
      <c r="F6" s="97" t="s">
        <v>630</v>
      </c>
      <c r="G6" s="95" t="s">
        <v>642</v>
      </c>
      <c r="H6" s="7" t="s">
        <v>673</v>
      </c>
      <c r="I6" s="104">
        <v>43921</v>
      </c>
      <c r="J6" s="14">
        <v>3000</v>
      </c>
      <c r="K6" s="14">
        <v>4900</v>
      </c>
      <c r="L6" s="14">
        <v>3100</v>
      </c>
      <c r="M6" s="103">
        <v>710</v>
      </c>
      <c r="N6" s="103">
        <v>500</v>
      </c>
      <c r="O6" s="114"/>
      <c r="U6" s="14" t="s">
        <v>1062</v>
      </c>
      <c r="V6" s="14" t="s">
        <v>1004</v>
      </c>
      <c r="W6" s="14">
        <v>125</v>
      </c>
      <c r="X6" s="100">
        <v>44006</v>
      </c>
      <c r="Y6" t="s">
        <v>1060</v>
      </c>
      <c r="Z6" s="34" t="s">
        <v>876</v>
      </c>
      <c r="AA6" s="34" t="s">
        <v>876</v>
      </c>
      <c r="AB6" s="34" t="s">
        <v>877</v>
      </c>
      <c r="AC6" s="34" t="s">
        <v>877</v>
      </c>
      <c r="AD6" s="14" t="s">
        <v>1058</v>
      </c>
      <c r="AE6" s="35"/>
      <c r="AF6" s="68"/>
      <c r="AG6" s="42"/>
      <c r="AH6" s="42"/>
      <c r="AI6" s="42"/>
      <c r="AJ6" s="74"/>
      <c r="AK6" s="42"/>
      <c r="AL6" s="42"/>
      <c r="AM6" s="42"/>
      <c r="AN6" s="52" t="s">
        <v>919</v>
      </c>
      <c r="AO6" s="54" t="s">
        <v>906</v>
      </c>
      <c r="AP6" s="54" t="s">
        <v>921</v>
      </c>
    </row>
    <row r="7" spans="1:42" s="14" customFormat="1">
      <c r="A7" s="80" t="s">
        <v>13</v>
      </c>
      <c r="B7" s="91" t="s">
        <v>241</v>
      </c>
      <c r="C7" s="92" t="s">
        <v>206</v>
      </c>
      <c r="D7" s="93" t="s">
        <v>232</v>
      </c>
      <c r="E7" s="244" t="s">
        <v>417</v>
      </c>
      <c r="F7" s="97" t="s">
        <v>633</v>
      </c>
      <c r="G7" s="95" t="s">
        <v>635</v>
      </c>
      <c r="H7" s="7" t="s">
        <v>673</v>
      </c>
      <c r="I7" s="104">
        <v>43921</v>
      </c>
      <c r="J7" s="248">
        <f>3000/8924611534*100</f>
        <v>3.361490848728744E-5</v>
      </c>
      <c r="K7" s="248">
        <f>4900/8924611534*100</f>
        <v>5.4904350529236159E-5</v>
      </c>
      <c r="L7" s="248">
        <f>3100/8924611534*100</f>
        <v>3.4735405436863693E-5</v>
      </c>
      <c r="M7" s="248">
        <f>710/8924611534*100</f>
        <v>7.955528341991362E-6</v>
      </c>
      <c r="N7" s="248">
        <f>500/8924611534*100</f>
        <v>5.6024847478812404E-6</v>
      </c>
      <c r="O7" s="114"/>
      <c r="U7" s="14" t="s">
        <v>1062</v>
      </c>
      <c r="V7" s="14" t="s">
        <v>1004</v>
      </c>
      <c r="W7" s="14">
        <v>125</v>
      </c>
      <c r="X7" s="100">
        <v>44007</v>
      </c>
      <c r="Y7" t="s">
        <v>1060</v>
      </c>
      <c r="Z7" s="34" t="s">
        <v>876</v>
      </c>
      <c r="AA7" s="34" t="s">
        <v>876</v>
      </c>
      <c r="AB7" s="34" t="s">
        <v>877</v>
      </c>
      <c r="AC7" s="34" t="s">
        <v>877</v>
      </c>
      <c r="AD7" s="14" t="s">
        <v>1058</v>
      </c>
      <c r="AE7" s="35"/>
      <c r="AF7" s="68"/>
      <c r="AG7" s="42"/>
      <c r="AH7" s="42"/>
      <c r="AI7" s="42"/>
      <c r="AJ7" s="74"/>
      <c r="AK7" s="42"/>
      <c r="AL7" s="42"/>
      <c r="AM7" s="42"/>
      <c r="AN7" s="52" t="s">
        <v>919</v>
      </c>
      <c r="AO7" s="54" t="s">
        <v>907</v>
      </c>
      <c r="AP7" s="54" t="s">
        <v>922</v>
      </c>
    </row>
    <row r="8" spans="1:42" s="14" customFormat="1">
      <c r="A8" s="80" t="s">
        <v>13</v>
      </c>
      <c r="B8" s="91" t="s">
        <v>240</v>
      </c>
      <c r="C8" s="92" t="s">
        <v>189</v>
      </c>
      <c r="D8" s="93" t="s">
        <v>232</v>
      </c>
      <c r="E8" s="39" t="s">
        <v>400</v>
      </c>
      <c r="F8" s="97" t="s">
        <v>630</v>
      </c>
      <c r="G8" s="95" t="s">
        <v>896</v>
      </c>
      <c r="H8" s="7" t="s">
        <v>673</v>
      </c>
      <c r="I8" s="104">
        <v>43921</v>
      </c>
      <c r="J8">
        <v>2700000</v>
      </c>
      <c r="K8">
        <v>2614800</v>
      </c>
      <c r="L8">
        <v>2539200</v>
      </c>
      <c r="M8">
        <v>2464800</v>
      </c>
      <c r="N8">
        <v>490309</v>
      </c>
      <c r="O8" s="114">
        <v>1027000</v>
      </c>
      <c r="U8" s="14" t="s">
        <v>1062</v>
      </c>
      <c r="V8" s="14" t="s">
        <v>1004</v>
      </c>
      <c r="W8" s="14">
        <v>112</v>
      </c>
      <c r="X8" s="100">
        <v>44008</v>
      </c>
      <c r="Y8" t="s">
        <v>1060</v>
      </c>
      <c r="Z8" s="34" t="s">
        <v>876</v>
      </c>
      <c r="AA8" s="34" t="s">
        <v>876</v>
      </c>
      <c r="AB8" s="34" t="s">
        <v>877</v>
      </c>
      <c r="AC8" s="34" t="s">
        <v>877</v>
      </c>
      <c r="AD8" s="14" t="s">
        <v>1058</v>
      </c>
      <c r="AE8" s="35"/>
      <c r="AF8" s="68"/>
      <c r="AG8" s="42"/>
      <c r="AH8" s="42"/>
      <c r="AI8" s="42"/>
      <c r="AJ8" s="74"/>
      <c r="AK8" s="42"/>
      <c r="AL8" s="42"/>
      <c r="AM8" s="42"/>
      <c r="AN8" s="52" t="s">
        <v>919</v>
      </c>
      <c r="AO8" s="54" t="s">
        <v>908</v>
      </c>
      <c r="AP8" s="54" t="s">
        <v>923</v>
      </c>
    </row>
    <row r="9" spans="1:42" s="14" customFormat="1">
      <c r="A9" s="80" t="s">
        <v>13</v>
      </c>
      <c r="B9" s="91" t="s">
        <v>240</v>
      </c>
      <c r="C9" s="92" t="s">
        <v>190</v>
      </c>
      <c r="D9" s="93" t="s">
        <v>232</v>
      </c>
      <c r="E9" s="39" t="s">
        <v>401</v>
      </c>
      <c r="F9" s="97" t="s">
        <v>630</v>
      </c>
      <c r="G9" s="95" t="s">
        <v>896</v>
      </c>
      <c r="H9" s="7" t="s">
        <v>673</v>
      </c>
      <c r="I9" s="104">
        <v>43921</v>
      </c>
      <c r="J9">
        <v>425250</v>
      </c>
      <c r="K9">
        <v>411831</v>
      </c>
      <c r="L9">
        <v>399924</v>
      </c>
      <c r="M9">
        <v>388206</v>
      </c>
      <c r="N9">
        <v>83352</v>
      </c>
      <c r="O9" s="114">
        <v>123240</v>
      </c>
      <c r="U9" s="14" t="s">
        <v>1062</v>
      </c>
      <c r="V9" s="14" t="s">
        <v>1004</v>
      </c>
      <c r="W9" s="14">
        <v>112</v>
      </c>
      <c r="X9" s="100">
        <v>44009</v>
      </c>
      <c r="Y9" t="s">
        <v>1060</v>
      </c>
      <c r="Z9" s="34" t="s">
        <v>876</v>
      </c>
      <c r="AA9" s="34" t="s">
        <v>876</v>
      </c>
      <c r="AB9" s="34" t="s">
        <v>877</v>
      </c>
      <c r="AC9" s="34" t="s">
        <v>877</v>
      </c>
      <c r="AD9" s="14" t="s">
        <v>1058</v>
      </c>
      <c r="AE9" s="35"/>
      <c r="AF9" s="68"/>
      <c r="AG9" s="42"/>
      <c r="AH9" s="42"/>
      <c r="AI9" s="42"/>
      <c r="AJ9" s="74"/>
      <c r="AK9" s="42"/>
      <c r="AL9" s="42"/>
      <c r="AM9" s="42"/>
      <c r="AN9" s="52" t="s">
        <v>919</v>
      </c>
      <c r="AO9" s="54" t="s">
        <v>909</v>
      </c>
      <c r="AP9" s="54" t="s">
        <v>924</v>
      </c>
    </row>
    <row r="10" spans="1:42" s="14" customFormat="1">
      <c r="A10" s="80" t="s">
        <v>13</v>
      </c>
      <c r="B10" s="91" t="s">
        <v>240</v>
      </c>
      <c r="C10" s="92" t="s">
        <v>191</v>
      </c>
      <c r="D10" s="93" t="s">
        <v>232</v>
      </c>
      <c r="E10" s="39" t="s">
        <v>402</v>
      </c>
      <c r="F10" s="97" t="s">
        <v>630</v>
      </c>
      <c r="G10" s="95" t="s">
        <v>896</v>
      </c>
      <c r="H10" s="7" t="s">
        <v>673</v>
      </c>
      <c r="I10" s="104">
        <v>43921</v>
      </c>
      <c r="J10" s="14">
        <v>1000</v>
      </c>
      <c r="K10" t="s">
        <v>1009</v>
      </c>
      <c r="L10" s="14">
        <v>1000</v>
      </c>
      <c r="M10" s="14">
        <v>1000</v>
      </c>
      <c r="N10" s="103">
        <v>1000</v>
      </c>
      <c r="O10" s="114"/>
      <c r="U10" s="14" t="s">
        <v>1062</v>
      </c>
      <c r="V10" s="14" t="s">
        <v>1004</v>
      </c>
      <c r="W10" s="14">
        <v>112</v>
      </c>
      <c r="X10" s="100">
        <v>44010</v>
      </c>
      <c r="Y10" t="s">
        <v>1060</v>
      </c>
      <c r="Z10" s="34" t="s">
        <v>876</v>
      </c>
      <c r="AA10" s="34" t="s">
        <v>876</v>
      </c>
      <c r="AB10" s="34" t="s">
        <v>877</v>
      </c>
      <c r="AC10" s="34" t="s">
        <v>877</v>
      </c>
      <c r="AD10" s="14" t="s">
        <v>1058</v>
      </c>
      <c r="AE10" s="35"/>
      <c r="AF10" s="68"/>
      <c r="AG10" s="42"/>
      <c r="AH10" s="42"/>
      <c r="AI10" s="42"/>
      <c r="AJ10" s="74"/>
      <c r="AK10" s="42"/>
      <c r="AL10" s="42"/>
      <c r="AM10" s="42"/>
      <c r="AN10" s="52" t="s">
        <v>919</v>
      </c>
      <c r="AO10" s="54" t="s">
        <v>910</v>
      </c>
      <c r="AP10" s="54" t="s">
        <v>931</v>
      </c>
    </row>
    <row r="11" spans="1:42" s="14" customFormat="1">
      <c r="A11" s="80" t="s">
        <v>13</v>
      </c>
      <c r="B11" s="91" t="s">
        <v>240</v>
      </c>
      <c r="C11" s="98" t="s">
        <v>193</v>
      </c>
      <c r="D11" s="93" t="s">
        <v>232</v>
      </c>
      <c r="E11" s="39" t="s">
        <v>404</v>
      </c>
      <c r="F11" s="97" t="s">
        <v>630</v>
      </c>
      <c r="G11" s="95" t="s">
        <v>896</v>
      </c>
      <c r="H11" s="7" t="s">
        <v>673</v>
      </c>
      <c r="I11" s="104">
        <v>43921</v>
      </c>
      <c r="J11">
        <v>3126250</v>
      </c>
      <c r="K11">
        <v>4132384</v>
      </c>
      <c r="L11">
        <v>2940124</v>
      </c>
      <c r="M11">
        <v>2854006</v>
      </c>
      <c r="N11">
        <v>574662</v>
      </c>
      <c r="O11" s="114">
        <v>1150240</v>
      </c>
      <c r="U11" s="14" t="s">
        <v>1062</v>
      </c>
      <c r="V11" s="14" t="s">
        <v>1004</v>
      </c>
      <c r="W11" s="14">
        <v>112</v>
      </c>
      <c r="X11" s="100">
        <v>44011</v>
      </c>
      <c r="Y11" t="s">
        <v>1060</v>
      </c>
      <c r="Z11" s="34" t="s">
        <v>876</v>
      </c>
      <c r="AA11" s="34" t="s">
        <v>876</v>
      </c>
      <c r="AB11" s="34" t="s">
        <v>877</v>
      </c>
      <c r="AC11" s="34" t="s">
        <v>877</v>
      </c>
      <c r="AD11" s="14" t="s">
        <v>1058</v>
      </c>
      <c r="AE11" s="35"/>
      <c r="AF11" s="68"/>
      <c r="AG11" s="42"/>
      <c r="AH11" s="42"/>
      <c r="AI11" s="42"/>
      <c r="AJ11" s="74"/>
      <c r="AK11" s="42"/>
      <c r="AL11" s="42"/>
      <c r="AM11" s="42"/>
      <c r="AN11" s="54" t="s">
        <v>925</v>
      </c>
      <c r="AO11" s="54" t="s">
        <v>911</v>
      </c>
      <c r="AP11" s="54" t="s">
        <v>926</v>
      </c>
    </row>
    <row r="12" spans="1:42" s="14" customFormat="1">
      <c r="A12" s="80" t="s">
        <v>13</v>
      </c>
      <c r="B12" s="93" t="s">
        <v>240</v>
      </c>
      <c r="C12" s="40" t="s">
        <v>192</v>
      </c>
      <c r="D12" s="93" t="s">
        <v>403</v>
      </c>
      <c r="E12" s="93" t="s">
        <v>603</v>
      </c>
      <c r="F12" s="93" t="s">
        <v>630</v>
      </c>
      <c r="G12" s="95" t="s">
        <v>642</v>
      </c>
      <c r="H12" s="7" t="s">
        <v>673</v>
      </c>
      <c r="I12" s="104">
        <v>43921</v>
      </c>
      <c r="O12" s="114"/>
      <c r="Z12" s="34"/>
      <c r="AA12" s="34"/>
      <c r="AB12" s="34"/>
      <c r="AC12" s="34"/>
      <c r="AE12" s="35"/>
      <c r="AF12" s="68"/>
      <c r="AG12" s="42"/>
      <c r="AH12" s="42"/>
      <c r="AI12" s="42"/>
      <c r="AJ12" s="74"/>
      <c r="AK12" s="42"/>
      <c r="AL12" s="42"/>
      <c r="AM12" s="42"/>
      <c r="AN12" s="54" t="s">
        <v>925</v>
      </c>
      <c r="AO12" s="54" t="s">
        <v>912</v>
      </c>
      <c r="AP12" s="54" t="s">
        <v>927</v>
      </c>
    </row>
    <row r="13" spans="1:42">
      <c r="A13" s="12" t="s">
        <v>3</v>
      </c>
      <c r="B13" s="12" t="s">
        <v>5</v>
      </c>
      <c r="C13" s="12" t="s">
        <v>4</v>
      </c>
      <c r="D13" s="12" t="s">
        <v>0</v>
      </c>
      <c r="E13" s="13" t="s">
        <v>659</v>
      </c>
      <c r="F13" s="12" t="s">
        <v>7</v>
      </c>
      <c r="G13" s="12" t="s">
        <v>8</v>
      </c>
      <c r="H13" s="12" t="s">
        <v>672</v>
      </c>
      <c r="I13" s="12" t="s">
        <v>932</v>
      </c>
      <c r="J13" s="12" t="s">
        <v>1053</v>
      </c>
      <c r="K13" s="12" t="s">
        <v>1054</v>
      </c>
      <c r="L13" s="12" t="s">
        <v>1055</v>
      </c>
      <c r="M13" s="12" t="s">
        <v>1056</v>
      </c>
      <c r="N13" s="12" t="s">
        <v>1010</v>
      </c>
      <c r="O13" s="116" t="s">
        <v>1052</v>
      </c>
      <c r="P13" s="12" t="s">
        <v>661</v>
      </c>
      <c r="Q13" s="12" t="s">
        <v>662</v>
      </c>
      <c r="R13" s="12" t="s">
        <v>663</v>
      </c>
      <c r="S13" s="12" t="s">
        <v>664</v>
      </c>
      <c r="T13" s="12" t="s">
        <v>665</v>
      </c>
      <c r="U13" s="36" t="s">
        <v>9</v>
      </c>
      <c r="V13" s="36" t="s">
        <v>1</v>
      </c>
      <c r="W13" s="36" t="s">
        <v>2</v>
      </c>
      <c r="X13" s="36" t="s">
        <v>10</v>
      </c>
      <c r="Y13" s="36" t="s">
        <v>670</v>
      </c>
      <c r="Z13" s="37" t="s">
        <v>669</v>
      </c>
      <c r="AA13" s="37" t="s">
        <v>871</v>
      </c>
      <c r="AB13" s="37" t="s">
        <v>872</v>
      </c>
      <c r="AC13" s="37" t="s">
        <v>873</v>
      </c>
      <c r="AD13" s="37" t="s">
        <v>878</v>
      </c>
      <c r="AE13" s="37" t="s">
        <v>11</v>
      </c>
      <c r="AF13" s="67" t="s">
        <v>897</v>
      </c>
      <c r="AG13" s="51" t="s">
        <v>898</v>
      </c>
      <c r="AH13" s="51" t="s">
        <v>899</v>
      </c>
      <c r="AI13" s="51" t="s">
        <v>900</v>
      </c>
      <c r="AJ13" s="48" t="s">
        <v>901</v>
      </c>
      <c r="AK13" s="48" t="s">
        <v>902</v>
      </c>
      <c r="AL13" s="48" t="s">
        <v>903</v>
      </c>
      <c r="AM13" s="43"/>
      <c r="AN13" s="269" t="s">
        <v>915</v>
      </c>
      <c r="AO13" s="270"/>
      <c r="AP13" s="271"/>
    </row>
    <row r="14" spans="1:42" s="14" customFormat="1">
      <c r="A14" s="80" t="s">
        <v>13</v>
      </c>
      <c r="B14" s="91" t="s">
        <v>241</v>
      </c>
      <c r="C14" s="92" t="s">
        <v>196</v>
      </c>
      <c r="D14" s="93" t="s">
        <v>232</v>
      </c>
      <c r="E14" s="93" t="s">
        <v>407</v>
      </c>
      <c r="F14" s="94" t="s">
        <v>639</v>
      </c>
      <c r="G14" s="95" t="s">
        <v>892</v>
      </c>
      <c r="H14" s="7" t="s">
        <v>674</v>
      </c>
      <c r="I14" s="104">
        <v>43555</v>
      </c>
      <c r="J14" s="102" t="s">
        <v>666</v>
      </c>
      <c r="K14" s="102" t="s">
        <v>666</v>
      </c>
      <c r="L14" s="102" t="s">
        <v>666</v>
      </c>
      <c r="M14" s="102" t="s">
        <v>666</v>
      </c>
      <c r="N14" s="102" t="s">
        <v>666</v>
      </c>
      <c r="O14" s="102" t="s">
        <v>666</v>
      </c>
      <c r="U14" s="14" t="s">
        <v>1063</v>
      </c>
      <c r="V14" s="14" t="s">
        <v>1007</v>
      </c>
      <c r="W14" s="14">
        <v>24</v>
      </c>
      <c r="X14" s="100">
        <v>43626</v>
      </c>
      <c r="Y14" t="s">
        <v>1011</v>
      </c>
      <c r="Z14" s="34"/>
      <c r="AA14" s="34" t="s">
        <v>876</v>
      </c>
      <c r="AB14" s="34" t="s">
        <v>877</v>
      </c>
      <c r="AC14" s="34" t="s">
        <v>877</v>
      </c>
      <c r="AD14" s="14" t="s">
        <v>1058</v>
      </c>
      <c r="AE14" s="35"/>
      <c r="AF14" s="68"/>
      <c r="AG14" s="42"/>
      <c r="AH14" s="42"/>
      <c r="AI14" s="42"/>
      <c r="AJ14" s="74"/>
      <c r="AK14" s="42"/>
      <c r="AL14" s="42"/>
      <c r="AM14" s="42"/>
      <c r="AN14" s="54" t="s">
        <v>925</v>
      </c>
      <c r="AO14" s="54" t="s">
        <v>914</v>
      </c>
      <c r="AP14" s="54" t="s">
        <v>929</v>
      </c>
    </row>
    <row r="15" spans="1:42" s="14" customFormat="1">
      <c r="A15" s="80" t="s">
        <v>13</v>
      </c>
      <c r="B15" s="91" t="s">
        <v>241</v>
      </c>
      <c r="C15" s="92" t="s">
        <v>203</v>
      </c>
      <c r="D15" s="93" t="s">
        <v>232</v>
      </c>
      <c r="E15" s="93" t="s">
        <v>414</v>
      </c>
      <c r="F15" s="97" t="s">
        <v>630</v>
      </c>
      <c r="G15" s="95" t="s">
        <v>640</v>
      </c>
      <c r="H15" s="7" t="s">
        <v>674</v>
      </c>
      <c r="I15" s="104">
        <v>43555</v>
      </c>
      <c r="O15" s="114"/>
      <c r="U15" s="14" t="s">
        <v>1063</v>
      </c>
      <c r="V15" s="14" t="s">
        <v>1007</v>
      </c>
      <c r="W15" s="14">
        <v>24</v>
      </c>
      <c r="X15" s="100">
        <v>43627</v>
      </c>
      <c r="Y15" t="s">
        <v>1011</v>
      </c>
      <c r="Z15" s="34"/>
      <c r="AA15" s="34" t="s">
        <v>876</v>
      </c>
      <c r="AB15" s="34" t="s">
        <v>877</v>
      </c>
      <c r="AC15" s="34" t="s">
        <v>877</v>
      </c>
      <c r="AD15" s="14" t="s">
        <v>1058</v>
      </c>
      <c r="AE15" s="35" t="s">
        <v>1043</v>
      </c>
      <c r="AF15" s="68"/>
      <c r="AG15" s="42"/>
      <c r="AH15" s="42"/>
      <c r="AI15" s="42"/>
      <c r="AJ15" s="74"/>
      <c r="AK15" s="42"/>
      <c r="AL15" s="42"/>
      <c r="AM15" s="42"/>
      <c r="AN15" s="42"/>
      <c r="AO15" s="42"/>
      <c r="AP15" s="42"/>
    </row>
    <row r="16" spans="1:42" s="14" customFormat="1">
      <c r="A16" s="80" t="s">
        <v>13</v>
      </c>
      <c r="B16" s="91" t="s">
        <v>241</v>
      </c>
      <c r="C16" s="92" t="s">
        <v>204</v>
      </c>
      <c r="D16" s="93" t="s">
        <v>232</v>
      </c>
      <c r="E16" s="93" t="s">
        <v>415</v>
      </c>
      <c r="F16" s="94" t="s">
        <v>639</v>
      </c>
      <c r="G16" s="95" t="s">
        <v>893</v>
      </c>
      <c r="H16" s="7" t="s">
        <v>674</v>
      </c>
      <c r="I16" s="104">
        <v>43555</v>
      </c>
      <c r="J16" t="s">
        <v>668</v>
      </c>
      <c r="K16" t="s">
        <v>668</v>
      </c>
      <c r="L16" t="s">
        <v>668</v>
      </c>
      <c r="M16" t="s">
        <v>668</v>
      </c>
      <c r="N16" t="s">
        <v>660</v>
      </c>
      <c r="O16" t="s">
        <v>668</v>
      </c>
      <c r="U16" s="14" t="s">
        <v>1063</v>
      </c>
      <c r="V16" s="14" t="s">
        <v>1007</v>
      </c>
      <c r="W16" s="14">
        <v>24</v>
      </c>
      <c r="X16" s="100">
        <v>43628</v>
      </c>
      <c r="Y16" t="s">
        <v>1011</v>
      </c>
      <c r="Z16" s="34"/>
      <c r="AA16" s="34" t="s">
        <v>876</v>
      </c>
      <c r="AB16" s="34" t="s">
        <v>877</v>
      </c>
      <c r="AC16" s="34" t="s">
        <v>877</v>
      </c>
      <c r="AD16" s="14" t="s">
        <v>1058</v>
      </c>
      <c r="AE16" s="35"/>
      <c r="AF16" s="68"/>
      <c r="AG16" s="42"/>
      <c r="AH16" s="42"/>
      <c r="AI16" s="42"/>
      <c r="AJ16" s="74"/>
      <c r="AK16" s="42"/>
      <c r="AL16" s="42"/>
      <c r="AM16" s="42"/>
      <c r="AN16" s="42"/>
      <c r="AO16" s="42"/>
      <c r="AP16" s="42"/>
    </row>
    <row r="17" spans="1:36" s="14" customFormat="1">
      <c r="A17" s="80" t="s">
        <v>13</v>
      </c>
      <c r="B17" s="91" t="s">
        <v>241</v>
      </c>
      <c r="C17" s="92" t="s">
        <v>205</v>
      </c>
      <c r="D17" s="93" t="s">
        <v>232</v>
      </c>
      <c r="E17" s="93" t="s">
        <v>416</v>
      </c>
      <c r="F17" s="97" t="s">
        <v>630</v>
      </c>
      <c r="G17" s="95" t="s">
        <v>642</v>
      </c>
      <c r="H17" s="7" t="s">
        <v>674</v>
      </c>
      <c r="I17" s="104">
        <v>43555</v>
      </c>
      <c r="J17">
        <v>500</v>
      </c>
      <c r="K17">
        <v>4900</v>
      </c>
      <c r="L17">
        <v>3100</v>
      </c>
      <c r="M17">
        <v>710</v>
      </c>
      <c r="N17" s="14">
        <v>2000</v>
      </c>
      <c r="O17" s="114"/>
      <c r="U17" s="14" t="s">
        <v>1063</v>
      </c>
      <c r="V17" s="14" t="s">
        <v>1007</v>
      </c>
      <c r="W17" s="14">
        <v>107</v>
      </c>
      <c r="X17" s="100">
        <v>43629</v>
      </c>
      <c r="Y17" t="s">
        <v>1060</v>
      </c>
      <c r="Z17" s="34" t="s">
        <v>876</v>
      </c>
      <c r="AA17" s="34" t="s">
        <v>876</v>
      </c>
      <c r="AB17" s="34" t="s">
        <v>877</v>
      </c>
      <c r="AC17" s="34" t="s">
        <v>877</v>
      </c>
      <c r="AD17" s="14" t="s">
        <v>1058</v>
      </c>
      <c r="AE17" s="35"/>
      <c r="AF17" s="68"/>
      <c r="AJ17" s="74"/>
    </row>
    <row r="18" spans="1:36" s="14" customFormat="1">
      <c r="A18" s="80" t="s">
        <v>13</v>
      </c>
      <c r="B18" s="91" t="s">
        <v>241</v>
      </c>
      <c r="C18" s="92" t="s">
        <v>206</v>
      </c>
      <c r="D18" s="93" t="s">
        <v>232</v>
      </c>
      <c r="E18" s="244" t="s">
        <v>417</v>
      </c>
      <c r="F18" s="97" t="s">
        <v>633</v>
      </c>
      <c r="G18" s="95" t="s">
        <v>635</v>
      </c>
      <c r="H18" s="7" t="s">
        <v>674</v>
      </c>
      <c r="I18" s="104">
        <v>43555</v>
      </c>
      <c r="J18" s="248">
        <f>500/8924611534*100</f>
        <v>5.6024847478812404E-6</v>
      </c>
      <c r="K18" s="248">
        <f>4900/8924611534*100</f>
        <v>5.4904350529236159E-5</v>
      </c>
      <c r="L18" s="248">
        <f>3100/8924611534*100</f>
        <v>3.4735405436863693E-5</v>
      </c>
      <c r="M18" s="248">
        <f>710/8924611534*100</f>
        <v>7.955528341991362E-6</v>
      </c>
      <c r="N18" s="248">
        <f>2000/8924611534*100</f>
        <v>2.2409938991524961E-5</v>
      </c>
      <c r="O18" s="114"/>
      <c r="P18" s="108"/>
      <c r="U18" s="14" t="s">
        <v>1063</v>
      </c>
      <c r="V18" s="14" t="s">
        <v>1007</v>
      </c>
      <c r="W18" s="14">
        <v>107</v>
      </c>
      <c r="X18" s="100">
        <v>43630</v>
      </c>
      <c r="Y18" t="s">
        <v>1060</v>
      </c>
      <c r="Z18" s="34" t="s">
        <v>876</v>
      </c>
      <c r="AA18" s="34" t="s">
        <v>876</v>
      </c>
      <c r="AB18" s="34" t="s">
        <v>877</v>
      </c>
      <c r="AC18" s="34" t="s">
        <v>877</v>
      </c>
      <c r="AD18" s="14" t="s">
        <v>1058</v>
      </c>
      <c r="AE18" s="35"/>
      <c r="AF18" s="68"/>
      <c r="AJ18" s="74"/>
    </row>
    <row r="19" spans="1:36" s="14" customFormat="1">
      <c r="A19" s="80" t="s">
        <v>13</v>
      </c>
      <c r="B19" s="91" t="s">
        <v>240</v>
      </c>
      <c r="C19" s="92" t="s">
        <v>189</v>
      </c>
      <c r="D19" s="93" t="s">
        <v>232</v>
      </c>
      <c r="E19" s="39" t="s">
        <v>400</v>
      </c>
      <c r="F19" s="97" t="s">
        <v>630</v>
      </c>
      <c r="G19" s="95" t="s">
        <v>896</v>
      </c>
      <c r="H19" s="7" t="s">
        <v>674</v>
      </c>
      <c r="I19" s="104">
        <v>43555</v>
      </c>
      <c r="J19" s="89">
        <v>2700000</v>
      </c>
      <c r="K19" s="89">
        <v>2614800</v>
      </c>
      <c r="L19" s="89">
        <v>2539200</v>
      </c>
      <c r="M19" s="89">
        <v>1889680</v>
      </c>
      <c r="N19" s="89">
        <v>1396720</v>
      </c>
      <c r="O19" s="114">
        <v>673200</v>
      </c>
      <c r="U19" s="14" t="s">
        <v>1063</v>
      </c>
      <c r="V19" s="14" t="s">
        <v>1007</v>
      </c>
      <c r="W19" s="14">
        <v>96</v>
      </c>
      <c r="X19" s="100">
        <v>43631</v>
      </c>
      <c r="Y19" t="s">
        <v>1060</v>
      </c>
      <c r="Z19" s="34" t="s">
        <v>876</v>
      </c>
      <c r="AA19" s="34" t="s">
        <v>876</v>
      </c>
      <c r="AB19" s="34" t="s">
        <v>877</v>
      </c>
      <c r="AC19" s="34" t="s">
        <v>877</v>
      </c>
      <c r="AD19" s="14" t="s">
        <v>1058</v>
      </c>
      <c r="AE19" s="35"/>
      <c r="AF19" s="68"/>
      <c r="AJ19" s="74"/>
    </row>
    <row r="20" spans="1:36" s="14" customFormat="1">
      <c r="A20" s="80" t="s">
        <v>13</v>
      </c>
      <c r="B20" s="91" t="s">
        <v>240</v>
      </c>
      <c r="C20" s="92" t="s">
        <v>190</v>
      </c>
      <c r="D20" s="93" t="s">
        <v>232</v>
      </c>
      <c r="E20" s="39" t="s">
        <v>401</v>
      </c>
      <c r="F20" s="97" t="s">
        <v>630</v>
      </c>
      <c r="G20" s="95" t="s">
        <v>896</v>
      </c>
      <c r="H20" s="7" t="s">
        <v>674</v>
      </c>
      <c r="I20" s="104">
        <v>43555</v>
      </c>
      <c r="J20" s="89">
        <v>249750</v>
      </c>
      <c r="K20" s="89">
        <v>241869</v>
      </c>
      <c r="L20" s="89">
        <v>234876</v>
      </c>
      <c r="M20" s="89">
        <v>187735</v>
      </c>
      <c r="N20" s="89">
        <v>144190</v>
      </c>
      <c r="O20" s="114">
        <v>47374</v>
      </c>
      <c r="U20" s="14" t="s">
        <v>1063</v>
      </c>
      <c r="V20" s="14" t="s">
        <v>1007</v>
      </c>
      <c r="W20" s="14">
        <v>96</v>
      </c>
      <c r="X20" s="100">
        <v>43632</v>
      </c>
      <c r="Y20" t="s">
        <v>1060</v>
      </c>
      <c r="Z20" s="34" t="s">
        <v>876</v>
      </c>
      <c r="AA20" s="34" t="s">
        <v>876</v>
      </c>
      <c r="AB20" s="34" t="s">
        <v>877</v>
      </c>
      <c r="AC20" s="34" t="s">
        <v>877</v>
      </c>
      <c r="AD20" s="14" t="s">
        <v>1058</v>
      </c>
      <c r="AE20" s="35"/>
      <c r="AF20" s="68"/>
      <c r="AJ20" s="74"/>
    </row>
    <row r="21" spans="1:36" s="14" customFormat="1">
      <c r="A21" s="80" t="s">
        <v>13</v>
      </c>
      <c r="B21" s="91" t="s">
        <v>240</v>
      </c>
      <c r="C21" s="92" t="s">
        <v>191</v>
      </c>
      <c r="D21" s="93" t="s">
        <v>232</v>
      </c>
      <c r="E21" s="39" t="s">
        <v>402</v>
      </c>
      <c r="F21" s="97" t="s">
        <v>630</v>
      </c>
      <c r="G21" s="95" t="s">
        <v>896</v>
      </c>
      <c r="H21" s="7" t="s">
        <v>674</v>
      </c>
      <c r="I21" s="104">
        <v>43555</v>
      </c>
      <c r="J21" s="14">
        <v>4000</v>
      </c>
      <c r="K21" s="14">
        <v>0</v>
      </c>
      <c r="L21" s="14">
        <v>0</v>
      </c>
      <c r="M21" s="103">
        <v>0</v>
      </c>
      <c r="N21" s="103">
        <v>0</v>
      </c>
      <c r="O21" s="114"/>
      <c r="U21" s="14" t="s">
        <v>1063</v>
      </c>
      <c r="V21" s="14" t="s">
        <v>1007</v>
      </c>
      <c r="W21" s="14">
        <v>96</v>
      </c>
      <c r="X21" s="100">
        <v>43633</v>
      </c>
      <c r="Y21" t="s">
        <v>1060</v>
      </c>
      <c r="Z21" s="34" t="s">
        <v>876</v>
      </c>
      <c r="AA21" s="34" t="s">
        <v>876</v>
      </c>
      <c r="AB21" s="34" t="s">
        <v>877</v>
      </c>
      <c r="AC21" s="34" t="s">
        <v>877</v>
      </c>
      <c r="AD21" s="14" t="s">
        <v>1058</v>
      </c>
      <c r="AE21" s="35"/>
      <c r="AF21" s="68"/>
      <c r="AJ21" s="74"/>
    </row>
    <row r="22" spans="1:36" s="14" customFormat="1">
      <c r="A22" s="80" t="s">
        <v>13</v>
      </c>
      <c r="B22" s="91" t="s">
        <v>240</v>
      </c>
      <c r="C22" s="98" t="s">
        <v>193</v>
      </c>
      <c r="D22" s="93" t="s">
        <v>232</v>
      </c>
      <c r="E22" s="39" t="s">
        <v>404</v>
      </c>
      <c r="F22" s="97" t="s">
        <v>630</v>
      </c>
      <c r="G22" s="95" t="s">
        <v>896</v>
      </c>
      <c r="H22" s="7" t="s">
        <v>674</v>
      </c>
      <c r="I22" s="104">
        <v>43555</v>
      </c>
      <c r="J22" s="89">
        <v>2953750</v>
      </c>
      <c r="K22" s="89">
        <v>2986866</v>
      </c>
      <c r="L22" s="89">
        <v>2806302</v>
      </c>
      <c r="M22" s="89">
        <v>2077415</v>
      </c>
      <c r="N22" s="89">
        <v>1540910</v>
      </c>
      <c r="O22" s="114">
        <v>795213</v>
      </c>
      <c r="U22" s="14" t="s">
        <v>1063</v>
      </c>
      <c r="V22" s="14" t="s">
        <v>1007</v>
      </c>
      <c r="W22" s="14">
        <v>96</v>
      </c>
      <c r="X22" s="100">
        <v>43634</v>
      </c>
      <c r="Y22" t="s">
        <v>1060</v>
      </c>
      <c r="Z22" s="34" t="s">
        <v>876</v>
      </c>
      <c r="AA22" s="34" t="s">
        <v>876</v>
      </c>
      <c r="AB22" s="34" t="s">
        <v>877</v>
      </c>
      <c r="AC22" s="34" t="s">
        <v>877</v>
      </c>
      <c r="AD22" s="14" t="s">
        <v>1058</v>
      </c>
      <c r="AE22" s="35"/>
      <c r="AF22" s="68"/>
      <c r="AJ22" s="74"/>
    </row>
    <row r="23" spans="1:36" s="14" customFormat="1" ht="16.5" thickBot="1">
      <c r="A23" s="80" t="s">
        <v>13</v>
      </c>
      <c r="B23" s="93" t="s">
        <v>240</v>
      </c>
      <c r="C23" s="40" t="s">
        <v>192</v>
      </c>
      <c r="D23" s="93" t="s">
        <v>403</v>
      </c>
      <c r="E23" s="93" t="s">
        <v>603</v>
      </c>
      <c r="F23" s="93" t="s">
        <v>630</v>
      </c>
      <c r="G23" s="95" t="s">
        <v>642</v>
      </c>
      <c r="H23" s="7" t="s">
        <v>674</v>
      </c>
      <c r="I23" s="104">
        <v>43555</v>
      </c>
      <c r="O23" s="113"/>
      <c r="Z23" s="34"/>
      <c r="AA23" s="34"/>
      <c r="AB23" s="34"/>
      <c r="AC23" s="34"/>
      <c r="AE23" s="35"/>
      <c r="AF23" s="68"/>
      <c r="AJ23" s="74"/>
    </row>
    <row r="24" spans="1:36">
      <c r="Z24" s="31"/>
      <c r="AA24" s="31"/>
      <c r="AB24" s="31"/>
      <c r="AC24" s="31"/>
      <c r="AF24" s="68"/>
      <c r="AJ24" s="62"/>
    </row>
    <row r="25" spans="1:36">
      <c r="AF25" s="68"/>
      <c r="AJ25" s="62"/>
    </row>
    <row r="26" spans="1:36">
      <c r="AF26" s="68"/>
      <c r="AJ26" s="62"/>
    </row>
    <row r="27" spans="1:36">
      <c r="AF27" s="68"/>
      <c r="AJ27" s="62"/>
    </row>
    <row r="28" spans="1:36">
      <c r="AF28" s="68"/>
      <c r="AJ28" s="62"/>
    </row>
    <row r="29" spans="1:36">
      <c r="AF29" s="68"/>
      <c r="AJ29" s="62"/>
    </row>
    <row r="30" spans="1:36">
      <c r="AF30" s="68"/>
      <c r="AJ30" s="62"/>
    </row>
    <row r="31" spans="1:36">
      <c r="AF31" s="68"/>
      <c r="AJ31" s="62"/>
    </row>
    <row r="32" spans="1:36">
      <c r="AF32" s="68"/>
      <c r="AJ32" s="62"/>
    </row>
    <row r="33" spans="32:36">
      <c r="AF33" s="68"/>
      <c r="AJ33" s="62"/>
    </row>
    <row r="34" spans="32:36">
      <c r="AF34" s="68"/>
      <c r="AJ34" s="62"/>
    </row>
    <row r="35" spans="32:36">
      <c r="AF35" s="68"/>
      <c r="AJ35" s="62"/>
    </row>
    <row r="36" spans="32:36">
      <c r="AF36" s="68"/>
      <c r="AJ36" s="62"/>
    </row>
    <row r="37" spans="32:36">
      <c r="AF37" s="68"/>
      <c r="AJ37" s="62"/>
    </row>
    <row r="38" spans="32:36">
      <c r="AF38" s="68"/>
      <c r="AJ38" s="62"/>
    </row>
    <row r="39" spans="32:36">
      <c r="AF39" s="68"/>
      <c r="AJ39" s="62"/>
    </row>
    <row r="40" spans="32:36">
      <c r="AF40" s="68"/>
      <c r="AJ40" s="62"/>
    </row>
    <row r="41" spans="32:36">
      <c r="AF41" s="68"/>
      <c r="AJ41" s="62"/>
    </row>
    <row r="42" spans="32:36">
      <c r="AF42" s="68"/>
      <c r="AJ42" s="62"/>
    </row>
    <row r="43" spans="32:36">
      <c r="AF43" s="68"/>
      <c r="AJ43" s="62"/>
    </row>
    <row r="44" spans="32:36">
      <c r="AF44" s="68"/>
      <c r="AJ44" s="62"/>
    </row>
    <row r="45" spans="32:36">
      <c r="AF45" s="68"/>
      <c r="AJ45" s="62"/>
    </row>
    <row r="46" spans="32:36">
      <c r="AF46" s="68"/>
    </row>
    <row r="47" spans="32:36">
      <c r="AF47" s="68"/>
    </row>
    <row r="48" spans="32:36">
      <c r="AF48" s="68"/>
    </row>
    <row r="49" spans="32:32">
      <c r="AF49" s="68"/>
    </row>
    <row r="50" spans="32:32">
      <c r="AF50" s="68"/>
    </row>
    <row r="51" spans="32:32">
      <c r="AF51" s="68"/>
    </row>
    <row r="52" spans="32:32">
      <c r="AF52" s="68"/>
    </row>
    <row r="53" spans="32:32">
      <c r="AF53" s="68"/>
    </row>
    <row r="54" spans="32:32">
      <c r="AF54" s="68"/>
    </row>
    <row r="55" spans="32:32">
      <c r="AF55" s="68"/>
    </row>
    <row r="56" spans="32:32">
      <c r="AF56" s="68"/>
    </row>
    <row r="57" spans="32:32">
      <c r="AF57" s="68"/>
    </row>
    <row r="58" spans="32:32">
      <c r="AF58" s="68"/>
    </row>
    <row r="59" spans="32:32">
      <c r="AF59" s="68"/>
    </row>
    <row r="60" spans="32:32">
      <c r="AF60" s="68"/>
    </row>
    <row r="61" spans="32:32">
      <c r="AF61" s="68"/>
    </row>
    <row r="62" spans="32:32">
      <c r="AF62" s="68"/>
    </row>
    <row r="63" spans="32:32">
      <c r="AF63" s="68"/>
    </row>
    <row r="64" spans="32:32">
      <c r="AF64" s="68"/>
    </row>
    <row r="65" spans="32:32">
      <c r="AF65" s="68"/>
    </row>
    <row r="66" spans="32:32">
      <c r="AF66" s="68"/>
    </row>
    <row r="67" spans="32:32">
      <c r="AF67" s="68"/>
    </row>
    <row r="68" spans="32:32">
      <c r="AF68" s="68"/>
    </row>
    <row r="69" spans="32:32">
      <c r="AF69" s="68"/>
    </row>
    <row r="70" spans="32:32">
      <c r="AF70" s="68"/>
    </row>
    <row r="71" spans="32:32">
      <c r="AF71" s="68"/>
    </row>
    <row r="72" spans="32:32">
      <c r="AF72" s="68"/>
    </row>
    <row r="73" spans="32:32">
      <c r="AF73" s="68"/>
    </row>
    <row r="74" spans="32:32">
      <c r="AF74" s="68"/>
    </row>
    <row r="75" spans="32:32">
      <c r="AF75" s="68"/>
    </row>
    <row r="76" spans="32:32">
      <c r="AF76" s="68"/>
    </row>
    <row r="77" spans="32:32">
      <c r="AF77" s="68"/>
    </row>
    <row r="78" spans="32:32">
      <c r="AF78" s="68"/>
    </row>
    <row r="79" spans="32:32">
      <c r="AF79" s="68"/>
    </row>
    <row r="80" spans="32:32">
      <c r="AF80" s="68"/>
    </row>
    <row r="81" spans="32:32">
      <c r="AF81" s="68"/>
    </row>
    <row r="82" spans="32:32">
      <c r="AF82" s="68"/>
    </row>
    <row r="83" spans="32:32">
      <c r="AF83" s="68"/>
    </row>
    <row r="84" spans="32:32">
      <c r="AF84" s="68"/>
    </row>
    <row r="85" spans="32:32">
      <c r="AF85" s="68"/>
    </row>
    <row r="86" spans="32:32">
      <c r="AF86" s="68"/>
    </row>
    <row r="87" spans="32:32">
      <c r="AF87" s="68"/>
    </row>
    <row r="88" spans="32:32">
      <c r="AF88" s="68"/>
    </row>
    <row r="89" spans="32:32">
      <c r="AF89" s="68"/>
    </row>
    <row r="90" spans="32:32">
      <c r="AF90" s="68"/>
    </row>
    <row r="91" spans="32:32">
      <c r="AF91" s="68"/>
    </row>
    <row r="92" spans="32:32">
      <c r="AF92" s="68"/>
    </row>
    <row r="93" spans="32:32">
      <c r="AF93" s="68"/>
    </row>
    <row r="94" spans="32:32">
      <c r="AF94" s="68"/>
    </row>
    <row r="95" spans="32:32">
      <c r="AF95" s="68"/>
    </row>
    <row r="96" spans="32:32">
      <c r="AF96" s="68"/>
    </row>
    <row r="97" spans="32:32">
      <c r="AF97" s="68"/>
    </row>
    <row r="98" spans="32:32">
      <c r="AF98" s="68"/>
    </row>
    <row r="99" spans="32:32">
      <c r="AF99" s="68"/>
    </row>
    <row r="100" spans="32:32">
      <c r="AF100" s="68"/>
    </row>
    <row r="101" spans="32:32">
      <c r="AF101" s="68"/>
    </row>
    <row r="102" spans="32:32">
      <c r="AF102" s="68"/>
    </row>
    <row r="103" spans="32:32">
      <c r="AF103" s="68"/>
    </row>
    <row r="104" spans="32:32">
      <c r="AF104" s="68"/>
    </row>
    <row r="105" spans="32:32">
      <c r="AF105" s="68"/>
    </row>
    <row r="106" spans="32:32">
      <c r="AF106" s="68"/>
    </row>
    <row r="107" spans="32:32">
      <c r="AF107" s="68"/>
    </row>
    <row r="108" spans="32:32">
      <c r="AF108" s="68"/>
    </row>
    <row r="109" spans="32:32">
      <c r="AF109" s="68"/>
    </row>
    <row r="110" spans="32:32">
      <c r="AF110" s="68"/>
    </row>
    <row r="111" spans="32:32">
      <c r="AF111" s="68"/>
    </row>
    <row r="112" spans="32:32">
      <c r="AF112" s="68"/>
    </row>
    <row r="113" spans="32:32">
      <c r="AF113" s="68"/>
    </row>
    <row r="114" spans="32:32">
      <c r="AF114" s="68"/>
    </row>
    <row r="115" spans="32:32">
      <c r="AF115" s="68"/>
    </row>
    <row r="116" spans="32:32">
      <c r="AF116" s="68"/>
    </row>
    <row r="117" spans="32:32">
      <c r="AF117" s="68"/>
    </row>
    <row r="118" spans="32:32">
      <c r="AF118" s="68"/>
    </row>
    <row r="119" spans="32:32">
      <c r="AF119" s="68"/>
    </row>
    <row r="120" spans="32:32">
      <c r="AF120" s="68"/>
    </row>
    <row r="121" spans="32:32">
      <c r="AF121" s="68"/>
    </row>
    <row r="122" spans="32:32">
      <c r="AF122" s="68"/>
    </row>
    <row r="123" spans="32:32">
      <c r="AF123" s="68"/>
    </row>
    <row r="124" spans="32:32">
      <c r="AF124" s="68"/>
    </row>
    <row r="125" spans="32:32">
      <c r="AF125" s="68"/>
    </row>
    <row r="126" spans="32:32">
      <c r="AF126" s="68"/>
    </row>
    <row r="127" spans="32:32">
      <c r="AF127" s="68"/>
    </row>
    <row r="128" spans="32:32">
      <c r="AF128" s="68"/>
    </row>
    <row r="129" spans="32:32">
      <c r="AF129" s="68"/>
    </row>
    <row r="130" spans="32:32">
      <c r="AF130" s="68"/>
    </row>
    <row r="131" spans="32:32">
      <c r="AF131" s="68"/>
    </row>
    <row r="132" spans="32:32">
      <c r="AF132" s="68"/>
    </row>
    <row r="133" spans="32:32">
      <c r="AF133" s="68"/>
    </row>
    <row r="134" spans="32:32">
      <c r="AF134" s="68"/>
    </row>
    <row r="135" spans="32:32">
      <c r="AF135" s="68"/>
    </row>
    <row r="136" spans="32:32">
      <c r="AF136" s="68"/>
    </row>
    <row r="137" spans="32:32">
      <c r="AF137" s="68"/>
    </row>
    <row r="138" spans="32:32">
      <c r="AF138" s="68"/>
    </row>
    <row r="139" spans="32:32">
      <c r="AF139" s="68"/>
    </row>
    <row r="140" spans="32:32">
      <c r="AF140" s="68"/>
    </row>
    <row r="141" spans="32:32">
      <c r="AF141" s="68"/>
    </row>
    <row r="142" spans="32:32">
      <c r="AF142" s="68"/>
    </row>
    <row r="143" spans="32:32">
      <c r="AF143" s="68"/>
    </row>
    <row r="144" spans="32:32">
      <c r="AF144" s="68"/>
    </row>
    <row r="145" spans="32:32">
      <c r="AF145" s="68"/>
    </row>
    <row r="146" spans="32:32">
      <c r="AF146" s="68"/>
    </row>
    <row r="147" spans="32:32">
      <c r="AF147" s="68"/>
    </row>
    <row r="148" spans="32:32">
      <c r="AF148" s="68"/>
    </row>
    <row r="149" spans="32:32">
      <c r="AF149" s="68"/>
    </row>
    <row r="150" spans="32:32">
      <c r="AF150" s="68"/>
    </row>
    <row r="151" spans="32:32">
      <c r="AF151" s="68"/>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3">
    <cfRule type="duplicateValues" dxfId="13" priority="17"/>
    <cfRule type="duplicateValues" dxfId="12" priority="18"/>
  </conditionalFormatting>
  <conditionalFormatting sqref="D23">
    <cfRule type="duplicateValues" dxfId="11" priority="15"/>
  </conditionalFormatting>
  <conditionalFormatting sqref="D23">
    <cfRule type="duplicateValues" dxfId="10" priority="16"/>
  </conditionalFormatting>
  <conditionalFormatting sqref="D23">
    <cfRule type="duplicateValues" dxfId="9" priority="14"/>
  </conditionalFormatting>
  <conditionalFormatting sqref="E23">
    <cfRule type="duplicateValues" dxfId="8" priority="13"/>
  </conditionalFormatting>
  <dataValidations count="8">
    <dataValidation type="decimal" operator="greaterThanOrEqual" allowBlank="1" showInputMessage="1" showErrorMessage="1" prompt="Input data in millions._x000a_If in crores, divide by 1000000" sqref="J21:N21 L10:N10 O2:T2 J10 O8:T11 O19:T22">
      <formula1>0</formula1>
    </dataValidation>
    <dataValidation type="decimal" operator="greaterThanOrEqual" allowBlank="1" showInputMessage="1" showErrorMessage="1" sqref="J4:T4 J6:N6 J12:T12 J15:T15 J23:T23 K18:N18 O6:T7 O17:T18 N17">
      <formula1>0</formula1>
    </dataValidation>
    <dataValidation type="list" allowBlank="1" showInputMessage="1" showErrorMessage="1" sqref="AJ2:AJ12 AJ14:AJ45">
      <formula1>"Error accepted, Error not accepted"</formula1>
    </dataValidation>
    <dataValidation type="list" operator="greaterThanOrEqual" allowBlank="1" showInputMessage="1" showErrorMessage="1" sqref="P16:T16">
      <formula1>L7:L8</formula1>
    </dataValidation>
    <dataValidation type="list" allowBlank="1" showInputMessage="1" showErrorMessage="1" sqref="J5:O5 J16:O16">
      <formula1>"M,F"</formula1>
    </dataValidation>
    <dataValidation operator="greaterThanOrEqual" allowBlank="1" showInputMessage="1" showErrorMessage="1" sqref="J7:N7 J18"/>
    <dataValidation type="list" operator="greaterThanOrEqual" allowBlank="1" showInputMessage="1" showErrorMessage="1" sqref="J2:N2 J14:T14 P3:T3">
      <formula1>G:G</formula1>
    </dataValidation>
    <dataValidation type="list" operator="greaterThanOrEqual" allowBlank="1" showInputMessage="1" showErrorMessage="1" sqref="P5:T5">
      <formula1>#REF!</formula1>
    </dataValidation>
  </dataValidations>
  <pageMargins left="0.7" right="0.7" top="0.75" bottom="0.75" header="0.3" footer="0.3"/>
  <pageSetup paperSize="9" orientation="portrait" horizontalDpi="300" verticalDpi="300" r:id="rId1"/>
  <ignoredErrors>
    <ignoredError sqref="L7"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Z14:AC24 Z2:AC12 AF2:AF12 AF14:AF151</xm:sqref>
        </x14:dataValidation>
        <x14:dataValidation type="list" allowBlank="1" showInputMessage="1" showErrorMessage="1">
          <x14:formula1>
            <xm:f>'NIC industry'!$G$3:$G$13</xm:f>
          </x14:formula1>
          <xm:sqref>AG2:AG12 AG14:AG16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F1" zoomScale="90" zoomScaleNormal="90" workbookViewId="0">
      <selection activeCell="J10" sqref="J10"/>
    </sheetView>
  </sheetViews>
  <sheetFormatPr defaultColWidth="10.625" defaultRowHeight="15.75"/>
  <cols>
    <col min="1" max="1" width="20.375" style="2" customWidth="1"/>
    <col min="2" max="2" width="22.5" style="2" customWidth="1"/>
    <col min="3" max="3" width="15" style="2" hidden="1" customWidth="1"/>
    <col min="4" max="4" width="10.625" style="2"/>
    <col min="5" max="5" width="30.125" style="2" customWidth="1"/>
    <col min="6" max="6" width="46.125" style="2" customWidth="1"/>
    <col min="7" max="7" width="10.625" style="2"/>
    <col min="8" max="8" width="20.125" style="2" customWidth="1"/>
    <col min="9" max="9" width="21.125" style="2" customWidth="1"/>
    <col min="10" max="10" width="28.125" style="2" customWidth="1"/>
    <col min="11" max="13" width="38" style="2" customWidth="1"/>
    <col min="14" max="16384" width="10.625" style="2"/>
  </cols>
  <sheetData>
    <row r="1" spans="1:12">
      <c r="A1" s="10" t="s">
        <v>3</v>
      </c>
      <c r="B1" s="10" t="s">
        <v>5</v>
      </c>
      <c r="C1" s="10" t="s">
        <v>6</v>
      </c>
      <c r="D1" s="10" t="s">
        <v>4</v>
      </c>
      <c r="E1" s="10" t="s">
        <v>0</v>
      </c>
      <c r="F1" s="9" t="s">
        <v>659</v>
      </c>
      <c r="G1" s="10" t="s">
        <v>7</v>
      </c>
      <c r="H1" s="10" t="s">
        <v>8</v>
      </c>
      <c r="I1" s="10" t="s">
        <v>672</v>
      </c>
      <c r="J1" s="37" t="s">
        <v>658</v>
      </c>
    </row>
    <row r="2" spans="1:12" ht="30">
      <c r="A2" s="6" t="s">
        <v>13</v>
      </c>
      <c r="B2" s="4" t="s">
        <v>234</v>
      </c>
      <c r="C2" s="4" t="s">
        <v>242</v>
      </c>
      <c r="D2" s="3" t="s">
        <v>29</v>
      </c>
      <c r="E2" s="4" t="s">
        <v>257</v>
      </c>
      <c r="F2" s="15" t="s">
        <v>454</v>
      </c>
      <c r="G2" s="5" t="s">
        <v>630</v>
      </c>
      <c r="H2" s="5" t="s">
        <v>645</v>
      </c>
      <c r="I2" s="7" t="s">
        <v>673</v>
      </c>
      <c r="J2" s="55">
        <v>6</v>
      </c>
      <c r="K2" s="104">
        <v>43921</v>
      </c>
      <c r="L2" s="31"/>
    </row>
    <row r="3" spans="1:12" ht="30">
      <c r="A3" s="6" t="s">
        <v>13</v>
      </c>
      <c r="B3" s="4" t="s">
        <v>235</v>
      </c>
      <c r="C3" s="4" t="s">
        <v>242</v>
      </c>
      <c r="D3" s="3" t="s">
        <v>33</v>
      </c>
      <c r="E3" s="4" t="s">
        <v>261</v>
      </c>
      <c r="F3" s="4" t="s">
        <v>458</v>
      </c>
      <c r="G3" s="5" t="s">
        <v>630</v>
      </c>
      <c r="H3" s="5" t="s">
        <v>651</v>
      </c>
      <c r="I3" s="7" t="s">
        <v>673</v>
      </c>
      <c r="J3" s="55">
        <v>25464109.68</v>
      </c>
      <c r="K3" s="104">
        <v>43921</v>
      </c>
    </row>
    <row r="4" spans="1:12" ht="45">
      <c r="A4" s="6" t="s">
        <v>13</v>
      </c>
      <c r="B4" s="4" t="s">
        <v>235</v>
      </c>
      <c r="C4" s="4" t="s">
        <v>242</v>
      </c>
      <c r="D4" s="3" t="s">
        <v>35</v>
      </c>
      <c r="E4" s="4" t="s">
        <v>263</v>
      </c>
      <c r="F4" s="4" t="s">
        <v>460</v>
      </c>
      <c r="G4" s="5" t="s">
        <v>630</v>
      </c>
      <c r="H4" s="5" t="s">
        <v>651</v>
      </c>
      <c r="I4" s="7" t="s">
        <v>673</v>
      </c>
      <c r="J4" s="55">
        <v>1708563.65</v>
      </c>
      <c r="K4" s="104">
        <v>43921</v>
      </c>
    </row>
    <row r="5" spans="1:12" ht="30">
      <c r="A5" s="6" t="s">
        <v>13</v>
      </c>
      <c r="B5" s="4" t="s">
        <v>235</v>
      </c>
      <c r="C5" s="4" t="s">
        <v>242</v>
      </c>
      <c r="D5" s="3" t="s">
        <v>37</v>
      </c>
      <c r="E5" s="4" t="s">
        <v>265</v>
      </c>
      <c r="F5" s="4" t="s">
        <v>462</v>
      </c>
      <c r="G5" s="5" t="s">
        <v>630</v>
      </c>
      <c r="H5" s="5" t="s">
        <v>651</v>
      </c>
      <c r="I5" s="7" t="s">
        <v>673</v>
      </c>
      <c r="J5" s="55">
        <v>1109753</v>
      </c>
      <c r="K5" s="104">
        <v>43921</v>
      </c>
    </row>
    <row r="6" spans="1:12" ht="30">
      <c r="A6" s="6" t="s">
        <v>13</v>
      </c>
      <c r="B6" s="4" t="s">
        <v>235</v>
      </c>
      <c r="C6" s="4" t="s">
        <v>242</v>
      </c>
      <c r="D6" s="3" t="s">
        <v>39</v>
      </c>
      <c r="E6" s="4" t="s">
        <v>267</v>
      </c>
      <c r="F6" s="4" t="s">
        <v>464</v>
      </c>
      <c r="G6" s="5" t="s">
        <v>630</v>
      </c>
      <c r="H6" s="5" t="s">
        <v>651</v>
      </c>
      <c r="I6" s="7" t="s">
        <v>673</v>
      </c>
      <c r="J6" s="55">
        <v>0</v>
      </c>
      <c r="K6" s="104">
        <v>43921</v>
      </c>
    </row>
    <row r="7" spans="1:12" ht="30">
      <c r="A7" s="6" t="s">
        <v>13</v>
      </c>
      <c r="B7" s="4" t="s">
        <v>235</v>
      </c>
      <c r="C7" s="4" t="s">
        <v>242</v>
      </c>
      <c r="D7" s="3" t="s">
        <v>41</v>
      </c>
      <c r="E7" s="4" t="s">
        <v>269</v>
      </c>
      <c r="F7" s="4" t="s">
        <v>466</v>
      </c>
      <c r="G7" s="5" t="s">
        <v>630</v>
      </c>
      <c r="H7" s="5" t="s">
        <v>651</v>
      </c>
      <c r="I7" s="7" t="s">
        <v>673</v>
      </c>
      <c r="J7" s="55">
        <v>0</v>
      </c>
      <c r="K7" s="104">
        <v>43921</v>
      </c>
    </row>
    <row r="8" spans="1:12" ht="30">
      <c r="A8" s="6" t="s">
        <v>13</v>
      </c>
      <c r="B8" s="4" t="s">
        <v>235</v>
      </c>
      <c r="C8" s="4" t="s">
        <v>242</v>
      </c>
      <c r="D8" s="3" t="s">
        <v>43</v>
      </c>
      <c r="E8" s="4" t="s">
        <v>271</v>
      </c>
      <c r="F8" s="4" t="s">
        <v>468</v>
      </c>
      <c r="G8" s="5" t="s">
        <v>630</v>
      </c>
      <c r="H8" s="5" t="s">
        <v>651</v>
      </c>
      <c r="I8" s="7" t="s">
        <v>673</v>
      </c>
      <c r="J8" s="55">
        <v>28282426.329999998</v>
      </c>
      <c r="K8" s="104">
        <v>43921</v>
      </c>
    </row>
    <row r="9" spans="1:12" ht="30">
      <c r="A9" s="6" t="s">
        <v>13</v>
      </c>
      <c r="B9" s="4" t="s">
        <v>236</v>
      </c>
      <c r="C9" s="4" t="s">
        <v>242</v>
      </c>
      <c r="D9" s="3" t="s">
        <v>55</v>
      </c>
      <c r="E9" s="4" t="s">
        <v>278</v>
      </c>
      <c r="F9" s="4" t="s">
        <v>478</v>
      </c>
      <c r="G9" s="5" t="s">
        <v>630</v>
      </c>
      <c r="H9" s="5" t="s">
        <v>645</v>
      </c>
      <c r="I9" s="7" t="s">
        <v>673</v>
      </c>
      <c r="J9" s="55">
        <v>1</v>
      </c>
      <c r="K9" s="104">
        <v>43921</v>
      </c>
    </row>
    <row r="10" spans="1:12" ht="45">
      <c r="A10" s="6" t="s">
        <v>13</v>
      </c>
      <c r="B10" s="4" t="s">
        <v>236</v>
      </c>
      <c r="C10" s="4" t="s">
        <v>242</v>
      </c>
      <c r="D10" s="3" t="s">
        <v>56</v>
      </c>
      <c r="E10" s="4" t="s">
        <v>279</v>
      </c>
      <c r="F10" s="15" t="s">
        <v>479</v>
      </c>
      <c r="G10" s="5" t="s">
        <v>633</v>
      </c>
      <c r="H10" s="5" t="s">
        <v>646</v>
      </c>
      <c r="I10" s="7" t="s">
        <v>673</v>
      </c>
      <c r="J10" s="55">
        <v>7.1428571428571432</v>
      </c>
      <c r="K10" s="104">
        <v>43921</v>
      </c>
    </row>
    <row r="11" spans="1:12" ht="45">
      <c r="A11" s="6" t="s">
        <v>13</v>
      </c>
      <c r="B11" s="4" t="s">
        <v>236</v>
      </c>
      <c r="C11" s="4" t="s">
        <v>242</v>
      </c>
      <c r="D11" s="3" t="s">
        <v>57</v>
      </c>
      <c r="E11" s="4" t="s">
        <v>280</v>
      </c>
      <c r="F11" s="4" t="s">
        <v>480</v>
      </c>
      <c r="G11" s="5" t="s">
        <v>630</v>
      </c>
      <c r="H11" s="5" t="s">
        <v>645</v>
      </c>
      <c r="I11" s="7" t="s">
        <v>673</v>
      </c>
      <c r="J11" s="55">
        <v>0</v>
      </c>
      <c r="K11" s="104">
        <v>43921</v>
      </c>
    </row>
    <row r="12" spans="1:12" ht="45">
      <c r="A12" s="6" t="s">
        <v>13</v>
      </c>
      <c r="B12" s="4" t="s">
        <v>236</v>
      </c>
      <c r="C12" s="4" t="s">
        <v>242</v>
      </c>
      <c r="D12" s="3" t="s">
        <v>58</v>
      </c>
      <c r="E12" s="4" t="s">
        <v>281</v>
      </c>
      <c r="F12" s="15" t="s">
        <v>481</v>
      </c>
      <c r="G12" s="5" t="s">
        <v>633</v>
      </c>
      <c r="H12" s="5" t="s">
        <v>646</v>
      </c>
      <c r="I12" s="7" t="s">
        <v>673</v>
      </c>
      <c r="J12" s="55">
        <v>0</v>
      </c>
      <c r="K12" s="104">
        <v>43921</v>
      </c>
    </row>
    <row r="13" spans="1:12">
      <c r="A13" s="6" t="s">
        <v>13</v>
      </c>
      <c r="B13" s="4" t="s">
        <v>237</v>
      </c>
      <c r="C13" s="4" t="s">
        <v>242</v>
      </c>
      <c r="D13" s="3" t="s">
        <v>69</v>
      </c>
      <c r="E13" s="4" t="s">
        <v>286</v>
      </c>
      <c r="F13" s="4" t="s">
        <v>492</v>
      </c>
      <c r="G13" s="5" t="s">
        <v>630</v>
      </c>
      <c r="H13" s="8" t="s">
        <v>645</v>
      </c>
      <c r="I13" s="7" t="s">
        <v>673</v>
      </c>
      <c r="J13" s="55">
        <v>6</v>
      </c>
      <c r="K13" s="104">
        <v>43921</v>
      </c>
    </row>
    <row r="14" spans="1:12" ht="45">
      <c r="A14" s="6" t="s">
        <v>13</v>
      </c>
      <c r="B14" s="4" t="s">
        <v>237</v>
      </c>
      <c r="C14" s="4" t="s">
        <v>242</v>
      </c>
      <c r="D14" s="3" t="s">
        <v>70</v>
      </c>
      <c r="E14" s="4" t="s">
        <v>287</v>
      </c>
      <c r="F14" s="15" t="s">
        <v>493</v>
      </c>
      <c r="G14" s="5" t="s">
        <v>633</v>
      </c>
      <c r="H14" s="5" t="s">
        <v>646</v>
      </c>
      <c r="I14" s="7" t="s">
        <v>673</v>
      </c>
      <c r="J14" s="55">
        <v>42.857142857142854</v>
      </c>
      <c r="K14" s="104">
        <v>43921</v>
      </c>
    </row>
    <row r="15" spans="1:12">
      <c r="A15" s="6" t="s">
        <v>13</v>
      </c>
      <c r="B15" s="4" t="s">
        <v>237</v>
      </c>
      <c r="C15" s="4" t="s">
        <v>242</v>
      </c>
      <c r="D15" s="3" t="s">
        <v>71</v>
      </c>
      <c r="E15" s="4" t="s">
        <v>288</v>
      </c>
      <c r="F15" s="4" t="s">
        <v>288</v>
      </c>
      <c r="G15" s="5" t="s">
        <v>630</v>
      </c>
      <c r="H15" s="8" t="s">
        <v>645</v>
      </c>
      <c r="I15" s="7" t="s">
        <v>673</v>
      </c>
      <c r="J15" s="55">
        <v>7</v>
      </c>
      <c r="K15" s="104">
        <v>43921</v>
      </c>
    </row>
    <row r="16" spans="1:12" ht="30">
      <c r="A16" s="6" t="s">
        <v>13</v>
      </c>
      <c r="B16" s="4" t="s">
        <v>237</v>
      </c>
      <c r="C16" s="4" t="s">
        <v>242</v>
      </c>
      <c r="D16" s="3" t="s">
        <v>72</v>
      </c>
      <c r="E16" s="4" t="s">
        <v>289</v>
      </c>
      <c r="F16" s="15" t="s">
        <v>494</v>
      </c>
      <c r="G16" s="5" t="s">
        <v>633</v>
      </c>
      <c r="H16" s="5" t="s">
        <v>646</v>
      </c>
      <c r="I16" s="7" t="s">
        <v>673</v>
      </c>
      <c r="J16" s="55">
        <v>50</v>
      </c>
      <c r="K16" s="104">
        <v>43921</v>
      </c>
    </row>
    <row r="17" spans="1:11" ht="30">
      <c r="A17" s="6" t="s">
        <v>13</v>
      </c>
      <c r="B17" s="4" t="s">
        <v>237</v>
      </c>
      <c r="C17" s="4" t="s">
        <v>242</v>
      </c>
      <c r="D17" s="3" t="s">
        <v>73</v>
      </c>
      <c r="E17" s="4" t="s">
        <v>290</v>
      </c>
      <c r="F17" s="4" t="s">
        <v>290</v>
      </c>
      <c r="G17" s="5" t="s">
        <v>630</v>
      </c>
      <c r="H17" s="8" t="s">
        <v>645</v>
      </c>
      <c r="I17" s="7" t="s">
        <v>673</v>
      </c>
      <c r="J17" s="55">
        <v>0</v>
      </c>
      <c r="K17" s="104">
        <v>43921</v>
      </c>
    </row>
    <row r="18" spans="1:11" ht="30">
      <c r="A18" s="6" t="s">
        <v>13</v>
      </c>
      <c r="B18" s="4" t="s">
        <v>237</v>
      </c>
      <c r="C18" s="4" t="s">
        <v>242</v>
      </c>
      <c r="D18" s="3" t="s">
        <v>74</v>
      </c>
      <c r="E18" s="4" t="s">
        <v>291</v>
      </c>
      <c r="F18" s="4" t="s">
        <v>495</v>
      </c>
      <c r="G18" s="5" t="s">
        <v>633</v>
      </c>
      <c r="H18" s="5" t="s">
        <v>646</v>
      </c>
      <c r="I18" s="7" t="s">
        <v>673</v>
      </c>
      <c r="J18" s="55">
        <v>0</v>
      </c>
      <c r="K18" s="104">
        <v>43921</v>
      </c>
    </row>
    <row r="19" spans="1:11" ht="30">
      <c r="A19" s="6" t="s">
        <v>13</v>
      </c>
      <c r="B19" s="4" t="s">
        <v>237</v>
      </c>
      <c r="C19" s="4" t="s">
        <v>242</v>
      </c>
      <c r="D19" s="3" t="s">
        <v>75</v>
      </c>
      <c r="E19" s="4" t="s">
        <v>292</v>
      </c>
      <c r="F19" s="4" t="s">
        <v>292</v>
      </c>
      <c r="G19" s="5" t="s">
        <v>630</v>
      </c>
      <c r="H19" s="8" t="s">
        <v>645</v>
      </c>
      <c r="I19" s="7" t="s">
        <v>673</v>
      </c>
      <c r="J19" s="55">
        <v>7</v>
      </c>
      <c r="K19" s="104">
        <v>43921</v>
      </c>
    </row>
    <row r="20" spans="1:11" ht="30">
      <c r="A20" s="6" t="s">
        <v>13</v>
      </c>
      <c r="B20" s="4" t="s">
        <v>237</v>
      </c>
      <c r="C20" s="4" t="s">
        <v>242</v>
      </c>
      <c r="D20" s="3" t="s">
        <v>76</v>
      </c>
      <c r="E20" s="4" t="s">
        <v>293</v>
      </c>
      <c r="F20" s="4" t="s">
        <v>496</v>
      </c>
      <c r="G20" s="5" t="s">
        <v>633</v>
      </c>
      <c r="H20" s="5" t="s">
        <v>646</v>
      </c>
      <c r="I20" s="7" t="s">
        <v>673</v>
      </c>
      <c r="J20" s="55">
        <v>50</v>
      </c>
      <c r="K20" s="104">
        <v>43921</v>
      </c>
    </row>
    <row r="21" spans="1:11" ht="45">
      <c r="A21" s="6" t="s">
        <v>13</v>
      </c>
      <c r="B21" s="4" t="s">
        <v>237</v>
      </c>
      <c r="C21" s="4" t="s">
        <v>242</v>
      </c>
      <c r="D21" s="3" t="s">
        <v>77</v>
      </c>
      <c r="E21" s="4" t="s">
        <v>294</v>
      </c>
      <c r="F21" s="4" t="s">
        <v>497</v>
      </c>
      <c r="G21" s="5" t="s">
        <v>630</v>
      </c>
      <c r="H21" s="8" t="s">
        <v>645</v>
      </c>
      <c r="I21" s="7" t="s">
        <v>673</v>
      </c>
      <c r="J21" s="55">
        <v>0</v>
      </c>
      <c r="K21" s="104">
        <v>43921</v>
      </c>
    </row>
    <row r="22" spans="1:11" ht="45">
      <c r="A22" s="6" t="s">
        <v>13</v>
      </c>
      <c r="B22" s="4" t="s">
        <v>237</v>
      </c>
      <c r="C22" s="4" t="s">
        <v>242</v>
      </c>
      <c r="D22" s="3" t="s">
        <v>78</v>
      </c>
      <c r="E22" s="4" t="s">
        <v>295</v>
      </c>
      <c r="F22" s="4" t="s">
        <v>498</v>
      </c>
      <c r="G22" s="5" t="s">
        <v>633</v>
      </c>
      <c r="H22" s="5" t="s">
        <v>646</v>
      </c>
      <c r="I22" s="7" t="s">
        <v>673</v>
      </c>
      <c r="J22" s="55">
        <v>0</v>
      </c>
      <c r="K22" s="104">
        <v>43921</v>
      </c>
    </row>
    <row r="23" spans="1:11" ht="30">
      <c r="A23" s="6" t="s">
        <v>13</v>
      </c>
      <c r="B23" s="4" t="s">
        <v>237</v>
      </c>
      <c r="C23" s="4" t="s">
        <v>242</v>
      </c>
      <c r="D23" s="3" t="s">
        <v>79</v>
      </c>
      <c r="E23" s="4" t="s">
        <v>296</v>
      </c>
      <c r="F23" s="4" t="s">
        <v>499</v>
      </c>
      <c r="G23" s="5" t="s">
        <v>630</v>
      </c>
      <c r="H23" s="5" t="s">
        <v>642</v>
      </c>
      <c r="I23" s="7" t="s">
        <v>673</v>
      </c>
      <c r="J23" s="237">
        <v>48110</v>
      </c>
      <c r="K23" s="104">
        <v>43921</v>
      </c>
    </row>
    <row r="24" spans="1:11" ht="30">
      <c r="A24" s="6" t="s">
        <v>13</v>
      </c>
      <c r="B24" s="4" t="s">
        <v>237</v>
      </c>
      <c r="C24" s="4" t="s">
        <v>242</v>
      </c>
      <c r="D24" s="3" t="s">
        <v>83</v>
      </c>
      <c r="E24" s="4" t="s">
        <v>300</v>
      </c>
      <c r="F24" s="4" t="s">
        <v>502</v>
      </c>
      <c r="G24" s="5" t="s">
        <v>630</v>
      </c>
      <c r="H24" s="5" t="s">
        <v>653</v>
      </c>
      <c r="I24" s="7" t="s">
        <v>673</v>
      </c>
      <c r="J24" s="55">
        <v>0.21428571428571427</v>
      </c>
      <c r="K24" s="104">
        <v>43921</v>
      </c>
    </row>
    <row r="25" spans="1:11" ht="45">
      <c r="A25" s="6" t="s">
        <v>13</v>
      </c>
      <c r="B25" s="4" t="s">
        <v>237</v>
      </c>
      <c r="C25" s="4" t="s">
        <v>242</v>
      </c>
      <c r="D25" s="3" t="s">
        <v>84</v>
      </c>
      <c r="E25" s="4" t="s">
        <v>301</v>
      </c>
      <c r="F25" s="4" t="s">
        <v>503</v>
      </c>
      <c r="G25" s="5" t="s">
        <v>630</v>
      </c>
      <c r="H25" s="5" t="s">
        <v>654</v>
      </c>
      <c r="I25" s="7" t="s">
        <v>673</v>
      </c>
      <c r="J25" s="55">
        <v>0.42857142857142855</v>
      </c>
      <c r="K25" s="104">
        <v>43921</v>
      </c>
    </row>
    <row r="26" spans="1:11" ht="30">
      <c r="A26" s="6" t="s">
        <v>13</v>
      </c>
      <c r="B26" s="4" t="s">
        <v>238</v>
      </c>
      <c r="C26" s="4" t="s">
        <v>242</v>
      </c>
      <c r="D26" s="3" t="s">
        <v>103</v>
      </c>
      <c r="E26" s="4" t="s">
        <v>316</v>
      </c>
      <c r="F26" s="245" t="s">
        <v>525</v>
      </c>
      <c r="G26" s="5" t="s">
        <v>630</v>
      </c>
      <c r="H26" s="5" t="s">
        <v>645</v>
      </c>
      <c r="I26" s="7" t="s">
        <v>673</v>
      </c>
      <c r="J26" s="55">
        <v>14</v>
      </c>
      <c r="K26" s="104">
        <v>43921</v>
      </c>
    </row>
    <row r="27" spans="1:11" ht="30">
      <c r="A27" s="6" t="s">
        <v>13</v>
      </c>
      <c r="B27" s="4" t="s">
        <v>238</v>
      </c>
      <c r="C27" s="4" t="s">
        <v>242</v>
      </c>
      <c r="D27" s="3" t="s">
        <v>104</v>
      </c>
      <c r="E27" s="4" t="s">
        <v>317</v>
      </c>
      <c r="F27" s="245" t="s">
        <v>317</v>
      </c>
      <c r="G27" s="5" t="s">
        <v>630</v>
      </c>
      <c r="H27" s="5" t="s">
        <v>645</v>
      </c>
      <c r="I27" s="7" t="s">
        <v>673</v>
      </c>
      <c r="J27" s="55">
        <v>6</v>
      </c>
      <c r="K27" s="104">
        <v>43921</v>
      </c>
    </row>
    <row r="28" spans="1:11" ht="30">
      <c r="A28" s="6" t="s">
        <v>13</v>
      </c>
      <c r="B28" s="4" t="s">
        <v>238</v>
      </c>
      <c r="C28" s="4" t="s">
        <v>242</v>
      </c>
      <c r="D28" s="3" t="s">
        <v>105</v>
      </c>
      <c r="E28" s="4" t="s">
        <v>318</v>
      </c>
      <c r="F28" s="245" t="s">
        <v>526</v>
      </c>
      <c r="G28" s="5" t="s">
        <v>633</v>
      </c>
      <c r="H28" s="5" t="s">
        <v>646</v>
      </c>
      <c r="I28" s="7" t="s">
        <v>673</v>
      </c>
      <c r="J28" s="55">
        <v>42.857142857142854</v>
      </c>
      <c r="K28" s="104">
        <v>43921</v>
      </c>
    </row>
    <row r="29" spans="1:11" ht="30">
      <c r="A29" s="6" t="s">
        <v>13</v>
      </c>
      <c r="B29" s="4" t="s">
        <v>238</v>
      </c>
      <c r="C29" s="4" t="s">
        <v>242</v>
      </c>
      <c r="D29" s="3" t="s">
        <v>106</v>
      </c>
      <c r="E29" s="4" t="s">
        <v>319</v>
      </c>
      <c r="F29" s="245" t="s">
        <v>527</v>
      </c>
      <c r="G29" s="5" t="s">
        <v>630</v>
      </c>
      <c r="H29" s="5" t="s">
        <v>645</v>
      </c>
      <c r="I29" s="7" t="s">
        <v>673</v>
      </c>
      <c r="J29" s="55">
        <v>14</v>
      </c>
      <c r="K29" s="104">
        <v>43921</v>
      </c>
    </row>
    <row r="30" spans="1:11" ht="30">
      <c r="A30" s="6" t="s">
        <v>13</v>
      </c>
      <c r="B30" s="4" t="s">
        <v>238</v>
      </c>
      <c r="C30" s="4" t="s">
        <v>242</v>
      </c>
      <c r="D30" s="3" t="s">
        <v>107</v>
      </c>
      <c r="E30" s="4" t="s">
        <v>320</v>
      </c>
      <c r="F30" s="245" t="s">
        <v>528</v>
      </c>
      <c r="G30" s="5" t="s">
        <v>633</v>
      </c>
      <c r="H30" s="5" t="s">
        <v>646</v>
      </c>
      <c r="I30" s="7" t="s">
        <v>673</v>
      </c>
      <c r="J30" s="55">
        <v>100</v>
      </c>
      <c r="K30" s="104">
        <v>43921</v>
      </c>
    </row>
    <row r="31" spans="1:11" ht="30">
      <c r="A31" s="6" t="s">
        <v>13</v>
      </c>
      <c r="B31" s="4" t="s">
        <v>238</v>
      </c>
      <c r="C31" s="4" t="s">
        <v>242</v>
      </c>
      <c r="D31" s="3" t="s">
        <v>108</v>
      </c>
      <c r="E31" s="4" t="s">
        <v>321</v>
      </c>
      <c r="F31" s="4" t="s">
        <v>529</v>
      </c>
      <c r="G31" s="5" t="s">
        <v>630</v>
      </c>
      <c r="H31" s="5" t="s">
        <v>636</v>
      </c>
      <c r="I31" s="7" t="s">
        <v>673</v>
      </c>
      <c r="J31" s="55">
        <v>0</v>
      </c>
      <c r="K31" s="104">
        <v>43921</v>
      </c>
    </row>
    <row r="32" spans="1:11" ht="30">
      <c r="A32" s="6" t="s">
        <v>13</v>
      </c>
      <c r="B32" s="4" t="s">
        <v>240</v>
      </c>
      <c r="C32" s="4" t="s">
        <v>242</v>
      </c>
      <c r="D32" s="3" t="s">
        <v>179</v>
      </c>
      <c r="E32" s="4" t="s">
        <v>390</v>
      </c>
      <c r="F32" s="4" t="s">
        <v>593</v>
      </c>
      <c r="G32" s="7" t="s">
        <v>630</v>
      </c>
      <c r="H32" s="5" t="s">
        <v>651</v>
      </c>
      <c r="I32" s="7" t="s">
        <v>673</v>
      </c>
      <c r="J32" s="243">
        <v>11836109</v>
      </c>
      <c r="K32" s="104">
        <v>43921</v>
      </c>
    </row>
    <row r="33" spans="1:11" ht="60">
      <c r="A33" s="6" t="s">
        <v>13</v>
      </c>
      <c r="B33" s="4" t="s">
        <v>240</v>
      </c>
      <c r="C33" s="4" t="s">
        <v>242</v>
      </c>
      <c r="D33" s="3" t="s">
        <v>181</v>
      </c>
      <c r="E33" s="4" t="s">
        <v>392</v>
      </c>
      <c r="F33" s="4" t="s">
        <v>595</v>
      </c>
      <c r="G33" s="7" t="s">
        <v>630</v>
      </c>
      <c r="H33" s="5" t="s">
        <v>651</v>
      </c>
      <c r="I33" s="7" t="s">
        <v>673</v>
      </c>
      <c r="J33" s="55">
        <v>1831803</v>
      </c>
      <c r="K33" s="104">
        <v>43921</v>
      </c>
    </row>
    <row r="34" spans="1:11" ht="30">
      <c r="A34" s="6" t="s">
        <v>13</v>
      </c>
      <c r="B34" s="4" t="s">
        <v>240</v>
      </c>
      <c r="C34" s="4" t="s">
        <v>242</v>
      </c>
      <c r="D34" s="3" t="s">
        <v>183</v>
      </c>
      <c r="E34" s="4" t="s">
        <v>394</v>
      </c>
      <c r="F34" s="4" t="s">
        <v>597</v>
      </c>
      <c r="G34" s="5" t="s">
        <v>630</v>
      </c>
      <c r="H34" s="5" t="s">
        <v>651</v>
      </c>
      <c r="I34" s="7" t="s">
        <v>673</v>
      </c>
      <c r="J34" s="55">
        <v>4000</v>
      </c>
      <c r="K34" s="104">
        <v>43921</v>
      </c>
    </row>
    <row r="35" spans="1:11" ht="30">
      <c r="A35" s="6" t="s">
        <v>13</v>
      </c>
      <c r="B35" s="4" t="s">
        <v>240</v>
      </c>
      <c r="C35" s="4" t="s">
        <v>242</v>
      </c>
      <c r="D35" s="3" t="s">
        <v>185</v>
      </c>
      <c r="E35" s="4" t="s">
        <v>396</v>
      </c>
      <c r="F35" s="4" t="s">
        <v>599</v>
      </c>
      <c r="G35" s="5" t="s">
        <v>630</v>
      </c>
      <c r="H35" s="5" t="s">
        <v>651</v>
      </c>
      <c r="I35" s="7" t="s">
        <v>673</v>
      </c>
      <c r="J35" s="237">
        <v>0</v>
      </c>
      <c r="K35" s="104">
        <v>43921</v>
      </c>
    </row>
    <row r="36" spans="1:11" ht="30">
      <c r="A36" s="6" t="s">
        <v>13</v>
      </c>
      <c r="B36" s="4" t="s">
        <v>240</v>
      </c>
      <c r="C36" s="4" t="s">
        <v>242</v>
      </c>
      <c r="D36" s="3" t="s">
        <v>187</v>
      </c>
      <c r="E36" s="4" t="s">
        <v>398</v>
      </c>
      <c r="F36" s="4" t="s">
        <v>601</v>
      </c>
      <c r="G36" s="5" t="s">
        <v>630</v>
      </c>
      <c r="H36" s="5" t="s">
        <v>651</v>
      </c>
      <c r="I36" s="7" t="s">
        <v>673</v>
      </c>
      <c r="J36" s="237">
        <v>14777666</v>
      </c>
      <c r="K36" s="104">
        <v>43921</v>
      </c>
    </row>
    <row r="37" spans="1:11" ht="30">
      <c r="A37" s="6" t="s">
        <v>13</v>
      </c>
      <c r="B37" s="4" t="s">
        <v>241</v>
      </c>
      <c r="C37" s="4" t="s">
        <v>242</v>
      </c>
      <c r="D37" s="3" t="s">
        <v>197</v>
      </c>
      <c r="E37" s="4" t="s">
        <v>408</v>
      </c>
      <c r="F37" s="4" t="s">
        <v>605</v>
      </c>
      <c r="G37" s="5" t="s">
        <v>630</v>
      </c>
      <c r="H37" s="5" t="s">
        <v>642</v>
      </c>
      <c r="I37" s="7" t="s">
        <v>673</v>
      </c>
      <c r="J37" s="55">
        <v>12210</v>
      </c>
      <c r="K37" s="104">
        <v>43921</v>
      </c>
    </row>
    <row r="38" spans="1:11">
      <c r="A38" s="6" t="s">
        <v>13</v>
      </c>
      <c r="B38" s="4" t="s">
        <v>241</v>
      </c>
      <c r="C38" s="4" t="s">
        <v>242</v>
      </c>
      <c r="D38" s="3" t="s">
        <v>199</v>
      </c>
      <c r="E38" s="4" t="s">
        <v>410</v>
      </c>
      <c r="F38" s="4" t="s">
        <v>410</v>
      </c>
      <c r="G38" s="5" t="s">
        <v>630</v>
      </c>
      <c r="H38" s="5" t="s">
        <v>645</v>
      </c>
      <c r="I38" s="7" t="s">
        <v>673</v>
      </c>
      <c r="J38" s="55">
        <v>6</v>
      </c>
      <c r="K38" s="104">
        <v>43921</v>
      </c>
    </row>
    <row r="39" spans="1:11" ht="45">
      <c r="A39" s="6" t="s">
        <v>13</v>
      </c>
      <c r="B39" s="4" t="s">
        <v>241</v>
      </c>
      <c r="C39" s="4" t="s">
        <v>242</v>
      </c>
      <c r="D39" s="3" t="s">
        <v>200</v>
      </c>
      <c r="E39" s="4" t="s">
        <v>411</v>
      </c>
      <c r="F39" s="4" t="s">
        <v>607</v>
      </c>
      <c r="G39" s="5" t="s">
        <v>630</v>
      </c>
      <c r="H39" s="5" t="s">
        <v>645</v>
      </c>
      <c r="I39" s="7" t="s">
        <v>673</v>
      </c>
      <c r="J39" s="55">
        <v>1</v>
      </c>
      <c r="K39" s="104">
        <v>43921</v>
      </c>
    </row>
    <row r="40" spans="1:11" ht="45">
      <c r="A40" s="6" t="s">
        <v>13</v>
      </c>
      <c r="B40" s="4" t="s">
        <v>241</v>
      </c>
      <c r="C40" s="4" t="s">
        <v>242</v>
      </c>
      <c r="D40" s="3" t="s">
        <v>201</v>
      </c>
      <c r="E40" s="4" t="s">
        <v>412</v>
      </c>
      <c r="F40" s="4" t="s">
        <v>608</v>
      </c>
      <c r="G40" s="5" t="s">
        <v>633</v>
      </c>
      <c r="H40" s="5" t="s">
        <v>646</v>
      </c>
      <c r="I40" s="7" t="s">
        <v>673</v>
      </c>
      <c r="J40" s="55">
        <v>7.1428571428571432</v>
      </c>
      <c r="K40" s="104">
        <v>43921</v>
      </c>
    </row>
    <row r="41" spans="1:11" ht="30">
      <c r="A41" s="6" t="s">
        <v>13</v>
      </c>
      <c r="B41" s="4" t="s">
        <v>241</v>
      </c>
      <c r="C41" s="4" t="s">
        <v>242</v>
      </c>
      <c r="D41" s="3" t="s">
        <v>202</v>
      </c>
      <c r="E41" s="4" t="s">
        <v>413</v>
      </c>
      <c r="F41" s="4" t="s">
        <v>413</v>
      </c>
      <c r="G41" s="5" t="s">
        <v>630</v>
      </c>
      <c r="H41" s="5" t="s">
        <v>636</v>
      </c>
      <c r="I41" s="7" t="s">
        <v>673</v>
      </c>
      <c r="J41" s="55">
        <v>0</v>
      </c>
      <c r="K41" s="104">
        <v>43921</v>
      </c>
    </row>
    <row r="42" spans="1:11" ht="30">
      <c r="A42" s="6" t="s">
        <v>13</v>
      </c>
      <c r="B42" s="4" t="s">
        <v>234</v>
      </c>
      <c r="C42" s="4" t="s">
        <v>242</v>
      </c>
      <c r="D42" s="3" t="s">
        <v>29</v>
      </c>
      <c r="E42" s="4" t="s">
        <v>257</v>
      </c>
      <c r="F42" s="15" t="s">
        <v>454</v>
      </c>
      <c r="G42" s="5" t="s">
        <v>630</v>
      </c>
      <c r="H42" s="5" t="s">
        <v>645</v>
      </c>
      <c r="I42" s="7" t="s">
        <v>674</v>
      </c>
      <c r="J42" s="55">
        <v>8</v>
      </c>
      <c r="K42" s="104">
        <v>43555</v>
      </c>
    </row>
    <row r="43" spans="1:11" ht="30">
      <c r="A43" s="6" t="s">
        <v>13</v>
      </c>
      <c r="B43" s="4" t="s">
        <v>235</v>
      </c>
      <c r="C43" s="4" t="s">
        <v>242</v>
      </c>
      <c r="D43" s="3" t="s">
        <v>33</v>
      </c>
      <c r="E43" s="4" t="s">
        <v>261</v>
      </c>
      <c r="F43" s="4" t="s">
        <v>458</v>
      </c>
      <c r="G43" s="5" t="s">
        <v>630</v>
      </c>
      <c r="H43" s="5" t="s">
        <v>651</v>
      </c>
      <c r="I43" s="7" t="s">
        <v>674</v>
      </c>
      <c r="J43" s="237">
        <v>17515400</v>
      </c>
      <c r="K43" s="104">
        <v>43555</v>
      </c>
    </row>
    <row r="44" spans="1:11" ht="45">
      <c r="A44" s="6" t="s">
        <v>13</v>
      </c>
      <c r="B44" s="4" t="s">
        <v>235</v>
      </c>
      <c r="C44" s="4" t="s">
        <v>242</v>
      </c>
      <c r="D44" s="3" t="s">
        <v>35</v>
      </c>
      <c r="E44" s="4" t="s">
        <v>263</v>
      </c>
      <c r="F44" s="4" t="s">
        <v>460</v>
      </c>
      <c r="G44" s="5" t="s">
        <v>630</v>
      </c>
      <c r="H44" s="5" t="s">
        <v>651</v>
      </c>
      <c r="I44" s="7" t="s">
        <v>674</v>
      </c>
      <c r="J44" s="241">
        <v>1058421.3999999999</v>
      </c>
      <c r="K44" s="104">
        <v>43555</v>
      </c>
    </row>
    <row r="45" spans="1:11" ht="30">
      <c r="A45" s="6" t="s">
        <v>13</v>
      </c>
      <c r="B45" s="4" t="s">
        <v>235</v>
      </c>
      <c r="C45" s="4" t="s">
        <v>242</v>
      </c>
      <c r="D45" s="3" t="s">
        <v>37</v>
      </c>
      <c r="E45" s="4" t="s">
        <v>265</v>
      </c>
      <c r="F45" s="4" t="s">
        <v>462</v>
      </c>
      <c r="G45" s="5" t="s">
        <v>630</v>
      </c>
      <c r="H45" s="5" t="s">
        <v>651</v>
      </c>
      <c r="I45" s="7" t="s">
        <v>674</v>
      </c>
      <c r="J45" s="241">
        <v>4000</v>
      </c>
      <c r="K45" s="104">
        <v>43555</v>
      </c>
    </row>
    <row r="46" spans="1:11" ht="30">
      <c r="A46" s="6" t="s">
        <v>13</v>
      </c>
      <c r="B46" s="4" t="s">
        <v>235</v>
      </c>
      <c r="C46" s="4" t="s">
        <v>242</v>
      </c>
      <c r="D46" s="3" t="s">
        <v>39</v>
      </c>
      <c r="E46" s="4" t="s">
        <v>267</v>
      </c>
      <c r="F46" s="4" t="s">
        <v>464</v>
      </c>
      <c r="G46" s="5" t="s">
        <v>630</v>
      </c>
      <c r="H46" s="5" t="s">
        <v>651</v>
      </c>
      <c r="I46" s="7" t="s">
        <v>674</v>
      </c>
      <c r="J46" s="241">
        <v>0</v>
      </c>
      <c r="K46" s="104">
        <v>43555</v>
      </c>
    </row>
    <row r="47" spans="1:11" ht="30">
      <c r="A47" s="6" t="s">
        <v>13</v>
      </c>
      <c r="B47" s="4" t="s">
        <v>235</v>
      </c>
      <c r="C47" s="4" t="s">
        <v>242</v>
      </c>
      <c r="D47" s="3" t="s">
        <v>41</v>
      </c>
      <c r="E47" s="4" t="s">
        <v>269</v>
      </c>
      <c r="F47" s="4" t="s">
        <v>466</v>
      </c>
      <c r="G47" s="5" t="s">
        <v>630</v>
      </c>
      <c r="H47" s="5" t="s">
        <v>651</v>
      </c>
      <c r="I47" s="7" t="s">
        <v>674</v>
      </c>
      <c r="J47" s="241">
        <v>0</v>
      </c>
      <c r="K47" s="104">
        <v>43555</v>
      </c>
    </row>
    <row r="48" spans="1:11" ht="30">
      <c r="A48" s="6" t="s">
        <v>13</v>
      </c>
      <c r="B48" s="4" t="s">
        <v>235</v>
      </c>
      <c r="C48" s="4" t="s">
        <v>242</v>
      </c>
      <c r="D48" s="3" t="s">
        <v>43</v>
      </c>
      <c r="E48" s="4" t="s">
        <v>271</v>
      </c>
      <c r="F48" s="4" t="s">
        <v>468</v>
      </c>
      <c r="G48" s="5" t="s">
        <v>630</v>
      </c>
      <c r="H48" s="5" t="s">
        <v>651</v>
      </c>
      <c r="I48" s="7" t="s">
        <v>674</v>
      </c>
      <c r="J48" s="237">
        <v>18740244.399999999</v>
      </c>
      <c r="K48" s="104">
        <v>43555</v>
      </c>
    </row>
    <row r="49" spans="1:11" ht="30">
      <c r="A49" s="6" t="s">
        <v>13</v>
      </c>
      <c r="B49" s="4" t="s">
        <v>236</v>
      </c>
      <c r="C49" s="4" t="s">
        <v>242</v>
      </c>
      <c r="D49" s="3" t="s">
        <v>55</v>
      </c>
      <c r="E49" s="4" t="s">
        <v>278</v>
      </c>
      <c r="F49" s="4" t="s">
        <v>478</v>
      </c>
      <c r="G49" s="5" t="s">
        <v>630</v>
      </c>
      <c r="H49" s="5" t="s">
        <v>645</v>
      </c>
      <c r="I49" s="7" t="s">
        <v>674</v>
      </c>
      <c r="J49" s="55">
        <v>2</v>
      </c>
      <c r="K49" s="104">
        <v>43555</v>
      </c>
    </row>
    <row r="50" spans="1:11" ht="45">
      <c r="A50" s="6" t="s">
        <v>13</v>
      </c>
      <c r="B50" s="4" t="s">
        <v>236</v>
      </c>
      <c r="C50" s="4" t="s">
        <v>242</v>
      </c>
      <c r="D50" s="3" t="s">
        <v>56</v>
      </c>
      <c r="E50" s="4" t="s">
        <v>279</v>
      </c>
      <c r="F50" s="15" t="s">
        <v>479</v>
      </c>
      <c r="G50" s="5" t="s">
        <v>633</v>
      </c>
      <c r="H50" s="5" t="s">
        <v>646</v>
      </c>
      <c r="I50" s="7" t="s">
        <v>674</v>
      </c>
      <c r="J50" s="55">
        <v>13.333333333333334</v>
      </c>
      <c r="K50" s="104">
        <v>43555</v>
      </c>
    </row>
    <row r="51" spans="1:11" ht="45">
      <c r="A51" s="6" t="s">
        <v>13</v>
      </c>
      <c r="B51" s="4" t="s">
        <v>236</v>
      </c>
      <c r="C51" s="4" t="s">
        <v>242</v>
      </c>
      <c r="D51" s="3" t="s">
        <v>57</v>
      </c>
      <c r="E51" s="4" t="s">
        <v>280</v>
      </c>
      <c r="F51" s="4" t="s">
        <v>480</v>
      </c>
      <c r="G51" s="5" t="s">
        <v>630</v>
      </c>
      <c r="H51" s="5" t="s">
        <v>645</v>
      </c>
      <c r="I51" s="7" t="s">
        <v>674</v>
      </c>
      <c r="J51" s="55">
        <v>0</v>
      </c>
      <c r="K51" s="104">
        <v>43555</v>
      </c>
    </row>
    <row r="52" spans="1:11" ht="45">
      <c r="A52" s="6" t="s">
        <v>13</v>
      </c>
      <c r="B52" s="4" t="s">
        <v>236</v>
      </c>
      <c r="C52" s="4" t="s">
        <v>242</v>
      </c>
      <c r="D52" s="3" t="s">
        <v>58</v>
      </c>
      <c r="E52" s="4" t="s">
        <v>281</v>
      </c>
      <c r="F52" s="15" t="s">
        <v>481</v>
      </c>
      <c r="G52" s="5" t="s">
        <v>633</v>
      </c>
      <c r="H52" s="5" t="s">
        <v>646</v>
      </c>
      <c r="I52" s="7" t="s">
        <v>674</v>
      </c>
      <c r="J52" s="55">
        <v>0</v>
      </c>
      <c r="K52" s="104">
        <v>43555</v>
      </c>
    </row>
    <row r="53" spans="1:11">
      <c r="A53" s="6" t="s">
        <v>13</v>
      </c>
      <c r="B53" s="4" t="s">
        <v>237</v>
      </c>
      <c r="C53" s="4" t="s">
        <v>242</v>
      </c>
      <c r="D53" s="3" t="s">
        <v>69</v>
      </c>
      <c r="E53" s="4" t="s">
        <v>286</v>
      </c>
      <c r="F53" s="4" t="s">
        <v>492</v>
      </c>
      <c r="G53" s="5" t="s">
        <v>630</v>
      </c>
      <c r="H53" s="8" t="s">
        <v>645</v>
      </c>
      <c r="I53" s="7" t="s">
        <v>674</v>
      </c>
      <c r="J53" s="55">
        <v>8</v>
      </c>
      <c r="K53" s="104">
        <v>43555</v>
      </c>
    </row>
    <row r="54" spans="1:11" ht="45">
      <c r="A54" s="6" t="s">
        <v>13</v>
      </c>
      <c r="B54" s="4" t="s">
        <v>237</v>
      </c>
      <c r="C54" s="4" t="s">
        <v>242</v>
      </c>
      <c r="D54" s="3" t="s">
        <v>70</v>
      </c>
      <c r="E54" s="4" t="s">
        <v>287</v>
      </c>
      <c r="F54" s="15" t="s">
        <v>493</v>
      </c>
      <c r="G54" s="5" t="s">
        <v>633</v>
      </c>
      <c r="H54" s="5" t="s">
        <v>646</v>
      </c>
      <c r="I54" s="7" t="s">
        <v>674</v>
      </c>
      <c r="J54" s="55">
        <v>53.333333333333336</v>
      </c>
      <c r="K54" s="104">
        <v>43555</v>
      </c>
    </row>
    <row r="55" spans="1:11">
      <c r="A55" s="6" t="s">
        <v>13</v>
      </c>
      <c r="B55" s="4" t="s">
        <v>237</v>
      </c>
      <c r="C55" s="4" t="s">
        <v>242</v>
      </c>
      <c r="D55" s="3" t="s">
        <v>71</v>
      </c>
      <c r="E55" s="4" t="s">
        <v>288</v>
      </c>
      <c r="F55" s="4" t="s">
        <v>288</v>
      </c>
      <c r="G55" s="5" t="s">
        <v>630</v>
      </c>
      <c r="H55" s="8" t="s">
        <v>645</v>
      </c>
      <c r="I55" s="7" t="s">
        <v>674</v>
      </c>
      <c r="J55" s="55">
        <v>9</v>
      </c>
      <c r="K55" s="104">
        <v>43555</v>
      </c>
    </row>
    <row r="56" spans="1:11" ht="30">
      <c r="A56" s="6" t="s">
        <v>13</v>
      </c>
      <c r="B56" s="4" t="s">
        <v>237</v>
      </c>
      <c r="C56" s="4" t="s">
        <v>242</v>
      </c>
      <c r="D56" s="3" t="s">
        <v>72</v>
      </c>
      <c r="E56" s="4" t="s">
        <v>289</v>
      </c>
      <c r="F56" s="15" t="s">
        <v>494</v>
      </c>
      <c r="G56" s="5" t="s">
        <v>633</v>
      </c>
      <c r="H56" s="5" t="s">
        <v>646</v>
      </c>
      <c r="I56" s="7" t="s">
        <v>674</v>
      </c>
      <c r="J56" s="55">
        <v>60</v>
      </c>
      <c r="K56" s="104">
        <v>43555</v>
      </c>
    </row>
    <row r="57" spans="1:11" ht="30">
      <c r="A57" s="6" t="s">
        <v>13</v>
      </c>
      <c r="B57" s="4" t="s">
        <v>237</v>
      </c>
      <c r="C57" s="4" t="s">
        <v>242</v>
      </c>
      <c r="D57" s="3" t="s">
        <v>73</v>
      </c>
      <c r="E57" s="4" t="s">
        <v>290</v>
      </c>
      <c r="F57" s="4" t="s">
        <v>290</v>
      </c>
      <c r="G57" s="5" t="s">
        <v>630</v>
      </c>
      <c r="H57" s="8" t="s">
        <v>645</v>
      </c>
      <c r="I57" s="7" t="s">
        <v>674</v>
      </c>
      <c r="J57" s="55">
        <v>0</v>
      </c>
      <c r="K57" s="104">
        <v>43555</v>
      </c>
    </row>
    <row r="58" spans="1:11" ht="30">
      <c r="A58" s="6" t="s">
        <v>13</v>
      </c>
      <c r="B58" s="4" t="s">
        <v>237</v>
      </c>
      <c r="C58" s="4" t="s">
        <v>242</v>
      </c>
      <c r="D58" s="3" t="s">
        <v>74</v>
      </c>
      <c r="E58" s="4" t="s">
        <v>291</v>
      </c>
      <c r="F58" s="4" t="s">
        <v>495</v>
      </c>
      <c r="G58" s="5" t="s">
        <v>633</v>
      </c>
      <c r="H58" s="5" t="s">
        <v>646</v>
      </c>
      <c r="I58" s="7" t="s">
        <v>674</v>
      </c>
      <c r="J58" s="55">
        <v>0</v>
      </c>
      <c r="K58" s="104">
        <v>43555</v>
      </c>
    </row>
    <row r="59" spans="1:11" ht="30">
      <c r="A59" s="6" t="s">
        <v>13</v>
      </c>
      <c r="B59" s="4" t="s">
        <v>237</v>
      </c>
      <c r="C59" s="4" t="s">
        <v>242</v>
      </c>
      <c r="D59" s="3" t="s">
        <v>75</v>
      </c>
      <c r="E59" s="4" t="s">
        <v>292</v>
      </c>
      <c r="F59" s="4" t="s">
        <v>292</v>
      </c>
      <c r="G59" s="5" t="s">
        <v>630</v>
      </c>
      <c r="H59" s="8" t="s">
        <v>645</v>
      </c>
      <c r="I59" s="7" t="s">
        <v>674</v>
      </c>
      <c r="J59" s="55">
        <v>5</v>
      </c>
      <c r="K59" s="104">
        <v>43555</v>
      </c>
    </row>
    <row r="60" spans="1:11" ht="30">
      <c r="A60" s="6" t="s">
        <v>13</v>
      </c>
      <c r="B60" s="4" t="s">
        <v>237</v>
      </c>
      <c r="C60" s="4" t="s">
        <v>242</v>
      </c>
      <c r="D60" s="3" t="s">
        <v>76</v>
      </c>
      <c r="E60" s="4" t="s">
        <v>293</v>
      </c>
      <c r="F60" s="4" t="s">
        <v>496</v>
      </c>
      <c r="G60" s="5" t="s">
        <v>633</v>
      </c>
      <c r="H60" s="5" t="s">
        <v>646</v>
      </c>
      <c r="I60" s="7" t="s">
        <v>674</v>
      </c>
      <c r="J60" s="55">
        <v>33.333333333333336</v>
      </c>
      <c r="K60" s="104">
        <v>43555</v>
      </c>
    </row>
    <row r="61" spans="1:11" ht="45">
      <c r="A61" s="6" t="s">
        <v>13</v>
      </c>
      <c r="B61" s="4" t="s">
        <v>237</v>
      </c>
      <c r="C61" s="4" t="s">
        <v>242</v>
      </c>
      <c r="D61" s="3" t="s">
        <v>77</v>
      </c>
      <c r="E61" s="4" t="s">
        <v>294</v>
      </c>
      <c r="F61" s="4" t="s">
        <v>497</v>
      </c>
      <c r="G61" s="5" t="s">
        <v>630</v>
      </c>
      <c r="H61" s="8" t="s">
        <v>645</v>
      </c>
      <c r="I61" s="7" t="s">
        <v>674</v>
      </c>
      <c r="J61" s="55">
        <v>0</v>
      </c>
      <c r="K61" s="104">
        <v>43555</v>
      </c>
    </row>
    <row r="62" spans="1:11" ht="45">
      <c r="A62" s="6" t="s">
        <v>13</v>
      </c>
      <c r="B62" s="4" t="s">
        <v>237</v>
      </c>
      <c r="C62" s="4" t="s">
        <v>242</v>
      </c>
      <c r="D62" s="3" t="s">
        <v>78</v>
      </c>
      <c r="E62" s="4" t="s">
        <v>295</v>
      </c>
      <c r="F62" s="4" t="s">
        <v>498</v>
      </c>
      <c r="G62" s="5" t="s">
        <v>633</v>
      </c>
      <c r="H62" s="5" t="s">
        <v>646</v>
      </c>
      <c r="I62" s="7" t="s">
        <v>674</v>
      </c>
      <c r="J62" s="55">
        <v>0</v>
      </c>
      <c r="K62" s="104">
        <v>43555</v>
      </c>
    </row>
    <row r="63" spans="1:11" ht="30">
      <c r="A63" s="6" t="s">
        <v>13</v>
      </c>
      <c r="B63" s="4" t="s">
        <v>237</v>
      </c>
      <c r="C63" s="4" t="s">
        <v>242</v>
      </c>
      <c r="D63" s="3" t="s">
        <v>79</v>
      </c>
      <c r="E63" s="4" t="s">
        <v>296</v>
      </c>
      <c r="F63" s="4" t="s">
        <v>499</v>
      </c>
      <c r="G63" s="5" t="s">
        <v>630</v>
      </c>
      <c r="H63" s="5" t="s">
        <v>642</v>
      </c>
      <c r="I63" s="7" t="s">
        <v>674</v>
      </c>
      <c r="J63" s="241">
        <v>58110</v>
      </c>
      <c r="K63" s="104">
        <v>43555</v>
      </c>
    </row>
    <row r="64" spans="1:11" ht="30">
      <c r="A64" s="6" t="s">
        <v>13</v>
      </c>
      <c r="B64" s="15" t="s">
        <v>237</v>
      </c>
      <c r="C64" s="15" t="s">
        <v>242</v>
      </c>
      <c r="D64" s="41" t="s">
        <v>83</v>
      </c>
      <c r="E64" s="15" t="s">
        <v>300</v>
      </c>
      <c r="F64" s="15" t="s">
        <v>502</v>
      </c>
      <c r="G64" s="5" t="s">
        <v>630</v>
      </c>
      <c r="H64" s="5" t="s">
        <v>653</v>
      </c>
      <c r="I64" s="7" t="s">
        <v>674</v>
      </c>
      <c r="J64" s="55">
        <v>2.805333333333333</v>
      </c>
      <c r="K64" s="104">
        <v>43555</v>
      </c>
    </row>
    <row r="65" spans="1:11" ht="45">
      <c r="A65" s="6" t="s">
        <v>13</v>
      </c>
      <c r="B65" s="4" t="s">
        <v>237</v>
      </c>
      <c r="C65" s="4" t="s">
        <v>242</v>
      </c>
      <c r="D65" s="3" t="s">
        <v>84</v>
      </c>
      <c r="E65" s="4" t="s">
        <v>301</v>
      </c>
      <c r="F65" s="4" t="s">
        <v>503</v>
      </c>
      <c r="G65" s="5" t="s">
        <v>630</v>
      </c>
      <c r="H65" s="5" t="s">
        <v>654</v>
      </c>
      <c r="I65" s="7" t="s">
        <v>674</v>
      </c>
      <c r="J65" s="55">
        <v>0.26666666666666666</v>
      </c>
      <c r="K65" s="104">
        <v>43555</v>
      </c>
    </row>
    <row r="66" spans="1:11" ht="30">
      <c r="A66" s="6" t="s">
        <v>13</v>
      </c>
      <c r="B66" s="4" t="s">
        <v>238</v>
      </c>
      <c r="C66" s="4" t="s">
        <v>242</v>
      </c>
      <c r="D66" s="3" t="s">
        <v>103</v>
      </c>
      <c r="E66" s="4" t="s">
        <v>316</v>
      </c>
      <c r="F66" s="245" t="s">
        <v>525</v>
      </c>
      <c r="G66" s="5" t="s">
        <v>630</v>
      </c>
      <c r="H66" s="5" t="s">
        <v>645</v>
      </c>
      <c r="I66" s="7" t="s">
        <v>674</v>
      </c>
      <c r="J66" s="55">
        <v>15</v>
      </c>
      <c r="K66" s="104">
        <v>43555</v>
      </c>
    </row>
    <row r="67" spans="1:11" ht="30">
      <c r="A67" s="6" t="s">
        <v>13</v>
      </c>
      <c r="B67" s="4" t="s">
        <v>238</v>
      </c>
      <c r="C67" s="4" t="s">
        <v>242</v>
      </c>
      <c r="D67" s="3" t="s">
        <v>104</v>
      </c>
      <c r="E67" s="4" t="s">
        <v>317</v>
      </c>
      <c r="F67" s="15" t="s">
        <v>317</v>
      </c>
      <c r="G67" s="5" t="s">
        <v>630</v>
      </c>
      <c r="H67" s="5" t="s">
        <v>645</v>
      </c>
      <c r="I67" s="7" t="s">
        <v>674</v>
      </c>
      <c r="J67" s="55">
        <v>6</v>
      </c>
      <c r="K67" s="104">
        <v>43555</v>
      </c>
    </row>
    <row r="68" spans="1:11" ht="30">
      <c r="A68" s="6" t="s">
        <v>13</v>
      </c>
      <c r="B68" s="4" t="s">
        <v>238</v>
      </c>
      <c r="C68" s="4" t="s">
        <v>242</v>
      </c>
      <c r="D68" s="3" t="s">
        <v>105</v>
      </c>
      <c r="E68" s="4" t="s">
        <v>318</v>
      </c>
      <c r="F68" s="4" t="s">
        <v>526</v>
      </c>
      <c r="G68" s="5" t="s">
        <v>633</v>
      </c>
      <c r="H68" s="5" t="s">
        <v>646</v>
      </c>
      <c r="I68" s="7" t="s">
        <v>674</v>
      </c>
      <c r="J68" s="55">
        <v>40</v>
      </c>
      <c r="K68" s="104">
        <v>43555</v>
      </c>
    </row>
    <row r="69" spans="1:11" ht="30">
      <c r="A69" s="6" t="s">
        <v>13</v>
      </c>
      <c r="B69" s="4" t="s">
        <v>238</v>
      </c>
      <c r="C69" s="4" t="s">
        <v>242</v>
      </c>
      <c r="D69" s="3" t="s">
        <v>106</v>
      </c>
      <c r="E69" s="4" t="s">
        <v>319</v>
      </c>
      <c r="F69" s="4" t="s">
        <v>527</v>
      </c>
      <c r="G69" s="5" t="s">
        <v>630</v>
      </c>
      <c r="H69" s="5" t="s">
        <v>645</v>
      </c>
      <c r="I69" s="7" t="s">
        <v>674</v>
      </c>
      <c r="J69" s="55">
        <v>7</v>
      </c>
      <c r="K69" s="104">
        <v>43555</v>
      </c>
    </row>
    <row r="70" spans="1:11" ht="30">
      <c r="A70" s="6" t="s">
        <v>13</v>
      </c>
      <c r="B70" s="4" t="s">
        <v>238</v>
      </c>
      <c r="C70" s="4" t="s">
        <v>242</v>
      </c>
      <c r="D70" s="3" t="s">
        <v>107</v>
      </c>
      <c r="E70" s="4" t="s">
        <v>320</v>
      </c>
      <c r="F70" s="4" t="s">
        <v>528</v>
      </c>
      <c r="G70" s="5" t="s">
        <v>633</v>
      </c>
      <c r="H70" s="5" t="s">
        <v>646</v>
      </c>
      <c r="I70" s="7" t="s">
        <v>674</v>
      </c>
      <c r="J70" s="55">
        <v>46.666666666666664</v>
      </c>
      <c r="K70" s="104">
        <v>43555</v>
      </c>
    </row>
    <row r="71" spans="1:11" ht="30">
      <c r="A71" s="6" t="s">
        <v>13</v>
      </c>
      <c r="B71" s="4" t="s">
        <v>238</v>
      </c>
      <c r="C71" s="4" t="s">
        <v>242</v>
      </c>
      <c r="D71" s="3" t="s">
        <v>108</v>
      </c>
      <c r="E71" s="4" t="s">
        <v>321</v>
      </c>
      <c r="F71" s="4" t="s">
        <v>529</v>
      </c>
      <c r="G71" s="5" t="s">
        <v>630</v>
      </c>
      <c r="H71" s="5" t="s">
        <v>636</v>
      </c>
      <c r="I71" s="7" t="s">
        <v>674</v>
      </c>
      <c r="J71" s="55">
        <v>0</v>
      </c>
      <c r="K71" s="104">
        <v>43555</v>
      </c>
    </row>
    <row r="72" spans="1:11" ht="30">
      <c r="A72" s="6" t="s">
        <v>13</v>
      </c>
      <c r="B72" s="4" t="s">
        <v>240</v>
      </c>
      <c r="C72" s="4" t="s">
        <v>242</v>
      </c>
      <c r="D72" s="3" t="s">
        <v>179</v>
      </c>
      <c r="E72" s="4" t="s">
        <v>390</v>
      </c>
      <c r="F72" s="245" t="s">
        <v>593</v>
      </c>
      <c r="G72" s="7" t="s">
        <v>630</v>
      </c>
      <c r="H72" s="5" t="s">
        <v>651</v>
      </c>
      <c r="I72" s="7" t="s">
        <v>674</v>
      </c>
      <c r="J72" s="237">
        <v>1105794</v>
      </c>
      <c r="K72" s="104">
        <v>43555</v>
      </c>
    </row>
    <row r="73" spans="1:11" ht="60">
      <c r="A73" s="6" t="s">
        <v>13</v>
      </c>
      <c r="B73" s="4" t="s">
        <v>240</v>
      </c>
      <c r="C73" s="4" t="s">
        <v>242</v>
      </c>
      <c r="D73" s="3" t="s">
        <v>181</v>
      </c>
      <c r="E73" s="4" t="s">
        <v>392</v>
      </c>
      <c r="F73" s="245" t="s">
        <v>595</v>
      </c>
      <c r="G73" s="7" t="s">
        <v>630</v>
      </c>
      <c r="H73" s="5" t="s">
        <v>651</v>
      </c>
      <c r="I73" s="7" t="s">
        <v>674</v>
      </c>
      <c r="J73" s="237">
        <v>11813600</v>
      </c>
      <c r="K73" s="104">
        <v>43555</v>
      </c>
    </row>
    <row r="74" spans="1:11" ht="30">
      <c r="A74" s="6" t="s">
        <v>13</v>
      </c>
      <c r="B74" s="4" t="s">
        <v>240</v>
      </c>
      <c r="C74" s="4" t="s">
        <v>242</v>
      </c>
      <c r="D74" s="3" t="s">
        <v>183</v>
      </c>
      <c r="E74" s="4" t="s">
        <v>394</v>
      </c>
      <c r="F74" s="245" t="s">
        <v>597</v>
      </c>
      <c r="G74" s="5" t="s">
        <v>630</v>
      </c>
      <c r="H74" s="5" t="s">
        <v>651</v>
      </c>
      <c r="I74" s="7" t="s">
        <v>674</v>
      </c>
      <c r="J74" s="237">
        <v>1105794</v>
      </c>
      <c r="K74" s="104">
        <v>43555</v>
      </c>
    </row>
    <row r="75" spans="1:11" ht="30">
      <c r="A75" s="6" t="s">
        <v>13</v>
      </c>
      <c r="B75" s="4" t="s">
        <v>240</v>
      </c>
      <c r="C75" s="4" t="s">
        <v>242</v>
      </c>
      <c r="D75" s="3" t="s">
        <v>185</v>
      </c>
      <c r="E75" s="4" t="s">
        <v>396</v>
      </c>
      <c r="F75" s="245" t="s">
        <v>599</v>
      </c>
      <c r="G75" s="5" t="s">
        <v>630</v>
      </c>
      <c r="H75" s="5" t="s">
        <v>651</v>
      </c>
      <c r="I75" s="7" t="s">
        <v>674</v>
      </c>
      <c r="J75" s="237">
        <v>4000</v>
      </c>
      <c r="K75" s="104">
        <v>43555</v>
      </c>
    </row>
    <row r="76" spans="1:11" ht="30">
      <c r="A76" s="6" t="s">
        <v>13</v>
      </c>
      <c r="B76" s="4" t="s">
        <v>240</v>
      </c>
      <c r="C76" s="4" t="s">
        <v>242</v>
      </c>
      <c r="D76" s="3" t="s">
        <v>187</v>
      </c>
      <c r="E76" s="4" t="s">
        <v>398</v>
      </c>
      <c r="F76" s="245" t="s">
        <v>601</v>
      </c>
      <c r="G76" s="5" t="s">
        <v>630</v>
      </c>
      <c r="H76" s="5" t="s">
        <v>651</v>
      </c>
      <c r="I76" s="7" t="s">
        <v>674</v>
      </c>
      <c r="J76" s="237">
        <v>13160456</v>
      </c>
      <c r="K76" s="104">
        <v>43555</v>
      </c>
    </row>
    <row r="77" spans="1:11" ht="30">
      <c r="A77" s="6" t="s">
        <v>13</v>
      </c>
      <c r="B77" s="4" t="s">
        <v>241</v>
      </c>
      <c r="C77" s="4" t="s">
        <v>242</v>
      </c>
      <c r="D77" s="3" t="s">
        <v>197</v>
      </c>
      <c r="E77" s="4" t="s">
        <v>408</v>
      </c>
      <c r="F77" s="4" t="s">
        <v>605</v>
      </c>
      <c r="G77" s="5" t="s">
        <v>630</v>
      </c>
      <c r="H77" s="5" t="s">
        <v>642</v>
      </c>
      <c r="I77" s="7" t="s">
        <v>674</v>
      </c>
      <c r="J77" s="237">
        <v>1.2560770804749742E-4</v>
      </c>
      <c r="K77" s="104">
        <v>43555</v>
      </c>
    </row>
    <row r="78" spans="1:11">
      <c r="A78" s="6" t="s">
        <v>13</v>
      </c>
      <c r="B78" s="4" t="s">
        <v>241</v>
      </c>
      <c r="C78" s="4" t="s">
        <v>242</v>
      </c>
      <c r="D78" s="3" t="s">
        <v>199</v>
      </c>
      <c r="E78" s="4" t="s">
        <v>410</v>
      </c>
      <c r="F78" s="4" t="s">
        <v>410</v>
      </c>
      <c r="G78" s="5" t="s">
        <v>630</v>
      </c>
      <c r="H78" s="5" t="s">
        <v>645</v>
      </c>
      <c r="I78" s="7" t="s">
        <v>674</v>
      </c>
      <c r="J78" s="55">
        <v>6</v>
      </c>
      <c r="K78" s="104">
        <v>43555</v>
      </c>
    </row>
    <row r="79" spans="1:11" ht="45">
      <c r="A79" s="6" t="s">
        <v>13</v>
      </c>
      <c r="B79" s="4" t="s">
        <v>241</v>
      </c>
      <c r="C79" s="4" t="s">
        <v>242</v>
      </c>
      <c r="D79" s="3" t="s">
        <v>200</v>
      </c>
      <c r="E79" s="4" t="s">
        <v>411</v>
      </c>
      <c r="F79" s="245" t="s">
        <v>607</v>
      </c>
      <c r="G79" s="5" t="s">
        <v>630</v>
      </c>
      <c r="H79" s="5" t="s">
        <v>645</v>
      </c>
      <c r="I79" s="7" t="s">
        <v>674</v>
      </c>
      <c r="J79" s="2">
        <v>1</v>
      </c>
      <c r="K79" s="104">
        <v>43555</v>
      </c>
    </row>
    <row r="80" spans="1:11" ht="45">
      <c r="A80" s="6" t="s">
        <v>13</v>
      </c>
      <c r="B80" s="4" t="s">
        <v>241</v>
      </c>
      <c r="C80" s="4" t="s">
        <v>242</v>
      </c>
      <c r="D80" s="3" t="s">
        <v>201</v>
      </c>
      <c r="E80" s="4" t="s">
        <v>412</v>
      </c>
      <c r="F80" s="4" t="s">
        <v>608</v>
      </c>
      <c r="G80" s="5" t="s">
        <v>633</v>
      </c>
      <c r="H80" s="5" t="s">
        <v>646</v>
      </c>
      <c r="I80" s="7" t="s">
        <v>674</v>
      </c>
      <c r="J80" s="55">
        <v>16.666666666666668</v>
      </c>
      <c r="K80" s="104">
        <v>43555</v>
      </c>
    </row>
    <row r="81" spans="1:11" ht="30">
      <c r="A81" s="6" t="s">
        <v>13</v>
      </c>
      <c r="B81" s="4" t="s">
        <v>241</v>
      </c>
      <c r="C81" s="4" t="s">
        <v>242</v>
      </c>
      <c r="D81" s="3" t="s">
        <v>202</v>
      </c>
      <c r="E81" s="4" t="s">
        <v>413</v>
      </c>
      <c r="F81" s="4" t="s">
        <v>413</v>
      </c>
      <c r="G81" s="5" t="s">
        <v>630</v>
      </c>
      <c r="H81" s="5" t="s">
        <v>636</v>
      </c>
      <c r="I81" s="7" t="s">
        <v>674</v>
      </c>
      <c r="J81" s="2">
        <v>0</v>
      </c>
      <c r="K81" s="104">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zoomScale="85" zoomScaleNormal="85" workbookViewId="0">
      <selection activeCell="I10" sqref="I10"/>
    </sheetView>
  </sheetViews>
  <sheetFormatPr defaultColWidth="10.625" defaultRowHeight="15.75"/>
  <cols>
    <col min="1" max="1" width="27.625" style="2" customWidth="1"/>
    <col min="2" max="2" width="26.625" style="2" customWidth="1"/>
    <col min="3" max="3" width="17.625" style="2" customWidth="1"/>
    <col min="4" max="4" width="29.625" style="2" customWidth="1"/>
    <col min="5" max="5" width="42.625" style="2" customWidth="1"/>
    <col min="6" max="6" width="10.625" style="2"/>
    <col min="7" max="7" width="21.5" style="2" customWidth="1"/>
    <col min="8" max="8" width="21.125" style="2" customWidth="1"/>
    <col min="9" max="10" width="20.5" style="2" customWidth="1"/>
    <col min="11" max="11" width="24.125" style="66" customWidth="1"/>
    <col min="12" max="12" width="39.625" style="2" customWidth="1"/>
    <col min="13" max="14" width="35" style="2" customWidth="1"/>
    <col min="15" max="15" width="20.625" style="2" customWidth="1"/>
    <col min="16" max="16" width="21.625" style="2" customWidth="1"/>
    <col min="17" max="17" width="23.5" style="2" customWidth="1"/>
    <col min="18" max="16384" width="10.625" style="2"/>
  </cols>
  <sheetData>
    <row r="1" spans="1:17" s="12" customFormat="1">
      <c r="A1" s="12" t="s">
        <v>3</v>
      </c>
      <c r="B1" s="12" t="s">
        <v>5</v>
      </c>
      <c r="C1" s="12" t="s">
        <v>4</v>
      </c>
      <c r="D1" s="12" t="s">
        <v>0</v>
      </c>
      <c r="E1" s="12" t="s">
        <v>659</v>
      </c>
      <c r="F1" s="12" t="s">
        <v>7</v>
      </c>
      <c r="G1" s="12" t="s">
        <v>8</v>
      </c>
      <c r="H1" s="12" t="s">
        <v>672</v>
      </c>
      <c r="I1" s="37" t="s">
        <v>658</v>
      </c>
      <c r="J1" s="12" t="s">
        <v>932</v>
      </c>
      <c r="K1" s="67" t="s">
        <v>897</v>
      </c>
      <c r="L1" s="51" t="s">
        <v>898</v>
      </c>
      <c r="M1" s="51" t="s">
        <v>899</v>
      </c>
      <c r="N1" s="51" t="s">
        <v>900</v>
      </c>
      <c r="O1" s="48" t="s">
        <v>901</v>
      </c>
      <c r="P1" s="48" t="s">
        <v>902</v>
      </c>
      <c r="Q1" s="48" t="s">
        <v>903</v>
      </c>
    </row>
    <row r="2" spans="1:17" ht="45">
      <c r="A2" s="30" t="s">
        <v>13</v>
      </c>
      <c r="B2" s="30" t="s">
        <v>235</v>
      </c>
      <c r="C2" s="29" t="s">
        <v>34</v>
      </c>
      <c r="D2" s="30" t="s">
        <v>262</v>
      </c>
      <c r="E2" s="30" t="s">
        <v>459</v>
      </c>
      <c r="F2" s="20" t="s">
        <v>638</v>
      </c>
      <c r="G2" s="30" t="s">
        <v>649</v>
      </c>
      <c r="H2" s="20" t="s">
        <v>673</v>
      </c>
      <c r="I2" s="239">
        <v>8.5931760743440169</v>
      </c>
      <c r="J2" s="104">
        <v>43921</v>
      </c>
      <c r="K2" s="68"/>
      <c r="L2" s="42"/>
      <c r="M2" s="42"/>
      <c r="N2" s="42"/>
      <c r="O2" s="62"/>
      <c r="P2" s="62"/>
      <c r="Q2" s="62"/>
    </row>
    <row r="3" spans="1:17" ht="45">
      <c r="A3" s="30" t="s">
        <v>13</v>
      </c>
      <c r="B3" s="30" t="s">
        <v>235</v>
      </c>
      <c r="C3" s="29" t="s">
        <v>36</v>
      </c>
      <c r="D3" s="30" t="s">
        <v>264</v>
      </c>
      <c r="E3" s="30" t="s">
        <v>461</v>
      </c>
      <c r="F3" s="20" t="s">
        <v>638</v>
      </c>
      <c r="G3" s="30" t="s">
        <v>649</v>
      </c>
      <c r="H3" s="20" t="s">
        <v>673</v>
      </c>
      <c r="I3" s="239">
        <v>0.57657575557041363</v>
      </c>
      <c r="J3" s="104">
        <v>43921</v>
      </c>
      <c r="K3" s="68"/>
      <c r="L3" s="42"/>
      <c r="M3" s="42"/>
      <c r="N3" s="42"/>
      <c r="O3" s="62"/>
    </row>
    <row r="4" spans="1:17" ht="45">
      <c r="A4" s="30" t="s">
        <v>13</v>
      </c>
      <c r="B4" s="30" t="s">
        <v>235</v>
      </c>
      <c r="C4" s="29" t="s">
        <v>38</v>
      </c>
      <c r="D4" s="30" t="s">
        <v>266</v>
      </c>
      <c r="E4" s="30" t="s">
        <v>463</v>
      </c>
      <c r="F4" s="20" t="s">
        <v>638</v>
      </c>
      <c r="G4" s="30" t="s">
        <v>649</v>
      </c>
      <c r="H4" s="20" t="s">
        <v>673</v>
      </c>
      <c r="I4" s="239">
        <v>0.3744997585963703</v>
      </c>
      <c r="J4" s="104">
        <v>43921</v>
      </c>
      <c r="K4" s="68"/>
      <c r="L4" s="42"/>
      <c r="M4" s="42"/>
      <c r="N4" s="42"/>
      <c r="O4" s="62"/>
    </row>
    <row r="5" spans="1:17" ht="45">
      <c r="A5" s="30" t="s">
        <v>13</v>
      </c>
      <c r="B5" s="30" t="s">
        <v>235</v>
      </c>
      <c r="C5" s="29" t="s">
        <v>40</v>
      </c>
      <c r="D5" s="30" t="s">
        <v>268</v>
      </c>
      <c r="E5" s="30" t="s">
        <v>465</v>
      </c>
      <c r="F5" s="20" t="s">
        <v>638</v>
      </c>
      <c r="G5" s="30" t="s">
        <v>649</v>
      </c>
      <c r="H5" s="20" t="s">
        <v>673</v>
      </c>
      <c r="I5" s="239" t="s">
        <v>1060</v>
      </c>
      <c r="J5" s="104">
        <v>43921</v>
      </c>
      <c r="K5" s="68"/>
      <c r="L5" s="42"/>
      <c r="M5" s="42"/>
      <c r="N5" s="42"/>
      <c r="O5" s="62"/>
    </row>
    <row r="6" spans="1:17" ht="45">
      <c r="A6" s="30" t="s">
        <v>13</v>
      </c>
      <c r="B6" s="30" t="s">
        <v>235</v>
      </c>
      <c r="C6" s="29" t="s">
        <v>42</v>
      </c>
      <c r="D6" s="30" t="s">
        <v>270</v>
      </c>
      <c r="E6" s="30" t="s">
        <v>467</v>
      </c>
      <c r="F6" s="20" t="s">
        <v>638</v>
      </c>
      <c r="G6" s="30" t="s">
        <v>649</v>
      </c>
      <c r="H6" s="20" t="s">
        <v>673</v>
      </c>
      <c r="I6" s="239" t="s">
        <v>1060</v>
      </c>
      <c r="J6" s="104">
        <v>43921</v>
      </c>
      <c r="K6" s="68"/>
      <c r="L6" s="42"/>
      <c r="M6" s="42"/>
      <c r="N6" s="42"/>
      <c r="O6" s="62"/>
    </row>
    <row r="7" spans="1:17" ht="30">
      <c r="A7" s="30" t="s">
        <v>13</v>
      </c>
      <c r="B7" s="30" t="s">
        <v>235</v>
      </c>
      <c r="C7" s="29" t="s">
        <v>44</v>
      </c>
      <c r="D7" s="30" t="s">
        <v>272</v>
      </c>
      <c r="E7" s="30" t="s">
        <v>469</v>
      </c>
      <c r="F7" s="20" t="s">
        <v>638</v>
      </c>
      <c r="G7" s="30" t="s">
        <v>649</v>
      </c>
      <c r="H7" s="20" t="s">
        <v>673</v>
      </c>
      <c r="I7" s="239">
        <v>9.5442515885108001</v>
      </c>
      <c r="J7" s="104">
        <v>43921</v>
      </c>
      <c r="K7" s="68"/>
      <c r="L7" s="42"/>
      <c r="M7" s="42"/>
      <c r="N7" s="42"/>
      <c r="O7" s="62"/>
    </row>
    <row r="8" spans="1:17" ht="45">
      <c r="A8" s="30" t="s">
        <v>13</v>
      </c>
      <c r="B8" s="30" t="s">
        <v>240</v>
      </c>
      <c r="C8" s="29" t="s">
        <v>170</v>
      </c>
      <c r="D8" s="30" t="s">
        <v>381</v>
      </c>
      <c r="E8" s="30" t="s">
        <v>587</v>
      </c>
      <c r="F8" s="20" t="s">
        <v>638</v>
      </c>
      <c r="G8" s="30" t="s">
        <v>650</v>
      </c>
      <c r="H8" s="20" t="s">
        <v>673</v>
      </c>
      <c r="I8" s="28">
        <v>0.72531922925925929</v>
      </c>
      <c r="J8" s="104">
        <v>43921</v>
      </c>
      <c r="K8" s="68"/>
      <c r="L8" s="42"/>
      <c r="M8" s="42"/>
      <c r="N8" s="42"/>
      <c r="O8" s="62"/>
    </row>
    <row r="9" spans="1:17" ht="30">
      <c r="A9" s="30" t="s">
        <v>13</v>
      </c>
      <c r="B9" s="38" t="s">
        <v>240</v>
      </c>
      <c r="C9" s="29" t="s">
        <v>177</v>
      </c>
      <c r="D9" s="30" t="s">
        <v>388</v>
      </c>
      <c r="E9" s="30" t="s">
        <v>591</v>
      </c>
      <c r="F9" s="20" t="s">
        <v>638</v>
      </c>
      <c r="G9" s="30" t="s">
        <v>649</v>
      </c>
      <c r="H9" s="20" t="s">
        <v>673</v>
      </c>
      <c r="I9" s="242">
        <v>0.91114810972369509</v>
      </c>
      <c r="J9" s="104">
        <v>43921</v>
      </c>
      <c r="K9" s="68"/>
      <c r="L9" s="42"/>
      <c r="M9" s="42"/>
      <c r="N9" s="42"/>
      <c r="O9" s="62"/>
    </row>
    <row r="10" spans="1:17" ht="30">
      <c r="A10" s="30" t="s">
        <v>13</v>
      </c>
      <c r="B10" s="30" t="s">
        <v>240</v>
      </c>
      <c r="C10" s="29" t="s">
        <v>178</v>
      </c>
      <c r="D10" s="30" t="s">
        <v>389</v>
      </c>
      <c r="E10" s="30" t="s">
        <v>592</v>
      </c>
      <c r="F10" s="30" t="s">
        <v>638</v>
      </c>
      <c r="G10" s="30" t="s">
        <v>649</v>
      </c>
      <c r="H10" s="20" t="s">
        <v>673</v>
      </c>
      <c r="I10" s="239">
        <v>5.4804028799974409</v>
      </c>
      <c r="J10" s="104">
        <v>43921</v>
      </c>
      <c r="K10" s="68"/>
      <c r="L10" s="42"/>
      <c r="M10" s="42"/>
      <c r="N10" s="42"/>
      <c r="O10" s="62"/>
    </row>
    <row r="11" spans="1:17" ht="45">
      <c r="A11" s="30" t="s">
        <v>13</v>
      </c>
      <c r="B11" s="30" t="s">
        <v>240</v>
      </c>
      <c r="C11" s="29" t="s">
        <v>180</v>
      </c>
      <c r="D11" s="30" t="s">
        <v>391</v>
      </c>
      <c r="E11" s="30" t="s">
        <v>594</v>
      </c>
      <c r="F11" s="20" t="s">
        <v>638</v>
      </c>
      <c r="G11" s="30" t="s">
        <v>649</v>
      </c>
      <c r="H11" s="20" t="s">
        <v>673</v>
      </c>
      <c r="I11" s="239">
        <v>3.9942401266050425</v>
      </c>
      <c r="J11" s="104">
        <v>43921</v>
      </c>
      <c r="K11" s="68"/>
      <c r="L11" s="42"/>
      <c r="M11" s="42"/>
      <c r="N11" s="42"/>
      <c r="O11" s="62"/>
    </row>
    <row r="12" spans="1:17" ht="45">
      <c r="A12" s="30" t="s">
        <v>13</v>
      </c>
      <c r="B12" s="30" t="s">
        <v>240</v>
      </c>
      <c r="C12" s="29" t="s">
        <v>182</v>
      </c>
      <c r="D12" s="30" t="s">
        <v>393</v>
      </c>
      <c r="E12" s="30" t="s">
        <v>596</v>
      </c>
      <c r="F12" s="20" t="s">
        <v>638</v>
      </c>
      <c r="G12" s="30" t="s">
        <v>649</v>
      </c>
      <c r="H12" s="20" t="s">
        <v>673</v>
      </c>
      <c r="I12" s="239">
        <v>0.61816438549488661</v>
      </c>
      <c r="J12" s="104">
        <v>43921</v>
      </c>
      <c r="K12" s="68"/>
      <c r="L12" s="42"/>
      <c r="M12" s="42"/>
      <c r="N12" s="42"/>
      <c r="O12" s="62"/>
    </row>
    <row r="13" spans="1:17" ht="45">
      <c r="A13" s="30" t="s">
        <v>13</v>
      </c>
      <c r="B13" s="30" t="s">
        <v>240</v>
      </c>
      <c r="C13" s="29" t="s">
        <v>184</v>
      </c>
      <c r="D13" s="30" t="s">
        <v>395</v>
      </c>
      <c r="E13" s="30" t="s">
        <v>598</v>
      </c>
      <c r="F13" s="20" t="s">
        <v>638</v>
      </c>
      <c r="G13" s="30" t="s">
        <v>649</v>
      </c>
      <c r="H13" s="20" t="s">
        <v>673</v>
      </c>
      <c r="I13" s="239">
        <v>1.3498490514425112E-3</v>
      </c>
      <c r="J13" s="104">
        <v>43921</v>
      </c>
      <c r="K13" s="68"/>
      <c r="L13" s="42"/>
      <c r="M13" s="42"/>
      <c r="N13" s="42"/>
      <c r="O13" s="62"/>
    </row>
    <row r="14" spans="1:17" ht="45">
      <c r="A14" s="30" t="s">
        <v>13</v>
      </c>
      <c r="B14" s="30" t="s">
        <v>240</v>
      </c>
      <c r="C14" s="29" t="s">
        <v>186</v>
      </c>
      <c r="D14" s="30" t="s">
        <v>397</v>
      </c>
      <c r="E14" s="30" t="s">
        <v>600</v>
      </c>
      <c r="F14" s="20" t="s">
        <v>638</v>
      </c>
      <c r="G14" s="30" t="s">
        <v>649</v>
      </c>
      <c r="H14" s="20" t="s">
        <v>673</v>
      </c>
      <c r="I14" s="239" t="s">
        <v>1060</v>
      </c>
      <c r="J14" s="104">
        <v>43921</v>
      </c>
      <c r="K14" s="68"/>
      <c r="L14" s="42"/>
      <c r="M14" s="42"/>
      <c r="N14" s="42"/>
      <c r="O14" s="62"/>
    </row>
    <row r="15" spans="1:17" ht="45">
      <c r="A15" s="30" t="s">
        <v>13</v>
      </c>
      <c r="B15" s="30" t="s">
        <v>240</v>
      </c>
      <c r="C15" s="29" t="s">
        <v>188</v>
      </c>
      <c r="D15" s="30" t="s">
        <v>399</v>
      </c>
      <c r="E15" s="30" t="s">
        <v>602</v>
      </c>
      <c r="F15" s="20" t="s">
        <v>638</v>
      </c>
      <c r="G15" s="30" t="s">
        <v>649</v>
      </c>
      <c r="H15" s="20" t="s">
        <v>673</v>
      </c>
      <c r="I15" s="239">
        <v>4.9869046081585626</v>
      </c>
      <c r="J15" s="104">
        <v>43921</v>
      </c>
      <c r="K15" s="68"/>
      <c r="L15" s="42"/>
      <c r="M15" s="42"/>
      <c r="N15" s="42"/>
      <c r="O15" s="62"/>
    </row>
    <row r="16" spans="1:17" ht="45">
      <c r="A16" s="30" t="s">
        <v>13</v>
      </c>
      <c r="B16" s="30" t="s">
        <v>235</v>
      </c>
      <c r="C16" s="29" t="s">
        <v>34</v>
      </c>
      <c r="D16" s="30" t="s">
        <v>262</v>
      </c>
      <c r="E16" s="30" t="s">
        <v>459</v>
      </c>
      <c r="F16" s="20" t="s">
        <v>638</v>
      </c>
      <c r="G16" s="30" t="s">
        <v>649</v>
      </c>
      <c r="H16" s="20" t="s">
        <v>674</v>
      </c>
      <c r="I16" s="239">
        <v>6.2986232994689821</v>
      </c>
      <c r="J16" s="104">
        <v>43555</v>
      </c>
      <c r="K16" s="68"/>
      <c r="L16" s="42"/>
      <c r="M16" s="42"/>
      <c r="N16" s="42"/>
      <c r="O16" s="62"/>
    </row>
    <row r="17" spans="1:15" ht="45">
      <c r="A17" s="30" t="s">
        <v>13</v>
      </c>
      <c r="B17" s="30" t="s">
        <v>235</v>
      </c>
      <c r="C17" s="29" t="s">
        <v>36</v>
      </c>
      <c r="D17" s="30" t="s">
        <v>264</v>
      </c>
      <c r="E17" s="30" t="s">
        <v>461</v>
      </c>
      <c r="F17" s="20" t="s">
        <v>638</v>
      </c>
      <c r="G17" s="30" t="s">
        <v>649</v>
      </c>
      <c r="H17" s="20" t="s">
        <v>674</v>
      </c>
      <c r="I17" s="239">
        <v>0.38061349958873786</v>
      </c>
      <c r="J17" s="104">
        <v>43555</v>
      </c>
      <c r="K17" s="68"/>
      <c r="L17" s="42"/>
      <c r="M17"/>
      <c r="N17"/>
      <c r="O17" s="62"/>
    </row>
    <row r="18" spans="1:15" ht="45">
      <c r="A18" s="30" t="s">
        <v>13</v>
      </c>
      <c r="B18" s="30" t="s">
        <v>235</v>
      </c>
      <c r="C18" s="29" t="s">
        <v>38</v>
      </c>
      <c r="D18" s="30" t="s">
        <v>266</v>
      </c>
      <c r="E18" s="30" t="s">
        <v>463</v>
      </c>
      <c r="F18" s="20" t="s">
        <v>638</v>
      </c>
      <c r="G18" s="30" t="s">
        <v>649</v>
      </c>
      <c r="H18" s="20" t="s">
        <v>674</v>
      </c>
      <c r="I18" s="239">
        <v>1.4384195164184621E-3</v>
      </c>
      <c r="J18" s="104">
        <v>43555</v>
      </c>
      <c r="K18" s="68"/>
      <c r="L18" s="42"/>
      <c r="O18" s="62"/>
    </row>
    <row r="19" spans="1:15" ht="45">
      <c r="A19" s="30" t="s">
        <v>13</v>
      </c>
      <c r="B19" s="30" t="s">
        <v>235</v>
      </c>
      <c r="C19" s="29" t="s">
        <v>40</v>
      </c>
      <c r="D19" s="30" t="s">
        <v>268</v>
      </c>
      <c r="E19" s="30" t="s">
        <v>465</v>
      </c>
      <c r="F19" s="20" t="s">
        <v>638</v>
      </c>
      <c r="G19" s="30" t="s">
        <v>649</v>
      </c>
      <c r="H19" s="20" t="s">
        <v>674</v>
      </c>
      <c r="I19" s="239" t="s">
        <v>1060</v>
      </c>
      <c r="J19" s="104">
        <v>43555</v>
      </c>
      <c r="K19" s="68"/>
      <c r="L19" s="42"/>
      <c r="O19" s="62"/>
    </row>
    <row r="20" spans="1:15" ht="45">
      <c r="A20" s="30" t="s">
        <v>13</v>
      </c>
      <c r="B20" s="30" t="s">
        <v>235</v>
      </c>
      <c r="C20" s="29" t="s">
        <v>42</v>
      </c>
      <c r="D20" s="30" t="s">
        <v>270</v>
      </c>
      <c r="E20" s="30" t="s">
        <v>467</v>
      </c>
      <c r="F20" s="20" t="s">
        <v>638</v>
      </c>
      <c r="G20" s="30" t="s">
        <v>649</v>
      </c>
      <c r="H20" s="20" t="s">
        <v>674</v>
      </c>
      <c r="I20" s="239" t="s">
        <v>1060</v>
      </c>
      <c r="J20" s="104">
        <v>43555</v>
      </c>
      <c r="K20" s="68"/>
      <c r="L20" s="42"/>
      <c r="O20" s="62"/>
    </row>
    <row r="21" spans="1:15" ht="30">
      <c r="A21" s="30" t="s">
        <v>13</v>
      </c>
      <c r="B21" s="30" t="s">
        <v>235</v>
      </c>
      <c r="C21" s="29" t="s">
        <v>44</v>
      </c>
      <c r="D21" s="30" t="s">
        <v>272</v>
      </c>
      <c r="E21" s="30" t="s">
        <v>469</v>
      </c>
      <c r="F21" s="20" t="s">
        <v>638</v>
      </c>
      <c r="G21" s="30" t="s">
        <v>649</v>
      </c>
      <c r="H21" s="20" t="s">
        <v>674</v>
      </c>
      <c r="I21" s="239">
        <v>6.7390833218529469</v>
      </c>
      <c r="J21" s="104">
        <v>43555</v>
      </c>
      <c r="K21" s="68"/>
      <c r="L21" s="42"/>
      <c r="O21" s="62"/>
    </row>
    <row r="22" spans="1:15" ht="45">
      <c r="A22" s="30" t="s">
        <v>13</v>
      </c>
      <c r="B22" s="30" t="s">
        <v>240</v>
      </c>
      <c r="C22" s="29" t="s">
        <v>170</v>
      </c>
      <c r="D22" s="30" t="s">
        <v>381</v>
      </c>
      <c r="E22" s="30" t="s">
        <v>587</v>
      </c>
      <c r="F22" s="20" t="s">
        <v>638</v>
      </c>
      <c r="G22" s="30" t="s">
        <v>650</v>
      </c>
      <c r="H22" s="20" t="s">
        <v>674</v>
      </c>
      <c r="I22" s="239">
        <v>0.59107206037037041</v>
      </c>
      <c r="J22" s="104">
        <v>43555</v>
      </c>
      <c r="K22" s="68"/>
      <c r="L22" s="42"/>
      <c r="O22" s="62"/>
    </row>
    <row r="23" spans="1:15" ht="30">
      <c r="A23" s="30" t="s">
        <v>13</v>
      </c>
      <c r="B23" s="30" t="s">
        <v>240</v>
      </c>
      <c r="C23" s="29" t="s">
        <v>177</v>
      </c>
      <c r="D23" s="30" t="s">
        <v>388</v>
      </c>
      <c r="E23" s="30" t="s">
        <v>591</v>
      </c>
      <c r="F23" s="20" t="s">
        <v>638</v>
      </c>
      <c r="G23" s="30" t="s">
        <v>649</v>
      </c>
      <c r="H23" s="20" t="s">
        <v>674</v>
      </c>
      <c r="I23" s="239">
        <v>0.97093317358246189</v>
      </c>
      <c r="J23" s="104">
        <v>43555</v>
      </c>
      <c r="K23" s="68"/>
      <c r="L23" s="42"/>
      <c r="O23" s="62"/>
    </row>
    <row r="24" spans="1:15" ht="30">
      <c r="A24" s="30" t="s">
        <v>13</v>
      </c>
      <c r="B24" s="30" t="s">
        <v>240</v>
      </c>
      <c r="C24" s="29" t="s">
        <v>178</v>
      </c>
      <c r="D24" s="30" t="s">
        <v>389</v>
      </c>
      <c r="E24" s="30" t="s">
        <v>592</v>
      </c>
      <c r="F24" s="30" t="s">
        <v>638</v>
      </c>
      <c r="G24" s="30" t="s">
        <v>649</v>
      </c>
      <c r="H24" s="20" t="s">
        <v>674</v>
      </c>
      <c r="I24" s="239">
        <v>1.8761923809392</v>
      </c>
      <c r="J24" s="104">
        <v>43555</v>
      </c>
      <c r="K24" s="68"/>
      <c r="L24" s="42"/>
      <c r="O24" s="62"/>
    </row>
    <row r="25" spans="1:15" ht="45">
      <c r="A25" s="30" t="s">
        <v>13</v>
      </c>
      <c r="B25" s="30" t="s">
        <v>240</v>
      </c>
      <c r="C25" s="29" t="s">
        <v>180</v>
      </c>
      <c r="D25" s="30" t="s">
        <v>391</v>
      </c>
      <c r="E25" s="30" t="s">
        <v>594</v>
      </c>
      <c r="F25" s="20" t="s">
        <v>638</v>
      </c>
      <c r="G25" s="30" t="s">
        <v>649</v>
      </c>
      <c r="H25" s="20" t="s">
        <v>674</v>
      </c>
      <c r="I25" s="239">
        <v>0.39764891768460919</v>
      </c>
      <c r="J25" s="104">
        <v>43555</v>
      </c>
      <c r="K25" s="68"/>
      <c r="L25" s="42"/>
      <c r="O25" s="62"/>
    </row>
    <row r="26" spans="1:15" ht="45">
      <c r="A26" s="30" t="s">
        <v>13</v>
      </c>
      <c r="B26" s="30" t="s">
        <v>240</v>
      </c>
      <c r="C26" s="29" t="s">
        <v>182</v>
      </c>
      <c r="D26" s="30" t="s">
        <v>393</v>
      </c>
      <c r="E26" s="30" t="s">
        <v>596</v>
      </c>
      <c r="F26" s="20" t="s">
        <v>638</v>
      </c>
      <c r="G26" s="30" t="s">
        <v>649</v>
      </c>
      <c r="H26" s="20" t="s">
        <v>674</v>
      </c>
      <c r="I26" s="239">
        <v>4.2482281997902858</v>
      </c>
      <c r="J26" s="104">
        <v>43555</v>
      </c>
      <c r="K26" s="68"/>
      <c r="L26" s="42"/>
      <c r="O26" s="62"/>
    </row>
    <row r="27" spans="1:15" ht="45">
      <c r="A27" s="30" t="s">
        <v>13</v>
      </c>
      <c r="B27" s="30" t="s">
        <v>240</v>
      </c>
      <c r="C27" s="29" t="s">
        <v>184</v>
      </c>
      <c r="D27" s="30" t="s">
        <v>395</v>
      </c>
      <c r="E27" s="30" t="s">
        <v>598</v>
      </c>
      <c r="F27" s="20" t="s">
        <v>638</v>
      </c>
      <c r="G27" s="30" t="s">
        <v>649</v>
      </c>
      <c r="H27" s="20" t="s">
        <v>674</v>
      </c>
      <c r="I27" s="239">
        <v>0.39764891768460919</v>
      </c>
      <c r="J27" s="104">
        <v>43555</v>
      </c>
      <c r="K27" s="68"/>
      <c r="L27" s="42"/>
      <c r="O27" s="62"/>
    </row>
    <row r="28" spans="1:15" ht="45">
      <c r="A28" s="30" t="s">
        <v>13</v>
      </c>
      <c r="B28" s="30" t="s">
        <v>240</v>
      </c>
      <c r="C28" s="29" t="s">
        <v>186</v>
      </c>
      <c r="D28" s="30" t="s">
        <v>397</v>
      </c>
      <c r="E28" s="30" t="s">
        <v>600</v>
      </c>
      <c r="F28" s="20" t="s">
        <v>638</v>
      </c>
      <c r="G28" s="30" t="s">
        <v>649</v>
      </c>
      <c r="H28" s="20" t="s">
        <v>674</v>
      </c>
      <c r="I28" s="239">
        <v>1.4384195164184621E-3</v>
      </c>
      <c r="J28" s="104">
        <v>43555</v>
      </c>
      <c r="K28" s="68"/>
      <c r="L28" s="42"/>
      <c r="O28" s="62"/>
    </row>
    <row r="29" spans="1:15" ht="45">
      <c r="A29" s="30" t="s">
        <v>13</v>
      </c>
      <c r="B29" s="30" t="s">
        <v>240</v>
      </c>
      <c r="C29" s="29" t="s">
        <v>188</v>
      </c>
      <c r="D29" s="30" t="s">
        <v>399</v>
      </c>
      <c r="E29" s="30" t="s">
        <v>602</v>
      </c>
      <c r="F29" s="20" t="s">
        <v>638</v>
      </c>
      <c r="G29" s="30" t="s">
        <v>649</v>
      </c>
      <c r="H29" s="20" t="s">
        <v>674</v>
      </c>
      <c r="I29" s="239">
        <v>4.7325641888416117</v>
      </c>
      <c r="J29" s="104">
        <v>43555</v>
      </c>
      <c r="K29" s="68"/>
      <c r="L29" s="42"/>
      <c r="O29" s="62"/>
    </row>
    <row r="30" spans="1:15">
      <c r="I30" s="55"/>
    </row>
    <row r="31" spans="1:15">
      <c r="I31" s="238"/>
    </row>
    <row r="32" spans="1:15">
      <c r="I32" s="238"/>
    </row>
    <row r="33" spans="9:9">
      <c r="I33" s="238"/>
    </row>
    <row r="34" spans="9:9">
      <c r="I34" s="238"/>
    </row>
    <row r="35" spans="9:9">
      <c r="I35" s="237"/>
    </row>
    <row r="36" spans="9:9">
      <c r="I36" s="237"/>
    </row>
    <row r="37" spans="9:9">
      <c r="I37" s="238"/>
    </row>
    <row r="38" spans="9:9">
      <c r="I38" s="55"/>
    </row>
    <row r="39" spans="9:9">
      <c r="I39" s="55"/>
    </row>
    <row r="40" spans="9:9">
      <c r="I40" s="55"/>
    </row>
    <row r="41" spans="9:9">
      <c r="I41" s="55"/>
    </row>
    <row r="42" spans="9:9">
      <c r="I42" s="55"/>
    </row>
    <row r="43" spans="9:9">
      <c r="I43" s="238"/>
    </row>
    <row r="44" spans="9:9">
      <c r="I44" s="238"/>
    </row>
    <row r="45" spans="9:9">
      <c r="I45" s="238"/>
    </row>
    <row r="46" spans="9:9">
      <c r="I46" s="238"/>
    </row>
    <row r="47" spans="9:9">
      <c r="I47" s="238"/>
    </row>
    <row r="48" spans="9:9">
      <c r="I48" s="238"/>
    </row>
    <row r="49" spans="9:9">
      <c r="I49" s="55"/>
    </row>
    <row r="50" spans="9:9">
      <c r="I50" s="55"/>
    </row>
    <row r="51" spans="9:9">
      <c r="I51" s="55"/>
    </row>
    <row r="52" spans="9:9">
      <c r="I52" s="55"/>
    </row>
    <row r="53" spans="9:9">
      <c r="I53" s="55"/>
    </row>
    <row r="54" spans="9:9">
      <c r="I54" s="55"/>
    </row>
    <row r="55" spans="9:9">
      <c r="I55" s="55"/>
    </row>
    <row r="56" spans="9:9">
      <c r="I56" s="55"/>
    </row>
    <row r="57" spans="9:9">
      <c r="I57" s="55"/>
    </row>
    <row r="58" spans="9:9">
      <c r="I58" s="55"/>
    </row>
    <row r="59" spans="9:9">
      <c r="I59" s="55"/>
    </row>
    <row r="60" spans="9:9">
      <c r="I60" s="55"/>
    </row>
    <row r="61" spans="9:9">
      <c r="I61" s="55"/>
    </row>
    <row r="62" spans="9:9">
      <c r="I62" s="55"/>
    </row>
    <row r="63" spans="9:9">
      <c r="I63" s="238"/>
    </row>
    <row r="64" spans="9:9">
      <c r="I64" s="55"/>
    </row>
    <row r="65" spans="9:9">
      <c r="I65" s="55"/>
    </row>
    <row r="66" spans="9:9">
      <c r="I66" s="55"/>
    </row>
    <row r="67" spans="9:9">
      <c r="I67" s="55"/>
    </row>
    <row r="68" spans="9:9">
      <c r="I68" s="55"/>
    </row>
    <row r="69" spans="9:9">
      <c r="I69" s="55"/>
    </row>
    <row r="70" spans="9:9">
      <c r="I70" s="55"/>
    </row>
    <row r="71" spans="9:9">
      <c r="I71" s="238"/>
    </row>
    <row r="72" spans="9:9">
      <c r="I72" s="238"/>
    </row>
    <row r="73" spans="9:9">
      <c r="I73" s="238"/>
    </row>
    <row r="74" spans="9:9">
      <c r="I74" s="238"/>
    </row>
    <row r="75" spans="9:9">
      <c r="I75" s="237"/>
    </row>
    <row r="76" spans="9:9">
      <c r="I76" s="237"/>
    </row>
    <row r="77" spans="9:9">
      <c r="I77" s="237"/>
    </row>
    <row r="78" spans="9:9">
      <c r="I78" s="55"/>
    </row>
    <row r="79" spans="9:9">
      <c r="I79" s="55"/>
    </row>
    <row r="80" spans="9:9">
      <c r="I80" s="55"/>
    </row>
    <row r="81" spans="9:9">
      <c r="I81" s="55"/>
    </row>
  </sheetData>
  <dataValidations count="3">
    <dataValidation type="list" allowBlank="1" showInputMessage="1" showErrorMessage="1" sqref="O2:O29">
      <formula1>"Error accepted, Error not accepted"</formula1>
    </dataValidation>
    <dataValidation type="decimal" operator="greaterThanOrEqual" allowBlank="1" showInputMessage="1" showErrorMessage="1" prompt="In millions" sqref="I32:I37">
      <formula1>0</formula1>
    </dataValidation>
    <dataValidation type="decimal" operator="greaterThanOrEqual" allowBlank="1" showInputMessage="1" showErrorMessage="1" sqref="I38:I39">
      <formula1>0</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625" defaultRowHeight="15.75"/>
  <cols>
    <col min="1" max="1" width="99" style="24" customWidth="1"/>
    <col min="2" max="2" width="22" customWidth="1"/>
  </cols>
  <sheetData>
    <row r="1" spans="1:7">
      <c r="A1" s="25" t="s">
        <v>875</v>
      </c>
    </row>
    <row r="2" spans="1:7">
      <c r="A2" s="23" t="s">
        <v>679</v>
      </c>
    </row>
    <row r="3" spans="1:7" ht="60">
      <c r="A3" s="23" t="s">
        <v>680</v>
      </c>
      <c r="C3" t="s">
        <v>876</v>
      </c>
      <c r="E3" t="s">
        <v>877</v>
      </c>
      <c r="G3" s="45" t="s">
        <v>904</v>
      </c>
    </row>
    <row r="4" spans="1:7" ht="30">
      <c r="A4" s="23" t="s">
        <v>681</v>
      </c>
      <c r="C4" t="s">
        <v>877</v>
      </c>
      <c r="E4" t="s">
        <v>879</v>
      </c>
      <c r="G4" s="45" t="s">
        <v>905</v>
      </c>
    </row>
    <row r="5" spans="1:7">
      <c r="A5" s="23" t="s">
        <v>682</v>
      </c>
      <c r="E5" t="s">
        <v>880</v>
      </c>
      <c r="G5" s="45" t="s">
        <v>906</v>
      </c>
    </row>
    <row r="6" spans="1:7">
      <c r="A6" s="23" t="s">
        <v>683</v>
      </c>
      <c r="E6" t="s">
        <v>881</v>
      </c>
      <c r="G6" s="45" t="s">
        <v>907</v>
      </c>
    </row>
    <row r="7" spans="1:7">
      <c r="A7" s="23" t="s">
        <v>684</v>
      </c>
      <c r="G7" s="45" t="s">
        <v>908</v>
      </c>
    </row>
    <row r="8" spans="1:7">
      <c r="A8" s="23" t="s">
        <v>685</v>
      </c>
      <c r="G8" s="45" t="s">
        <v>909</v>
      </c>
    </row>
    <row r="9" spans="1:7">
      <c r="A9" s="23" t="s">
        <v>686</v>
      </c>
      <c r="G9" s="45" t="s">
        <v>910</v>
      </c>
    </row>
    <row r="10" spans="1:7" ht="45">
      <c r="A10" s="23" t="s">
        <v>687</v>
      </c>
      <c r="G10" s="45" t="s">
        <v>911</v>
      </c>
    </row>
    <row r="11" spans="1:7">
      <c r="A11" s="23" t="s">
        <v>688</v>
      </c>
      <c r="G11" s="45" t="s">
        <v>912</v>
      </c>
    </row>
    <row r="12" spans="1:7">
      <c r="A12" s="23" t="s">
        <v>689</v>
      </c>
      <c r="G12" s="45" t="s">
        <v>913</v>
      </c>
    </row>
    <row r="13" spans="1:7">
      <c r="A13" s="23" t="s">
        <v>690</v>
      </c>
      <c r="G13" s="45" t="s">
        <v>914</v>
      </c>
    </row>
    <row r="14" spans="1:7">
      <c r="A14" s="23" t="s">
        <v>691</v>
      </c>
    </row>
    <row r="15" spans="1:7">
      <c r="A15" s="23" t="s">
        <v>692</v>
      </c>
    </row>
    <row r="16" spans="1:7" ht="30">
      <c r="A16" s="23" t="s">
        <v>693</v>
      </c>
    </row>
    <row r="17" spans="1:1">
      <c r="A17" s="23" t="s">
        <v>694</v>
      </c>
    </row>
    <row r="18" spans="1:1">
      <c r="A18" s="23" t="s">
        <v>695</v>
      </c>
    </row>
    <row r="19" spans="1:1" ht="30">
      <c r="A19" s="23" t="s">
        <v>696</v>
      </c>
    </row>
    <row r="20" spans="1:1" ht="30">
      <c r="A20" s="23" t="s">
        <v>697</v>
      </c>
    </row>
    <row r="21" spans="1:1" ht="30">
      <c r="A21" s="23" t="s">
        <v>693</v>
      </c>
    </row>
    <row r="22" spans="1:1">
      <c r="A22" s="23" t="s">
        <v>698</v>
      </c>
    </row>
    <row r="23" spans="1:1">
      <c r="A23" s="23" t="s">
        <v>689</v>
      </c>
    </row>
    <row r="24" spans="1:1">
      <c r="A24" s="23" t="s">
        <v>699</v>
      </c>
    </row>
    <row r="25" spans="1:1">
      <c r="A25" s="23" t="s">
        <v>695</v>
      </c>
    </row>
    <row r="26" spans="1:1">
      <c r="A26" s="23" t="s">
        <v>700</v>
      </c>
    </row>
    <row r="27" spans="1:1">
      <c r="A27" s="23" t="s">
        <v>689</v>
      </c>
    </row>
    <row r="28" spans="1:1">
      <c r="A28" s="23" t="s">
        <v>701</v>
      </c>
    </row>
    <row r="29" spans="1:1">
      <c r="A29" s="23" t="s">
        <v>702</v>
      </c>
    </row>
    <row r="30" spans="1:1" ht="30">
      <c r="A30" s="23" t="s">
        <v>703</v>
      </c>
    </row>
    <row r="31" spans="1:1" ht="60">
      <c r="A31" s="23" t="s">
        <v>680</v>
      </c>
    </row>
    <row r="32" spans="1:1">
      <c r="A32" s="23" t="s">
        <v>682</v>
      </c>
    </row>
    <row r="33" spans="1:1">
      <c r="A33" s="23" t="s">
        <v>704</v>
      </c>
    </row>
    <row r="34" spans="1:1">
      <c r="A34" s="23" t="s">
        <v>705</v>
      </c>
    </row>
    <row r="35" spans="1:1">
      <c r="A35" s="23" t="s">
        <v>706</v>
      </c>
    </row>
    <row r="36" spans="1:1" ht="30">
      <c r="A36" s="23" t="s">
        <v>707</v>
      </c>
    </row>
    <row r="37" spans="1:1">
      <c r="A37" s="23" t="s">
        <v>699</v>
      </c>
    </row>
    <row r="38" spans="1:1">
      <c r="A38" s="23" t="s">
        <v>704</v>
      </c>
    </row>
    <row r="39" spans="1:1">
      <c r="A39" s="23" t="s">
        <v>708</v>
      </c>
    </row>
    <row r="40" spans="1:1">
      <c r="A40" s="23" t="s">
        <v>679</v>
      </c>
    </row>
    <row r="41" spans="1:1">
      <c r="A41" s="23" t="s">
        <v>709</v>
      </c>
    </row>
    <row r="42" spans="1:1">
      <c r="A42" s="23" t="s">
        <v>689</v>
      </c>
    </row>
    <row r="43" spans="1:1">
      <c r="A43" s="23" t="s">
        <v>710</v>
      </c>
    </row>
    <row r="44" spans="1:1">
      <c r="A44" s="23" t="s">
        <v>711</v>
      </c>
    </row>
    <row r="45" spans="1:1">
      <c r="A45" s="23" t="s">
        <v>685</v>
      </c>
    </row>
    <row r="46" spans="1:1">
      <c r="A46" s="23" t="s">
        <v>712</v>
      </c>
    </row>
    <row r="47" spans="1:1" ht="30">
      <c r="A47" s="23" t="s">
        <v>713</v>
      </c>
    </row>
    <row r="48" spans="1:1">
      <c r="A48" s="23" t="s">
        <v>685</v>
      </c>
    </row>
    <row r="49" spans="1:1">
      <c r="A49" s="23" t="s">
        <v>714</v>
      </c>
    </row>
    <row r="50" spans="1:1" ht="30">
      <c r="A50" s="23" t="s">
        <v>715</v>
      </c>
    </row>
    <row r="51" spans="1:1">
      <c r="A51" s="23" t="s">
        <v>716</v>
      </c>
    </row>
    <row r="52" spans="1:1">
      <c r="A52" s="23" t="s">
        <v>717</v>
      </c>
    </row>
    <row r="53" spans="1:1">
      <c r="A53" s="23" t="s">
        <v>695</v>
      </c>
    </row>
    <row r="54" spans="1:1">
      <c r="A54" s="23" t="s">
        <v>695</v>
      </c>
    </row>
    <row r="55" spans="1:1">
      <c r="A55" s="23" t="s">
        <v>705</v>
      </c>
    </row>
    <row r="56" spans="1:1">
      <c r="A56" s="23" t="s">
        <v>712</v>
      </c>
    </row>
    <row r="57" spans="1:1">
      <c r="A57" s="23" t="s">
        <v>718</v>
      </c>
    </row>
    <row r="58" spans="1:1">
      <c r="A58" s="23" t="s">
        <v>685</v>
      </c>
    </row>
    <row r="59" spans="1:1">
      <c r="A59" s="23" t="s">
        <v>685</v>
      </c>
    </row>
    <row r="60" spans="1:1">
      <c r="A60" s="23" t="s">
        <v>685</v>
      </c>
    </row>
    <row r="61" spans="1:1">
      <c r="A61" s="23" t="s">
        <v>685</v>
      </c>
    </row>
    <row r="62" spans="1:1">
      <c r="A62" s="23" t="s">
        <v>719</v>
      </c>
    </row>
    <row r="63" spans="1:1">
      <c r="A63" s="23" t="s">
        <v>720</v>
      </c>
    </row>
    <row r="64" spans="1:1">
      <c r="A64" s="23" t="s">
        <v>699</v>
      </c>
    </row>
    <row r="65" spans="1:1">
      <c r="A65" s="23" t="s">
        <v>721</v>
      </c>
    </row>
    <row r="66" spans="1:1">
      <c r="A66" s="23" t="s">
        <v>722</v>
      </c>
    </row>
    <row r="67" spans="1:1">
      <c r="A67" s="23" t="s">
        <v>723</v>
      </c>
    </row>
    <row r="68" spans="1:1">
      <c r="A68" s="23" t="s">
        <v>724</v>
      </c>
    </row>
    <row r="69" spans="1:1" ht="45">
      <c r="A69" s="23" t="s">
        <v>725</v>
      </c>
    </row>
    <row r="70" spans="1:1">
      <c r="A70" s="23" t="s">
        <v>726</v>
      </c>
    </row>
    <row r="71" spans="1:1">
      <c r="A71" s="23" t="s">
        <v>727</v>
      </c>
    </row>
    <row r="72" spans="1:1">
      <c r="A72" s="23" t="s">
        <v>700</v>
      </c>
    </row>
    <row r="73" spans="1:1">
      <c r="A73" s="23" t="s">
        <v>682</v>
      </c>
    </row>
    <row r="74" spans="1:1">
      <c r="A74" s="23" t="s">
        <v>728</v>
      </c>
    </row>
    <row r="75" spans="1:1">
      <c r="A75" s="23" t="s">
        <v>686</v>
      </c>
    </row>
    <row r="76" spans="1:1">
      <c r="A76" s="23" t="s">
        <v>729</v>
      </c>
    </row>
    <row r="77" spans="1:1" ht="30">
      <c r="A77" s="23" t="s">
        <v>730</v>
      </c>
    </row>
    <row r="78" spans="1:1">
      <c r="A78" s="23" t="s">
        <v>712</v>
      </c>
    </row>
    <row r="79" spans="1:1">
      <c r="A79" s="23" t="s">
        <v>731</v>
      </c>
    </row>
    <row r="80" spans="1:1">
      <c r="A80" s="23" t="s">
        <v>732</v>
      </c>
    </row>
    <row r="81" spans="1:1">
      <c r="A81" s="23" t="s">
        <v>733</v>
      </c>
    </row>
    <row r="82" spans="1:1">
      <c r="A82" s="23" t="s">
        <v>734</v>
      </c>
    </row>
    <row r="83" spans="1:1">
      <c r="A83" s="23" t="s">
        <v>735</v>
      </c>
    </row>
    <row r="84" spans="1:1">
      <c r="A84" s="23" t="s">
        <v>736</v>
      </c>
    </row>
    <row r="85" spans="1:1">
      <c r="A85" s="23" t="s">
        <v>737</v>
      </c>
    </row>
    <row r="86" spans="1:1">
      <c r="A86" s="23" t="s">
        <v>735</v>
      </c>
    </row>
    <row r="87" spans="1:1">
      <c r="A87" s="23" t="s">
        <v>685</v>
      </c>
    </row>
    <row r="88" spans="1:1">
      <c r="A88" s="23" t="s">
        <v>689</v>
      </c>
    </row>
    <row r="89" spans="1:1">
      <c r="A89" s="23" t="s">
        <v>688</v>
      </c>
    </row>
    <row r="90" spans="1:1">
      <c r="A90" s="23" t="s">
        <v>685</v>
      </c>
    </row>
    <row r="91" spans="1:1">
      <c r="A91" s="23" t="s">
        <v>708</v>
      </c>
    </row>
    <row r="92" spans="1:1">
      <c r="A92" s="23" t="s">
        <v>738</v>
      </c>
    </row>
    <row r="93" spans="1:1">
      <c r="A93" s="23" t="s">
        <v>739</v>
      </c>
    </row>
    <row r="94" spans="1:1" ht="30">
      <c r="A94" s="23" t="s">
        <v>740</v>
      </c>
    </row>
    <row r="95" spans="1:1">
      <c r="A95" s="23" t="s">
        <v>705</v>
      </c>
    </row>
    <row r="96" spans="1:1">
      <c r="A96" s="23" t="s">
        <v>685</v>
      </c>
    </row>
    <row r="97" spans="1:1">
      <c r="A97" s="23" t="s">
        <v>685</v>
      </c>
    </row>
    <row r="98" spans="1:1">
      <c r="A98" s="23" t="s">
        <v>741</v>
      </c>
    </row>
    <row r="99" spans="1:1">
      <c r="A99" s="23" t="s">
        <v>742</v>
      </c>
    </row>
    <row r="100" spans="1:1" ht="30">
      <c r="A100" s="23" t="s">
        <v>743</v>
      </c>
    </row>
    <row r="101" spans="1:1">
      <c r="A101" s="23" t="s">
        <v>744</v>
      </c>
    </row>
    <row r="102" spans="1:1">
      <c r="A102" s="23" t="s">
        <v>745</v>
      </c>
    </row>
    <row r="103" spans="1:1" ht="45">
      <c r="A103" s="23" t="s">
        <v>725</v>
      </c>
    </row>
    <row r="104" spans="1:1">
      <c r="A104" s="23" t="s">
        <v>695</v>
      </c>
    </row>
    <row r="105" spans="1:1">
      <c r="A105" s="23" t="s">
        <v>717</v>
      </c>
    </row>
    <row r="106" spans="1:1">
      <c r="A106" s="23" t="s">
        <v>689</v>
      </c>
    </row>
    <row r="107" spans="1:1">
      <c r="A107" s="23" t="s">
        <v>685</v>
      </c>
    </row>
    <row r="108" spans="1:1">
      <c r="A108" s="23" t="s">
        <v>695</v>
      </c>
    </row>
    <row r="109" spans="1:1">
      <c r="A109" s="23" t="s">
        <v>746</v>
      </c>
    </row>
    <row r="110" spans="1:1">
      <c r="A110" s="23" t="s">
        <v>728</v>
      </c>
    </row>
    <row r="111" spans="1:1" ht="30">
      <c r="A111" s="23" t="s">
        <v>747</v>
      </c>
    </row>
    <row r="112" spans="1:1">
      <c r="A112" s="23" t="s">
        <v>748</v>
      </c>
    </row>
    <row r="113" spans="1:1">
      <c r="A113" s="23" t="s">
        <v>749</v>
      </c>
    </row>
    <row r="114" spans="1:1">
      <c r="A114" s="23" t="s">
        <v>685</v>
      </c>
    </row>
    <row r="115" spans="1:1">
      <c r="A115" s="23" t="s">
        <v>750</v>
      </c>
    </row>
    <row r="116" spans="1:1">
      <c r="A116" s="23" t="s">
        <v>732</v>
      </c>
    </row>
    <row r="117" spans="1:1">
      <c r="A117" s="23" t="s">
        <v>728</v>
      </c>
    </row>
    <row r="118" spans="1:1">
      <c r="A118" s="23" t="s">
        <v>751</v>
      </c>
    </row>
    <row r="119" spans="1:1">
      <c r="A119" s="23" t="s">
        <v>685</v>
      </c>
    </row>
    <row r="120" spans="1:1">
      <c r="A120" s="23" t="s">
        <v>712</v>
      </c>
    </row>
    <row r="121" spans="1:1">
      <c r="A121" s="23" t="s">
        <v>733</v>
      </c>
    </row>
    <row r="122" spans="1:1" ht="30">
      <c r="A122" s="23" t="s">
        <v>715</v>
      </c>
    </row>
    <row r="123" spans="1:1">
      <c r="A123" s="23" t="s">
        <v>685</v>
      </c>
    </row>
    <row r="124" spans="1:1">
      <c r="A124" s="23" t="s">
        <v>709</v>
      </c>
    </row>
    <row r="125" spans="1:1">
      <c r="A125" s="23" t="s">
        <v>752</v>
      </c>
    </row>
    <row r="126" spans="1:1">
      <c r="A126" s="23" t="s">
        <v>695</v>
      </c>
    </row>
    <row r="127" spans="1:1">
      <c r="A127" s="23" t="s">
        <v>720</v>
      </c>
    </row>
    <row r="128" spans="1:1">
      <c r="A128" s="23" t="s">
        <v>753</v>
      </c>
    </row>
    <row r="129" spans="1:1">
      <c r="A129" s="23" t="s">
        <v>754</v>
      </c>
    </row>
    <row r="130" spans="1:1">
      <c r="A130" s="23" t="s">
        <v>709</v>
      </c>
    </row>
    <row r="131" spans="1:1">
      <c r="A131" s="23" t="s">
        <v>686</v>
      </c>
    </row>
    <row r="132" spans="1:1">
      <c r="A132" s="23" t="s">
        <v>755</v>
      </c>
    </row>
    <row r="133" spans="1:1">
      <c r="A133" s="23" t="s">
        <v>704</v>
      </c>
    </row>
    <row r="134" spans="1:1">
      <c r="A134" s="23" t="s">
        <v>689</v>
      </c>
    </row>
    <row r="135" spans="1:1">
      <c r="A135" s="23" t="s">
        <v>718</v>
      </c>
    </row>
    <row r="136" spans="1:1">
      <c r="A136" s="23" t="s">
        <v>744</v>
      </c>
    </row>
    <row r="137" spans="1:1">
      <c r="A137" s="23" t="s">
        <v>756</v>
      </c>
    </row>
    <row r="138" spans="1:1">
      <c r="A138" s="23" t="s">
        <v>757</v>
      </c>
    </row>
    <row r="139" spans="1:1">
      <c r="A139" s="23" t="s">
        <v>758</v>
      </c>
    </row>
    <row r="140" spans="1:1">
      <c r="A140" s="23" t="s">
        <v>714</v>
      </c>
    </row>
    <row r="141" spans="1:1">
      <c r="A141" s="23" t="s">
        <v>759</v>
      </c>
    </row>
    <row r="142" spans="1:1" ht="45">
      <c r="A142" s="23" t="s">
        <v>760</v>
      </c>
    </row>
    <row r="143" spans="1:1">
      <c r="A143" s="23" t="s">
        <v>761</v>
      </c>
    </row>
    <row r="144" spans="1:1">
      <c r="A144" s="23" t="s">
        <v>712</v>
      </c>
    </row>
    <row r="145" spans="1:1">
      <c r="A145" s="23" t="s">
        <v>738</v>
      </c>
    </row>
    <row r="146" spans="1:1">
      <c r="A146" s="23" t="s">
        <v>700</v>
      </c>
    </row>
    <row r="147" spans="1:1">
      <c r="A147" s="23" t="s">
        <v>762</v>
      </c>
    </row>
    <row r="148" spans="1:1" ht="30">
      <c r="A148" s="23" t="s">
        <v>703</v>
      </c>
    </row>
    <row r="149" spans="1:1">
      <c r="A149" s="23" t="s">
        <v>689</v>
      </c>
    </row>
    <row r="150" spans="1:1">
      <c r="A150" s="23" t="s">
        <v>685</v>
      </c>
    </row>
    <row r="151" spans="1:1">
      <c r="A151" s="23" t="s">
        <v>709</v>
      </c>
    </row>
    <row r="152" spans="1:1">
      <c r="A152" s="23" t="s">
        <v>763</v>
      </c>
    </row>
    <row r="153" spans="1:1">
      <c r="A153" s="23" t="s">
        <v>679</v>
      </c>
    </row>
    <row r="154" spans="1:1">
      <c r="A154" s="23" t="s">
        <v>764</v>
      </c>
    </row>
    <row r="155" spans="1:1">
      <c r="A155" s="23" t="s">
        <v>685</v>
      </c>
    </row>
    <row r="156" spans="1:1">
      <c r="A156" s="23" t="s">
        <v>737</v>
      </c>
    </row>
    <row r="157" spans="1:1">
      <c r="A157" s="23" t="s">
        <v>711</v>
      </c>
    </row>
    <row r="158" spans="1:1" ht="30">
      <c r="A158" s="23" t="s">
        <v>693</v>
      </c>
    </row>
    <row r="159" spans="1:1">
      <c r="A159" s="23" t="s">
        <v>765</v>
      </c>
    </row>
    <row r="160" spans="1:1">
      <c r="A160" s="23" t="s">
        <v>701</v>
      </c>
    </row>
    <row r="161" spans="1:1">
      <c r="A161" s="23" t="s">
        <v>766</v>
      </c>
    </row>
    <row r="162" spans="1:1">
      <c r="A162" s="23" t="s">
        <v>753</v>
      </c>
    </row>
    <row r="163" spans="1:1">
      <c r="A163" s="23" t="s">
        <v>767</v>
      </c>
    </row>
    <row r="164" spans="1:1">
      <c r="A164" s="23" t="s">
        <v>746</v>
      </c>
    </row>
    <row r="165" spans="1:1">
      <c r="A165" s="23" t="s">
        <v>768</v>
      </c>
    </row>
    <row r="166" spans="1:1">
      <c r="A166" s="23" t="s">
        <v>769</v>
      </c>
    </row>
    <row r="167" spans="1:1">
      <c r="A167" s="23" t="s">
        <v>770</v>
      </c>
    </row>
    <row r="168" spans="1:1">
      <c r="A168" s="23" t="s">
        <v>689</v>
      </c>
    </row>
    <row r="169" spans="1:1">
      <c r="A169" s="23" t="s">
        <v>689</v>
      </c>
    </row>
    <row r="170" spans="1:1">
      <c r="A170" s="23" t="s">
        <v>771</v>
      </c>
    </row>
    <row r="171" spans="1:1">
      <c r="A171" s="23" t="s">
        <v>710</v>
      </c>
    </row>
    <row r="172" spans="1:1">
      <c r="A172" s="23" t="s">
        <v>712</v>
      </c>
    </row>
    <row r="173" spans="1:1">
      <c r="A173" s="23" t="s">
        <v>701</v>
      </c>
    </row>
    <row r="174" spans="1:1">
      <c r="A174" s="23" t="s">
        <v>733</v>
      </c>
    </row>
    <row r="175" spans="1:1">
      <c r="A175" s="23" t="s">
        <v>689</v>
      </c>
    </row>
    <row r="176" spans="1:1">
      <c r="A176" s="23" t="s">
        <v>772</v>
      </c>
    </row>
    <row r="177" spans="1:1">
      <c r="A177" s="23" t="s">
        <v>731</v>
      </c>
    </row>
    <row r="178" spans="1:1">
      <c r="A178" s="23" t="s">
        <v>773</v>
      </c>
    </row>
    <row r="179" spans="1:1">
      <c r="A179" s="23" t="s">
        <v>732</v>
      </c>
    </row>
    <row r="180" spans="1:1" ht="30">
      <c r="A180" s="23" t="s">
        <v>774</v>
      </c>
    </row>
    <row r="181" spans="1:1">
      <c r="A181" s="23" t="s">
        <v>701</v>
      </c>
    </row>
    <row r="182" spans="1:1">
      <c r="A182" s="23" t="s">
        <v>775</v>
      </c>
    </row>
    <row r="183" spans="1:1">
      <c r="A183" s="23" t="s">
        <v>709</v>
      </c>
    </row>
    <row r="184" spans="1:1" ht="30">
      <c r="A184" s="23" t="s">
        <v>693</v>
      </c>
    </row>
    <row r="185" spans="1:1">
      <c r="A185" s="23" t="s">
        <v>776</v>
      </c>
    </row>
    <row r="186" spans="1:1">
      <c r="A186" s="23" t="s">
        <v>709</v>
      </c>
    </row>
    <row r="187" spans="1:1">
      <c r="A187" s="23" t="s">
        <v>692</v>
      </c>
    </row>
    <row r="188" spans="1:1">
      <c r="A188" s="23" t="s">
        <v>749</v>
      </c>
    </row>
    <row r="189" spans="1:1">
      <c r="A189" s="23" t="s">
        <v>777</v>
      </c>
    </row>
    <row r="190" spans="1:1" ht="30">
      <c r="A190" s="23" t="s">
        <v>740</v>
      </c>
    </row>
    <row r="191" spans="1:1">
      <c r="A191" s="23" t="s">
        <v>772</v>
      </c>
    </row>
    <row r="192" spans="1:1">
      <c r="A192" s="23" t="s">
        <v>728</v>
      </c>
    </row>
    <row r="193" spans="1:1">
      <c r="A193" s="23" t="s">
        <v>778</v>
      </c>
    </row>
    <row r="194" spans="1:1">
      <c r="A194" s="23" t="s">
        <v>685</v>
      </c>
    </row>
    <row r="195" spans="1:1">
      <c r="A195" s="23" t="s">
        <v>769</v>
      </c>
    </row>
    <row r="196" spans="1:1">
      <c r="A196" s="23" t="s">
        <v>765</v>
      </c>
    </row>
    <row r="197" spans="1:1">
      <c r="A197" s="23" t="s">
        <v>754</v>
      </c>
    </row>
    <row r="198" spans="1:1">
      <c r="A198" s="23" t="s">
        <v>779</v>
      </c>
    </row>
    <row r="199" spans="1:1">
      <c r="A199" s="23" t="s">
        <v>780</v>
      </c>
    </row>
    <row r="200" spans="1:1">
      <c r="A200" s="23" t="s">
        <v>682</v>
      </c>
    </row>
    <row r="201" spans="1:1">
      <c r="A201" s="23" t="s">
        <v>779</v>
      </c>
    </row>
    <row r="202" spans="1:1">
      <c r="A202" s="23" t="s">
        <v>714</v>
      </c>
    </row>
    <row r="203" spans="1:1" ht="75">
      <c r="A203" s="23" t="s">
        <v>781</v>
      </c>
    </row>
    <row r="204" spans="1:1">
      <c r="A204" s="23" t="s">
        <v>782</v>
      </c>
    </row>
    <row r="205" spans="1:1">
      <c r="A205" s="23" t="s">
        <v>712</v>
      </c>
    </row>
    <row r="206" spans="1:1">
      <c r="A206" s="23" t="s">
        <v>783</v>
      </c>
    </row>
    <row r="207" spans="1:1" ht="45">
      <c r="A207" s="23" t="s">
        <v>725</v>
      </c>
    </row>
    <row r="208" spans="1:1">
      <c r="A208" s="23" t="s">
        <v>784</v>
      </c>
    </row>
    <row r="209" spans="1:1">
      <c r="A209" s="23" t="s">
        <v>785</v>
      </c>
    </row>
    <row r="210" spans="1:1">
      <c r="A210" s="23" t="s">
        <v>786</v>
      </c>
    </row>
    <row r="211" spans="1:1">
      <c r="A211" s="23" t="s">
        <v>787</v>
      </c>
    </row>
    <row r="212" spans="1:1">
      <c r="A212" s="23" t="s">
        <v>688</v>
      </c>
    </row>
    <row r="213" spans="1:1">
      <c r="A213" s="23" t="s">
        <v>788</v>
      </c>
    </row>
    <row r="214" spans="1:1">
      <c r="A214" s="23" t="s">
        <v>685</v>
      </c>
    </row>
    <row r="215" spans="1:1">
      <c r="A215" s="23" t="s">
        <v>789</v>
      </c>
    </row>
    <row r="216" spans="1:1">
      <c r="A216" s="23" t="s">
        <v>769</v>
      </c>
    </row>
    <row r="217" spans="1:1">
      <c r="A217" s="23" t="s">
        <v>790</v>
      </c>
    </row>
    <row r="218" spans="1:1">
      <c r="A218" s="23" t="s">
        <v>735</v>
      </c>
    </row>
    <row r="219" spans="1:1">
      <c r="A219" s="23" t="s">
        <v>685</v>
      </c>
    </row>
    <row r="220" spans="1:1">
      <c r="A220" s="23" t="s">
        <v>685</v>
      </c>
    </row>
    <row r="221" spans="1:1">
      <c r="A221" s="23" t="s">
        <v>695</v>
      </c>
    </row>
    <row r="222" spans="1:1" ht="30">
      <c r="A222" s="23" t="s">
        <v>730</v>
      </c>
    </row>
    <row r="223" spans="1:1">
      <c r="A223" s="23" t="s">
        <v>685</v>
      </c>
    </row>
    <row r="224" spans="1:1">
      <c r="A224" s="23" t="s">
        <v>712</v>
      </c>
    </row>
    <row r="225" spans="1:1">
      <c r="A225" s="23" t="s">
        <v>689</v>
      </c>
    </row>
    <row r="226" spans="1:1" ht="30">
      <c r="A226" s="23" t="s">
        <v>707</v>
      </c>
    </row>
    <row r="227" spans="1:1">
      <c r="A227" s="23" t="s">
        <v>765</v>
      </c>
    </row>
    <row r="228" spans="1:1">
      <c r="A228" s="23" t="s">
        <v>771</v>
      </c>
    </row>
    <row r="229" spans="1:1">
      <c r="A229" s="23" t="s">
        <v>735</v>
      </c>
    </row>
    <row r="230" spans="1:1">
      <c r="A230" s="23" t="s">
        <v>682</v>
      </c>
    </row>
    <row r="231" spans="1:1">
      <c r="A231" s="23" t="s">
        <v>688</v>
      </c>
    </row>
    <row r="232" spans="1:1">
      <c r="A232" s="23" t="s">
        <v>685</v>
      </c>
    </row>
    <row r="233" spans="1:1">
      <c r="A233" s="23" t="s">
        <v>791</v>
      </c>
    </row>
    <row r="234" spans="1:1">
      <c r="A234" s="23" t="s">
        <v>685</v>
      </c>
    </row>
    <row r="235" spans="1:1">
      <c r="A235" s="23" t="s">
        <v>685</v>
      </c>
    </row>
    <row r="236" spans="1:1">
      <c r="A236" s="23" t="s">
        <v>744</v>
      </c>
    </row>
    <row r="237" spans="1:1" ht="45">
      <c r="A237" s="23" t="s">
        <v>725</v>
      </c>
    </row>
    <row r="238" spans="1:1">
      <c r="A238" s="23" t="s">
        <v>685</v>
      </c>
    </row>
    <row r="239" spans="1:1">
      <c r="A239" s="23" t="s">
        <v>737</v>
      </c>
    </row>
    <row r="240" spans="1:1">
      <c r="A240" s="23" t="s">
        <v>689</v>
      </c>
    </row>
    <row r="241" spans="1:1" ht="30">
      <c r="A241" s="23" t="s">
        <v>693</v>
      </c>
    </row>
    <row r="242" spans="1:1">
      <c r="A242" s="23" t="s">
        <v>792</v>
      </c>
    </row>
    <row r="243" spans="1:1">
      <c r="A243" s="23" t="s">
        <v>685</v>
      </c>
    </row>
    <row r="244" spans="1:1">
      <c r="A244" s="23" t="s">
        <v>793</v>
      </c>
    </row>
    <row r="245" spans="1:1">
      <c r="A245" s="23" t="s">
        <v>728</v>
      </c>
    </row>
    <row r="246" spans="1:1">
      <c r="A246" s="23" t="s">
        <v>759</v>
      </c>
    </row>
    <row r="247" spans="1:1">
      <c r="A247" s="23" t="s">
        <v>794</v>
      </c>
    </row>
    <row r="248" spans="1:1">
      <c r="A248" s="23" t="s">
        <v>795</v>
      </c>
    </row>
    <row r="249" spans="1:1">
      <c r="A249" s="23" t="s">
        <v>689</v>
      </c>
    </row>
    <row r="250" spans="1:1">
      <c r="A250" s="23" t="s">
        <v>689</v>
      </c>
    </row>
    <row r="251" spans="1:1">
      <c r="A251" s="23" t="s">
        <v>796</v>
      </c>
    </row>
    <row r="252" spans="1:1">
      <c r="A252" s="23" t="s">
        <v>682</v>
      </c>
    </row>
    <row r="253" spans="1:1">
      <c r="A253" s="23" t="s">
        <v>742</v>
      </c>
    </row>
    <row r="254" spans="1:1">
      <c r="A254" s="23" t="s">
        <v>705</v>
      </c>
    </row>
    <row r="255" spans="1:1">
      <c r="A255" s="23" t="s">
        <v>735</v>
      </c>
    </row>
    <row r="256" spans="1:1">
      <c r="A256" s="23" t="s">
        <v>797</v>
      </c>
    </row>
    <row r="257" spans="1:1">
      <c r="A257" s="23" t="s">
        <v>798</v>
      </c>
    </row>
    <row r="258" spans="1:1" ht="45">
      <c r="A258" s="23" t="s">
        <v>799</v>
      </c>
    </row>
    <row r="259" spans="1:1">
      <c r="A259" s="23" t="s">
        <v>751</v>
      </c>
    </row>
    <row r="260" spans="1:1">
      <c r="A260" s="23" t="s">
        <v>756</v>
      </c>
    </row>
    <row r="261" spans="1:1">
      <c r="A261" s="23" t="s">
        <v>685</v>
      </c>
    </row>
    <row r="262" spans="1:1" ht="45">
      <c r="A262" s="23" t="s">
        <v>799</v>
      </c>
    </row>
    <row r="263" spans="1:1">
      <c r="A263" s="23" t="s">
        <v>684</v>
      </c>
    </row>
    <row r="264" spans="1:1">
      <c r="A264" s="23" t="s">
        <v>800</v>
      </c>
    </row>
    <row r="265" spans="1:1">
      <c r="A265" s="23" t="s">
        <v>798</v>
      </c>
    </row>
    <row r="266" spans="1:1">
      <c r="A266" s="23" t="s">
        <v>801</v>
      </c>
    </row>
    <row r="267" spans="1:1">
      <c r="A267" s="23" t="s">
        <v>802</v>
      </c>
    </row>
    <row r="268" spans="1:1">
      <c r="A268" s="23" t="s">
        <v>803</v>
      </c>
    </row>
    <row r="269" spans="1:1">
      <c r="A269" s="23" t="s">
        <v>735</v>
      </c>
    </row>
    <row r="270" spans="1:1">
      <c r="A270" s="23" t="s">
        <v>784</v>
      </c>
    </row>
    <row r="271" spans="1:1">
      <c r="A271" s="23" t="s">
        <v>763</v>
      </c>
    </row>
    <row r="272" spans="1:1" ht="30">
      <c r="A272" s="23" t="s">
        <v>707</v>
      </c>
    </row>
    <row r="273" spans="1:1">
      <c r="A273" s="23" t="s">
        <v>804</v>
      </c>
    </row>
    <row r="274" spans="1:1">
      <c r="A274" s="23" t="s">
        <v>759</v>
      </c>
    </row>
    <row r="275" spans="1:1">
      <c r="A275" s="23" t="s">
        <v>805</v>
      </c>
    </row>
    <row r="276" spans="1:1">
      <c r="A276" s="23" t="s">
        <v>753</v>
      </c>
    </row>
    <row r="277" spans="1:1">
      <c r="A277" s="23" t="s">
        <v>699</v>
      </c>
    </row>
    <row r="278" spans="1:1">
      <c r="A278" s="23" t="s">
        <v>685</v>
      </c>
    </row>
    <row r="279" spans="1:1">
      <c r="A279" s="23" t="s">
        <v>685</v>
      </c>
    </row>
    <row r="280" spans="1:1">
      <c r="A280" s="23" t="s">
        <v>806</v>
      </c>
    </row>
    <row r="281" spans="1:1">
      <c r="A281" s="23" t="s">
        <v>753</v>
      </c>
    </row>
    <row r="282" spans="1:1">
      <c r="A282" s="23" t="s">
        <v>733</v>
      </c>
    </row>
    <row r="283" spans="1:1">
      <c r="A283" s="23" t="s">
        <v>685</v>
      </c>
    </row>
    <row r="284" spans="1:1">
      <c r="A284" s="23" t="s">
        <v>695</v>
      </c>
    </row>
    <row r="285" spans="1:1">
      <c r="A285" s="23" t="s">
        <v>807</v>
      </c>
    </row>
    <row r="286" spans="1:1">
      <c r="A286" s="23" t="s">
        <v>688</v>
      </c>
    </row>
    <row r="287" spans="1:1">
      <c r="A287" s="23" t="s">
        <v>808</v>
      </c>
    </row>
    <row r="288" spans="1:1" ht="30">
      <c r="A288" s="23" t="s">
        <v>809</v>
      </c>
    </row>
    <row r="289" spans="1:1">
      <c r="A289" s="23" t="s">
        <v>728</v>
      </c>
    </row>
    <row r="290" spans="1:1">
      <c r="A290" s="23" t="s">
        <v>765</v>
      </c>
    </row>
    <row r="291" spans="1:1">
      <c r="A291" s="23" t="s">
        <v>686</v>
      </c>
    </row>
    <row r="292" spans="1:1">
      <c r="A292" s="23" t="s">
        <v>744</v>
      </c>
    </row>
    <row r="293" spans="1:1">
      <c r="A293" s="23" t="s">
        <v>810</v>
      </c>
    </row>
    <row r="294" spans="1:1">
      <c r="A294" s="23" t="s">
        <v>689</v>
      </c>
    </row>
    <row r="295" spans="1:1">
      <c r="A295" s="23" t="s">
        <v>811</v>
      </c>
    </row>
    <row r="296" spans="1:1">
      <c r="A296" s="23" t="s">
        <v>738</v>
      </c>
    </row>
    <row r="297" spans="1:1">
      <c r="A297" s="23" t="s">
        <v>812</v>
      </c>
    </row>
    <row r="298" spans="1:1">
      <c r="A298" s="23" t="s">
        <v>813</v>
      </c>
    </row>
    <row r="299" spans="1:1">
      <c r="A299" s="23" t="s">
        <v>705</v>
      </c>
    </row>
    <row r="300" spans="1:1" ht="30">
      <c r="A300" s="23" t="s">
        <v>693</v>
      </c>
    </row>
    <row r="301" spans="1:1">
      <c r="A301" s="23" t="s">
        <v>695</v>
      </c>
    </row>
    <row r="302" spans="1:1">
      <c r="A302" s="23" t="s">
        <v>684</v>
      </c>
    </row>
    <row r="303" spans="1:1">
      <c r="A303" s="23" t="s">
        <v>717</v>
      </c>
    </row>
    <row r="304" spans="1:1">
      <c r="A304" s="23" t="s">
        <v>814</v>
      </c>
    </row>
    <row r="305" spans="1:1">
      <c r="A305" s="23" t="s">
        <v>761</v>
      </c>
    </row>
    <row r="306" spans="1:1">
      <c r="A306" s="23" t="s">
        <v>744</v>
      </c>
    </row>
    <row r="307" spans="1:1">
      <c r="A307" s="23" t="s">
        <v>815</v>
      </c>
    </row>
    <row r="308" spans="1:1">
      <c r="A308" s="23" t="s">
        <v>717</v>
      </c>
    </row>
    <row r="309" spans="1:1" ht="45">
      <c r="A309" s="23" t="s">
        <v>725</v>
      </c>
    </row>
    <row r="310" spans="1:1">
      <c r="A310" s="23" t="s">
        <v>816</v>
      </c>
    </row>
    <row r="311" spans="1:1">
      <c r="A311" s="23" t="s">
        <v>817</v>
      </c>
    </row>
    <row r="312" spans="1:1">
      <c r="A312" s="23" t="s">
        <v>695</v>
      </c>
    </row>
    <row r="313" spans="1:1">
      <c r="A313" s="23" t="s">
        <v>818</v>
      </c>
    </row>
    <row r="314" spans="1:1">
      <c r="A314" s="23" t="s">
        <v>728</v>
      </c>
    </row>
    <row r="315" spans="1:1">
      <c r="A315" s="23" t="s">
        <v>723</v>
      </c>
    </row>
    <row r="316" spans="1:1">
      <c r="A316" s="23" t="s">
        <v>723</v>
      </c>
    </row>
    <row r="317" spans="1:1">
      <c r="A317" s="23" t="s">
        <v>819</v>
      </c>
    </row>
    <row r="318" spans="1:1" ht="30">
      <c r="A318" s="23" t="s">
        <v>820</v>
      </c>
    </row>
    <row r="319" spans="1:1">
      <c r="A319" s="23" t="s">
        <v>790</v>
      </c>
    </row>
    <row r="320" spans="1:1">
      <c r="A320" s="23" t="s">
        <v>728</v>
      </c>
    </row>
    <row r="321" spans="1:1">
      <c r="A321" s="23" t="s">
        <v>685</v>
      </c>
    </row>
    <row r="322" spans="1:1">
      <c r="A322" s="23" t="s">
        <v>717</v>
      </c>
    </row>
    <row r="323" spans="1:1">
      <c r="A323" s="23" t="s">
        <v>686</v>
      </c>
    </row>
    <row r="324" spans="1:1">
      <c r="A324" s="23" t="s">
        <v>733</v>
      </c>
    </row>
    <row r="325" spans="1:1">
      <c r="A325" s="23" t="s">
        <v>753</v>
      </c>
    </row>
    <row r="326" spans="1:1">
      <c r="A326" s="23" t="s">
        <v>821</v>
      </c>
    </row>
    <row r="327" spans="1:1">
      <c r="A327" s="23" t="s">
        <v>822</v>
      </c>
    </row>
    <row r="328" spans="1:1">
      <c r="A328" s="23" t="s">
        <v>823</v>
      </c>
    </row>
    <row r="329" spans="1:1">
      <c r="A329" s="23" t="s">
        <v>824</v>
      </c>
    </row>
    <row r="330" spans="1:1" ht="45">
      <c r="A330" s="23" t="s">
        <v>687</v>
      </c>
    </row>
    <row r="331" spans="1:1">
      <c r="A331" s="23" t="s">
        <v>823</v>
      </c>
    </row>
    <row r="332" spans="1:1">
      <c r="A332" s="23" t="s">
        <v>704</v>
      </c>
    </row>
    <row r="333" spans="1:1">
      <c r="A333" s="23" t="s">
        <v>782</v>
      </c>
    </row>
    <row r="334" spans="1:1">
      <c r="A334" s="23" t="s">
        <v>825</v>
      </c>
    </row>
    <row r="335" spans="1:1">
      <c r="A335" s="23" t="s">
        <v>701</v>
      </c>
    </row>
    <row r="336" spans="1:1" ht="30">
      <c r="A336" s="23" t="s">
        <v>826</v>
      </c>
    </row>
    <row r="337" spans="1:1">
      <c r="A337" s="23" t="s">
        <v>827</v>
      </c>
    </row>
    <row r="338" spans="1:1">
      <c r="A338" s="23" t="s">
        <v>698</v>
      </c>
    </row>
    <row r="339" spans="1:1">
      <c r="A339" s="23" t="s">
        <v>679</v>
      </c>
    </row>
    <row r="340" spans="1:1">
      <c r="A340" s="23" t="s">
        <v>778</v>
      </c>
    </row>
    <row r="341" spans="1:1">
      <c r="A341" s="23" t="s">
        <v>733</v>
      </c>
    </row>
    <row r="342" spans="1:1">
      <c r="A342" s="23" t="s">
        <v>828</v>
      </c>
    </row>
    <row r="343" spans="1:1">
      <c r="A343" s="23" t="s">
        <v>828</v>
      </c>
    </row>
    <row r="344" spans="1:1">
      <c r="A344" s="23" t="s">
        <v>733</v>
      </c>
    </row>
    <row r="345" spans="1:1">
      <c r="A345" s="23" t="s">
        <v>728</v>
      </c>
    </row>
    <row r="346" spans="1:1">
      <c r="A346" s="23" t="s">
        <v>796</v>
      </c>
    </row>
    <row r="347" spans="1:1">
      <c r="A347" s="23" t="s">
        <v>829</v>
      </c>
    </row>
    <row r="348" spans="1:1">
      <c r="A348" s="23" t="s">
        <v>830</v>
      </c>
    </row>
    <row r="349" spans="1:1">
      <c r="A349" s="23" t="s">
        <v>720</v>
      </c>
    </row>
    <row r="350" spans="1:1">
      <c r="A350" s="23" t="s">
        <v>688</v>
      </c>
    </row>
    <row r="351" spans="1:1" ht="30">
      <c r="A351" s="23" t="s">
        <v>707</v>
      </c>
    </row>
    <row r="352" spans="1:1">
      <c r="A352" s="23" t="s">
        <v>733</v>
      </c>
    </row>
    <row r="353" spans="1:1">
      <c r="A353" s="23" t="s">
        <v>737</v>
      </c>
    </row>
    <row r="354" spans="1:1">
      <c r="A354" s="23" t="s">
        <v>794</v>
      </c>
    </row>
    <row r="355" spans="1:1">
      <c r="A355" s="23" t="s">
        <v>831</v>
      </c>
    </row>
    <row r="356" spans="1:1">
      <c r="A356" s="23" t="s">
        <v>728</v>
      </c>
    </row>
    <row r="357" spans="1:1" ht="30">
      <c r="A357" s="23" t="s">
        <v>693</v>
      </c>
    </row>
    <row r="358" spans="1:1">
      <c r="A358" s="23" t="s">
        <v>712</v>
      </c>
    </row>
    <row r="359" spans="1:1">
      <c r="A359" s="23" t="s">
        <v>701</v>
      </c>
    </row>
    <row r="360" spans="1:1">
      <c r="A360" s="23" t="s">
        <v>733</v>
      </c>
    </row>
    <row r="361" spans="1:1">
      <c r="A361" s="23" t="s">
        <v>709</v>
      </c>
    </row>
    <row r="362" spans="1:1">
      <c r="A362" s="23" t="s">
        <v>712</v>
      </c>
    </row>
    <row r="363" spans="1:1">
      <c r="A363" s="23" t="s">
        <v>832</v>
      </c>
    </row>
    <row r="364" spans="1:1">
      <c r="A364" s="23" t="s">
        <v>763</v>
      </c>
    </row>
    <row r="365" spans="1:1">
      <c r="A365" s="23" t="s">
        <v>833</v>
      </c>
    </row>
    <row r="366" spans="1:1">
      <c r="A366" s="23" t="s">
        <v>717</v>
      </c>
    </row>
    <row r="367" spans="1:1">
      <c r="A367" s="23" t="s">
        <v>834</v>
      </c>
    </row>
    <row r="368" spans="1:1">
      <c r="A368" s="23" t="s">
        <v>835</v>
      </c>
    </row>
    <row r="369" spans="1:1">
      <c r="A369" s="23" t="s">
        <v>733</v>
      </c>
    </row>
    <row r="370" spans="1:1">
      <c r="A370" s="23" t="s">
        <v>682</v>
      </c>
    </row>
    <row r="371" spans="1:1">
      <c r="A371" s="23" t="s">
        <v>689</v>
      </c>
    </row>
    <row r="372" spans="1:1">
      <c r="A372" s="23" t="s">
        <v>784</v>
      </c>
    </row>
    <row r="373" spans="1:1">
      <c r="A373" s="23" t="s">
        <v>685</v>
      </c>
    </row>
    <row r="374" spans="1:1">
      <c r="A374" s="23" t="s">
        <v>836</v>
      </c>
    </row>
    <row r="375" spans="1:1">
      <c r="A375" s="23" t="s">
        <v>685</v>
      </c>
    </row>
    <row r="376" spans="1:1">
      <c r="A376" s="23" t="s">
        <v>717</v>
      </c>
    </row>
    <row r="377" spans="1:1">
      <c r="A377" s="23" t="s">
        <v>737</v>
      </c>
    </row>
    <row r="378" spans="1:1">
      <c r="A378" s="23" t="s">
        <v>837</v>
      </c>
    </row>
    <row r="379" spans="1:1">
      <c r="A379" s="23" t="s">
        <v>838</v>
      </c>
    </row>
    <row r="380" spans="1:1">
      <c r="A380" s="23" t="s">
        <v>737</v>
      </c>
    </row>
    <row r="381" spans="1:1" ht="30">
      <c r="A381" s="23" t="s">
        <v>839</v>
      </c>
    </row>
    <row r="382" spans="1:1">
      <c r="A382" s="23" t="s">
        <v>720</v>
      </c>
    </row>
    <row r="383" spans="1:1">
      <c r="A383" s="23" t="s">
        <v>840</v>
      </c>
    </row>
    <row r="384" spans="1:1">
      <c r="A384" s="23" t="s">
        <v>684</v>
      </c>
    </row>
    <row r="385" spans="1:1">
      <c r="A385" s="23" t="s">
        <v>841</v>
      </c>
    </row>
    <row r="386" spans="1:1">
      <c r="A386" s="23" t="s">
        <v>842</v>
      </c>
    </row>
    <row r="387" spans="1:1">
      <c r="A387" s="23" t="s">
        <v>843</v>
      </c>
    </row>
    <row r="388" spans="1:1" ht="45">
      <c r="A388" s="23" t="s">
        <v>725</v>
      </c>
    </row>
    <row r="389" spans="1:1">
      <c r="A389" s="23" t="s">
        <v>738</v>
      </c>
    </row>
    <row r="390" spans="1:1">
      <c r="A390" s="23" t="s">
        <v>769</v>
      </c>
    </row>
    <row r="391" spans="1:1">
      <c r="A391" s="23" t="s">
        <v>822</v>
      </c>
    </row>
    <row r="392" spans="1:1">
      <c r="A392" s="23" t="s">
        <v>844</v>
      </c>
    </row>
    <row r="393" spans="1:1">
      <c r="A393" s="23" t="s">
        <v>709</v>
      </c>
    </row>
    <row r="394" spans="1:1">
      <c r="A394" s="23" t="s">
        <v>689</v>
      </c>
    </row>
    <row r="395" spans="1:1">
      <c r="A395" s="23" t="s">
        <v>844</v>
      </c>
    </row>
    <row r="396" spans="1:1">
      <c r="A396" s="23" t="s">
        <v>780</v>
      </c>
    </row>
    <row r="397" spans="1:1">
      <c r="A397" s="23" t="s">
        <v>845</v>
      </c>
    </row>
    <row r="398" spans="1:1">
      <c r="A398" s="23" t="s">
        <v>686</v>
      </c>
    </row>
    <row r="399" spans="1:1">
      <c r="A399" s="23" t="s">
        <v>846</v>
      </c>
    </row>
    <row r="400" spans="1:1">
      <c r="A400" s="23" t="s">
        <v>686</v>
      </c>
    </row>
    <row r="401" spans="1:1">
      <c r="A401" s="23" t="s">
        <v>773</v>
      </c>
    </row>
    <row r="402" spans="1:1">
      <c r="A402" s="23" t="s">
        <v>711</v>
      </c>
    </row>
    <row r="403" spans="1:1">
      <c r="A403" s="23" t="s">
        <v>682</v>
      </c>
    </row>
    <row r="404" spans="1:1">
      <c r="A404" s="23" t="s">
        <v>738</v>
      </c>
    </row>
    <row r="405" spans="1:1">
      <c r="A405" s="23" t="s">
        <v>717</v>
      </c>
    </row>
    <row r="406" spans="1:1" ht="60">
      <c r="A406" s="23" t="s">
        <v>680</v>
      </c>
    </row>
    <row r="407" spans="1:1">
      <c r="A407" s="23" t="s">
        <v>733</v>
      </c>
    </row>
    <row r="408" spans="1:1">
      <c r="A408" s="23" t="s">
        <v>847</v>
      </c>
    </row>
    <row r="409" spans="1:1">
      <c r="A409" s="23" t="s">
        <v>689</v>
      </c>
    </row>
    <row r="410" spans="1:1">
      <c r="A410" s="23" t="s">
        <v>728</v>
      </c>
    </row>
    <row r="411" spans="1:1">
      <c r="A411" s="23" t="s">
        <v>685</v>
      </c>
    </row>
    <row r="412" spans="1:1">
      <c r="A412" s="23" t="s">
        <v>795</v>
      </c>
    </row>
    <row r="413" spans="1:1">
      <c r="A413" s="23" t="s">
        <v>682</v>
      </c>
    </row>
    <row r="414" spans="1:1">
      <c r="A414" s="23" t="s">
        <v>685</v>
      </c>
    </row>
    <row r="415" spans="1:1">
      <c r="A415" s="23" t="s">
        <v>798</v>
      </c>
    </row>
    <row r="416" spans="1:1">
      <c r="A416" s="23" t="s">
        <v>848</v>
      </c>
    </row>
    <row r="417" spans="1:1">
      <c r="A417" s="23" t="s">
        <v>849</v>
      </c>
    </row>
    <row r="418" spans="1:1">
      <c r="A418" s="23" t="s">
        <v>689</v>
      </c>
    </row>
    <row r="419" spans="1:1">
      <c r="A419" s="23" t="s">
        <v>850</v>
      </c>
    </row>
    <row r="420" spans="1:1">
      <c r="A420" s="23" t="s">
        <v>726</v>
      </c>
    </row>
    <row r="421" spans="1:1">
      <c r="A421" s="23" t="s">
        <v>851</v>
      </c>
    </row>
    <row r="422" spans="1:1">
      <c r="A422" s="23" t="s">
        <v>689</v>
      </c>
    </row>
    <row r="423" spans="1:1">
      <c r="A423" s="23" t="s">
        <v>852</v>
      </c>
    </row>
    <row r="424" spans="1:1">
      <c r="A424" s="23" t="s">
        <v>717</v>
      </c>
    </row>
    <row r="425" spans="1:1">
      <c r="A425" s="23" t="s">
        <v>761</v>
      </c>
    </row>
    <row r="426" spans="1:1">
      <c r="A426" s="23" t="s">
        <v>695</v>
      </c>
    </row>
    <row r="427" spans="1:1">
      <c r="A427" s="23" t="s">
        <v>723</v>
      </c>
    </row>
    <row r="428" spans="1:1">
      <c r="A428" s="23" t="s">
        <v>853</v>
      </c>
    </row>
    <row r="429" spans="1:1">
      <c r="A429" s="23" t="s">
        <v>854</v>
      </c>
    </row>
    <row r="430" spans="1:1">
      <c r="A430" s="23" t="s">
        <v>700</v>
      </c>
    </row>
    <row r="431" spans="1:1">
      <c r="A431" s="23" t="s">
        <v>732</v>
      </c>
    </row>
    <row r="432" spans="1:1">
      <c r="A432" s="23" t="s">
        <v>855</v>
      </c>
    </row>
    <row r="433" spans="1:1">
      <c r="A433" s="23" t="s">
        <v>732</v>
      </c>
    </row>
    <row r="434" spans="1:1">
      <c r="A434" s="23" t="s">
        <v>716</v>
      </c>
    </row>
    <row r="435" spans="1:1" ht="45">
      <c r="A435" s="23" t="s">
        <v>856</v>
      </c>
    </row>
    <row r="436" spans="1:1">
      <c r="A436" s="23" t="s">
        <v>857</v>
      </c>
    </row>
    <row r="437" spans="1:1">
      <c r="A437" s="23" t="s">
        <v>831</v>
      </c>
    </row>
    <row r="438" spans="1:1">
      <c r="A438" s="23" t="s">
        <v>712</v>
      </c>
    </row>
    <row r="439" spans="1:1">
      <c r="A439" s="23" t="s">
        <v>852</v>
      </c>
    </row>
    <row r="440" spans="1:1">
      <c r="A440" s="23" t="s">
        <v>852</v>
      </c>
    </row>
    <row r="441" spans="1:1">
      <c r="A441" s="23" t="s">
        <v>714</v>
      </c>
    </row>
    <row r="442" spans="1:1" ht="30">
      <c r="A442" s="23" t="s">
        <v>858</v>
      </c>
    </row>
    <row r="443" spans="1:1">
      <c r="A443" s="23" t="s">
        <v>712</v>
      </c>
    </row>
    <row r="444" spans="1:1">
      <c r="A444" s="23" t="s">
        <v>736</v>
      </c>
    </row>
    <row r="445" spans="1:1">
      <c r="A445" s="23" t="s">
        <v>859</v>
      </c>
    </row>
    <row r="446" spans="1:1">
      <c r="A446" s="23" t="s">
        <v>728</v>
      </c>
    </row>
    <row r="447" spans="1:1">
      <c r="A447" s="23" t="s">
        <v>860</v>
      </c>
    </row>
    <row r="448" spans="1:1">
      <c r="A448" s="23" t="s">
        <v>728</v>
      </c>
    </row>
    <row r="449" spans="1:1">
      <c r="A449" s="23" t="s">
        <v>695</v>
      </c>
    </row>
    <row r="450" spans="1:1">
      <c r="A450" s="23" t="s">
        <v>706</v>
      </c>
    </row>
    <row r="451" spans="1:1">
      <c r="A451" s="23" t="s">
        <v>706</v>
      </c>
    </row>
    <row r="452" spans="1:1">
      <c r="A452" s="23" t="s">
        <v>823</v>
      </c>
    </row>
    <row r="453" spans="1:1">
      <c r="A453" s="23" t="s">
        <v>798</v>
      </c>
    </row>
    <row r="454" spans="1:1">
      <c r="A454" s="23" t="s">
        <v>798</v>
      </c>
    </row>
    <row r="455" spans="1:1">
      <c r="A455" s="23" t="s">
        <v>836</v>
      </c>
    </row>
    <row r="456" spans="1:1">
      <c r="A456" s="23" t="s">
        <v>728</v>
      </c>
    </row>
    <row r="457" spans="1:1">
      <c r="A457" s="23" t="s">
        <v>769</v>
      </c>
    </row>
    <row r="458" spans="1:1">
      <c r="A458" s="23" t="s">
        <v>682</v>
      </c>
    </row>
    <row r="459" spans="1:1">
      <c r="A459" s="23" t="s">
        <v>861</v>
      </c>
    </row>
    <row r="460" spans="1:1">
      <c r="A460" s="23" t="s">
        <v>704</v>
      </c>
    </row>
    <row r="461" spans="1:1">
      <c r="A461" s="23" t="s">
        <v>844</v>
      </c>
    </row>
    <row r="462" spans="1:1" ht="30">
      <c r="A462" s="23" t="s">
        <v>839</v>
      </c>
    </row>
    <row r="463" spans="1:1">
      <c r="A463" s="23" t="s">
        <v>689</v>
      </c>
    </row>
    <row r="464" spans="1:1">
      <c r="A464" s="23" t="s">
        <v>823</v>
      </c>
    </row>
    <row r="465" spans="1:1" ht="30">
      <c r="A465" s="23" t="s">
        <v>696</v>
      </c>
    </row>
    <row r="466" spans="1:1">
      <c r="A466" s="23" t="s">
        <v>862</v>
      </c>
    </row>
    <row r="467" spans="1:1">
      <c r="A467" s="23" t="s">
        <v>863</v>
      </c>
    </row>
    <row r="468" spans="1:1">
      <c r="A468" s="23" t="s">
        <v>685</v>
      </c>
    </row>
    <row r="469" spans="1:1">
      <c r="A469" s="23" t="s">
        <v>679</v>
      </c>
    </row>
    <row r="470" spans="1:1">
      <c r="A470" s="23" t="s">
        <v>720</v>
      </c>
    </row>
    <row r="471" spans="1:1">
      <c r="A471" s="23" t="s">
        <v>695</v>
      </c>
    </row>
    <row r="472" spans="1:1">
      <c r="A472" s="23" t="s">
        <v>685</v>
      </c>
    </row>
    <row r="473" spans="1:1">
      <c r="A473" s="23" t="s">
        <v>682</v>
      </c>
    </row>
    <row r="474" spans="1:1">
      <c r="A474" s="23" t="s">
        <v>685</v>
      </c>
    </row>
    <row r="475" spans="1:1">
      <c r="A475" s="23" t="s">
        <v>864</v>
      </c>
    </row>
    <row r="476" spans="1:1">
      <c r="A476" s="23" t="s">
        <v>865</v>
      </c>
    </row>
    <row r="477" spans="1:1">
      <c r="A477" s="23" t="s">
        <v>866</v>
      </c>
    </row>
    <row r="478" spans="1:1" ht="30">
      <c r="A478" s="23" t="s">
        <v>696</v>
      </c>
    </row>
    <row r="479" spans="1:1">
      <c r="A479" s="23" t="s">
        <v>737</v>
      </c>
    </row>
    <row r="480" spans="1:1">
      <c r="A480" s="23" t="s">
        <v>867</v>
      </c>
    </row>
    <row r="481" spans="1:1">
      <c r="A481" s="23" t="s">
        <v>771</v>
      </c>
    </row>
    <row r="482" spans="1:1" ht="30">
      <c r="A482" s="23" t="s">
        <v>868</v>
      </c>
    </row>
    <row r="483" spans="1:1">
      <c r="A483" s="23" t="s">
        <v>728</v>
      </c>
    </row>
    <row r="484" spans="1:1">
      <c r="A484" s="23" t="s">
        <v>862</v>
      </c>
    </row>
    <row r="485" spans="1:1" ht="30">
      <c r="A485" s="23" t="s">
        <v>820</v>
      </c>
    </row>
    <row r="486" spans="1:1">
      <c r="A486" s="23" t="s">
        <v>827</v>
      </c>
    </row>
    <row r="487" spans="1:1">
      <c r="A487" s="23" t="s">
        <v>775</v>
      </c>
    </row>
    <row r="488" spans="1:1">
      <c r="A488" s="23" t="s">
        <v>701</v>
      </c>
    </row>
    <row r="489" spans="1:1">
      <c r="A489" s="23" t="s">
        <v>727</v>
      </c>
    </row>
    <row r="490" spans="1:1">
      <c r="A490" s="23" t="s">
        <v>802</v>
      </c>
    </row>
    <row r="491" spans="1:1" ht="45">
      <c r="A491" s="23" t="s">
        <v>799</v>
      </c>
    </row>
    <row r="492" spans="1:1">
      <c r="A492" s="23" t="s">
        <v>684</v>
      </c>
    </row>
    <row r="493" spans="1:1">
      <c r="A493" s="23" t="s">
        <v>869</v>
      </c>
    </row>
    <row r="494" spans="1:1">
      <c r="A494" s="23" t="s">
        <v>695</v>
      </c>
    </row>
    <row r="495" spans="1:1" ht="30">
      <c r="A495" s="23" t="s">
        <v>730</v>
      </c>
    </row>
    <row r="496" spans="1:1">
      <c r="A496" s="23" t="s">
        <v>728</v>
      </c>
    </row>
    <row r="497" spans="1:1">
      <c r="A497" s="23" t="s">
        <v>689</v>
      </c>
    </row>
    <row r="498" spans="1:1">
      <c r="A498" s="23" t="s">
        <v>685</v>
      </c>
    </row>
    <row r="499" spans="1:1">
      <c r="A499" s="23" t="s">
        <v>852</v>
      </c>
    </row>
    <row r="500" spans="1:1">
      <c r="A500" s="23" t="s">
        <v>728</v>
      </c>
    </row>
    <row r="501" spans="1:1">
      <c r="A501" s="23" t="s">
        <v>870</v>
      </c>
    </row>
    <row r="502" spans="1:1">
      <c r="A502" s="23" t="s">
        <v>764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9BC1A6-1CB1-4443-96B9-FDAF7E0B31E8}">
  <ds:schemaRefs>
    <ds:schemaRef ds:uri="http://purl.org/dc/elements/1.1/"/>
    <ds:schemaRef ds:uri="0a282b2a-a7fb-4e44-9f6d-45c7d1be93c8"/>
    <ds:schemaRef ds:uri="http://purl.org/dc/dcmitype/"/>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7588CD-7BEE-48A7-ABF6-CA6865920F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2021-03-11T05:21:09Z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